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0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5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6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7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8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9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0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31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2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3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4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5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6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7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8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9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40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1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2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3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4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5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6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7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8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9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50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51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2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3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4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5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6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7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8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9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60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61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2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3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4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5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6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7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8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9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70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71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2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3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4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5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6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7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8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9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80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81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2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3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4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5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6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7.xml" ContentType="application/vnd.openxmlformats-officedocument.drawingml.chartshape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8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9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90.xml" ContentType="application/vnd.openxmlformats-officedocument.drawingml.chartshapes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91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2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3.xml" ContentType="application/vnd.openxmlformats-officedocument.drawingml.chartshapes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4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5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6.xml" ContentType="application/vnd.openxmlformats-officedocument.drawingml.chartshape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7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8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9.xml" ContentType="application/vnd.openxmlformats-officedocument.drawingml.chartshape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100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01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2.xml" ContentType="application/vnd.openxmlformats-officedocument.drawingml.chartshapes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3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4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5.xml" ContentType="application/vnd.openxmlformats-officedocument.drawingml.chartshapes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6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7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8.xml" ContentType="application/vnd.openxmlformats-officedocument.drawingml.chartshapes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9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10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11.xml" ContentType="application/vnd.openxmlformats-officedocument.drawingml.chartshapes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2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3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4.xml" ContentType="application/vnd.openxmlformats-officedocument.drawingml.chartshapes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/>
  <bookViews>
    <workbookView xWindow="0" yWindow="0" windowWidth="15690" windowHeight="9120" tabRatio="882"/>
  </bookViews>
  <sheets>
    <sheet name="SMIC dashboard - key info" sheetId="1" r:id="rId1"/>
    <sheet name="SMIC dashboard - visuals" sheetId="15" r:id="rId2"/>
    <sheet name="1. Index rankings" sheetId="5" r:id="rId3"/>
    <sheet name="2. Standardised scores" sheetId="7" r:id="rId4"/>
    <sheet name=" 3. Variable values" sheetId="6" r:id="rId5"/>
    <sheet name="Outliers - (HIDE)" sheetId="12" state="veryHidden" r:id="rId6"/>
    <sheet name="Production Visuals (HIDE)" sheetId="3" state="veryHidden" r:id="rId7"/>
    <sheet name="List of CON (Hide)" sheetId="2" state="veryHidden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2" hidden="1">'1. Index rankings'!$B$8:$M$541</definedName>
    <definedName name="_xlnm._FilterDatabase" localSheetId="3" hidden="1">'2. Standardised scores'!$A$6:$AO$539</definedName>
    <definedName name="_xlnm._FilterDatabase" localSheetId="5" hidden="1">'Outliers - (HIDE)'!$A$4:$Q$537</definedName>
    <definedName name="AsAtDate">[1]Dates!$B$6</definedName>
    <definedName name="Edubase_Date">[1]Dates!$B$5</definedName>
    <definedName name="Edubase_InYear">[2]Dates!$B$3</definedName>
    <definedName name="Edubase_SoN">[2]Dates!$B$4</definedName>
    <definedName name="GEOG9703" localSheetId="4">#REF!</definedName>
    <definedName name="GEOG9703" localSheetId="5">#REF!</definedName>
    <definedName name="GEOG9703">#REF!</definedName>
    <definedName name="Inspection_judgements">[2]Pivots!$W$92:$W$98</definedName>
    <definedName name="InYear">[3]InYear!$A:$AL</definedName>
    <definedName name="Last_Pub_Date">[4]Dates!$B$5</definedName>
    <definedName name="Period_End">[2]Dates!$B$7</definedName>
    <definedName name="Period_Start">[2]Dates!$B$6</definedName>
    <definedName name="Phase">[2]Pivots!$AC$92:$AC$97</definedName>
    <definedName name="_xlnm.Print_Area" localSheetId="0">'SMIC dashboard - key info'!$A$1:$I$33</definedName>
    <definedName name="Publication_Date">[1]Dates!$B$7</definedName>
    <definedName name="PublicationDate">[5]Dates!$B$7</definedName>
    <definedName name="Reporting_Period">[2]Dates!$B$2</definedName>
    <definedName name="Retest">[6]Lists!$D$3:$D$6</definedName>
    <definedName name="Revised_Period">[4]Dates!$B$9</definedName>
    <definedName name="SOUTHEAST14" localSheetId="4">#REF!</definedName>
    <definedName name="SOUTHEAST14" localSheetId="5">#REF!</definedName>
    <definedName name="SOUTHEAST14">#REF!</definedName>
    <definedName name="Status">[6]Lists!$A$3:$A$8</definedName>
    <definedName name="Tester">[6]Lists!$B$3:$B$13</definedName>
    <definedName name="Type">[7]Lists!$C$3:$C$14</definedName>
    <definedName name="Versions">[6]Lists!$E$3:$E$10</definedName>
    <definedName name="Weekly">[3]Weekly!$A:$AL</definedName>
    <definedName name="Year_End">[2]Dates!$B$19</definedName>
    <definedName name="Year_Start">[2]Dates!$A$19</definedName>
  </definedNames>
  <calcPr calcId="152511"/>
</workbook>
</file>

<file path=xl/calcChain.xml><?xml version="1.0" encoding="utf-8"?>
<calcChain xmlns="http://schemas.openxmlformats.org/spreadsheetml/2006/main">
  <c r="H29" i="1" l="1"/>
  <c r="H31" i="1"/>
  <c r="H30" i="1"/>
  <c r="H32" i="1"/>
  <c r="H28" i="1"/>
  <c r="H16" i="1" l="1"/>
  <c r="V46" i="3"/>
  <c r="U46" i="3" l="1"/>
  <c r="X46" i="3"/>
  <c r="W46" i="3"/>
  <c r="B12" i="3" l="1"/>
  <c r="A1" i="15" l="1"/>
  <c r="T41" i="3"/>
  <c r="D34" i="3"/>
  <c r="D33" i="3" l="1"/>
  <c r="A13" i="1"/>
  <c r="I16" i="1" l="1"/>
  <c r="H20" i="1" l="1"/>
  <c r="H21" i="1"/>
  <c r="I21" i="1" s="1"/>
  <c r="H17" i="1"/>
  <c r="I17" i="1" s="1"/>
  <c r="H22" i="1"/>
  <c r="H19" i="1"/>
  <c r="I19" i="1" s="1"/>
  <c r="H25" i="1"/>
  <c r="I25" i="1" s="1"/>
  <c r="H26" i="1"/>
  <c r="I26" i="1" s="1"/>
  <c r="I22" i="1"/>
  <c r="I20" i="1"/>
  <c r="C26" i="1" l="1"/>
  <c r="C21" i="1"/>
  <c r="C25" i="1"/>
  <c r="C19" i="1"/>
  <c r="C28" i="1"/>
  <c r="C22" i="1"/>
  <c r="T46" i="3"/>
  <c r="X45" i="3"/>
  <c r="C20" i="1"/>
  <c r="C17" i="1"/>
  <c r="V45" i="3"/>
  <c r="U45" i="3"/>
  <c r="W45" i="3"/>
  <c r="T43" i="3"/>
  <c r="T45" i="3"/>
  <c r="T44" i="3"/>
  <c r="T42" i="3"/>
  <c r="W48" i="3" l="1"/>
  <c r="U48" i="3"/>
  <c r="X44" i="3"/>
  <c r="W42" i="3"/>
  <c r="U49" i="3"/>
  <c r="X42" i="3"/>
  <c r="X49" i="3"/>
  <c r="W43" i="3"/>
  <c r="V50" i="3"/>
  <c r="X50" i="3"/>
  <c r="V43" i="3"/>
  <c r="W50" i="3"/>
  <c r="V44" i="3"/>
  <c r="U50" i="3"/>
  <c r="W44" i="3"/>
  <c r="V49" i="3"/>
  <c r="U43" i="3"/>
  <c r="U44" i="3"/>
  <c r="V42" i="3"/>
  <c r="V48" i="3"/>
  <c r="U42" i="3"/>
  <c r="W49" i="3"/>
  <c r="X43" i="3"/>
  <c r="X48" i="3"/>
  <c r="C16" i="1" l="1"/>
  <c r="V41" i="3" l="1"/>
  <c r="X41" i="3"/>
  <c r="U41" i="3"/>
  <c r="W41" i="3"/>
  <c r="D31" i="3" l="1"/>
  <c r="D32" i="3"/>
  <c r="L12" i="3" l="1"/>
  <c r="M12" i="3"/>
  <c r="C30" i="1" l="1"/>
  <c r="T50" i="3" l="1"/>
  <c r="C31" i="1" l="1"/>
  <c r="X52" i="3" l="1"/>
  <c r="U52" i="3"/>
  <c r="W52" i="3"/>
  <c r="V52" i="3"/>
  <c r="T53" i="3"/>
  <c r="U53" i="3" l="1"/>
  <c r="W53" i="3"/>
  <c r="V53" i="3"/>
  <c r="X53" i="3"/>
  <c r="I28" i="1"/>
  <c r="I31" i="1" l="1"/>
  <c r="C29" i="1" l="1"/>
  <c r="T51" i="3" l="1"/>
  <c r="X51" i="3"/>
  <c r="U51" i="3" l="1"/>
  <c r="V51" i="3"/>
  <c r="W51" i="3"/>
  <c r="I29" i="1" l="1"/>
  <c r="T52" i="3" l="1"/>
  <c r="C32" i="1"/>
  <c r="T54" i="3" l="1"/>
  <c r="U54" i="3" l="1"/>
  <c r="W54" i="3"/>
  <c r="V54" i="3"/>
  <c r="X54" i="3"/>
  <c r="I32" i="1" l="1"/>
  <c r="I30" i="1"/>
  <c r="O12" i="3" l="1"/>
  <c r="C24" i="1" l="1"/>
  <c r="T48" i="3"/>
  <c r="T49" i="3"/>
  <c r="T47" i="3"/>
  <c r="V47" i="3"/>
  <c r="W47" i="3"/>
  <c r="X47" i="3"/>
  <c r="U47" i="3"/>
  <c r="H24" i="1" l="1"/>
  <c r="I24" i="1" l="1"/>
  <c r="H14" i="1"/>
  <c r="I14" i="1" s="1"/>
  <c r="N12" i="3" l="1"/>
  <c r="K12" i="3" l="1"/>
  <c r="I26" i="3" l="1"/>
  <c r="G25" i="3"/>
  <c r="I33" i="3"/>
  <c r="I34" i="3"/>
  <c r="F25" i="3"/>
  <c r="I27" i="3"/>
  <c r="I35" i="3"/>
  <c r="F35" i="3"/>
  <c r="H33" i="3"/>
  <c r="F27" i="3"/>
  <c r="G34" i="3"/>
  <c r="F31" i="3"/>
  <c r="G27" i="3"/>
  <c r="Q33" i="3"/>
  <c r="B28" i="3"/>
  <c r="G35" i="3"/>
  <c r="F33" i="3"/>
  <c r="H29" i="3"/>
  <c r="Q35" i="3"/>
  <c r="G29" i="3"/>
  <c r="H28" i="3"/>
  <c r="Q29" i="3"/>
  <c r="I25" i="3"/>
  <c r="B33" i="3"/>
  <c r="H26" i="3"/>
  <c r="H32" i="3"/>
  <c r="I32" i="3"/>
  <c r="B32" i="3"/>
  <c r="H31" i="3"/>
  <c r="Q26" i="3"/>
  <c r="Q34" i="3"/>
  <c r="I31" i="3"/>
  <c r="B26" i="3"/>
  <c r="Q27" i="3"/>
  <c r="B27" i="3"/>
  <c r="H27" i="3"/>
  <c r="B35" i="3"/>
  <c r="H25" i="3"/>
  <c r="G28" i="3"/>
  <c r="Q28" i="3"/>
  <c r="F29" i="3"/>
  <c r="F34" i="3"/>
  <c r="H34" i="3"/>
  <c r="B31" i="3"/>
  <c r="B34" i="3"/>
  <c r="H35" i="3"/>
  <c r="Q31" i="3"/>
  <c r="I28" i="3"/>
  <c r="Q32" i="3"/>
  <c r="F26" i="3"/>
  <c r="F28" i="3"/>
  <c r="G33" i="3"/>
  <c r="Q25" i="3"/>
  <c r="B29" i="3"/>
  <c r="G31" i="3"/>
  <c r="G26" i="3"/>
  <c r="F32" i="3"/>
  <c r="I29" i="3"/>
  <c r="G32" i="3"/>
  <c r="D28" i="1" l="1"/>
  <c r="D32" i="1"/>
  <c r="D16" i="1"/>
  <c r="N34" i="3"/>
  <c r="O34" i="3"/>
  <c r="L34" i="3"/>
  <c r="M34" i="3"/>
  <c r="K34" i="3"/>
  <c r="L35" i="3"/>
  <c r="M35" i="3"/>
  <c r="O35" i="3"/>
  <c r="N35" i="3"/>
  <c r="K35" i="3"/>
  <c r="B7" i="1"/>
  <c r="B25" i="3"/>
  <c r="M31" i="3"/>
  <c r="O31" i="3"/>
  <c r="N31" i="3"/>
  <c r="K31" i="3"/>
  <c r="L31" i="3"/>
  <c r="M33" i="3"/>
  <c r="K33" i="3"/>
  <c r="N33" i="3"/>
  <c r="L33" i="3"/>
  <c r="O33" i="3"/>
  <c r="M28" i="3"/>
  <c r="L28" i="3"/>
  <c r="N28" i="3"/>
  <c r="K28" i="3"/>
  <c r="O28" i="3"/>
  <c r="K27" i="3"/>
  <c r="N27" i="3"/>
  <c r="O27" i="3"/>
  <c r="M27" i="3"/>
  <c r="L27" i="3"/>
  <c r="K26" i="3"/>
  <c r="L26" i="3"/>
  <c r="N26" i="3"/>
  <c r="O26" i="3"/>
  <c r="M26" i="3"/>
  <c r="K32" i="3"/>
  <c r="L32" i="3"/>
  <c r="M32" i="3"/>
  <c r="N32" i="3"/>
  <c r="O32" i="3"/>
  <c r="N29" i="3"/>
  <c r="M29" i="3"/>
  <c r="O29" i="3"/>
  <c r="K29" i="3"/>
  <c r="L29" i="3"/>
  <c r="D19" i="1" l="1"/>
  <c r="D21" i="1"/>
  <c r="D26" i="1"/>
  <c r="D30" i="1"/>
  <c r="D31" i="1"/>
  <c r="D29" i="1"/>
  <c r="D25" i="1"/>
  <c r="D22" i="1"/>
  <c r="D24" i="1"/>
  <c r="D20" i="1"/>
  <c r="D17" i="1"/>
  <c r="M25" i="3"/>
  <c r="O25" i="3"/>
  <c r="K25" i="3"/>
  <c r="N25" i="3"/>
  <c r="L25" i="3"/>
  <c r="E12" i="3"/>
  <c r="E30" i="3"/>
  <c r="E7" i="3" l="1"/>
  <c r="E13" i="3"/>
  <c r="E11" i="3"/>
  <c r="G12" i="3"/>
  <c r="E16" i="3"/>
  <c r="E14" i="3"/>
  <c r="E10" i="3"/>
  <c r="D12" i="3"/>
  <c r="H12" i="3"/>
  <c r="E17" i="3"/>
  <c r="E15" i="3"/>
  <c r="E9" i="3"/>
  <c r="F12" i="3"/>
  <c r="E8" i="3"/>
  <c r="I12" i="3"/>
  <c r="Q12" i="3"/>
  <c r="I30" i="3"/>
  <c r="F30" i="3"/>
  <c r="D30" i="3"/>
  <c r="B30" i="3" s="1"/>
  <c r="V57" i="3" s="1"/>
  <c r="G30" i="3"/>
  <c r="H30" i="3"/>
  <c r="Q30" i="3"/>
  <c r="D9" i="3" l="1"/>
  <c r="B9" i="3"/>
  <c r="M9" i="3" s="1"/>
  <c r="G9" i="3"/>
  <c r="H9" i="3"/>
  <c r="F9" i="3"/>
  <c r="Q9" i="3"/>
  <c r="I9" i="3"/>
  <c r="R68" i="3"/>
  <c r="B18" i="1"/>
  <c r="M30" i="3"/>
  <c r="O30" i="3"/>
  <c r="L30" i="3"/>
  <c r="K30" i="3"/>
  <c r="C7" i="1" s="1"/>
  <c r="A4" i="1" s="1"/>
  <c r="N30" i="3"/>
  <c r="B27" i="1"/>
  <c r="R86" i="3"/>
  <c r="I15" i="3"/>
  <c r="B15" i="3"/>
  <c r="M15" i="3" s="1"/>
  <c r="D15" i="3"/>
  <c r="H15" i="3"/>
  <c r="G15" i="3"/>
  <c r="F15" i="3"/>
  <c r="Q15" i="3"/>
  <c r="B10" i="3"/>
  <c r="O10" i="3" s="1"/>
  <c r="D10" i="3"/>
  <c r="G10" i="3"/>
  <c r="I10" i="3"/>
  <c r="Q10" i="3"/>
  <c r="F10" i="3"/>
  <c r="H10" i="3"/>
  <c r="B11" i="3"/>
  <c r="M11" i="3" s="1"/>
  <c r="D11" i="3"/>
  <c r="H11" i="3"/>
  <c r="Q11" i="3"/>
  <c r="F11" i="3"/>
  <c r="I11" i="3"/>
  <c r="G11" i="3"/>
  <c r="I8" i="3"/>
  <c r="B8" i="3"/>
  <c r="O8" i="3" s="1"/>
  <c r="D8" i="3"/>
  <c r="H8" i="3"/>
  <c r="Q8" i="3"/>
  <c r="F8" i="3"/>
  <c r="G8" i="3"/>
  <c r="I17" i="3"/>
  <c r="D17" i="3"/>
  <c r="Q17" i="3"/>
  <c r="H17" i="3"/>
  <c r="B17" i="3"/>
  <c r="M17" i="3" s="1"/>
  <c r="G17" i="3"/>
  <c r="F17" i="3"/>
  <c r="B14" i="3"/>
  <c r="O14" i="3" s="1"/>
  <c r="Q14" i="3"/>
  <c r="G14" i="3"/>
  <c r="D14" i="3"/>
  <c r="H14" i="3"/>
  <c r="F14" i="3"/>
  <c r="I14" i="3"/>
  <c r="D13" i="3"/>
  <c r="G13" i="3"/>
  <c r="H13" i="3"/>
  <c r="F13" i="3"/>
  <c r="Q13" i="3"/>
  <c r="I13" i="3"/>
  <c r="B13" i="3"/>
  <c r="M13" i="3" s="1"/>
  <c r="R59" i="3"/>
  <c r="B15" i="1"/>
  <c r="B23" i="1"/>
  <c r="R77" i="3"/>
  <c r="F16" i="3"/>
  <c r="G16" i="3"/>
  <c r="B16" i="3"/>
  <c r="M16" i="3" s="1"/>
  <c r="I16" i="3"/>
  <c r="D16" i="3"/>
  <c r="Q16" i="3"/>
  <c r="H16" i="3"/>
  <c r="G7" i="3"/>
  <c r="F7" i="3"/>
  <c r="Q7" i="3"/>
  <c r="D7" i="3"/>
  <c r="B7" i="3"/>
  <c r="N7" i="3" s="1"/>
  <c r="I7" i="3"/>
  <c r="H7" i="3"/>
  <c r="L15" i="3" l="1"/>
  <c r="N15" i="3"/>
  <c r="M8" i="3"/>
  <c r="O11" i="3"/>
  <c r="L7" i="3"/>
  <c r="M7" i="3"/>
  <c r="O7" i="3"/>
  <c r="M14" i="3"/>
  <c r="K7" i="3"/>
  <c r="L9" i="3"/>
  <c r="L14" i="3"/>
  <c r="K8" i="3"/>
  <c r="N11" i="3"/>
  <c r="L10" i="3"/>
  <c r="K15" i="3"/>
  <c r="K16" i="3"/>
  <c r="L8" i="3"/>
  <c r="L11" i="3"/>
  <c r="L16" i="3"/>
  <c r="K11" i="3"/>
  <c r="O15" i="3"/>
  <c r="O9" i="3"/>
  <c r="O16" i="3"/>
  <c r="N16" i="3"/>
  <c r="N8" i="3"/>
  <c r="N10" i="3"/>
  <c r="N9" i="3"/>
  <c r="O17" i="3"/>
  <c r="K13" i="3"/>
  <c r="N17" i="3"/>
  <c r="N13" i="3"/>
  <c r="L13" i="3"/>
  <c r="N14" i="3"/>
  <c r="K17" i="3"/>
  <c r="M10" i="3"/>
  <c r="O13" i="3"/>
  <c r="K14" i="3"/>
  <c r="L17" i="3"/>
  <c r="K10" i="3"/>
  <c r="K9" i="3"/>
</calcChain>
</file>

<file path=xl/sharedStrings.xml><?xml version="1.0" encoding="utf-8"?>
<sst xmlns="http://schemas.openxmlformats.org/spreadsheetml/2006/main" count="9852" uniqueCount="1255">
  <si>
    <t>Early years</t>
  </si>
  <si>
    <t>Schools</t>
  </si>
  <si>
    <t>Youth</t>
  </si>
  <si>
    <t>Adulthood</t>
  </si>
  <si>
    <t>Nursery quality</t>
  </si>
  <si>
    <t>Early years attainment</t>
  </si>
  <si>
    <t>School</t>
  </si>
  <si>
    <t>Primary school quality</t>
  </si>
  <si>
    <t>Secondary school quality</t>
  </si>
  <si>
    <t>Primary school attainment</t>
  </si>
  <si>
    <t>Secondary school attainment</t>
  </si>
  <si>
    <t>Positive destination after KS4</t>
  </si>
  <si>
    <t>Average A-level or equivalent points score</t>
  </si>
  <si>
    <t>A-levels or equivalent by age 19</t>
  </si>
  <si>
    <t>Average income</t>
  </si>
  <si>
    <t xml:space="preserve">Housing affordability </t>
  </si>
  <si>
    <t>Managerial and professional jobs</t>
  </si>
  <si>
    <t>Living wage</t>
  </si>
  <si>
    <t>Home ownership</t>
  </si>
  <si>
    <t>CON_code</t>
  </si>
  <si>
    <t>CON_name</t>
  </si>
  <si>
    <t>REG_name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</si>
  <si>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</si>
  <si>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</si>
  <si>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</si>
  <si>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</si>
  <si>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</si>
  <si>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</si>
  <si>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</si>
  <si>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</si>
  <si>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</si>
  <si>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E14000533</t>
  </si>
  <si>
    <t>Amber Valley</t>
  </si>
  <si>
    <t>East Midlands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</si>
  <si>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</si>
  <si>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</si>
  <si>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</si>
  <si>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</si>
  <si>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</si>
  <si>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</si>
  <si>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</si>
  <si>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</si>
  <si>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E14000539</t>
  </si>
  <si>
    <t>Banbury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</si>
  <si>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</si>
  <si>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</si>
  <si>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</si>
  <si>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</si>
  <si>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</si>
  <si>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</si>
  <si>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</si>
  <si>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</si>
  <si>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</si>
  <si>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</si>
  <si>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</si>
  <si>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</si>
  <si>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</si>
  <si>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</si>
  <si>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</si>
  <si>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</si>
  <si>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</si>
  <si>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</si>
  <si>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</si>
  <si>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</si>
  <si>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</si>
  <si>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</si>
  <si>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</si>
  <si>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</si>
  <si>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</si>
  <si>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</si>
  <si>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</si>
  <si>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</si>
  <si>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</si>
  <si>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</si>
  <si>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E14000553</t>
  </si>
  <si>
    <t>Bermondsey and Old Southwark</t>
  </si>
  <si>
    <t>E14000554</t>
  </si>
  <si>
    <t>Berwick-upon-Tweed</t>
  </si>
  <si>
    <t>North East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</si>
  <si>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</si>
  <si>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</si>
  <si>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</si>
  <si>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</si>
  <si>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</si>
  <si>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</si>
  <si>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</si>
  <si>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</si>
  <si>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</si>
  <si>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</si>
  <si>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</si>
  <si>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</si>
  <si>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</si>
  <si>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</si>
  <si>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</si>
  <si>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</si>
  <si>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</si>
  <si>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</si>
  <si>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</si>
  <si>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</si>
  <si>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</si>
  <si>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</si>
  <si>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</si>
  <si>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</si>
  <si>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</si>
  <si>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</si>
  <si>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</si>
  <si>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</si>
  <si>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</si>
  <si>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</si>
  <si>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</si>
  <si>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</si>
  <si>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</si>
  <si>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</si>
  <si>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</si>
  <si>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</si>
  <si>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</si>
  <si>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</si>
  <si>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</si>
  <si>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</si>
  <si>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</si>
  <si>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</si>
  <si>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</si>
  <si>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</si>
  <si>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</si>
  <si>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</si>
  <si>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</si>
  <si>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</si>
  <si>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</si>
  <si>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</si>
  <si>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</si>
  <si>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</si>
  <si>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</si>
  <si>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</si>
  <si>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</si>
  <si>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</si>
  <si>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</si>
  <si>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</si>
  <si>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</si>
  <si>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</si>
  <si>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</si>
  <si>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</si>
  <si>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</si>
  <si>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</si>
  <si>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</si>
  <si>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</si>
  <si>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</si>
  <si>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</si>
  <si>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</si>
  <si>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</si>
  <si>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</si>
  <si>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</si>
  <si>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</si>
  <si>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</si>
  <si>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</si>
  <si>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</si>
  <si>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</si>
  <si>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</si>
  <si>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</si>
  <si>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</si>
  <si>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</si>
  <si>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</si>
  <si>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</si>
  <si>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</si>
  <si>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</si>
  <si>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</si>
  <si>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</si>
  <si>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</si>
  <si>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</si>
  <si>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</si>
  <si>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</si>
  <si>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</si>
  <si>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</si>
  <si>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</si>
  <si>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</si>
  <si>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</si>
  <si>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</si>
  <si>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</si>
  <si>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</si>
  <si>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</si>
  <si>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</si>
  <si>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</si>
  <si>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</si>
  <si>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</si>
  <si>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</si>
  <si>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</si>
  <si>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</si>
  <si>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</si>
  <si>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</si>
  <si>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</si>
  <si>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</si>
  <si>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</si>
  <si>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</si>
  <si>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</si>
  <si>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</si>
  <si>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</si>
  <si>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</si>
  <si>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</si>
  <si>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</si>
  <si>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</si>
  <si>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</si>
  <si>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</si>
  <si>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</si>
  <si>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</si>
  <si>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</si>
  <si>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</si>
  <si>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E14000618</t>
  </si>
  <si>
    <t>Cannock Chase</t>
  </si>
  <si>
    <t>E14000619</t>
  </si>
  <si>
    <t>Canterbury</t>
  </si>
  <si>
    <t>E14000620</t>
  </si>
  <si>
    <t>Carlisle</t>
  </si>
  <si>
    <t>E14000621</t>
  </si>
  <si>
    <t>Carshalton and Wallington</t>
  </si>
  <si>
    <t>E14000622</t>
  </si>
  <si>
    <t>Castle Point</t>
  </si>
  <si>
    <t>E14000623</t>
  </si>
  <si>
    <t>Central Devon</t>
  </si>
  <si>
    <t>E14000624</t>
  </si>
  <si>
    <t>Central Suffolk and North Ipswich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</si>
  <si>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</si>
  <si>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</si>
  <si>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</si>
  <si>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</si>
  <si>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</si>
  <si>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</si>
  <si>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</si>
  <si>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</si>
  <si>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</si>
  <si>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</si>
  <si>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</si>
  <si>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</si>
  <si>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</si>
  <si>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</si>
  <si>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</si>
  <si>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</si>
  <si>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</si>
  <si>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</si>
  <si>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</si>
  <si>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</si>
  <si>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</si>
  <si>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</si>
  <si>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</si>
  <si>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</si>
  <si>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</si>
  <si>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</si>
  <si>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</si>
  <si>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</si>
  <si>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</si>
  <si>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</si>
  <si>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E14000640</t>
  </si>
  <si>
    <t>City of Chester</t>
  </si>
  <si>
    <t>E14000641</t>
  </si>
  <si>
    <t>City of Durham</t>
  </si>
  <si>
    <t>E14000642</t>
  </si>
  <si>
    <t>Clacton</t>
  </si>
  <si>
    <t>E14000643</t>
  </si>
  <si>
    <t>Cleethorpes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</si>
  <si>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</si>
  <si>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</si>
  <si>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</si>
  <si>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</si>
  <si>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</si>
  <si>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</si>
  <si>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</si>
  <si>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</si>
  <si>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</si>
  <si>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</si>
  <si>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</si>
  <si>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</si>
  <si>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</si>
  <si>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</si>
  <si>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</si>
  <si>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</si>
  <si>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</si>
  <si>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</si>
  <si>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</si>
  <si>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</si>
  <si>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</si>
  <si>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</si>
  <si>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</si>
  <si>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</si>
  <si>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</si>
  <si>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</si>
  <si>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</si>
  <si>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</si>
  <si>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</si>
  <si>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</si>
  <si>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</si>
  <si>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</si>
  <si>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</si>
  <si>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</si>
  <si>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</si>
  <si>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</si>
  <si>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</si>
  <si>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</si>
  <si>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</si>
  <si>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</si>
  <si>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</si>
  <si>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</si>
  <si>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E14000665</t>
  </si>
  <si>
    <t>Devizes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</si>
  <si>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</si>
  <si>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</si>
  <si>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</si>
  <si>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</si>
  <si>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</si>
  <si>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</si>
  <si>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</si>
  <si>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</si>
  <si>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</si>
  <si>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</si>
  <si>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</si>
  <si>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</si>
  <si>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</si>
  <si>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</si>
  <si>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</si>
  <si>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</si>
  <si>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</si>
  <si>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</si>
  <si>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</si>
  <si>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</si>
  <si>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</si>
  <si>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</si>
  <si>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</si>
  <si>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</si>
  <si>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E14000678</t>
  </si>
  <si>
    <t>East Devon</t>
  </si>
  <si>
    <t>E14000679</t>
  </si>
  <si>
    <t>East Ham</t>
  </si>
  <si>
    <t>E14000680</t>
  </si>
  <si>
    <t>East Hampshire</t>
  </si>
  <si>
    <t>E14000681</t>
  </si>
  <si>
    <t>East Surrey</t>
  </si>
  <si>
    <t>E14000682</t>
  </si>
  <si>
    <t>East Worthing and Shoreham</t>
  </si>
  <si>
    <t>E14000683</t>
  </si>
  <si>
    <t>East Yorkshire</t>
  </si>
  <si>
    <t>E14000684</t>
  </si>
  <si>
    <t>Eastbourne</t>
  </si>
  <si>
    <t>E14000685</t>
  </si>
  <si>
    <t>Eastleigh</t>
  </si>
  <si>
    <t>E14000686</t>
  </si>
  <si>
    <t>Eddisbury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</si>
  <si>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</si>
  <si>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</si>
  <si>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</si>
  <si>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</si>
  <si>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</si>
  <si>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</si>
  <si>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</si>
  <si>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</si>
  <si>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</si>
  <si>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</si>
  <si>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</si>
  <si>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</si>
  <si>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</si>
  <si>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</si>
  <si>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</si>
  <si>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</si>
  <si>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</si>
  <si>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</si>
  <si>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</si>
  <si>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</si>
  <si>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</si>
  <si>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</si>
  <si>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</si>
  <si>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</si>
  <si>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E14000699</t>
  </si>
  <si>
    <t>Fareham</t>
  </si>
  <si>
    <t>E14000700</t>
  </si>
  <si>
    <t>Faversham and Mid Kent</t>
  </si>
  <si>
    <t>E14000701</t>
  </si>
  <si>
    <t>Feltham and Heston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</si>
  <si>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</si>
  <si>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</si>
  <si>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</si>
  <si>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</si>
  <si>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</si>
  <si>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</si>
  <si>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</si>
  <si>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</si>
  <si>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</si>
  <si>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</si>
  <si>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</si>
  <si>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</si>
  <si>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</si>
  <si>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</si>
  <si>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</si>
  <si>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</si>
  <si>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</si>
  <si>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</si>
  <si>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</si>
  <si>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</si>
  <si>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E14000712</t>
  </si>
  <si>
    <t>Gloucester</t>
  </si>
  <si>
    <t>E14000713</t>
  </si>
  <si>
    <t>Gosport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</si>
  <si>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</si>
  <si>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</si>
  <si>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</si>
  <si>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</si>
  <si>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</si>
  <si>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</si>
  <si>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</si>
  <si>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</si>
  <si>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</si>
  <si>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</si>
  <si>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</si>
  <si>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</si>
  <si>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</si>
  <si>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</si>
  <si>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</si>
  <si>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</si>
  <si>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</si>
  <si>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</si>
  <si>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</si>
  <si>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</si>
  <si>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</si>
  <si>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</si>
  <si>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</si>
  <si>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</si>
  <si>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</si>
  <si>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</si>
  <si>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</si>
  <si>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</si>
  <si>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</si>
  <si>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</si>
  <si>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</si>
  <si>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</si>
  <si>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</si>
  <si>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</si>
  <si>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</si>
  <si>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</si>
  <si>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</si>
  <si>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</si>
  <si>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</si>
  <si>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</si>
  <si>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</si>
  <si>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</si>
  <si>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</si>
  <si>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</si>
  <si>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</si>
  <si>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</si>
  <si>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</si>
  <si>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</si>
  <si>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</si>
  <si>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</si>
  <si>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</si>
  <si>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</si>
  <si>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</si>
  <si>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</si>
  <si>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</si>
  <si>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</si>
  <si>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</si>
  <si>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</si>
  <si>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</si>
  <si>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</si>
  <si>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E14000744</t>
  </si>
  <si>
    <t>Hertford and Stortford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</si>
  <si>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</si>
  <si>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</si>
  <si>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</si>
  <si>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</si>
  <si>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</si>
  <si>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</si>
  <si>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</si>
  <si>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</si>
  <si>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</si>
  <si>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</si>
  <si>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</si>
  <si>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</si>
  <si>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</si>
  <si>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</si>
  <si>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</si>
  <si>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</si>
  <si>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</si>
  <si>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</si>
  <si>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</si>
  <si>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</si>
  <si>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</si>
  <si>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</si>
  <si>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</si>
  <si>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</si>
  <si>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</si>
  <si>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</si>
  <si>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</si>
  <si>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</si>
  <si>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</si>
  <si>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</si>
  <si>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</si>
  <si>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</si>
  <si>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</si>
  <si>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</si>
  <si>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</si>
  <si>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</si>
  <si>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</si>
  <si>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</si>
  <si>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</si>
  <si>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</si>
  <si>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</si>
  <si>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</si>
  <si>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</si>
  <si>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</si>
  <si>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</si>
  <si>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</si>
  <si>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</si>
  <si>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</si>
  <si>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</si>
  <si>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</si>
  <si>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E14000770</t>
  </si>
  <si>
    <t>Kingston and Surbiton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</si>
  <si>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</si>
  <si>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</si>
  <si>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</si>
  <si>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</si>
  <si>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</si>
  <si>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</si>
  <si>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E14000774</t>
  </si>
  <si>
    <t>Kingswood</t>
  </si>
  <si>
    <t>E14000775</t>
  </si>
  <si>
    <t>Knowsley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</si>
  <si>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</si>
  <si>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</si>
  <si>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</si>
  <si>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</si>
  <si>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</si>
  <si>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</si>
  <si>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</si>
  <si>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</si>
  <si>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</si>
  <si>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</si>
  <si>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</si>
  <si>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</si>
  <si>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</si>
  <si>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</si>
  <si>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</si>
  <si>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</si>
  <si>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</si>
  <si>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</si>
  <si>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E14000785</t>
  </si>
  <si>
    <t>Leigh</t>
  </si>
  <si>
    <t>E14000786</t>
  </si>
  <si>
    <t>Lewes</t>
  </si>
  <si>
    <t>E14000787</t>
  </si>
  <si>
    <t>Lewisham East</t>
  </si>
  <si>
    <t>E14000788</t>
  </si>
  <si>
    <t>Lewisham West and Penge</t>
  </si>
  <si>
    <t>E14000789</t>
  </si>
  <si>
    <t>Lewisham, Deptford</t>
  </si>
  <si>
    <t>E14000790</t>
  </si>
  <si>
    <t>Leyton and Wanstead</t>
  </si>
  <si>
    <t>E14000791</t>
  </si>
  <si>
    <t>Lichfield</t>
  </si>
  <si>
    <t>E14000792</t>
  </si>
  <si>
    <t>Lincoln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</si>
  <si>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</si>
  <si>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</si>
  <si>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</si>
  <si>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</si>
  <si>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</si>
  <si>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</si>
  <si>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</si>
  <si>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</si>
  <si>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</si>
  <si>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</si>
  <si>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</si>
  <si>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</si>
  <si>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</si>
  <si>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</si>
  <si>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</si>
  <si>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</si>
  <si>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</si>
  <si>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</si>
  <si>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</si>
  <si>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</si>
  <si>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</si>
  <si>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</si>
  <si>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</si>
  <si>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</si>
  <si>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</si>
  <si>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</si>
  <si>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</si>
  <si>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</si>
  <si>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</si>
  <si>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</si>
  <si>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</si>
  <si>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</si>
  <si>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</si>
  <si>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</si>
  <si>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</si>
  <si>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</si>
  <si>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</si>
  <si>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</si>
  <si>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</si>
  <si>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</si>
  <si>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E14000813</t>
  </si>
  <si>
    <t>Mid Bedfordshire</t>
  </si>
  <si>
    <t>E14000814</t>
  </si>
  <si>
    <t>Mid Derbyshire</t>
  </si>
  <si>
    <t>E14000815</t>
  </si>
  <si>
    <t>Mid Dorset and North Poole</t>
  </si>
  <si>
    <t>E14000816</t>
  </si>
  <si>
    <t>Mid Norfolk</t>
  </si>
  <si>
    <t>E14000817</t>
  </si>
  <si>
    <t>Mid Sussex</t>
  </si>
  <si>
    <t>E14000818</t>
  </si>
  <si>
    <t>Mid Worcestershire</t>
  </si>
  <si>
    <t>E14000819</t>
  </si>
  <si>
    <t>Middlesbrough</t>
  </si>
  <si>
    <t>E14000820</t>
  </si>
  <si>
    <t>Middlesbrough South and East Cleveland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</si>
  <si>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</si>
  <si>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</si>
  <si>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</si>
  <si>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</si>
  <si>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</si>
  <si>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</si>
  <si>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</si>
  <si>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</si>
  <si>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E14000825</t>
  </si>
  <si>
    <t>Morecambe and Lunesdale</t>
  </si>
  <si>
    <t>E14000826</t>
  </si>
  <si>
    <t>Morley and Outwood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</si>
  <si>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</si>
  <si>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</si>
  <si>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</si>
  <si>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</si>
  <si>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</si>
  <si>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</si>
  <si>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</si>
  <si>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</si>
  <si>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</si>
  <si>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</si>
  <si>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</si>
  <si>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</si>
  <si>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</si>
  <si>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</si>
  <si>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E14000834</t>
  </si>
  <si>
    <t>Newcastle-under-Lyme</t>
  </si>
  <si>
    <t>E14000835</t>
  </si>
  <si>
    <t>Newton Abbot</t>
  </si>
  <si>
    <t>E14000836</t>
  </si>
  <si>
    <t>Normanton, Pontefract and Castleford</t>
  </si>
  <si>
    <t>E14000837</t>
  </si>
  <si>
    <t>North Cornwall</t>
  </si>
  <si>
    <t>E14000838</t>
  </si>
  <si>
    <t>North Devon</t>
  </si>
  <si>
    <t>E14000839</t>
  </si>
  <si>
    <t>North Dorset</t>
  </si>
  <si>
    <t>E14000840</t>
  </si>
  <si>
    <t>North Durham</t>
  </si>
  <si>
    <t>E14000841</t>
  </si>
  <si>
    <t>North East Bedfordshire</t>
  </si>
  <si>
    <t>E14000842</t>
  </si>
  <si>
    <t>North East Cambridgeshire</t>
  </si>
  <si>
    <t>E14000843</t>
  </si>
  <si>
    <t>North East Derbyshire</t>
  </si>
  <si>
    <t>E14000844</t>
  </si>
  <si>
    <t>North East Hampshire</t>
  </si>
  <si>
    <t>E14000845</t>
  </si>
  <si>
    <t>North East Hertfordshire</t>
  </si>
  <si>
    <t>E14000846</t>
  </si>
  <si>
    <t>North East Somerset</t>
  </si>
  <si>
    <t>E14000847</t>
  </si>
  <si>
    <t>North Herefordshire</t>
  </si>
  <si>
    <t>E14000848</t>
  </si>
  <si>
    <t>North Norfolk</t>
  </si>
  <si>
    <t>E14000849</t>
  </si>
  <si>
    <t>North Shropshire</t>
  </si>
  <si>
    <t>E14000850</t>
  </si>
  <si>
    <t>North Somerset</t>
  </si>
  <si>
    <t>E14000851</t>
  </si>
  <si>
    <t>North Swindon</t>
  </si>
  <si>
    <t>E14000852</t>
  </si>
  <si>
    <t>North Thanet</t>
  </si>
  <si>
    <t>E14000853</t>
  </si>
  <si>
    <t>North Tyneside</t>
  </si>
  <si>
    <t>E14000854</t>
  </si>
  <si>
    <t>North Warwickshire</t>
  </si>
  <si>
    <t>E14000855</t>
  </si>
  <si>
    <t>North West Cambridgeshire</t>
  </si>
  <si>
    <t>E14000856</t>
  </si>
  <si>
    <t>North West Durham</t>
  </si>
  <si>
    <t>E14000857</t>
  </si>
  <si>
    <t>North West Hampshire</t>
  </si>
  <si>
    <t>E14000858</t>
  </si>
  <si>
    <t>North West Leicestershire</t>
  </si>
  <si>
    <t>E14000859</t>
  </si>
  <si>
    <t>North West Norfolk</t>
  </si>
  <si>
    <t>E14000860</t>
  </si>
  <si>
    <t>North Wiltshire</t>
  </si>
  <si>
    <t>E14000861</t>
  </si>
  <si>
    <t>Northampton North</t>
  </si>
  <si>
    <t>E14000862</t>
  </si>
  <si>
    <t>Northampton South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</si>
  <si>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</si>
  <si>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</si>
  <si>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</si>
  <si>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</si>
  <si>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</si>
  <si>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</si>
  <si>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</si>
  <si>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</si>
  <si>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</si>
  <si>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</si>
  <si>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</si>
  <si>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</si>
  <si>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</si>
  <si>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</si>
  <si>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</si>
  <si>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</si>
  <si>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</si>
  <si>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</si>
  <si>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E14000872</t>
  </si>
  <si>
    <t>Orpington</t>
  </si>
  <si>
    <t>E14000873</t>
  </si>
  <si>
    <t>Oxford East</t>
  </si>
  <si>
    <t>E14000874</t>
  </si>
  <si>
    <t>Oxford West and Abingdon</t>
  </si>
  <si>
    <t>E14000875</t>
  </si>
  <si>
    <t>Pendle</t>
  </si>
  <si>
    <t>E14000876</t>
  </si>
  <si>
    <t>Penistone and Stocksbridge</t>
  </si>
  <si>
    <t>E14000877</t>
  </si>
  <si>
    <t>Penrith and The Border</t>
  </si>
  <si>
    <t>E14000878</t>
  </si>
  <si>
    <t>Peterborough</t>
  </si>
  <si>
    <t>E14000879</t>
  </si>
  <si>
    <t>Plymouth, Moor View</t>
  </si>
  <si>
    <t>E14000880</t>
  </si>
  <si>
    <t>Plymouth, Sutton and Devonport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</si>
  <si>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</si>
  <si>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</si>
  <si>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</si>
  <si>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</si>
  <si>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</si>
  <si>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</si>
  <si>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</si>
  <si>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</si>
  <si>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</si>
  <si>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</si>
  <si>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</si>
  <si>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</si>
  <si>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</si>
  <si>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</si>
  <si>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</si>
  <si>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</si>
  <si>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</si>
  <si>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</si>
  <si>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</si>
  <si>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</si>
  <si>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</si>
  <si>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</si>
  <si>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</si>
  <si>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</si>
  <si>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</si>
  <si>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</si>
  <si>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</si>
  <si>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</si>
  <si>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</si>
  <si>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</si>
  <si>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</si>
  <si>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</si>
  <si>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</si>
  <si>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</si>
  <si>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</si>
  <si>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</si>
  <si>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</si>
  <si>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</si>
  <si>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</si>
  <si>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</si>
  <si>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</si>
  <si>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</si>
  <si>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</si>
  <si>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</si>
  <si>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</si>
  <si>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</si>
  <si>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</si>
  <si>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</si>
  <si>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</si>
  <si>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</si>
  <si>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</si>
  <si>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</si>
  <si>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</si>
  <si>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</si>
  <si>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</si>
  <si>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</si>
  <si>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E14000909</t>
  </si>
  <si>
    <t>Rutland and Melton</t>
  </si>
  <si>
    <t>E14000910</t>
  </si>
  <si>
    <t>Saffron Walden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</si>
  <si>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</si>
  <si>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</si>
  <si>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</si>
  <si>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</si>
  <si>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</si>
  <si>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</si>
  <si>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</si>
  <si>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</si>
  <si>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</si>
  <si>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</si>
  <si>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</si>
  <si>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</si>
  <si>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</si>
  <si>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</si>
  <si>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</si>
  <si>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</si>
  <si>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E14000919</t>
  </si>
  <si>
    <t>Sheffield Central</t>
  </si>
  <si>
    <t>E14000920</t>
  </si>
  <si>
    <t>Sheffield South East</t>
  </si>
  <si>
    <t>E14000921</t>
  </si>
  <si>
    <t>Sheffield, Brightside and Hillsborough</t>
  </si>
  <si>
    <t>E14000922</t>
  </si>
  <si>
    <t>Sheffield, Hallam</t>
  </si>
  <si>
    <t>E14000923</t>
  </si>
  <si>
    <t>Sheffield, Heeley</t>
  </si>
  <si>
    <t>E14000924</t>
  </si>
  <si>
    <t>Sherwood</t>
  </si>
  <si>
    <t>E14000925</t>
  </si>
  <si>
    <t>Shipley</t>
  </si>
  <si>
    <t>E14000926</t>
  </si>
  <si>
    <t>Shrewsbury and Atcham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</si>
  <si>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</si>
  <si>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</si>
  <si>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</si>
  <si>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</si>
  <si>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</si>
  <si>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</si>
  <si>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</si>
  <si>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</si>
  <si>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</si>
  <si>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</si>
  <si>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E14000932</t>
  </si>
  <si>
    <t>Somerton and Frome</t>
  </si>
  <si>
    <t>E14000933</t>
  </si>
  <si>
    <t>South Basildon and East Thurrock</t>
  </si>
  <si>
    <t>E14000934</t>
  </si>
  <si>
    <t>South Cambridgeshire</t>
  </si>
  <si>
    <t>E14000935</t>
  </si>
  <si>
    <t>South Derbyshire</t>
  </si>
  <si>
    <t>E14000936</t>
  </si>
  <si>
    <t>South Dorset</t>
  </si>
  <si>
    <t>E14000937</t>
  </si>
  <si>
    <t>South East Cambridgeshire</t>
  </si>
  <si>
    <t>E14000938</t>
  </si>
  <si>
    <t>South East Cornwall</t>
  </si>
  <si>
    <t>E14000939</t>
  </si>
  <si>
    <t>South Holland and The Deepings</t>
  </si>
  <si>
    <t>E14000940</t>
  </si>
  <si>
    <t>South Leicestershire</t>
  </si>
  <si>
    <t>E14000941</t>
  </si>
  <si>
    <t>South Norfolk</t>
  </si>
  <si>
    <t>E14000942</t>
  </si>
  <si>
    <t>South Northamptonshire</t>
  </si>
  <si>
    <t>E14000943</t>
  </si>
  <si>
    <t>South Ribble</t>
  </si>
  <si>
    <t>E14000944</t>
  </si>
  <si>
    <t>South Shields</t>
  </si>
  <si>
    <t>E14000945</t>
  </si>
  <si>
    <t>South Staffordshire</t>
  </si>
  <si>
    <t>E14000946</t>
  </si>
  <si>
    <t>South Suffolk</t>
  </si>
  <si>
    <t>E14000947</t>
  </si>
  <si>
    <t>South Swindon</t>
  </si>
  <si>
    <t>E14000948</t>
  </si>
  <si>
    <t>South Thanet</t>
  </si>
  <si>
    <t>E14000949</t>
  </si>
  <si>
    <t>South West Bedfordshire</t>
  </si>
  <si>
    <t>E14000950</t>
  </si>
  <si>
    <t>South West Devon</t>
  </si>
  <si>
    <t>E14000951</t>
  </si>
  <si>
    <t>South West Hertfordshire</t>
  </si>
  <si>
    <t>E14000952</t>
  </si>
  <si>
    <t>South West Norfolk</t>
  </si>
  <si>
    <t>E14000953</t>
  </si>
  <si>
    <t>South West Surrey</t>
  </si>
  <si>
    <t>E14000954</t>
  </si>
  <si>
    <t>South West Wiltshire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</si>
  <si>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</si>
  <si>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</si>
  <si>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</si>
  <si>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</si>
  <si>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</si>
  <si>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</si>
  <si>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</si>
  <si>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</si>
  <si>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</si>
  <si>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</si>
  <si>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</si>
  <si>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</si>
  <si>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</si>
  <si>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</si>
  <si>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</si>
  <si>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</si>
  <si>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</si>
  <si>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</si>
  <si>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</si>
  <si>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</si>
  <si>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E14000965</t>
  </si>
  <si>
    <t>Stafford</t>
  </si>
  <si>
    <t>E14000966</t>
  </si>
  <si>
    <t>Staffordshire Moorlands</t>
  </si>
  <si>
    <t>E14000967</t>
  </si>
  <si>
    <t>Stalybridge and Hyde</t>
  </si>
  <si>
    <t>E14000968</t>
  </si>
  <si>
    <t>Stevenage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</si>
  <si>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</si>
  <si>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</si>
  <si>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</si>
  <si>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</si>
  <si>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</si>
  <si>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</si>
  <si>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</si>
  <si>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</si>
  <si>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</si>
  <si>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</si>
  <si>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</si>
  <si>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</si>
  <si>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</si>
  <si>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</si>
  <si>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</si>
  <si>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</si>
  <si>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</si>
  <si>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</si>
  <si>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</si>
  <si>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</si>
  <si>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</si>
  <si>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</si>
  <si>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</si>
  <si>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</si>
  <si>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E14000981</t>
  </si>
  <si>
    <t>Suffolk Coastal</t>
  </si>
  <si>
    <t>E14000982</t>
  </si>
  <si>
    <t>Sunderland Central</t>
  </si>
  <si>
    <t>E14000983</t>
  </si>
  <si>
    <t>Surrey Heath</t>
  </si>
  <si>
    <t>E14000984</t>
  </si>
  <si>
    <t>Sutton and Cheam</t>
  </si>
  <si>
    <t>E14000985</t>
  </si>
  <si>
    <t>Sutton Coldfield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</si>
  <si>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</si>
  <si>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</si>
  <si>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</si>
  <si>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</si>
  <si>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</si>
  <si>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</si>
  <si>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</si>
  <si>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</si>
  <si>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</si>
  <si>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</si>
  <si>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E14000991</t>
  </si>
  <si>
    <t>The Cotswolds</t>
  </si>
  <si>
    <t>E14000992</t>
  </si>
  <si>
    <t>The Wrekin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</si>
  <si>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</si>
  <si>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</si>
  <si>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</si>
  <si>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</si>
  <si>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</si>
  <si>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</si>
  <si>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</si>
  <si>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</si>
  <si>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</si>
  <si>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</si>
  <si>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</si>
  <si>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</si>
  <si>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</si>
  <si>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</si>
  <si>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E14001000</t>
  </si>
  <si>
    <t>Torridge and West Devon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</si>
  <si>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</si>
  <si>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</si>
  <si>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</si>
  <si>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</si>
  <si>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</si>
  <si>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</si>
  <si>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</si>
  <si>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</si>
  <si>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</si>
  <si>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</si>
  <si>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</si>
  <si>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</si>
  <si>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E14001007</t>
  </si>
  <si>
    <t>Uxbridge and South Ruislip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</si>
  <si>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</si>
  <si>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</si>
  <si>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</si>
  <si>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</si>
  <si>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</si>
  <si>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</si>
  <si>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</si>
  <si>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</si>
  <si>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</si>
  <si>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</si>
  <si>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</si>
  <si>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</si>
  <si>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</si>
  <si>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</si>
  <si>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</si>
  <si>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</si>
  <si>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</si>
  <si>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</si>
  <si>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</si>
  <si>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</si>
  <si>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</si>
  <si>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</si>
  <si>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</si>
  <si>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</si>
  <si>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</si>
  <si>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</si>
  <si>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</si>
  <si>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</si>
  <si>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</si>
  <si>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</si>
  <si>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</si>
  <si>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</si>
  <si>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</si>
  <si>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</si>
  <si>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</si>
  <si>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</si>
  <si>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</si>
  <si>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</si>
  <si>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</si>
  <si>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</si>
  <si>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</si>
  <si>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</si>
  <si>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</si>
  <si>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</si>
  <si>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</si>
  <si>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</si>
  <si>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E14001031</t>
  </si>
  <si>
    <t>West Dorset</t>
  </si>
  <si>
    <t>E14001032</t>
  </si>
  <si>
    <t>West Ham</t>
  </si>
  <si>
    <t>E14001033</t>
  </si>
  <si>
    <t>West Lancashire</t>
  </si>
  <si>
    <t>E14001034</t>
  </si>
  <si>
    <t>West Suffolk</t>
  </si>
  <si>
    <t>E14001035</t>
  </si>
  <si>
    <t>West Worcestershire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</si>
  <si>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</si>
  <si>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</si>
  <si>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</si>
  <si>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</si>
  <si>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</si>
  <si>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</si>
  <si>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</si>
  <si>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</si>
  <si>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</si>
  <si>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</si>
  <si>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</si>
  <si>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</si>
  <si>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</si>
  <si>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</si>
  <si>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</si>
  <si>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</si>
  <si>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</si>
  <si>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</si>
  <si>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</si>
  <si>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</si>
  <si>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</si>
  <si>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</si>
  <si>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</si>
  <si>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</si>
  <si>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</si>
  <si>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</si>
  <si>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</si>
  <si>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</si>
  <si>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</si>
  <si>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</si>
  <si>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</si>
  <si>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</si>
  <si>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</si>
  <si>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</si>
  <si>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E14001053</t>
  </si>
  <si>
    <t>Workington</t>
  </si>
  <si>
    <t>E14001054</t>
  </si>
  <si>
    <t>Worsley and Eccles South</t>
  </si>
  <si>
    <t>E14001055</t>
  </si>
  <si>
    <t>Worthing West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</si>
  <si>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</si>
  <si>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</si>
  <si>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</si>
  <si>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</si>
  <si>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</si>
  <si>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</si>
  <si>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</si>
  <si>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</si>
  <si>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</si>
  <si>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</si>
  <si>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E14001061</t>
  </si>
  <si>
    <t>York Central</t>
  </si>
  <si>
    <t>E14001062</t>
  </si>
  <si>
    <t>York Outer</t>
  </si>
  <si>
    <t>E14000538</t>
  </si>
  <si>
    <t>Aylesbury</t>
  </si>
  <si>
    <t>Rank</t>
  </si>
  <si>
    <t>Overall rank</t>
  </si>
  <si>
    <t>Region</t>
  </si>
  <si>
    <t xml:space="preserve">Youth </t>
  </si>
  <si>
    <t xml:space="preserve">Compare by (choose comparison ranking that automatically updates table </t>
  </si>
  <si>
    <t xml:space="preserve">Select constituency name </t>
  </si>
  <si>
    <t>Score</t>
  </si>
  <si>
    <t xml:space="preserve">% of children eligible for FSM achieving a 'good level of development' at the end of Early Years Foundation Stage  </t>
  </si>
  <si>
    <t>% of children eligible for FSM attending a primary school rated 'outstanding' or 'good' by Ofsted</t>
  </si>
  <si>
    <t xml:space="preserve">% of children eligible for FSM achieving at least the expected level in reading, writing and maths at the end of Key Stage 2 </t>
  </si>
  <si>
    <t xml:space="preserve">Early Years </t>
  </si>
  <si>
    <t>Adult- hood</t>
  </si>
  <si>
    <t>Average points score per entry for young people eligible for FSM at age 15 taking A-level or equivalent qualifications</t>
  </si>
  <si>
    <t>% of young people eligible for FSM at age 15 achieving 2 or more A-levels or equivalent qualifications by the age of 19</t>
  </si>
  <si>
    <t>Average house prices compared to median annualised weekly salary of employees who live in the local area</t>
  </si>
  <si>
    <t>% of jobs that are paid less than the applicable Living Wage Foundation living wage</t>
  </si>
  <si>
    <t>Ranked higher</t>
  </si>
  <si>
    <t>Ranked lower</t>
  </si>
  <si>
    <t xml:space="preserve">Early </t>
  </si>
  <si>
    <t>Adult</t>
  </si>
  <si>
    <t>Rankings by life stage</t>
  </si>
  <si>
    <t>Weighted index scores</t>
  </si>
  <si>
    <t xml:space="preserve">Overall index </t>
  </si>
  <si>
    <t>RANK</t>
  </si>
  <si>
    <t xml:space="preserve">EARLY YEARS </t>
  </si>
  <si>
    <t>SCHOOL</t>
  </si>
  <si>
    <t>YOUTH</t>
  </si>
  <si>
    <t>ADULTHOOD</t>
  </si>
  <si>
    <r>
      <rPr>
        <b/>
        <sz val="12"/>
        <color rgb="FF000000"/>
        <rFont val="Open Sans"/>
        <family val="2"/>
      </rPr>
      <t>2.</t>
    </r>
    <r>
      <rPr>
        <sz val="12"/>
        <color rgb="FF000000"/>
        <rFont val="Open Sans"/>
        <family val="2"/>
      </rPr>
      <t xml:space="preserve"> % of children eligible for FSM achieving a 'good level of development' at the end of Early Years Foundation Stage  </t>
    </r>
  </si>
  <si>
    <r>
      <rPr>
        <b/>
        <sz val="12"/>
        <color rgb="FF000000"/>
        <rFont val="Open Sans"/>
        <family val="2"/>
      </rPr>
      <t>1.</t>
    </r>
    <r>
      <rPr>
        <sz val="12"/>
        <color rgb="FF000000"/>
        <rFont val="Open Sans"/>
        <family val="2"/>
      </rPr>
      <t xml:space="preserve"> % of children eligible for FSM attending a primary school rated 'outstanding' or 'good' by Ofsted</t>
    </r>
  </si>
  <si>
    <r>
      <rPr>
        <b/>
        <sz val="12"/>
        <color rgb="FF000000"/>
        <rFont val="Open Sans"/>
        <family val="2"/>
      </rPr>
      <t>2.</t>
    </r>
    <r>
      <rPr>
        <sz val="12"/>
        <color rgb="FF000000"/>
        <rFont val="Open Sans"/>
        <family val="2"/>
      </rPr>
      <t xml:space="preserve"> % of children eligible for FSM attending a secondary school rated 'outstanding' or 'good' by Ofsted</t>
    </r>
  </si>
  <si>
    <r>
      <rPr>
        <b/>
        <sz val="12"/>
        <color rgb="FF000000"/>
        <rFont val="Open Sans"/>
        <family val="2"/>
      </rPr>
      <t>3.</t>
    </r>
    <r>
      <rPr>
        <sz val="12"/>
        <color rgb="FF000000"/>
        <rFont val="Open Sans"/>
        <family val="2"/>
      </rPr>
      <t xml:space="preserve"> % of children eligible for FSM achieving at least the expected level in reading, writing and maths at the end of Key Stage 2 </t>
    </r>
  </si>
  <si>
    <r>
      <rPr>
        <b/>
        <sz val="12"/>
        <color rgb="FF000000"/>
        <rFont val="Open Sans"/>
        <family val="2"/>
      </rPr>
      <t>4.</t>
    </r>
    <r>
      <rPr>
        <sz val="12"/>
        <color rgb="FF000000"/>
        <rFont val="Open Sans"/>
        <family val="2"/>
      </rPr>
      <t xml:space="preserve"> Average attainment 8 score for pupils eligible for FSM</t>
    </r>
  </si>
  <si>
    <r>
      <rPr>
        <b/>
        <sz val="12"/>
        <color rgb="FF000000"/>
        <rFont val="Open Sans"/>
        <family val="2"/>
      </rPr>
      <t>1.</t>
    </r>
    <r>
      <rPr>
        <sz val="12"/>
        <color rgb="FF000000"/>
        <rFont val="Open Sans"/>
        <family val="2"/>
      </rPr>
      <t>% of young people eligible for FSM that are not in education, employment or training (positive destination) after completing KS4</t>
    </r>
  </si>
  <si>
    <r>
      <rPr>
        <b/>
        <sz val="12"/>
        <color rgb="FF000000"/>
        <rFont val="Open Sans"/>
        <family val="2"/>
      </rPr>
      <t>3.</t>
    </r>
    <r>
      <rPr>
        <sz val="12"/>
        <color rgb="FF000000"/>
        <rFont val="Open Sans"/>
        <family val="2"/>
      </rPr>
      <t xml:space="preserve"> % of young people eligible for FSM at age 15 achieving 2 or more A-levels or equivalent qualifications by the age of 19</t>
    </r>
  </si>
  <si>
    <r>
      <rPr>
        <b/>
        <sz val="12"/>
        <color rgb="FF000000"/>
        <rFont val="Open Sans"/>
        <family val="2"/>
      </rPr>
      <t>1.</t>
    </r>
    <r>
      <rPr>
        <sz val="12"/>
        <color rgb="FF000000"/>
        <rFont val="Open Sans"/>
        <family val="2"/>
      </rPr>
      <t xml:space="preserve"> Median weekly salary (£) of employees who live in the local area, all employees (FT and PT)</t>
    </r>
  </si>
  <si>
    <r>
      <rPr>
        <b/>
        <sz val="12"/>
        <color rgb="FF000000"/>
        <rFont val="Open Sans"/>
        <family val="2"/>
      </rPr>
      <t xml:space="preserve">2. </t>
    </r>
    <r>
      <rPr>
        <sz val="12"/>
        <color rgb="FF000000"/>
        <rFont val="Open Sans"/>
        <family val="2"/>
      </rPr>
      <t xml:space="preserve">Average house prices compared to median </t>
    </r>
    <r>
      <rPr>
        <b/>
        <sz val="12"/>
        <color rgb="FFFF0000"/>
        <rFont val="Open Sans"/>
        <family val="2"/>
      </rPr>
      <t>annualised weekly</t>
    </r>
    <r>
      <rPr>
        <sz val="12"/>
        <color rgb="FF000000"/>
        <rFont val="Open Sans"/>
        <family val="2"/>
      </rPr>
      <t xml:space="preserve"> salary of employees who live in the local area</t>
    </r>
  </si>
  <si>
    <r>
      <rPr>
        <b/>
        <sz val="12"/>
        <color rgb="FF000000"/>
        <rFont val="Open Sans"/>
        <family val="2"/>
      </rPr>
      <t xml:space="preserve">3. </t>
    </r>
    <r>
      <rPr>
        <sz val="12"/>
        <color rgb="FF000000"/>
        <rFont val="Open Sans"/>
        <family val="2"/>
      </rPr>
      <t>% of people that live in the local area who are in managerial and professional occupations (SOC 1 and 2)</t>
    </r>
  </si>
  <si>
    <r>
      <rPr>
        <b/>
        <sz val="12"/>
        <color rgb="FF000000"/>
        <rFont val="Open Sans"/>
        <family val="2"/>
      </rPr>
      <t>4.</t>
    </r>
    <r>
      <rPr>
        <sz val="12"/>
        <color rgb="FF000000"/>
        <rFont val="Open Sans"/>
        <family val="2"/>
      </rPr>
      <t xml:space="preserve"> % of jobs that are paid less than the applicable Living Wage Foundation living wage</t>
    </r>
  </si>
  <si>
    <t xml:space="preserve">Min </t>
  </si>
  <si>
    <t>Max</t>
  </si>
  <si>
    <t>INDEX (weighted scores)</t>
  </si>
  <si>
    <t>Early Years</t>
  </si>
  <si>
    <t>Constituency</t>
  </si>
  <si>
    <t>Range of all indicator values</t>
  </si>
  <si>
    <t xml:space="preserve">Average </t>
  </si>
  <si>
    <t xml:space="preserve">Rank </t>
  </si>
  <si>
    <t>WHOLE SAMPLE</t>
  </si>
  <si>
    <t xml:space="preserve">Individual CON </t>
  </si>
  <si>
    <t>Min</t>
  </si>
  <si>
    <t>Median</t>
  </si>
  <si>
    <t>OUTLIERS (1 indicates an outlier)</t>
  </si>
  <si>
    <r>
      <rPr>
        <b/>
        <sz val="12"/>
        <color theme="1"/>
        <rFont val="Open Sans"/>
        <family val="2"/>
      </rPr>
      <t xml:space="preserve">2. </t>
    </r>
    <r>
      <rPr>
        <sz val="12"/>
        <color theme="1"/>
        <rFont val="Open Sans"/>
        <family val="2"/>
      </rPr>
      <t>Average points score per entry for young people eligible for FSM at age 15 taking A-level or equivalent qualifications</t>
    </r>
  </si>
  <si>
    <t xml:space="preserve">  INDEX RANKINGS &amp; SCORES COMPARED TO SIMILARLY RANKED CONSTITUENCIES</t>
  </si>
  <si>
    <t xml:space="preserve">   Rankings based on weighted index scores produced using data after outlier imputation </t>
  </si>
  <si>
    <t>In the area</t>
  </si>
  <si>
    <t>Coldspot</t>
  </si>
  <si>
    <t>Lowest 5</t>
  </si>
  <si>
    <t xml:space="preserve">Highest 5 </t>
  </si>
  <si>
    <t>Constituency name</t>
  </si>
  <si>
    <t xml:space="preserve">Overall </t>
  </si>
  <si>
    <t xml:space="preserve">Hotspot </t>
  </si>
  <si>
    <t>Hotspot/ coldspot</t>
  </si>
  <si>
    <t>Early</t>
  </si>
  <si>
    <t xml:space="preserve">  INDEX RANKINGS &amp; SCORES COMPARISON</t>
  </si>
  <si>
    <t>Average (mean)</t>
  </si>
  <si>
    <t>Life stage</t>
  </si>
  <si>
    <r>
      <rPr>
        <b/>
        <sz val="12"/>
        <color rgb="FF000000"/>
        <rFont val="Open Sans"/>
        <family val="2"/>
      </rPr>
      <t>5.</t>
    </r>
    <r>
      <rPr>
        <sz val="12"/>
        <color rgb="FF000000"/>
        <rFont val="Open Sans"/>
        <family val="2"/>
      </rPr>
      <t xml:space="preserve"> % of families with DEPENDENT children who are owener occupiers (including shared and full owenership) </t>
    </r>
  </si>
  <si>
    <r>
      <rPr>
        <b/>
        <sz val="12"/>
        <rFont val="Open Sans"/>
        <family val="2"/>
      </rPr>
      <t xml:space="preserve">2. </t>
    </r>
    <r>
      <rPr>
        <sz val="12"/>
        <rFont val="Open Sans"/>
        <family val="2"/>
      </rPr>
      <t>Average points score per entry for young people eligible for FSM at age 15 taking A-level or equivalent qualifications</t>
    </r>
  </si>
  <si>
    <r>
      <rPr>
        <b/>
        <sz val="12"/>
        <rFont val="Open Sans"/>
        <family val="2"/>
      </rPr>
      <t>3.</t>
    </r>
    <r>
      <rPr>
        <sz val="12"/>
        <rFont val="Open Sans"/>
        <family val="2"/>
      </rPr>
      <t xml:space="preserve"> % of young people eligible for FSM at age 15 achieving 2 or more A-levels or equivalent qualifications by the age of 19</t>
    </r>
  </si>
  <si>
    <r>
      <rPr>
        <b/>
        <sz val="12"/>
        <color rgb="FF000000"/>
        <rFont val="Open Sans"/>
        <family val="2"/>
      </rPr>
      <t>1.</t>
    </r>
    <r>
      <rPr>
        <sz val="12"/>
        <color rgb="FF000000"/>
        <rFont val="Open Sans"/>
        <family val="2"/>
      </rPr>
      <t xml:space="preserve"> % of non- domestic childcare providers rated 'outstanding' or 'good' by Ofsted</t>
    </r>
  </si>
  <si>
    <t>% of non- domestic childcare providers rated 'outstanding' or 'good' by Ofsted</t>
  </si>
  <si>
    <t xml:space="preserve">% of children eligible for FSM attending a secondary school rated 'outstanding' or 'good' </t>
  </si>
  <si>
    <t xml:space="preserve">Average attainment 8 score for pupils eligible for children eligible for FSM </t>
  </si>
  <si>
    <t>Median weekly salary of employees who live in the local area (Full-time and part-time)</t>
  </si>
  <si>
    <t>% of people in the local area who are in managerial / professional occupations (SOC1 &amp;2)</t>
  </si>
  <si>
    <t xml:space="preserve"> % of families with dependent children who are owener occupiers (incl. shared &amp; full owenership) </t>
  </si>
  <si>
    <t xml:space="preserve">Rankings by individual variables (By index scores) </t>
  </si>
  <si>
    <t>RANKED ON</t>
  </si>
  <si>
    <t>Yorks &amp; The Humb.</t>
  </si>
  <si>
    <t>% of young people eligible for FSM that are in education, employment or training (positive destination) after completing KS4</t>
  </si>
  <si>
    <t>Sources: See CBP-8400 section section 8</t>
  </si>
  <si>
    <r>
      <rPr>
        <b/>
        <sz val="12"/>
        <rFont val="Open Sans"/>
        <family val="2"/>
      </rPr>
      <t>1.</t>
    </r>
    <r>
      <rPr>
        <sz val="12"/>
        <rFont val="Open Sans"/>
        <family val="2"/>
      </rPr>
      <t>% of young people eligible for FSM that are in education, employment or training (positive destination) after completing KS4</t>
    </r>
  </si>
  <si>
    <t xml:space="preserve">SMIC WEIGHTED RANKINGS BY LIFE STAGE AND VARIABLES </t>
  </si>
  <si>
    <t>Overall rankings by life stage</t>
  </si>
  <si>
    <t>SMIC VARIABLE VALUES  (Before outlier imputation)</t>
  </si>
  <si>
    <r>
      <rPr>
        <b/>
        <sz val="12"/>
        <rFont val="Open Sans"/>
        <family val="2"/>
      </rPr>
      <t>1.</t>
    </r>
    <r>
      <rPr>
        <sz val="12"/>
        <rFont val="Open Sans"/>
        <family val="2"/>
      </rPr>
      <t xml:space="preserve"> % of non- domestic childcare providers rated 'outstanding' or 'good' by Ofsted</t>
    </r>
  </si>
  <si>
    <r>
      <rPr>
        <b/>
        <sz val="12"/>
        <rFont val="Open Sans"/>
        <family val="2"/>
      </rPr>
      <t>2.</t>
    </r>
    <r>
      <rPr>
        <sz val="12"/>
        <rFont val="Open Sans"/>
        <family val="2"/>
      </rPr>
      <t xml:space="preserve"> % of children eligible for FSM achieving a 'good level of development' at the end of Early Years Foundation Stage  </t>
    </r>
  </si>
  <si>
    <r>
      <rPr>
        <b/>
        <sz val="12"/>
        <rFont val="Open Sans"/>
        <family val="2"/>
      </rPr>
      <t>1.</t>
    </r>
    <r>
      <rPr>
        <sz val="12"/>
        <rFont val="Open Sans"/>
        <family val="2"/>
      </rPr>
      <t xml:space="preserve"> % of children eligible for FSM attending a primary school rated 'outstanding' or 'good' by Ofsted</t>
    </r>
  </si>
  <si>
    <r>
      <rPr>
        <b/>
        <sz val="12"/>
        <rFont val="Open Sans"/>
        <family val="2"/>
      </rPr>
      <t>2.</t>
    </r>
    <r>
      <rPr>
        <sz val="12"/>
        <rFont val="Open Sans"/>
        <family val="2"/>
      </rPr>
      <t xml:space="preserve"> % of children eligible for FSM achieving at least the expected level in reading, writing and maths at the end of Key Stage 2 </t>
    </r>
  </si>
  <si>
    <r>
      <rPr>
        <b/>
        <sz val="12"/>
        <rFont val="Open Sans"/>
        <family val="2"/>
      </rPr>
      <t>3.</t>
    </r>
    <r>
      <rPr>
        <sz val="12"/>
        <rFont val="Open Sans"/>
        <family val="2"/>
      </rPr>
      <t xml:space="preserve"> % of children eligible for FSM attending a secondary school rated 'outstanding' or 'good' by Ofsted</t>
    </r>
  </si>
  <si>
    <r>
      <rPr>
        <b/>
        <sz val="12"/>
        <rFont val="Open Sans"/>
        <family val="2"/>
      </rPr>
      <t>4.</t>
    </r>
    <r>
      <rPr>
        <sz val="12"/>
        <rFont val="Open Sans"/>
        <family val="2"/>
      </rPr>
      <t xml:space="preserve"> Average attainment 8 score for pupils eligible for FSM</t>
    </r>
  </si>
  <si>
    <r>
      <rPr>
        <b/>
        <sz val="12"/>
        <rFont val="Open Sans"/>
        <family val="2"/>
      </rPr>
      <t>1.</t>
    </r>
    <r>
      <rPr>
        <sz val="12"/>
        <rFont val="Open Sans"/>
        <family val="2"/>
      </rPr>
      <t xml:space="preserve"> Median weekly salary (£) of employees who live in the local area, all employees (FT and PT)</t>
    </r>
  </si>
  <si>
    <r>
      <rPr>
        <b/>
        <sz val="12"/>
        <rFont val="Open Sans"/>
        <family val="2"/>
      </rPr>
      <t xml:space="preserve">2. </t>
    </r>
    <r>
      <rPr>
        <sz val="12"/>
        <rFont val="Open Sans"/>
        <family val="2"/>
      </rPr>
      <t xml:space="preserve">Average house prices compared to median </t>
    </r>
    <r>
      <rPr>
        <b/>
        <sz val="12"/>
        <rFont val="Open Sans"/>
        <family val="2"/>
      </rPr>
      <t>annualised weekly</t>
    </r>
    <r>
      <rPr>
        <sz val="12"/>
        <rFont val="Open Sans"/>
        <family val="2"/>
      </rPr>
      <t xml:space="preserve"> salary of employees who live in the local area</t>
    </r>
  </si>
  <si>
    <r>
      <rPr>
        <b/>
        <sz val="12"/>
        <rFont val="Open Sans"/>
        <family val="2"/>
      </rPr>
      <t xml:space="preserve">3. </t>
    </r>
    <r>
      <rPr>
        <sz val="12"/>
        <rFont val="Open Sans"/>
        <family val="2"/>
      </rPr>
      <t>% of people that live in the local area who are in managerial and professional occupations (SOC 1 and 2)</t>
    </r>
  </si>
  <si>
    <r>
      <rPr>
        <b/>
        <sz val="12"/>
        <rFont val="Open Sans"/>
        <family val="2"/>
      </rPr>
      <t>4.</t>
    </r>
    <r>
      <rPr>
        <sz val="12"/>
        <rFont val="Open Sans"/>
        <family val="2"/>
      </rPr>
      <t xml:space="preserve"> % of jobs that are paid less than the applicable Living Wage Foundation living wage</t>
    </r>
  </si>
  <si>
    <r>
      <rPr>
        <b/>
        <sz val="12"/>
        <rFont val="Open Sans"/>
        <family val="2"/>
      </rPr>
      <t>5.</t>
    </r>
    <r>
      <rPr>
        <sz val="12"/>
        <rFont val="Open Sans"/>
        <family val="2"/>
      </rPr>
      <t xml:space="preserve">  % of families with DEPENDENT children who are owener occupiers (including shared and full owenership) </t>
    </r>
  </si>
  <si>
    <r>
      <rPr>
        <b/>
        <sz val="12"/>
        <rFont val="Open Sans"/>
        <family val="2"/>
      </rPr>
      <t>1.</t>
    </r>
    <r>
      <rPr>
        <sz val="12"/>
        <rFont val="Open Sans"/>
        <family val="2"/>
      </rPr>
      <t>% of nursery providers rated 'outstanding' or 'good' by Ofsted</t>
    </r>
  </si>
  <si>
    <r>
      <rPr>
        <b/>
        <sz val="12"/>
        <rFont val="Open Sans"/>
        <family val="2"/>
      </rPr>
      <t>2.</t>
    </r>
    <r>
      <rPr>
        <sz val="12"/>
        <rFont val="Open Sans"/>
        <family val="2"/>
      </rPr>
      <t xml:space="preserve"> % of children eligible for FSM attending a secondary school rated 'outstanding' or 'good' by Ofsted</t>
    </r>
  </si>
  <si>
    <r>
      <rPr>
        <b/>
        <sz val="12"/>
        <rFont val="Open Sans"/>
        <family val="2"/>
      </rPr>
      <t>3.</t>
    </r>
    <r>
      <rPr>
        <sz val="12"/>
        <rFont val="Open Sans"/>
        <family val="2"/>
      </rPr>
      <t xml:space="preserve"> % of children eligible for FSM achieving at least the expected level in reading, writing and maths at the end of Key Stage 2 </t>
    </r>
  </si>
  <si>
    <r>
      <rPr>
        <b/>
        <sz val="12"/>
        <rFont val="Open Sans"/>
        <family val="2"/>
      </rPr>
      <t>5.</t>
    </r>
    <r>
      <rPr>
        <sz val="12"/>
        <rFont val="Open Sans"/>
        <family val="2"/>
      </rPr>
      <t xml:space="preserve"> % of families with children who own their home</t>
    </r>
  </si>
  <si>
    <r>
      <t xml:space="preserve">Overall score </t>
    </r>
    <r>
      <rPr>
        <sz val="12"/>
        <rFont val="Open Sans"/>
        <family val="2"/>
      </rPr>
      <t>(Sum of life stage indexes)</t>
    </r>
  </si>
  <si>
    <r>
      <rPr>
        <b/>
        <sz val="10"/>
        <rFont val="Open Sans"/>
        <family val="2"/>
      </rPr>
      <t xml:space="preserve">2. </t>
    </r>
    <r>
      <rPr>
        <sz val="10"/>
        <rFont val="Open Sans"/>
        <family val="2"/>
      </rPr>
      <t>Average points score per entry for young people eligible for FSM at age 15 taking A-level or equivalent qualifications</t>
    </r>
  </si>
  <si>
    <r>
      <rPr>
        <b/>
        <sz val="9"/>
        <rFont val="Open Sans"/>
        <family val="2"/>
      </rPr>
      <t>1.</t>
    </r>
    <r>
      <rPr>
        <sz val="9"/>
        <rFont val="Open Sans"/>
        <family val="2"/>
      </rPr>
      <t xml:space="preserve"> % of non- domestic childcare providers rated 'outstanding' or 'good' by Ofsted</t>
    </r>
  </si>
  <si>
    <r>
      <rPr>
        <b/>
        <sz val="9"/>
        <rFont val="Open Sans"/>
        <family val="2"/>
      </rPr>
      <t>2.</t>
    </r>
    <r>
      <rPr>
        <sz val="9"/>
        <rFont val="Open Sans"/>
        <family val="2"/>
      </rPr>
      <t xml:space="preserve"> % of children eligible for FSM achieving a 'good level of development' at the end of Early Years Foundation Stage  </t>
    </r>
  </si>
  <si>
    <r>
      <rPr>
        <b/>
        <sz val="9"/>
        <rFont val="Open Sans"/>
        <family val="2"/>
      </rPr>
      <t>1.</t>
    </r>
    <r>
      <rPr>
        <sz val="9"/>
        <rFont val="Open Sans"/>
        <family val="2"/>
      </rPr>
      <t xml:space="preserve"> % of children eligible for FSM attending a primary school rated 'outstanding' or 'good' by Ofsted</t>
    </r>
  </si>
  <si>
    <r>
      <rPr>
        <b/>
        <sz val="9"/>
        <rFont val="Open Sans"/>
        <family val="2"/>
      </rPr>
      <t>2.</t>
    </r>
    <r>
      <rPr>
        <sz val="9"/>
        <rFont val="Open Sans"/>
        <family val="2"/>
      </rPr>
      <t xml:space="preserve"> % of children eligible for FSM achieving at least the expected level in reading, writing and maths at the end of Key Stage 2 </t>
    </r>
  </si>
  <si>
    <r>
      <rPr>
        <b/>
        <sz val="9"/>
        <rFont val="Open Sans"/>
        <family val="2"/>
      </rPr>
      <t>3.</t>
    </r>
    <r>
      <rPr>
        <sz val="9"/>
        <rFont val="Open Sans"/>
        <family val="2"/>
      </rPr>
      <t xml:space="preserve"> % of children eligible for FSM attending a secondary school rated 'outstanding' or 'good' by Ofsted</t>
    </r>
  </si>
  <si>
    <r>
      <rPr>
        <b/>
        <sz val="9"/>
        <rFont val="Open Sans"/>
        <family val="2"/>
      </rPr>
      <t>4.</t>
    </r>
    <r>
      <rPr>
        <sz val="9"/>
        <rFont val="Open Sans"/>
        <family val="2"/>
      </rPr>
      <t xml:space="preserve"> Average attainment 8 score for pupils eligible for FSM</t>
    </r>
  </si>
  <si>
    <r>
      <rPr>
        <b/>
        <sz val="9"/>
        <rFont val="Open Sans"/>
        <family val="2"/>
      </rPr>
      <t>1.</t>
    </r>
    <r>
      <rPr>
        <sz val="9"/>
        <rFont val="Open Sans"/>
        <family val="2"/>
      </rPr>
      <t>% of young people eligible for FSM that are in education, employment or training (positive destination) after completing KS4</t>
    </r>
  </si>
  <si>
    <r>
      <rPr>
        <b/>
        <sz val="9"/>
        <rFont val="Open Sans"/>
        <family val="2"/>
      </rPr>
      <t xml:space="preserve">2. </t>
    </r>
    <r>
      <rPr>
        <sz val="9"/>
        <rFont val="Open Sans"/>
        <family val="2"/>
      </rPr>
      <t>Average points score per entry for young people eligible for FSM at age 15 taking A-level or equivalent qualifications</t>
    </r>
  </si>
  <si>
    <r>
      <rPr>
        <b/>
        <sz val="9"/>
        <rFont val="Open Sans"/>
        <family val="2"/>
      </rPr>
      <t>3.</t>
    </r>
    <r>
      <rPr>
        <sz val="9"/>
        <rFont val="Open Sans"/>
        <family val="2"/>
      </rPr>
      <t xml:space="preserve"> % of young people eligible for FSM at age 15 achieving 2 or more A-levels or equivalent qualifications by the age of 19</t>
    </r>
  </si>
  <si>
    <r>
      <rPr>
        <b/>
        <sz val="9"/>
        <rFont val="Open Sans"/>
        <family val="2"/>
      </rPr>
      <t>1.</t>
    </r>
    <r>
      <rPr>
        <sz val="9"/>
        <rFont val="Open Sans"/>
        <family val="2"/>
      </rPr>
      <t xml:space="preserve"> Median weekly salary (£) of employees who live in the local area, all employees (FT and PT)</t>
    </r>
  </si>
  <si>
    <r>
      <rPr>
        <b/>
        <sz val="9"/>
        <rFont val="Open Sans"/>
        <family val="2"/>
      </rPr>
      <t xml:space="preserve">2. </t>
    </r>
    <r>
      <rPr>
        <sz val="9"/>
        <rFont val="Open Sans"/>
        <family val="2"/>
      </rPr>
      <t xml:space="preserve">Average house prices compared to median </t>
    </r>
    <r>
      <rPr>
        <b/>
        <sz val="9"/>
        <rFont val="Open Sans"/>
        <family val="2"/>
      </rPr>
      <t>annualised weekly</t>
    </r>
    <r>
      <rPr>
        <sz val="9"/>
        <rFont val="Open Sans"/>
        <family val="2"/>
      </rPr>
      <t xml:space="preserve"> salary of employees who live in the local area</t>
    </r>
  </si>
  <si>
    <r>
      <rPr>
        <b/>
        <sz val="9"/>
        <rFont val="Open Sans"/>
        <family val="2"/>
      </rPr>
      <t xml:space="preserve">3. </t>
    </r>
    <r>
      <rPr>
        <sz val="9"/>
        <rFont val="Open Sans"/>
        <family val="2"/>
      </rPr>
      <t>% of people that live in the local area who are in managerial and professional occupations (SOC 1 and 2)</t>
    </r>
  </si>
  <si>
    <r>
      <rPr>
        <b/>
        <sz val="9"/>
        <rFont val="Open Sans"/>
        <family val="2"/>
      </rPr>
      <t>4.</t>
    </r>
    <r>
      <rPr>
        <sz val="9"/>
        <rFont val="Open Sans"/>
        <family val="2"/>
      </rPr>
      <t xml:space="preserve"> % of jobs that are paid less than the applicable Living Wage Foundation living wage</t>
    </r>
  </si>
  <si>
    <r>
      <rPr>
        <b/>
        <sz val="9"/>
        <rFont val="Open Sans"/>
        <family val="2"/>
      </rPr>
      <t>5.</t>
    </r>
    <r>
      <rPr>
        <sz val="9"/>
        <rFont val="Open Sans"/>
        <family val="2"/>
      </rPr>
      <t xml:space="preserve">  % of families with dependent children who are owener occupiers (including shared and full owenership) </t>
    </r>
  </si>
  <si>
    <r>
      <rPr>
        <b/>
        <sz val="10"/>
        <color rgb="FF000000"/>
        <rFont val="Open Sans"/>
        <family val="2"/>
      </rPr>
      <t>1.</t>
    </r>
    <r>
      <rPr>
        <sz val="10"/>
        <color rgb="FF000000"/>
        <rFont val="Open Sans"/>
        <family val="2"/>
      </rPr>
      <t xml:space="preserve"> Median weekly salary (£) of employees who live in the local area, all employees (FT and PT)</t>
    </r>
  </si>
  <si>
    <r>
      <rPr>
        <b/>
        <sz val="10"/>
        <color rgb="FF000000"/>
        <rFont val="Open Sans"/>
        <family val="2"/>
      </rPr>
      <t xml:space="preserve">2. </t>
    </r>
    <r>
      <rPr>
        <sz val="10"/>
        <color rgb="FF000000"/>
        <rFont val="Open Sans"/>
        <family val="2"/>
      </rPr>
      <t xml:space="preserve">Average house prices compared to median </t>
    </r>
    <r>
      <rPr>
        <sz val="10"/>
        <rFont val="Open Sans"/>
        <family val="2"/>
      </rPr>
      <t>annualised weekly salary of employee</t>
    </r>
    <r>
      <rPr>
        <sz val="10"/>
        <color rgb="FF000000"/>
        <rFont val="Open Sans"/>
        <family val="2"/>
      </rPr>
      <t>s who live in the local area</t>
    </r>
  </si>
  <si>
    <r>
      <rPr>
        <b/>
        <sz val="10"/>
        <color rgb="FF000000"/>
        <rFont val="Open Sans"/>
        <family val="2"/>
      </rPr>
      <t xml:space="preserve">3. </t>
    </r>
    <r>
      <rPr>
        <sz val="10"/>
        <color rgb="FF000000"/>
        <rFont val="Open Sans"/>
        <family val="2"/>
      </rPr>
      <t>% of people that live in the local area who are in managerial and professional occupations (SOC 1 and 2)</t>
    </r>
  </si>
  <si>
    <r>
      <rPr>
        <b/>
        <sz val="10"/>
        <color rgb="FF000000"/>
        <rFont val="Open Sans"/>
        <family val="2"/>
      </rPr>
      <t>4.</t>
    </r>
    <r>
      <rPr>
        <sz val="10"/>
        <color rgb="FF000000"/>
        <rFont val="Open Sans"/>
        <family val="2"/>
      </rPr>
      <t xml:space="preserve"> % of jobs that are paid less than the applicable Living Wage Foundation living wage</t>
    </r>
  </si>
  <si>
    <r>
      <rPr>
        <b/>
        <sz val="10"/>
        <color rgb="FF000000"/>
        <rFont val="Open Sans"/>
        <family val="2"/>
      </rPr>
      <t xml:space="preserve">5. </t>
    </r>
    <r>
      <rPr>
        <sz val="10"/>
        <color rgb="FF000000"/>
        <rFont val="Open Sans"/>
        <family val="2"/>
      </rPr>
      <t xml:space="preserve">% of families with DEPENDENT children who are owener occupiers (including shared and full owenership) </t>
    </r>
  </si>
  <si>
    <r>
      <rPr>
        <b/>
        <sz val="10"/>
        <color rgb="FF000000"/>
        <rFont val="Open Sans"/>
        <family val="2"/>
      </rPr>
      <t>1.</t>
    </r>
    <r>
      <rPr>
        <sz val="10"/>
        <color rgb="FF000000"/>
        <rFont val="Open Sans"/>
        <family val="2"/>
      </rPr>
      <t xml:space="preserve"> % of non- domestic childcare providers rated 'outstanding' or 'good' by Ofsted</t>
    </r>
  </si>
  <si>
    <r>
      <rPr>
        <b/>
        <sz val="10"/>
        <color rgb="FF000000"/>
        <rFont val="Open Sans"/>
        <family val="2"/>
      </rPr>
      <t>2.</t>
    </r>
    <r>
      <rPr>
        <sz val="10"/>
        <color rgb="FF000000"/>
        <rFont val="Open Sans"/>
        <family val="2"/>
      </rPr>
      <t xml:space="preserve"> % of children eligible for FSM achieving a 'good level of development' at the end of Early Years Foundation Stage  </t>
    </r>
  </si>
  <si>
    <r>
      <rPr>
        <b/>
        <sz val="10"/>
        <color rgb="FF000000"/>
        <rFont val="Open Sans"/>
        <family val="2"/>
      </rPr>
      <t>1.</t>
    </r>
    <r>
      <rPr>
        <sz val="10"/>
        <color rgb="FF000000"/>
        <rFont val="Open Sans"/>
        <family val="2"/>
      </rPr>
      <t xml:space="preserve"> % of children eligible for FSM attending a primary school rated 'outstanding' or 'good' by Ofsted</t>
    </r>
  </si>
  <si>
    <r>
      <rPr>
        <b/>
        <sz val="10"/>
        <color rgb="FF000000"/>
        <rFont val="Open Sans"/>
        <family val="2"/>
      </rPr>
      <t>1.</t>
    </r>
    <r>
      <rPr>
        <sz val="10"/>
        <color rgb="FF000000"/>
        <rFont val="Open Sans"/>
        <family val="2"/>
      </rPr>
      <t>% of young people eligible for FSM that are not in education, employment or training (positive destination) after completing KS4</t>
    </r>
  </si>
  <si>
    <r>
      <rPr>
        <b/>
        <sz val="10"/>
        <color rgb="FF000000"/>
        <rFont val="Open Sans"/>
        <family val="2"/>
      </rPr>
      <t>3.</t>
    </r>
    <r>
      <rPr>
        <sz val="10"/>
        <color rgb="FF000000"/>
        <rFont val="Open Sans"/>
        <family val="2"/>
      </rPr>
      <t xml:space="preserve"> % of young people eligible for FSM at age 15 achieving 2 or more A-levels or equivalent qualifications by the age of 19</t>
    </r>
  </si>
  <si>
    <t>SMIC STANDARTISED WEIGHTETED OVERALL AND INDIVIDUAL VARIABLE SCORES (after outlier imputation)</t>
  </si>
  <si>
    <t xml:space="preserve">RANKING BY VARIABLE INDEX SCORES </t>
  </si>
  <si>
    <r>
      <rPr>
        <b/>
        <sz val="10"/>
        <color rgb="FF000000"/>
        <rFont val="Open Sans"/>
        <family val="2"/>
      </rPr>
      <t>2.</t>
    </r>
    <r>
      <rPr>
        <sz val="10"/>
        <color rgb="FF000000"/>
        <rFont val="Open Sans"/>
        <family val="2"/>
      </rPr>
      <t xml:space="preserve"> % of children eligible for FSM achieving at least the expected level in reading, writing and maths at the end of Key Stage 2 </t>
    </r>
  </si>
  <si>
    <r>
      <rPr>
        <b/>
        <sz val="10"/>
        <color rgb="FF000000"/>
        <rFont val="Open Sans"/>
        <family val="2"/>
      </rPr>
      <t>3.</t>
    </r>
    <r>
      <rPr>
        <sz val="10"/>
        <color rgb="FF000000"/>
        <rFont val="Open Sans"/>
        <family val="2"/>
      </rPr>
      <t xml:space="preserve"> % of children eligible for FSM attending a secondary school rated 'outstanding' or 'good' by Ofsted</t>
    </r>
  </si>
  <si>
    <t>4. Average attainment 8 score for pupils eligible for FSM</t>
  </si>
  <si>
    <t>i4</t>
  </si>
  <si>
    <t xml:space="preserve"> SOCIAL MOBILITY INDEX  BY CONSTITUENCY (SMIC) DASHBOARD</t>
  </si>
  <si>
    <t>Average</t>
  </si>
  <si>
    <t xml:space="preserve">   SMIC VARIABLE VALUES AND RANKINGS</t>
  </si>
  <si>
    <t xml:space="preserve">   Variable value compared to min, max &amp; mean values of the whole sample</t>
  </si>
  <si>
    <t>Average earnings</t>
  </si>
  <si>
    <t>Variable</t>
  </si>
  <si>
    <t xml:space="preserve">Variable description </t>
  </si>
  <si>
    <t>Hotspot</t>
  </si>
  <si>
    <t/>
  </si>
  <si>
    <t>Yorkshire &amp; The Humber</t>
  </si>
  <si>
    <t>Values shaded in red were replaced using outlier imputation before calculating final index scores, see CBP-8400 Appendix 2 for more information</t>
  </si>
  <si>
    <t>(72% - 100%)</t>
  </si>
  <si>
    <t>(37% - 71%)</t>
  </si>
  <si>
    <t>(45% - 100%)</t>
  </si>
  <si>
    <t>(18% - 62%)</t>
  </si>
  <si>
    <t>(0% - 100%)</t>
  </si>
  <si>
    <t>(27 - 54)</t>
  </si>
  <si>
    <t>(76% - 95%)</t>
  </si>
  <si>
    <t>(3 - 43)</t>
  </si>
  <si>
    <t>(19% - 65%)</t>
  </si>
  <si>
    <t>(£312 - £750)</t>
  </si>
  <si>
    <t>(3 - 31)</t>
  </si>
  <si>
    <t>(14% - 54%)</t>
  </si>
  <si>
    <t>(9% - 47%)</t>
  </si>
  <si>
    <t>(17% - 87%)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</si>
</sst>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.0"/>
    <numFmt numFmtId="165" formatCode="&quot;£&quot;#,##0"/>
    <numFmt numFmtId="166" formatCode="0.0%"/>
  </numFmts>
  <fonts count="58" x14ac:knownFonts="1">
    <font>
      <sz val="11"/>
      <color theme="1"/>
      <name val="Calibri"/>
      <family val="2"/>
      <scheme val="minor"/>
    </font>
    <font>
      <sz val="11"/>
      <color theme="1"/>
      <name val="Open Sans"/>
      <family val="2"/>
    </font>
    <font>
      <b/>
      <sz val="11"/>
      <color rgb="FF000000"/>
      <name val="Open Sans"/>
      <family val="2"/>
    </font>
    <font>
      <sz val="11"/>
      <color rgb="FF000000"/>
      <name val="Open Sans"/>
      <family val="2"/>
    </font>
    <font>
      <sz val="11"/>
      <color theme="1"/>
      <name val="Calibri"/>
      <family val="2"/>
      <scheme val="minor"/>
    </font>
    <font>
      <b/>
      <sz val="11"/>
      <color theme="1"/>
      <name val="Open Sans"/>
      <family val="2"/>
    </font>
    <font>
      <b/>
      <sz val="12"/>
      <color theme="1"/>
      <name val="Open Sans"/>
      <family val="2"/>
    </font>
    <font>
      <b/>
      <sz val="14"/>
      <color theme="1"/>
      <name val="Open Sans"/>
      <family val="2"/>
    </font>
    <font>
      <sz val="10"/>
      <color theme="1"/>
      <name val="Open Sans"/>
      <family val="2"/>
    </font>
    <font>
      <b/>
      <sz val="10"/>
      <color theme="0"/>
      <name val="Open Sans"/>
      <family val="2"/>
    </font>
    <font>
      <b/>
      <sz val="10"/>
      <color theme="1"/>
      <name val="Open Sans"/>
      <family val="2"/>
    </font>
    <font>
      <sz val="9"/>
      <color theme="1"/>
      <name val="Open Sans"/>
      <family val="2"/>
    </font>
    <font>
      <b/>
      <sz val="12"/>
      <color theme="0"/>
      <name val="Open Sans"/>
      <family val="2"/>
    </font>
    <font>
      <b/>
      <sz val="14"/>
      <color theme="0"/>
      <name val="Open Sans"/>
      <family val="2"/>
    </font>
    <font>
      <b/>
      <sz val="11"/>
      <color rgb="FFC00000"/>
      <name val="Open Sans"/>
      <family val="2"/>
    </font>
    <font>
      <u/>
      <sz val="11"/>
      <color theme="10"/>
      <name val="Calibri"/>
      <family val="2"/>
      <scheme val="minor"/>
    </font>
    <font>
      <u/>
      <sz val="12"/>
      <color theme="10"/>
      <name val="Open Sans"/>
      <family val="2"/>
    </font>
    <font>
      <b/>
      <sz val="18"/>
      <color theme="0"/>
      <name val="Open Sans"/>
      <family val="2"/>
    </font>
    <font>
      <b/>
      <sz val="12"/>
      <color rgb="FF000000"/>
      <name val="Open Sans"/>
      <family val="2"/>
    </font>
    <font>
      <sz val="12"/>
      <color rgb="FF000000"/>
      <name val="Open Sans"/>
      <family val="2"/>
    </font>
    <font>
      <sz val="12"/>
      <color theme="0"/>
      <name val="Open Sans"/>
      <family val="2"/>
    </font>
    <font>
      <b/>
      <sz val="12"/>
      <color rgb="FFFF0000"/>
      <name val="Open Sans"/>
      <family val="2"/>
    </font>
    <font>
      <b/>
      <sz val="20"/>
      <color theme="0"/>
      <name val="Open Sans"/>
      <family val="2"/>
    </font>
    <font>
      <sz val="11"/>
      <color theme="0"/>
      <name val="Open Sans"/>
      <family val="2"/>
    </font>
    <font>
      <sz val="10"/>
      <name val="Open Sans"/>
      <family val="2"/>
    </font>
    <font>
      <sz val="14"/>
      <color theme="0"/>
      <name val="Open Sans"/>
      <family val="2"/>
    </font>
    <font>
      <b/>
      <sz val="10"/>
      <color theme="4"/>
      <name val="Open Sans"/>
      <family val="2"/>
    </font>
    <font>
      <b/>
      <sz val="11"/>
      <color theme="4"/>
      <name val="Open Sans"/>
      <family val="2"/>
    </font>
    <font>
      <sz val="10"/>
      <color theme="0"/>
      <name val="Open Sans"/>
      <family val="2"/>
    </font>
    <font>
      <sz val="12"/>
      <color theme="1"/>
      <name val="Open Sans"/>
      <family val="2"/>
    </font>
    <font>
      <b/>
      <sz val="11"/>
      <color theme="0"/>
      <name val="Open Sans"/>
      <family val="2"/>
    </font>
    <font>
      <b/>
      <sz val="14"/>
      <name val="Open Sans"/>
      <family val="2"/>
    </font>
    <font>
      <b/>
      <sz val="16"/>
      <color theme="0"/>
      <name val="Open Sans"/>
      <family val="2"/>
    </font>
    <font>
      <b/>
      <sz val="12"/>
      <color theme="5"/>
      <name val="Open Sans"/>
      <family val="2"/>
    </font>
    <font>
      <b/>
      <sz val="24"/>
      <name val="Calibri"/>
      <family val="2"/>
      <scheme val="minor"/>
    </font>
    <font>
      <sz val="11"/>
      <name val="Open Sans"/>
      <family val="2"/>
    </font>
    <font>
      <sz val="14"/>
      <name val="Open Sans"/>
      <family val="2"/>
    </font>
    <font>
      <sz val="14"/>
      <color theme="1"/>
      <name val="Open Sans"/>
      <family val="2"/>
    </font>
    <font>
      <sz val="16"/>
      <color theme="0"/>
      <name val="Open Sans"/>
      <family val="2"/>
    </font>
    <font>
      <sz val="10"/>
      <color rgb="FF000000"/>
      <name val="Open Sans"/>
      <family val="2"/>
    </font>
    <font>
      <sz val="10"/>
      <color rgb="FFC00000"/>
      <name val="Open Sans"/>
      <family val="2"/>
    </font>
    <font>
      <sz val="10"/>
      <color theme="8" tint="-0.249977111117893"/>
      <name val="Open Sans"/>
      <family val="2"/>
    </font>
    <font>
      <sz val="12"/>
      <name val="Open Sans"/>
      <family val="2"/>
    </font>
    <font>
      <b/>
      <sz val="12"/>
      <name val="Open Sans"/>
      <family val="2"/>
    </font>
    <font>
      <sz val="9"/>
      <name val="Open Sans"/>
      <family val="2"/>
    </font>
    <font>
      <b/>
      <sz val="11"/>
      <name val="Open Sans"/>
      <family val="2"/>
    </font>
    <font>
      <b/>
      <sz val="12"/>
      <color theme="9"/>
      <name val="Open Sans"/>
      <family val="2"/>
    </font>
    <font>
      <b/>
      <sz val="10"/>
      <color theme="9"/>
      <name val="Open Sans"/>
      <family val="2"/>
    </font>
    <font>
      <b/>
      <sz val="10"/>
      <name val="Open Sans"/>
      <family val="2"/>
    </font>
    <font>
      <sz val="11"/>
      <color theme="9"/>
      <name val="Open Sans"/>
      <family val="2"/>
    </font>
    <font>
      <b/>
      <sz val="14"/>
      <color theme="9"/>
      <name val="Open Sans"/>
      <family val="2"/>
    </font>
    <font>
      <b/>
      <sz val="10"/>
      <color rgb="FF000000"/>
      <name val="Open Sans"/>
      <family val="2"/>
    </font>
    <font>
      <b/>
      <sz val="9"/>
      <name val="Open Sans"/>
      <family val="2"/>
    </font>
    <font>
      <sz val="13"/>
      <name val="Open Sans"/>
      <family val="2"/>
    </font>
    <font>
      <b/>
      <sz val="13"/>
      <name val="Open Sans"/>
      <family val="2"/>
    </font>
    <font>
      <b/>
      <sz val="20"/>
      <name val="Open Sans"/>
      <family val="2"/>
    </font>
    <font>
      <b/>
      <sz val="22"/>
      <name val="Open Sans"/>
      <family val="2"/>
    </font>
    <font>
      <b/>
      <sz val="16"/>
      <color theme="9" tint="0.59999389629810485"/>
      <name val="Open Sans"/>
      <family val="2"/>
    </font>
  </fonts>
  <fills count="19">
    <fill>
      <patternFill patternType="none"/>
    </fill>
    <fill>
      <patternFill patternType="gray125"/>
    </fill>
    <fill>
      <patternFill patternType="solid">
        <fgColor rgb="FF92D050"/>
        <bgColor rgb="FF000000"/>
      </patternFill>
    </fill>
    <fill>
      <patternFill patternType="solid">
        <fgColor rgb="FFA3D9BC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AF"/>
        <bgColor rgb="FF000000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DFC9EF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medium">
        <color theme="4"/>
      </left>
      <right/>
      <top style="medium">
        <color theme="4"/>
      </top>
      <bottom style="medium">
        <color theme="4"/>
      </bottom>
      <diagonal/>
    </border>
    <border>
      <left/>
      <right style="medium">
        <color theme="4"/>
      </right>
      <top style="medium">
        <color theme="4"/>
      </top>
      <bottom style="medium">
        <color theme="4"/>
      </bottom>
      <diagonal/>
    </border>
    <border>
      <left/>
      <right/>
      <top style="medium">
        <color theme="4"/>
      </top>
      <bottom style="medium">
        <color theme="4"/>
      </bottom>
      <diagonal/>
    </border>
    <border>
      <left/>
      <right/>
      <top/>
      <bottom style="thin">
        <color theme="4"/>
      </bottom>
      <diagonal/>
    </border>
  </borders>
  <cellStyleXfs count="5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294">
    <xf numFmtId="0" fontId="0" fillId="0" borderId="0" xfId="0"/>
    <xf numFmtId="0" fontId="3" fillId="2" borderId="0" xfId="0" applyFont="1" applyFill="1" applyBorder="1"/>
    <xf numFmtId="0" fontId="2" fillId="3" borderId="0" xfId="0" applyFont="1" applyFill="1" applyBorder="1" applyAlignment="1">
      <alignment horizontal="left" wrapText="1"/>
    </xf>
    <xf numFmtId="0" fontId="3" fillId="4" borderId="0" xfId="0" applyFont="1" applyFill="1" applyBorder="1"/>
    <xf numFmtId="0" fontId="6" fillId="0" borderId="0" xfId="0" applyFont="1"/>
    <xf numFmtId="0" fontId="8" fillId="0" borderId="0" xfId="0" applyFont="1"/>
    <xf numFmtId="0" fontId="8" fillId="0" borderId="0" xfId="0" applyFont="1" applyFill="1"/>
    <xf numFmtId="0" fontId="8" fillId="0" borderId="0" xfId="0" applyFont="1" applyAlignment="1">
      <alignment horizontal="right"/>
    </xf>
    <xf numFmtId="0" fontId="11" fillId="0" borderId="0" xfId="0" applyFont="1" applyAlignment="1">
      <alignment wrapText="1"/>
    </xf>
    <xf numFmtId="0" fontId="11" fillId="0" borderId="0" xfId="0" applyFont="1" applyAlignment="1">
      <alignment horizontal="left" vertical="center" wrapText="1"/>
    </xf>
    <xf numFmtId="0" fontId="8" fillId="0" borderId="0" xfId="0" applyFont="1" applyAlignment="1">
      <alignment vertical="top" wrapText="1"/>
    </xf>
    <xf numFmtId="0" fontId="8" fillId="0" borderId="0" xfId="0" applyFont="1" applyAlignment="1">
      <alignment horizontal="left" vertical="center" wrapText="1"/>
    </xf>
    <xf numFmtId="0" fontId="13" fillId="5" borderId="0" xfId="0" applyFont="1" applyFill="1" applyAlignment="1">
      <alignment horizontal="center" vertical="top" wrapText="1"/>
    </xf>
    <xf numFmtId="0" fontId="8" fillId="6" borderId="0" xfId="0" applyFont="1" applyFill="1" applyAlignment="1">
      <alignment vertical="top" wrapText="1"/>
    </xf>
    <xf numFmtId="0" fontId="8" fillId="6" borderId="0" xfId="0" applyFont="1" applyFill="1"/>
    <xf numFmtId="0" fontId="8" fillId="6" borderId="0" xfId="0" applyFont="1" applyFill="1" applyAlignment="1">
      <alignment horizontal="right"/>
    </xf>
    <xf numFmtId="0" fontId="8" fillId="6" borderId="0" xfId="0" applyFont="1" applyFill="1" applyAlignment="1">
      <alignment wrapText="1"/>
    </xf>
    <xf numFmtId="0" fontId="8" fillId="6" borderId="0" xfId="0" applyFont="1" applyFill="1" applyAlignment="1">
      <alignment horizontal="right" wrapText="1"/>
    </xf>
    <xf numFmtId="0" fontId="8" fillId="9" borderId="0" xfId="0" applyFont="1" applyFill="1"/>
    <xf numFmtId="0" fontId="8" fillId="9" borderId="0" xfId="0" applyFont="1" applyFill="1" applyAlignment="1">
      <alignment horizontal="right"/>
    </xf>
    <xf numFmtId="0" fontId="13" fillId="0" borderId="0" xfId="0" applyFont="1" applyFill="1" applyAlignment="1">
      <alignment horizontal="center" vertical="top" wrapText="1"/>
    </xf>
    <xf numFmtId="0" fontId="1" fillId="0" borderId="0" xfId="0" applyFont="1" applyAlignment="1">
      <alignment vertical="top" wrapText="1"/>
    </xf>
    <xf numFmtId="0" fontId="8" fillId="0" borderId="0" xfId="0" applyFont="1" applyAlignment="1">
      <alignment vertical="center" wrapText="1"/>
    </xf>
    <xf numFmtId="0" fontId="8" fillId="0" borderId="0" xfId="0" applyFont="1" applyFill="1" applyAlignment="1">
      <alignment vertical="center" wrapText="1"/>
    </xf>
    <xf numFmtId="0" fontId="3" fillId="11" borderId="0" xfId="0" applyFont="1" applyFill="1" applyBorder="1"/>
    <xf numFmtId="0" fontId="3" fillId="0" borderId="0" xfId="0" applyFont="1" applyFill="1" applyBorder="1"/>
    <xf numFmtId="0" fontId="16" fillId="9" borderId="0" xfId="3" applyFont="1" applyFill="1" applyBorder="1"/>
    <xf numFmtId="0" fontId="14" fillId="9" borderId="0" xfId="0" applyFont="1" applyFill="1" applyBorder="1"/>
    <xf numFmtId="0" fontId="1" fillId="9" borderId="0" xfId="0" applyFont="1" applyFill="1" applyBorder="1"/>
    <xf numFmtId="0" fontId="1" fillId="0" borderId="0" xfId="0" applyFont="1" applyFill="1" applyBorder="1"/>
    <xf numFmtId="0" fontId="17" fillId="5" borderId="0" xfId="0" applyFont="1" applyFill="1" applyBorder="1"/>
    <xf numFmtId="0" fontId="1" fillId="6" borderId="0" xfId="0" applyFont="1" applyFill="1" applyBorder="1"/>
    <xf numFmtId="0" fontId="18" fillId="10" borderId="0" xfId="0" applyFont="1" applyFill="1" applyBorder="1" applyAlignment="1">
      <alignment horizontal="left" wrapText="1"/>
    </xf>
    <xf numFmtId="0" fontId="19" fillId="10" borderId="0" xfId="0" applyFont="1" applyFill="1" applyBorder="1" applyAlignment="1">
      <alignment horizontal="right" vertical="top" wrapText="1"/>
    </xf>
    <xf numFmtId="0" fontId="1" fillId="0" borderId="0" xfId="0" applyFont="1" applyFill="1" applyBorder="1" applyAlignment="1">
      <alignment horizontal="right" vertical="top"/>
    </xf>
    <xf numFmtId="9" fontId="3" fillId="11" borderId="0" xfId="2" applyFont="1" applyFill="1" applyBorder="1"/>
    <xf numFmtId="2" fontId="3" fillId="11" borderId="0" xfId="0" applyNumberFormat="1" applyFont="1" applyFill="1" applyBorder="1"/>
    <xf numFmtId="2" fontId="19" fillId="11" borderId="0" xfId="0" applyNumberFormat="1" applyFont="1" applyFill="1" applyBorder="1"/>
    <xf numFmtId="2" fontId="1" fillId="9" borderId="0" xfId="0" applyNumberFormat="1" applyFont="1" applyFill="1" applyBorder="1"/>
    <xf numFmtId="0" fontId="22" fillId="5" borderId="0" xfId="0" applyFont="1" applyFill="1" applyBorder="1"/>
    <xf numFmtId="0" fontId="23" fillId="5" borderId="0" xfId="0" applyFont="1" applyFill="1" applyBorder="1"/>
    <xf numFmtId="2" fontId="8" fillId="9" borderId="0" xfId="0" applyNumberFormat="1" applyFont="1" applyFill="1"/>
    <xf numFmtId="2" fontId="8" fillId="9" borderId="0" xfId="0" applyNumberFormat="1" applyFont="1" applyFill="1" applyAlignment="1">
      <alignment horizontal="right"/>
    </xf>
    <xf numFmtId="0" fontId="8" fillId="6" borderId="0" xfId="0" applyFont="1" applyFill="1" applyBorder="1" applyAlignment="1">
      <alignment horizontal="center"/>
    </xf>
    <xf numFmtId="0" fontId="8" fillId="0" borderId="0" xfId="0" applyFont="1" applyFill="1" applyAlignment="1"/>
    <xf numFmtId="0" fontId="11" fillId="0" borderId="0" xfId="0" applyFont="1" applyAlignment="1">
      <alignment vertical="center" wrapText="1"/>
    </xf>
    <xf numFmtId="0" fontId="11" fillId="0" borderId="0" xfId="0" applyFont="1" applyFill="1" applyAlignment="1">
      <alignment vertical="center" wrapText="1"/>
    </xf>
    <xf numFmtId="0" fontId="24" fillId="9" borderId="0" xfId="0" applyFont="1" applyFill="1"/>
    <xf numFmtId="0" fontId="8" fillId="12" borderId="0" xfId="0" applyFont="1" applyFill="1"/>
    <xf numFmtId="0" fontId="8" fillId="12" borderId="0" xfId="0" applyFont="1" applyFill="1" applyAlignment="1">
      <alignment horizontal="right"/>
    </xf>
    <xf numFmtId="10" fontId="1" fillId="9" borderId="0" xfId="2" applyNumberFormat="1" applyFont="1" applyFill="1" applyBorder="1"/>
    <xf numFmtId="10" fontId="14" fillId="9" borderId="0" xfId="2" applyNumberFormat="1" applyFont="1" applyFill="1" applyBorder="1"/>
    <xf numFmtId="164" fontId="1" fillId="9" borderId="0" xfId="2" applyNumberFormat="1" applyFont="1" applyFill="1" applyBorder="1"/>
    <xf numFmtId="164" fontId="14" fillId="9" borderId="0" xfId="2" applyNumberFormat="1" applyFont="1" applyFill="1" applyBorder="1"/>
    <xf numFmtId="0" fontId="25" fillId="5" borderId="0" xfId="0" applyFont="1" applyFill="1" applyAlignment="1">
      <alignment horizontal="center" vertical="top" wrapText="1"/>
    </xf>
    <xf numFmtId="9" fontId="1" fillId="0" borderId="0" xfId="2" applyFont="1" applyAlignment="1">
      <alignment horizontal="center" vertical="center"/>
    </xf>
    <xf numFmtId="0" fontId="10" fillId="9" borderId="0" xfId="0" applyFont="1" applyFill="1" applyAlignment="1">
      <alignment horizontal="center"/>
    </xf>
    <xf numFmtId="2" fontId="8" fillId="9" borderId="0" xfId="0" applyNumberFormat="1" applyFont="1" applyFill="1" applyAlignment="1">
      <alignment horizontal="center"/>
    </xf>
    <xf numFmtId="0" fontId="26" fillId="7" borderId="0" xfId="0" applyFont="1" applyFill="1" applyAlignment="1">
      <alignment vertical="center"/>
    </xf>
    <xf numFmtId="0" fontId="27" fillId="7" borderId="0" xfId="0" applyFont="1" applyFill="1" applyAlignment="1">
      <alignment vertical="center"/>
    </xf>
    <xf numFmtId="0" fontId="27" fillId="7" borderId="0" xfId="0" applyFont="1" applyFill="1" applyAlignment="1">
      <alignment horizontal="center" vertical="center"/>
    </xf>
    <xf numFmtId="0" fontId="26" fillId="7" borderId="0" xfId="0" applyFont="1" applyFill="1" applyAlignment="1">
      <alignment horizontal="right" vertical="center"/>
    </xf>
    <xf numFmtId="2" fontId="26" fillId="7" borderId="0" xfId="0" applyNumberFormat="1" applyFont="1" applyFill="1" applyAlignment="1">
      <alignment horizontal="right" vertical="center"/>
    </xf>
    <xf numFmtId="2" fontId="26" fillId="7" borderId="0" xfId="0" applyNumberFormat="1" applyFont="1" applyFill="1" applyAlignment="1">
      <alignment horizontal="center" vertical="center"/>
    </xf>
    <xf numFmtId="2" fontId="26" fillId="7" borderId="0" xfId="0" applyNumberFormat="1" applyFont="1" applyFill="1" applyAlignment="1">
      <alignment vertical="center"/>
    </xf>
    <xf numFmtId="0" fontId="17" fillId="5" borderId="0" xfId="0" applyFont="1" applyFill="1" applyAlignment="1">
      <alignment horizontal="left" vertical="center"/>
    </xf>
    <xf numFmtId="0" fontId="17" fillId="0" borderId="0" xfId="0" applyFont="1" applyFill="1" applyAlignment="1">
      <alignment horizontal="left" vertical="center"/>
    </xf>
    <xf numFmtId="0" fontId="25" fillId="0" borderId="0" xfId="0" applyFont="1" applyFill="1" applyAlignment="1">
      <alignment horizontal="center" vertical="top" wrapText="1"/>
    </xf>
    <xf numFmtId="9" fontId="1" fillId="9" borderId="0" xfId="0" applyNumberFormat="1" applyFont="1" applyFill="1" applyBorder="1"/>
    <xf numFmtId="2" fontId="1" fillId="9" borderId="0" xfId="2" applyNumberFormat="1" applyFont="1" applyFill="1" applyBorder="1"/>
    <xf numFmtId="2" fontId="14" fillId="9" borderId="0" xfId="2" applyNumberFormat="1" applyFont="1" applyFill="1" applyBorder="1"/>
    <xf numFmtId="0" fontId="6" fillId="0" borderId="0" xfId="0" applyFont="1" applyAlignment="1">
      <alignment horizontal="left" vertical="center" wrapText="1"/>
    </xf>
    <xf numFmtId="2" fontId="3" fillId="0" borderId="0" xfId="0" applyNumberFormat="1" applyFont="1" applyFill="1" applyBorder="1"/>
    <xf numFmtId="0" fontId="5" fillId="6" borderId="0" xfId="0" applyFont="1" applyFill="1" applyBorder="1"/>
    <xf numFmtId="0" fontId="28" fillId="0" borderId="0" xfId="0" applyFont="1" applyFill="1"/>
    <xf numFmtId="0" fontId="28" fillId="9" borderId="0" xfId="0" applyFont="1" applyFill="1"/>
    <xf numFmtId="0" fontId="32" fillId="5" borderId="0" xfId="0" applyFont="1" applyFill="1" applyAlignment="1">
      <alignment vertical="center"/>
    </xf>
    <xf numFmtId="0" fontId="32" fillId="0" borderId="0" xfId="0" applyFont="1" applyFill="1" applyAlignment="1">
      <alignment vertical="center"/>
    </xf>
    <xf numFmtId="0" fontId="24" fillId="0" borderId="0" xfId="0" applyFont="1" applyFill="1"/>
    <xf numFmtId="0" fontId="26" fillId="0" borderId="0" xfId="0" applyFont="1" applyFill="1" applyAlignment="1">
      <alignment vertical="center"/>
    </xf>
    <xf numFmtId="0" fontId="29" fillId="10" borderId="0" xfId="0" applyFont="1" applyFill="1" applyBorder="1" applyAlignment="1">
      <alignment horizontal="right" vertical="top" wrapText="1"/>
    </xf>
    <xf numFmtId="0" fontId="3" fillId="11" borderId="0" xfId="0" applyNumberFormat="1" applyFont="1" applyFill="1" applyBorder="1"/>
    <xf numFmtId="0" fontId="3" fillId="11" borderId="0" xfId="2" applyNumberFormat="1" applyFont="1" applyFill="1" applyBorder="1"/>
    <xf numFmtId="0" fontId="1" fillId="0" borderId="0" xfId="0" applyNumberFormat="1" applyFont="1" applyFill="1" applyBorder="1"/>
    <xf numFmtId="0" fontId="1" fillId="0" borderId="0" xfId="2" applyNumberFormat="1" applyFont="1" applyAlignment="1">
      <alignment horizontal="right" vertical="center"/>
    </xf>
    <xf numFmtId="0" fontId="11" fillId="0" borderId="0" xfId="0" applyNumberFormat="1" applyFont="1" applyAlignment="1">
      <alignment horizontal="right" vertical="center" wrapText="1"/>
    </xf>
    <xf numFmtId="0" fontId="11" fillId="0" borderId="0" xfId="0" applyNumberFormat="1" applyFont="1" applyFill="1" applyAlignment="1">
      <alignment horizontal="right" vertical="center" wrapText="1"/>
    </xf>
    <xf numFmtId="0" fontId="13" fillId="5" borderId="0" xfId="0" applyFont="1" applyFill="1" applyAlignment="1">
      <alignment horizontal="right" vertical="top" wrapText="1"/>
    </xf>
    <xf numFmtId="0" fontId="13" fillId="0" borderId="0" xfId="0" applyFont="1" applyFill="1" applyAlignment="1">
      <alignment horizontal="right" vertical="top" wrapText="1"/>
    </xf>
    <xf numFmtId="0" fontId="6" fillId="0" borderId="0" xfId="0" applyFont="1" applyAlignment="1">
      <alignment horizontal="right" vertical="center" wrapText="1"/>
    </xf>
    <xf numFmtId="0" fontId="11" fillId="0" borderId="0" xfId="0" applyFont="1" applyAlignment="1">
      <alignment horizontal="right" wrapText="1"/>
    </xf>
    <xf numFmtId="2" fontId="8" fillId="9" borderId="0" xfId="4" applyNumberFormat="1" applyFont="1" applyFill="1" applyAlignment="1">
      <alignment horizontal="right"/>
    </xf>
    <xf numFmtId="2" fontId="8" fillId="9" borderId="0" xfId="4" applyNumberFormat="1" applyFont="1" applyFill="1" applyAlignment="1">
      <alignment horizontal="center"/>
    </xf>
    <xf numFmtId="0" fontId="7" fillId="9" borderId="0" xfId="0" applyFont="1" applyFill="1" applyBorder="1" applyAlignment="1">
      <alignment vertical="top" wrapText="1"/>
    </xf>
    <xf numFmtId="0" fontId="12" fillId="5" borderId="0" xfId="0" applyFont="1" applyFill="1"/>
    <xf numFmtId="0" fontId="13" fillId="5" borderId="0" xfId="0" applyFont="1" applyFill="1" applyAlignment="1">
      <alignment horizontal="left" vertical="center"/>
    </xf>
    <xf numFmtId="0" fontId="20" fillId="5" borderId="0" xfId="0" applyFont="1" applyFill="1" applyAlignment="1">
      <alignment horizontal="left" vertical="center"/>
    </xf>
    <xf numFmtId="0" fontId="25" fillId="5" borderId="0" xfId="0" applyFont="1" applyFill="1" applyAlignment="1">
      <alignment vertical="center"/>
    </xf>
    <xf numFmtId="9" fontId="1" fillId="9" borderId="0" xfId="2" applyFont="1" applyFill="1" applyAlignment="1">
      <alignment horizontal="center" vertical="center"/>
    </xf>
    <xf numFmtId="0" fontId="11" fillId="9" borderId="0" xfId="0" applyNumberFormat="1" applyFont="1" applyFill="1" applyAlignment="1">
      <alignment horizontal="right" vertical="center" wrapText="1"/>
    </xf>
    <xf numFmtId="0" fontId="8" fillId="12" borderId="0" xfId="0" applyFont="1" applyFill="1" applyAlignment="1">
      <alignment horizontal="left"/>
    </xf>
    <xf numFmtId="9" fontId="1" fillId="0" borderId="0" xfId="2" applyFont="1" applyFill="1" applyAlignment="1">
      <alignment horizontal="center" vertical="center"/>
    </xf>
    <xf numFmtId="0" fontId="8" fillId="12" borderId="0" xfId="0" applyFont="1" applyFill="1" applyAlignment="1">
      <alignment vertical="center"/>
    </xf>
    <xf numFmtId="0" fontId="8" fillId="12" borderId="0" xfId="0" applyFont="1" applyFill="1" applyAlignment="1">
      <alignment vertical="top" wrapText="1"/>
    </xf>
    <xf numFmtId="0" fontId="11" fillId="12" borderId="0" xfId="0" applyFont="1" applyFill="1" applyAlignment="1">
      <alignment wrapText="1"/>
    </xf>
    <xf numFmtId="0" fontId="11" fillId="12" borderId="0" xfId="0" applyFont="1" applyFill="1" applyAlignment="1">
      <alignment horizontal="right" wrapText="1"/>
    </xf>
    <xf numFmtId="0" fontId="5" fillId="9" borderId="0" xfId="0" applyFont="1" applyFill="1" applyBorder="1"/>
    <xf numFmtId="0" fontId="0" fillId="6" borderId="0" xfId="0" applyFill="1"/>
    <xf numFmtId="0" fontId="40" fillId="6" borderId="0" xfId="0" applyFont="1" applyFill="1" applyBorder="1" applyAlignment="1">
      <alignment horizontal="left" wrapText="1"/>
    </xf>
    <xf numFmtId="0" fontId="41" fillId="6" borderId="0" xfId="0" applyFont="1" applyFill="1" applyBorder="1" applyAlignment="1">
      <alignment horizontal="left" wrapText="1"/>
    </xf>
    <xf numFmtId="164" fontId="8" fillId="6" borderId="0" xfId="0" applyNumberFormat="1" applyFont="1" applyFill="1" applyBorder="1" applyAlignment="1">
      <alignment horizontal="right"/>
    </xf>
    <xf numFmtId="0" fontId="10" fillId="6" borderId="0" xfId="0" applyFont="1" applyFill="1" applyBorder="1" applyAlignment="1">
      <alignment horizontal="center"/>
    </xf>
    <xf numFmtId="0" fontId="13" fillId="5" borderId="0" xfId="0" applyFont="1" applyFill="1" applyBorder="1"/>
    <xf numFmtId="2" fontId="5" fillId="9" borderId="0" xfId="0" applyNumberFormat="1" applyFont="1" applyFill="1" applyBorder="1"/>
    <xf numFmtId="1" fontId="3" fillId="13" borderId="0" xfId="0" applyNumberFormat="1" applyFont="1" applyFill="1" applyBorder="1"/>
    <xf numFmtId="1" fontId="3" fillId="14" borderId="0" xfId="0" applyNumberFormat="1" applyFont="1" applyFill="1" applyBorder="1"/>
    <xf numFmtId="1" fontId="35" fillId="15" borderId="0" xfId="0" applyNumberFormat="1" applyFont="1" applyFill="1" applyBorder="1"/>
    <xf numFmtId="1" fontId="3" fillId="16" borderId="0" xfId="0" applyNumberFormat="1" applyFont="1" applyFill="1" applyBorder="1"/>
    <xf numFmtId="0" fontId="8" fillId="9" borderId="0" xfId="0" applyFont="1" applyFill="1" applyAlignment="1">
      <alignment horizontal="left" vertical="center" wrapText="1"/>
    </xf>
    <xf numFmtId="0" fontId="11" fillId="9" borderId="0" xfId="0" applyFont="1" applyFill="1" applyAlignment="1">
      <alignment horizontal="left" vertical="center" wrapText="1"/>
    </xf>
    <xf numFmtId="0" fontId="5" fillId="9" borderId="0" xfId="2" applyNumberFormat="1" applyFont="1" applyFill="1" applyAlignment="1">
      <alignment horizontal="right" vertical="center"/>
    </xf>
    <xf numFmtId="0" fontId="1" fillId="9" borderId="0" xfId="0" applyNumberFormat="1" applyFont="1" applyFill="1" applyBorder="1"/>
    <xf numFmtId="0" fontId="1" fillId="9" borderId="0" xfId="0" applyFont="1" applyFill="1" applyAlignment="1">
      <alignment horizontal="left" wrapText="1"/>
    </xf>
    <xf numFmtId="0" fontId="8" fillId="9" borderId="0" xfId="0" applyFont="1" applyFill="1" applyAlignment="1">
      <alignment horizontal="left" wrapText="1"/>
    </xf>
    <xf numFmtId="0" fontId="8" fillId="9" borderId="0" xfId="0" applyFont="1" applyFill="1" applyAlignment="1">
      <alignment horizontal="center" wrapText="1"/>
    </xf>
    <xf numFmtId="0" fontId="11" fillId="9" borderId="0" xfId="0" applyFont="1" applyFill="1" applyAlignment="1">
      <alignment horizontal="right" wrapText="1"/>
    </xf>
    <xf numFmtId="0" fontId="37" fillId="6" borderId="0" xfId="0" applyFont="1" applyFill="1" applyAlignment="1">
      <alignment horizontal="left"/>
    </xf>
    <xf numFmtId="0" fontId="6" fillId="6" borderId="0" xfId="0" applyFont="1" applyFill="1" applyAlignment="1">
      <alignment horizontal="left"/>
    </xf>
    <xf numFmtId="0" fontId="6" fillId="6" borderId="0" xfId="0" applyFont="1" applyFill="1" applyAlignment="1">
      <alignment horizontal="center" wrapText="1"/>
    </xf>
    <xf numFmtId="0" fontId="6" fillId="6" borderId="0" xfId="0" applyFont="1" applyFill="1" applyAlignment="1">
      <alignment horizontal="left" wrapText="1"/>
    </xf>
    <xf numFmtId="0" fontId="6" fillId="6" borderId="0" xfId="0" applyFont="1" applyFill="1" applyAlignment="1">
      <alignment horizontal="right" wrapText="1"/>
    </xf>
    <xf numFmtId="0" fontId="33" fillId="6" borderId="0" xfId="0" applyFont="1" applyFill="1" applyAlignment="1">
      <alignment horizontal="right" wrapText="1"/>
    </xf>
    <xf numFmtId="9" fontId="1" fillId="18" borderId="0" xfId="2" applyFont="1" applyFill="1" applyAlignment="1">
      <alignment horizontal="center" vertical="center"/>
    </xf>
    <xf numFmtId="0" fontId="11" fillId="18" borderId="0" xfId="0" applyFont="1" applyFill="1" applyAlignment="1">
      <alignment vertical="center" wrapText="1"/>
    </xf>
    <xf numFmtId="0" fontId="11" fillId="18" borderId="0" xfId="0" applyNumberFormat="1" applyFont="1" applyFill="1" applyAlignment="1">
      <alignment horizontal="right" vertical="center" wrapText="1"/>
    </xf>
    <xf numFmtId="9" fontId="1" fillId="12" borderId="0" xfId="2" applyFont="1" applyFill="1" applyAlignment="1">
      <alignment horizontal="center" vertical="center"/>
    </xf>
    <xf numFmtId="0" fontId="11" fillId="12" borderId="0" xfId="0" applyFont="1" applyFill="1" applyAlignment="1">
      <alignment vertical="center" wrapText="1"/>
    </xf>
    <xf numFmtId="0" fontId="11" fillId="12" borderId="0" xfId="0" applyNumberFormat="1" applyFont="1" applyFill="1" applyAlignment="1">
      <alignment horizontal="right" vertical="center" wrapText="1"/>
    </xf>
    <xf numFmtId="9" fontId="1" fillId="17" borderId="0" xfId="2" applyFont="1" applyFill="1" applyAlignment="1">
      <alignment horizontal="center" vertical="center"/>
    </xf>
    <xf numFmtId="0" fontId="11" fillId="17" borderId="0" xfId="0" applyNumberFormat="1" applyFont="1" applyFill="1" applyAlignment="1">
      <alignment horizontal="right" vertical="center" wrapText="1"/>
    </xf>
    <xf numFmtId="0" fontId="36" fillId="6" borderId="0" xfId="0" applyFont="1" applyFill="1"/>
    <xf numFmtId="9" fontId="35" fillId="6" borderId="0" xfId="2" applyFont="1" applyFill="1" applyAlignment="1">
      <alignment horizontal="center" vertical="center"/>
    </xf>
    <xf numFmtId="0" fontId="44" fillId="6" borderId="0" xfId="0" applyFont="1" applyFill="1" applyAlignment="1">
      <alignment horizontal="left" vertical="center" wrapText="1"/>
    </xf>
    <xf numFmtId="0" fontId="44" fillId="6" borderId="0" xfId="0" applyNumberFormat="1" applyFont="1" applyFill="1" applyAlignment="1">
      <alignment horizontal="right" vertical="center" wrapText="1"/>
    </xf>
    <xf numFmtId="0" fontId="36" fillId="12" borderId="0" xfId="0" applyFont="1" applyFill="1"/>
    <xf numFmtId="9" fontId="35" fillId="12" borderId="0" xfId="2" applyFont="1" applyFill="1" applyAlignment="1">
      <alignment horizontal="center" vertical="center"/>
    </xf>
    <xf numFmtId="0" fontId="44" fillId="12" borderId="0" xfId="0" applyFont="1" applyFill="1" applyAlignment="1">
      <alignment vertical="center" wrapText="1"/>
    </xf>
    <xf numFmtId="0" fontId="44" fillId="12" borderId="0" xfId="0" applyNumberFormat="1" applyFont="1" applyFill="1" applyAlignment="1">
      <alignment horizontal="right" vertical="center" wrapText="1"/>
    </xf>
    <xf numFmtId="0" fontId="8" fillId="17" borderId="0" xfId="0" applyFont="1" applyFill="1" applyAlignment="1">
      <alignment vertical="center" wrapText="1"/>
    </xf>
    <xf numFmtId="0" fontId="11" fillId="17" borderId="0" xfId="0" applyFont="1" applyFill="1" applyAlignment="1">
      <alignment vertical="center" wrapText="1"/>
    </xf>
    <xf numFmtId="0" fontId="8" fillId="18" borderId="0" xfId="0" applyFont="1" applyFill="1" applyAlignment="1">
      <alignment horizontal="left" vertical="center" wrapText="1"/>
    </xf>
    <xf numFmtId="0" fontId="11" fillId="18" borderId="0" xfId="0" applyFont="1" applyFill="1" applyAlignment="1">
      <alignment horizontal="left" vertical="center" wrapText="1"/>
    </xf>
    <xf numFmtId="1" fontId="1" fillId="18" borderId="0" xfId="2" applyNumberFormat="1" applyFont="1" applyFill="1" applyAlignment="1">
      <alignment horizontal="center" vertical="center"/>
    </xf>
    <xf numFmtId="1" fontId="1" fillId="17" borderId="0" xfId="0" applyNumberFormat="1" applyFont="1" applyFill="1" applyAlignment="1">
      <alignment horizontal="center" vertical="center"/>
    </xf>
    <xf numFmtId="165" fontId="1" fillId="0" borderId="0" xfId="1" applyNumberFormat="1" applyFont="1" applyFill="1" applyAlignment="1">
      <alignment horizontal="center" vertical="center"/>
    </xf>
    <xf numFmtId="0" fontId="5" fillId="0" borderId="0" xfId="2" applyNumberFormat="1" applyFont="1" applyFill="1" applyAlignment="1">
      <alignment horizontal="right" vertical="center"/>
    </xf>
    <xf numFmtId="0" fontId="8" fillId="18" borderId="0" xfId="0" applyFont="1" applyFill="1" applyAlignment="1">
      <alignment vertical="center" wrapText="1"/>
    </xf>
    <xf numFmtId="1" fontId="1" fillId="18" borderId="0" xfId="0" applyNumberFormat="1" applyFont="1" applyFill="1" applyAlignment="1">
      <alignment horizontal="center" vertical="center"/>
    </xf>
    <xf numFmtId="0" fontId="5" fillId="18" borderId="0" xfId="0" applyNumberFormat="1" applyFont="1" applyFill="1" applyAlignment="1">
      <alignment horizontal="right" vertical="center"/>
    </xf>
    <xf numFmtId="0" fontId="31" fillId="6" borderId="0" xfId="0" applyFont="1" applyFill="1"/>
    <xf numFmtId="0" fontId="24" fillId="6" borderId="0" xfId="0" applyFont="1" applyFill="1"/>
    <xf numFmtId="0" fontId="42" fillId="10" borderId="0" xfId="0" applyFont="1" applyFill="1" applyBorder="1" applyAlignment="1">
      <alignment horizontal="right" vertical="top" wrapText="1"/>
    </xf>
    <xf numFmtId="0" fontId="44" fillId="9" borderId="0" xfId="0" applyFont="1" applyFill="1" applyAlignment="1">
      <alignment horizontal="right" wrapText="1"/>
    </xf>
    <xf numFmtId="9" fontId="46" fillId="0" borderId="0" xfId="2" applyFont="1" applyAlignment="1">
      <alignment horizontal="center" vertical="center"/>
    </xf>
    <xf numFmtId="0" fontId="46" fillId="0" borderId="0" xfId="2" applyNumberFormat="1" applyFont="1" applyAlignment="1">
      <alignment horizontal="center" vertical="center"/>
    </xf>
    <xf numFmtId="9" fontId="46" fillId="17" borderId="0" xfId="2" applyFont="1" applyFill="1" applyAlignment="1">
      <alignment horizontal="center" vertical="center"/>
    </xf>
    <xf numFmtId="0" fontId="46" fillId="17" borderId="0" xfId="2" applyNumberFormat="1" applyFont="1" applyFill="1" applyAlignment="1">
      <alignment horizontal="center" vertical="center"/>
    </xf>
    <xf numFmtId="9" fontId="46" fillId="12" borderId="0" xfId="2" applyFont="1" applyFill="1" applyAlignment="1">
      <alignment horizontal="center" vertical="center"/>
    </xf>
    <xf numFmtId="9" fontId="46" fillId="18" borderId="0" xfId="2" applyFont="1" applyFill="1" applyAlignment="1">
      <alignment horizontal="center" vertical="center"/>
    </xf>
    <xf numFmtId="0" fontId="46" fillId="18" borderId="0" xfId="2" applyNumberFormat="1" applyFont="1" applyFill="1" applyAlignment="1">
      <alignment horizontal="center" vertical="center"/>
    </xf>
    <xf numFmtId="9" fontId="46" fillId="9" borderId="0" xfId="2" applyFont="1" applyFill="1" applyAlignment="1">
      <alignment horizontal="center" vertical="center"/>
    </xf>
    <xf numFmtId="1" fontId="46" fillId="18" borderId="0" xfId="2" applyNumberFormat="1" applyFont="1" applyFill="1" applyAlignment="1">
      <alignment horizontal="center" vertical="center"/>
    </xf>
    <xf numFmtId="1" fontId="46" fillId="6" borderId="0" xfId="2" applyNumberFormat="1" applyFont="1" applyFill="1" applyAlignment="1">
      <alignment horizontal="center" vertical="center"/>
    </xf>
    <xf numFmtId="9" fontId="46" fillId="0" borderId="0" xfId="2" applyFont="1" applyFill="1" applyAlignment="1">
      <alignment horizontal="center" vertical="center"/>
    </xf>
    <xf numFmtId="1" fontId="46" fillId="17" borderId="0" xfId="0" applyNumberFormat="1" applyFont="1" applyFill="1" applyAlignment="1">
      <alignment horizontal="center" vertical="center"/>
    </xf>
    <xf numFmtId="165" fontId="46" fillId="0" borderId="0" xfId="1" applyNumberFormat="1" applyFont="1" applyFill="1" applyAlignment="1">
      <alignment horizontal="center" vertical="center"/>
    </xf>
    <xf numFmtId="1" fontId="46" fillId="18" borderId="0" xfId="0" applyNumberFormat="1" applyFont="1" applyFill="1" applyAlignment="1">
      <alignment horizontal="center" vertical="center"/>
    </xf>
    <xf numFmtId="0" fontId="47" fillId="9" borderId="0" xfId="0" applyFont="1" applyFill="1" applyAlignment="1">
      <alignment horizontal="center" wrapText="1"/>
    </xf>
    <xf numFmtId="0" fontId="48" fillId="8" borderId="0" xfId="0" applyFont="1" applyFill="1" applyAlignment="1">
      <alignment vertical="center"/>
    </xf>
    <xf numFmtId="9" fontId="45" fillId="8" borderId="0" xfId="0" applyNumberFormat="1" applyFont="1" applyFill="1" applyAlignment="1">
      <alignment vertical="center"/>
    </xf>
    <xf numFmtId="0" fontId="45" fillId="8" borderId="0" xfId="0" applyFont="1" applyFill="1" applyAlignment="1">
      <alignment horizontal="center" vertical="center"/>
    </xf>
    <xf numFmtId="0" fontId="48" fillId="8" borderId="0" xfId="0" applyFont="1" applyFill="1" applyAlignment="1">
      <alignment horizontal="right" vertical="center"/>
    </xf>
    <xf numFmtId="2" fontId="48" fillId="8" borderId="0" xfId="0" applyNumberFormat="1" applyFont="1" applyFill="1" applyAlignment="1">
      <alignment horizontal="right" vertical="center"/>
    </xf>
    <xf numFmtId="2" fontId="48" fillId="8" borderId="0" xfId="0" applyNumberFormat="1" applyFont="1" applyFill="1" applyAlignment="1">
      <alignment horizontal="center" vertical="center"/>
    </xf>
    <xf numFmtId="2" fontId="48" fillId="8" borderId="0" xfId="0" applyNumberFormat="1" applyFont="1" applyFill="1" applyAlignment="1">
      <alignment vertical="center"/>
    </xf>
    <xf numFmtId="0" fontId="47" fillId="9" borderId="0" xfId="0" applyNumberFormat="1" applyFont="1" applyFill="1" applyAlignment="1">
      <alignment horizontal="center" wrapText="1"/>
    </xf>
    <xf numFmtId="0" fontId="46" fillId="6" borderId="0" xfId="0" applyFont="1" applyFill="1" applyAlignment="1">
      <alignment horizontal="center"/>
    </xf>
    <xf numFmtId="0" fontId="49" fillId="6" borderId="0" xfId="0" applyNumberFormat="1" applyFont="1" applyFill="1" applyAlignment="1">
      <alignment horizontal="center"/>
    </xf>
    <xf numFmtId="0" fontId="8" fillId="0" borderId="0" xfId="0" applyFont="1" applyBorder="1"/>
    <xf numFmtId="0" fontId="10" fillId="0" borderId="0" xfId="0" applyFont="1" applyBorder="1" applyAlignment="1">
      <alignment horizontal="center"/>
    </xf>
    <xf numFmtId="0" fontId="8" fillId="9" borderId="0" xfId="0" applyFont="1" applyFill="1" applyBorder="1"/>
    <xf numFmtId="0" fontId="8" fillId="0" borderId="0" xfId="0" applyFont="1" applyFill="1" applyBorder="1"/>
    <xf numFmtId="0" fontId="28" fillId="5" borderId="0" xfId="0" applyFont="1" applyFill="1" applyBorder="1"/>
    <xf numFmtId="0" fontId="9" fillId="6" borderId="0" xfId="0" applyFont="1" applyFill="1" applyBorder="1"/>
    <xf numFmtId="0" fontId="28" fillId="6" borderId="0" xfId="0" applyFont="1" applyFill="1" applyBorder="1"/>
    <xf numFmtId="0" fontId="9" fillId="6" borderId="0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39" fillId="10" borderId="0" xfId="0" applyFont="1" applyFill="1" applyBorder="1"/>
    <xf numFmtId="0" fontId="51" fillId="10" borderId="0" xfId="0" applyFont="1" applyFill="1" applyBorder="1" applyAlignment="1">
      <alignment horizontal="center"/>
    </xf>
    <xf numFmtId="0" fontId="30" fillId="5" borderId="0" xfId="0" applyFont="1" applyFill="1" applyBorder="1"/>
    <xf numFmtId="0" fontId="43" fillId="9" borderId="0" xfId="0" applyFont="1" applyFill="1" applyAlignment="1">
      <alignment horizontal="left" vertical="center"/>
    </xf>
    <xf numFmtId="0" fontId="43" fillId="9" borderId="0" xfId="0" applyFont="1" applyFill="1" applyAlignment="1">
      <alignment horizontal="left" vertical="center" wrapText="1"/>
    </xf>
    <xf numFmtId="0" fontId="43" fillId="9" borderId="0" xfId="0" applyFont="1" applyFill="1" applyAlignment="1">
      <alignment horizontal="right" vertical="center" wrapText="1"/>
    </xf>
    <xf numFmtId="0" fontId="24" fillId="12" borderId="0" xfId="0" applyFont="1" applyFill="1" applyAlignment="1">
      <alignment vertical="center"/>
    </xf>
    <xf numFmtId="0" fontId="24" fillId="0" borderId="0" xfId="0" applyFont="1"/>
    <xf numFmtId="0" fontId="24" fillId="0" borderId="0" xfId="0" applyFont="1" applyAlignment="1">
      <alignment horizontal="right"/>
    </xf>
    <xf numFmtId="0" fontId="44" fillId="0" borderId="0" xfId="0" applyFont="1" applyAlignment="1">
      <alignment wrapText="1"/>
    </xf>
    <xf numFmtId="0" fontId="44" fillId="0" borderId="0" xfId="0" applyFont="1" applyAlignment="1">
      <alignment horizontal="right" wrapText="1"/>
    </xf>
    <xf numFmtId="0" fontId="24" fillId="12" borderId="0" xfId="0" applyFont="1" applyFill="1"/>
    <xf numFmtId="0" fontId="24" fillId="0" borderId="0" xfId="0" applyFont="1" applyFill="1" applyAlignment="1">
      <alignment horizontal="right"/>
    </xf>
    <xf numFmtId="0" fontId="24" fillId="0" borderId="0" xfId="0" applyFont="1" applyAlignment="1">
      <alignment vertical="top" wrapText="1"/>
    </xf>
    <xf numFmtId="0" fontId="17" fillId="0" borderId="0" xfId="0" applyFont="1" applyFill="1" applyBorder="1"/>
    <xf numFmtId="0" fontId="43" fillId="10" borderId="0" xfId="0" applyFont="1" applyFill="1" applyBorder="1" applyAlignment="1">
      <alignment horizontal="left" wrapText="1"/>
    </xf>
    <xf numFmtId="0" fontId="31" fillId="10" borderId="0" xfId="0" applyFont="1" applyFill="1" applyBorder="1" applyAlignment="1">
      <alignment horizontal="right" vertical="center" wrapText="1"/>
    </xf>
    <xf numFmtId="0" fontId="43" fillId="10" borderId="0" xfId="0" applyFont="1" applyFill="1" applyBorder="1" applyAlignment="1">
      <alignment horizontal="right" wrapText="1"/>
    </xf>
    <xf numFmtId="2" fontId="2" fillId="0" borderId="0" xfId="0" applyNumberFormat="1" applyFont="1" applyFill="1" applyBorder="1"/>
    <xf numFmtId="2" fontId="35" fillId="0" borderId="0" xfId="0" applyNumberFormat="1" applyFont="1" applyFill="1" applyBorder="1"/>
    <xf numFmtId="0" fontId="23" fillId="0" borderId="0" xfId="0" applyFont="1" applyFill="1" applyBorder="1"/>
    <xf numFmtId="0" fontId="35" fillId="0" borderId="0" xfId="0" applyFont="1" applyFill="1" applyBorder="1" applyAlignment="1">
      <alignment horizontal="right" vertical="top"/>
    </xf>
    <xf numFmtId="0" fontId="24" fillId="10" borderId="0" xfId="0" applyFont="1" applyFill="1" applyBorder="1" applyAlignment="1">
      <alignment horizontal="right" vertical="top" wrapText="1"/>
    </xf>
    <xf numFmtId="0" fontId="44" fillId="10" borderId="0" xfId="0" applyFont="1" applyFill="1" applyBorder="1" applyAlignment="1">
      <alignment horizontal="right" vertical="top" wrapText="1"/>
    </xf>
    <xf numFmtId="164" fontId="11" fillId="6" borderId="0" xfId="0" applyNumberFormat="1" applyFont="1" applyFill="1" applyBorder="1" applyAlignment="1">
      <alignment horizontal="right"/>
    </xf>
    <xf numFmtId="0" fontId="11" fillId="0" borderId="0" xfId="0" applyFont="1" applyFill="1" applyBorder="1"/>
    <xf numFmtId="0" fontId="39" fillId="10" borderId="0" xfId="0" applyFont="1" applyFill="1" applyBorder="1" applyAlignment="1">
      <alignment horizontal="right" vertical="top" wrapText="1"/>
    </xf>
    <xf numFmtId="0" fontId="45" fillId="6" borderId="0" xfId="0" applyFont="1" applyFill="1" applyBorder="1" applyAlignment="1">
      <alignment horizontal="center"/>
    </xf>
    <xf numFmtId="0" fontId="36" fillId="6" borderId="0" xfId="0" applyFont="1" applyFill="1" applyBorder="1"/>
    <xf numFmtId="0" fontId="31" fillId="6" borderId="0" xfId="0" applyFont="1" applyFill="1" applyBorder="1" applyAlignment="1">
      <alignment horizontal="center"/>
    </xf>
    <xf numFmtId="0" fontId="36" fillId="0" borderId="0" xfId="0" applyFont="1" applyFill="1" applyBorder="1"/>
    <xf numFmtId="0" fontId="5" fillId="0" borderId="0" xfId="0" applyFont="1" applyBorder="1"/>
    <xf numFmtId="0" fontId="5" fillId="6" borderId="0" xfId="0" applyFont="1" applyFill="1" applyBorder="1" applyAlignment="1">
      <alignment horizontal="center"/>
    </xf>
    <xf numFmtId="0" fontId="5" fillId="0" borderId="0" xfId="0" applyFont="1" applyFill="1" applyBorder="1"/>
    <xf numFmtId="0" fontId="53" fillId="6" borderId="0" xfId="0" applyFont="1" applyFill="1" applyBorder="1"/>
    <xf numFmtId="0" fontId="54" fillId="6" borderId="0" xfId="0" applyFont="1" applyFill="1" applyBorder="1" applyAlignment="1">
      <alignment horizontal="center" wrapText="1"/>
    </xf>
    <xf numFmtId="0" fontId="54" fillId="6" borderId="0" xfId="0" applyFont="1" applyFill="1" applyBorder="1" applyAlignment="1"/>
    <xf numFmtId="0" fontId="53" fillId="0" borderId="0" xfId="0" applyFont="1" applyFill="1" applyBorder="1"/>
    <xf numFmtId="0" fontId="39" fillId="0" borderId="0" xfId="0" applyFont="1" applyFill="1" applyBorder="1"/>
    <xf numFmtId="0" fontId="51" fillId="0" borderId="0" xfId="0" applyFont="1" applyFill="1" applyBorder="1" applyAlignment="1">
      <alignment horizontal="center"/>
    </xf>
    <xf numFmtId="2" fontId="3" fillId="11" borderId="0" xfId="2" applyNumberFormat="1" applyFont="1" applyFill="1" applyBorder="1"/>
    <xf numFmtId="164" fontId="1" fillId="9" borderId="0" xfId="0" applyNumberFormat="1" applyFont="1" applyFill="1" applyBorder="1"/>
    <xf numFmtId="164" fontId="17" fillId="5" borderId="0" xfId="0" applyNumberFormat="1" applyFont="1" applyFill="1" applyBorder="1"/>
    <xf numFmtId="0" fontId="38" fillId="5" borderId="0" xfId="0" applyFont="1" applyFill="1" applyBorder="1"/>
    <xf numFmtId="0" fontId="35" fillId="6" borderId="0" xfId="0" applyFont="1" applyFill="1" applyBorder="1"/>
    <xf numFmtId="0" fontId="35" fillId="0" borderId="0" xfId="0" applyFont="1" applyFill="1" applyBorder="1"/>
    <xf numFmtId="0" fontId="7" fillId="0" borderId="0" xfId="0" applyFont="1" applyFill="1" applyBorder="1" applyAlignment="1">
      <alignment vertical="top" wrapText="1"/>
    </xf>
    <xf numFmtId="0" fontId="8" fillId="0" borderId="0" xfId="0" applyFont="1" applyFill="1" applyAlignment="1">
      <alignment wrapText="1"/>
    </xf>
    <xf numFmtId="0" fontId="8" fillId="7" borderId="0" xfId="0" applyFont="1" applyFill="1"/>
    <xf numFmtId="0" fontId="48" fillId="7" borderId="0" xfId="0" applyFont="1" applyFill="1" applyAlignment="1">
      <alignment vertical="center"/>
    </xf>
    <xf numFmtId="0" fontId="32" fillId="5" borderId="0" xfId="0" applyFont="1" applyFill="1" applyAlignment="1"/>
    <xf numFmtId="9" fontId="57" fillId="5" borderId="0" xfId="0" applyNumberFormat="1" applyFont="1" applyFill="1" applyAlignment="1"/>
    <xf numFmtId="0" fontId="39" fillId="10" borderId="0" xfId="0" applyFont="1" applyFill="1" applyBorder="1" applyAlignment="1">
      <alignment horizontal="left" wrapText="1"/>
    </xf>
    <xf numFmtId="0" fontId="9" fillId="5" borderId="0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54" fillId="6" borderId="0" xfId="0" applyFont="1" applyFill="1" applyBorder="1" applyAlignment="1">
      <alignment horizontal="center"/>
    </xf>
    <xf numFmtId="0" fontId="55" fillId="6" borderId="5" xfId="0" applyFont="1" applyFill="1" applyBorder="1" applyAlignment="1">
      <alignment horizontal="center"/>
    </xf>
    <xf numFmtId="0" fontId="56" fillId="17" borderId="0" xfId="0" applyFont="1" applyFill="1" applyBorder="1" applyAlignment="1">
      <alignment horizontal="center"/>
    </xf>
    <xf numFmtId="0" fontId="55" fillId="6" borderId="0" xfId="0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8" fillId="6" borderId="0" xfId="0" applyFont="1" applyFill="1" applyAlignment="1">
      <alignment horizontal="center" wrapText="1"/>
    </xf>
    <xf numFmtId="0" fontId="43" fillId="12" borderId="0" xfId="0" applyFont="1" applyFill="1" applyAlignment="1">
      <alignment horizontal="center" vertical="center" wrapText="1"/>
    </xf>
    <xf numFmtId="0" fontId="31" fillId="8" borderId="2" xfId="0" applyFont="1" applyFill="1" applyBorder="1" applyAlignment="1">
      <alignment horizontal="center" vertical="top" wrapText="1"/>
    </xf>
    <xf numFmtId="0" fontId="31" fillId="8" borderId="4" xfId="0" applyFont="1" applyFill="1" applyBorder="1" applyAlignment="1">
      <alignment horizontal="center" vertical="top" wrapText="1"/>
    </xf>
    <xf numFmtId="0" fontId="31" fillId="8" borderId="3" xfId="0" applyFont="1" applyFill="1" applyBorder="1" applyAlignment="1">
      <alignment horizontal="center" vertical="top" wrapText="1"/>
    </xf>
    <xf numFmtId="0" fontId="50" fillId="0" borderId="0" xfId="0" applyFont="1" applyAlignment="1">
      <alignment horizontal="left" vertical="center" wrapText="1"/>
    </xf>
    <xf numFmtId="0" fontId="6" fillId="6" borderId="0" xfId="0" applyFont="1" applyFill="1" applyAlignment="1">
      <alignment horizontal="left" vertical="center" wrapText="1"/>
    </xf>
    <xf numFmtId="0" fontId="31" fillId="12" borderId="0" xfId="0" applyFont="1" applyFill="1" applyAlignment="1">
      <alignment horizontal="center" vertical="center"/>
    </xf>
    <xf numFmtId="0" fontId="43" fillId="6" borderId="0" xfId="0" applyFont="1" applyFill="1" applyAlignment="1">
      <alignment horizontal="center" vertical="center"/>
    </xf>
    <xf numFmtId="0" fontId="34" fillId="6" borderId="0" xfId="0" applyFont="1" applyFill="1" applyAlignment="1">
      <alignment horizontal="center" vertical="center" wrapText="1"/>
    </xf>
    <xf numFmtId="0" fontId="5" fillId="6" borderId="1" xfId="0" applyFont="1" applyFill="1" applyBorder="1" applyAlignment="1">
      <alignment horizontal="center"/>
    </xf>
    <xf numFmtId="0" fontId="39" fillId="10" borderId="0" xfId="0" applyFont="1" applyFill="1" applyBorder="1" applyAlignment="1">
      <alignment horizontal="left" wrapText="1"/>
    </xf>
    <xf numFmtId="0" fontId="45" fillId="6" borderId="4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54" fillId="6" borderId="0" xfId="0" applyFont="1" applyFill="1" applyBorder="1" applyAlignment="1">
      <alignment horizontal="center"/>
    </xf>
    <xf numFmtId="0" fontId="54" fillId="6" borderId="1" xfId="0" applyFont="1" applyFill="1" applyBorder="1" applyAlignment="1">
      <alignment horizontal="center"/>
    </xf>
    <xf numFmtId="0" fontId="54" fillId="6" borderId="1" xfId="0" applyFont="1" applyFill="1" applyBorder="1" applyAlignment="1">
      <alignment horizontal="center" wrapText="1"/>
    </xf>
    <xf numFmtId="0" fontId="31" fillId="6" borderId="1" xfId="0" applyFont="1" applyFill="1" applyBorder="1" applyAlignment="1">
      <alignment horizontal="center"/>
    </xf>
    <xf numFmtId="0" fontId="28" fillId="9" borderId="0" xfId="0" applyFont="1" applyFill="1" applyBorder="1" applyAlignment="1">
      <alignment horizontal="right"/>
    </xf>
    <xf numFmtId="0" fontId="28" fillId="9" borderId="0" xfId="0" applyFont="1" applyFill="1" applyAlignment="1">
      <alignment horizontal="right"/>
    </xf>
    <xf numFmtId="0" fontId="12" fillId="9" borderId="0" xfId="0" applyFont="1" applyFill="1" applyAlignment="1">
      <alignment horizontal="left" vertical="center" wrapText="1"/>
    </xf>
    <xf numFmtId="0" fontId="32" fillId="0" borderId="0" xfId="0" applyFont="1" applyFill="1" applyBorder="1" applyAlignment="1">
      <alignment vertical="center"/>
    </xf>
    <xf numFmtId="164" fontId="12" fillId="0" borderId="0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0" fontId="28" fillId="9" borderId="0" xfId="0" applyFont="1" applyFill="1" applyBorder="1"/>
    <xf numFmtId="0" fontId="8" fillId="9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right"/>
    </xf>
    <xf numFmtId="166" fontId="8" fillId="0" borderId="0" xfId="2" applyNumberFormat="1" applyFont="1" applyFill="1" applyAlignment="1">
      <alignment vertical="center" wrapText="1"/>
    </xf>
    <xf numFmtId="9" fontId="8" fillId="0" borderId="0" xfId="0" applyNumberFormat="1" applyFont="1" applyFill="1" applyAlignment="1">
      <alignment horizontal="right" vertical="center"/>
    </xf>
    <xf numFmtId="0" fontId="8" fillId="0" borderId="0" xfId="0" applyFont="1" applyFill="1" applyAlignment="1">
      <alignment horizontal="right" vertical="center"/>
    </xf>
    <xf numFmtId="0" fontId="8" fillId="0" borderId="0" xfId="0" applyFont="1" applyFill="1" applyAlignment="1">
      <alignment horizontal="left" vertical="center" wrapText="1"/>
    </xf>
    <xf numFmtId="164" fontId="8" fillId="0" borderId="0" xfId="2" applyNumberFormat="1" applyFont="1" applyFill="1" applyAlignment="1">
      <alignment vertical="center" wrapText="1"/>
    </xf>
    <xf numFmtId="1" fontId="8" fillId="0" borderId="0" xfId="0" applyNumberFormat="1" applyFont="1" applyFill="1" applyAlignment="1">
      <alignment horizontal="right" vertical="center"/>
    </xf>
    <xf numFmtId="1" fontId="8" fillId="0" borderId="0" xfId="2" applyNumberFormat="1" applyFont="1" applyFill="1" applyAlignment="1">
      <alignment horizontal="right" vertical="center"/>
    </xf>
    <xf numFmtId="0" fontId="8" fillId="0" borderId="0" xfId="2" applyNumberFormat="1" applyFont="1" applyFill="1" applyAlignment="1">
      <alignment vertical="center" wrapText="1"/>
    </xf>
    <xf numFmtId="0" fontId="8" fillId="0" borderId="0" xfId="0" applyFont="1" applyFill="1" applyAlignment="1">
      <alignment horizontal="center"/>
    </xf>
  </cellXfs>
  <cellStyles count="5">
    <cellStyle name="Comma" xfId="4" builtinId="3"/>
    <cellStyle name="Currency" xfId="1" builtinId="4"/>
    <cellStyle name="Hyperlink" xfId="3" builtinId="8"/>
    <cellStyle name="Normal" xfId="0" builtinId="0"/>
    <cellStyle name="Percent" xfId="2" builtinId="5"/>
  </cellStyles>
  <dxfs count="5">
    <dxf>
      <fill>
        <patternFill>
          <bgColor rgb="FFFF8C8B"/>
        </patternFill>
      </fill>
    </dxf>
    <dxf>
      <fill>
        <patternFill>
          <bgColor rgb="FFFF8C8B"/>
        </patternFill>
      </fill>
    </dxf>
    <dxf>
      <fill>
        <patternFill>
          <bgColor rgb="FFFF8C8B"/>
        </patternFill>
      </fill>
    </dxf>
    <dxf>
      <fill>
        <patternFill>
          <bgColor rgb="FFFF8C8B"/>
        </patternFill>
      </fill>
    </dxf>
    <dxf>
      <font>
        <b/>
        <i val="0"/>
        <color theme="1"/>
      </font>
    </dxf>
  </dxfs>
  <tableStyles count="0" defaultTableStyle="TableStyleMedium2" defaultPivotStyle="PivotStyleMedium9"/>
  <colors>
    <mruColors>
      <color rgb="FFFF8C8B"/>
      <color rgb="FFFFFFAF"/>
      <color rgb="FF7B3294"/>
      <color rgb="FF008837"/>
      <color rgb="FFDFC9EF"/>
      <color rgb="FF36845B"/>
      <color rgb="FFEFE5F7"/>
      <color rgb="FFA3D9BC"/>
      <color rgb="FFF0F3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3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6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9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2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5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323618152"/>
        <c:axId val="32361854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3236181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323618544"/>
        <c:crosses val="autoZero"/>
        <c:auto val="1"/>
        <c:lblAlgn val="ctr"/>
        <c:lblOffset val="100"/>
        <c:noMultiLvlLbl val="0"/>
      </c:catAx>
      <c:valAx>
        <c:axId val="323618544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323618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323619328"/>
        <c:axId val="3236197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32361932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323619720"/>
        <c:crosses val="autoZero"/>
        <c:auto val="1"/>
        <c:lblAlgn val="ctr"/>
        <c:lblOffset val="100"/>
        <c:noMultiLvlLbl val="0"/>
      </c:catAx>
      <c:valAx>
        <c:axId val="323619720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32361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323620504"/>
        <c:axId val="3236208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32362050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323620896"/>
        <c:crosses val="autoZero"/>
        <c:auto val="1"/>
        <c:lblAlgn val="ctr"/>
        <c:lblOffset val="100"/>
        <c:noMultiLvlLbl val="0"/>
      </c:catAx>
      <c:valAx>
        <c:axId val="323620896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32362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195353535353533"/>
                      <c:h val="0.32194035452570957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3869288"/>
        <c:axId val="6538696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386928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3869680"/>
        <c:crosses val="autoZero"/>
        <c:auto val="1"/>
        <c:lblAlgn val="ctr"/>
        <c:lblOffset val="100"/>
        <c:noMultiLvlLbl val="0"/>
      </c:catAx>
      <c:valAx>
        <c:axId val="653869680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53869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3872032"/>
        <c:axId val="6538724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387203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3872424"/>
        <c:crosses val="autoZero"/>
        <c:auto val="1"/>
        <c:lblAlgn val="ctr"/>
        <c:lblOffset val="100"/>
        <c:noMultiLvlLbl val="0"/>
      </c:catAx>
      <c:valAx>
        <c:axId val="653872424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5387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3873600"/>
        <c:axId val="6538739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387360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3873992"/>
        <c:crosses val="autoZero"/>
        <c:auto val="1"/>
        <c:lblAlgn val="ctr"/>
        <c:lblOffset val="100"/>
        <c:noMultiLvlLbl val="0"/>
      </c:catAx>
      <c:valAx>
        <c:axId val="653873992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5387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3871640"/>
        <c:axId val="6538712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387164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3871248"/>
        <c:crosses val="autoZero"/>
        <c:auto val="1"/>
        <c:lblAlgn val="ctr"/>
        <c:lblOffset val="100"/>
        <c:noMultiLvlLbl val="0"/>
      </c:catAx>
      <c:valAx>
        <c:axId val="653871248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53871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3870464"/>
        <c:axId val="6538747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387046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3874776"/>
        <c:crosses val="autoZero"/>
        <c:auto val="1"/>
        <c:lblAlgn val="ctr"/>
        <c:lblOffset val="100"/>
        <c:noMultiLvlLbl val="0"/>
      </c:catAx>
      <c:valAx>
        <c:axId val="653874776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387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3873208"/>
        <c:axId val="6538755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387320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3875560"/>
        <c:crosses val="autoZero"/>
        <c:auto val="1"/>
        <c:lblAlgn val="ctr"/>
        <c:lblOffset val="100"/>
        <c:noMultiLvlLbl val="0"/>
      </c:catAx>
      <c:valAx>
        <c:axId val="653875560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3873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3876344"/>
        <c:axId val="6555342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387634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5534264"/>
        <c:crosses val="autoZero"/>
        <c:auto val="1"/>
        <c:lblAlgn val="ctr"/>
        <c:lblOffset val="100"/>
        <c:noMultiLvlLbl val="0"/>
      </c:catAx>
      <c:valAx>
        <c:axId val="655534264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3876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5535048"/>
        <c:axId val="6555354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553504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5535440"/>
        <c:crosses val="autoZero"/>
        <c:auto val="1"/>
        <c:lblAlgn val="ctr"/>
        <c:lblOffset val="100"/>
        <c:noMultiLvlLbl val="0"/>
      </c:catAx>
      <c:valAx>
        <c:axId val="655535440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5535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5536224"/>
        <c:axId val="6555366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55362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5536616"/>
        <c:crosses val="autoZero"/>
        <c:auto val="1"/>
        <c:lblAlgn val="ctr"/>
        <c:lblOffset val="100"/>
        <c:noMultiLvlLbl val="0"/>
      </c:catAx>
      <c:valAx>
        <c:axId val="655536616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553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5537400"/>
        <c:axId val="6555377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553740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5537792"/>
        <c:crosses val="autoZero"/>
        <c:auto val="1"/>
        <c:lblAlgn val="ctr"/>
        <c:lblOffset val="100"/>
        <c:noMultiLvlLbl val="0"/>
      </c:catAx>
      <c:valAx>
        <c:axId val="655537792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5537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5538576"/>
        <c:axId val="6555389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553857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5538968"/>
        <c:crosses val="autoZero"/>
        <c:auto val="1"/>
        <c:lblAlgn val="ctr"/>
        <c:lblOffset val="100"/>
        <c:noMultiLvlLbl val="0"/>
      </c:catAx>
      <c:valAx>
        <c:axId val="655538968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553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5540928"/>
        <c:axId val="65554132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5540928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5541320"/>
        <c:crosses val="autoZero"/>
        <c:auto val="1"/>
        <c:lblAlgn val="ctr"/>
        <c:lblOffset val="100"/>
        <c:noMultiLvlLbl val="0"/>
      </c:catAx>
      <c:valAx>
        <c:axId val="655541320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65554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7325624"/>
        <c:axId val="6573260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73256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7326016"/>
        <c:crosses val="autoZero"/>
        <c:auto val="1"/>
        <c:lblAlgn val="ctr"/>
        <c:lblOffset val="100"/>
        <c:noMultiLvlLbl val="0"/>
      </c:catAx>
      <c:valAx>
        <c:axId val="657326016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57325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7327192"/>
        <c:axId val="6573275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732719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7327584"/>
        <c:crosses val="autoZero"/>
        <c:auto val="1"/>
        <c:lblAlgn val="ctr"/>
        <c:lblOffset val="100"/>
        <c:noMultiLvlLbl val="0"/>
      </c:catAx>
      <c:valAx>
        <c:axId val="657327584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57327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7327976"/>
        <c:axId val="6573283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732797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7328368"/>
        <c:crosses val="autoZero"/>
        <c:auto val="1"/>
        <c:lblAlgn val="ctr"/>
        <c:lblOffset val="100"/>
        <c:noMultiLvlLbl val="0"/>
      </c:catAx>
      <c:valAx>
        <c:axId val="657328368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57327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7329152"/>
        <c:axId val="6573295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732915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7329544"/>
        <c:crosses val="autoZero"/>
        <c:auto val="1"/>
        <c:lblAlgn val="ctr"/>
        <c:lblOffset val="100"/>
        <c:noMultiLvlLbl val="0"/>
      </c:catAx>
      <c:valAx>
        <c:axId val="657329544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5732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7330328"/>
        <c:axId val="6573307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733032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7330720"/>
        <c:crosses val="autoZero"/>
        <c:auto val="1"/>
        <c:lblAlgn val="ctr"/>
        <c:lblOffset val="100"/>
        <c:noMultiLvlLbl val="0"/>
      </c:catAx>
      <c:valAx>
        <c:axId val="657330720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57330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7331504"/>
        <c:axId val="6573318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733150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7331896"/>
        <c:crosses val="autoZero"/>
        <c:auto val="1"/>
        <c:lblAlgn val="ctr"/>
        <c:lblOffset val="100"/>
        <c:noMultiLvlLbl val="0"/>
      </c:catAx>
      <c:valAx>
        <c:axId val="657331896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5733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7332680"/>
        <c:axId val="6573330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733268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7333072"/>
        <c:crosses val="autoZero"/>
        <c:auto val="1"/>
        <c:lblAlgn val="ctr"/>
        <c:lblOffset val="100"/>
        <c:noMultiLvlLbl val="0"/>
      </c:catAx>
      <c:valAx>
        <c:axId val="657333072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7332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9054704"/>
        <c:axId val="6590550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905470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9055096"/>
        <c:crosses val="autoZero"/>
        <c:auto val="1"/>
        <c:lblAlgn val="ctr"/>
        <c:lblOffset val="100"/>
        <c:noMultiLvlLbl val="0"/>
      </c:catAx>
      <c:valAx>
        <c:axId val="659055096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905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9055880"/>
        <c:axId val="6590562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905588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9056272"/>
        <c:crosses val="autoZero"/>
        <c:auto val="1"/>
        <c:lblAlgn val="ctr"/>
        <c:lblOffset val="100"/>
        <c:noMultiLvlLbl val="0"/>
      </c:catAx>
      <c:valAx>
        <c:axId val="659056272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9055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9057056"/>
        <c:axId val="6590574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905705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9057448"/>
        <c:crosses val="autoZero"/>
        <c:auto val="1"/>
        <c:lblAlgn val="ctr"/>
        <c:lblOffset val="100"/>
        <c:noMultiLvlLbl val="0"/>
      </c:catAx>
      <c:valAx>
        <c:axId val="659057448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905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9840344"/>
        <c:axId val="6598407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984034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9840736"/>
        <c:crosses val="autoZero"/>
        <c:auto val="1"/>
        <c:lblAlgn val="ctr"/>
        <c:lblOffset val="100"/>
        <c:noMultiLvlLbl val="0"/>
      </c:catAx>
      <c:valAx>
        <c:axId val="659840736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9840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9841520"/>
        <c:axId val="6598419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984152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9841912"/>
        <c:crosses val="autoZero"/>
        <c:auto val="1"/>
        <c:lblAlgn val="ctr"/>
        <c:lblOffset val="100"/>
        <c:noMultiLvlLbl val="0"/>
      </c:catAx>
      <c:valAx>
        <c:axId val="659841912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984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9842696"/>
        <c:axId val="6598430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984269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9843088"/>
        <c:crosses val="autoZero"/>
        <c:auto val="1"/>
        <c:lblAlgn val="ctr"/>
        <c:lblOffset val="100"/>
        <c:noMultiLvlLbl val="0"/>
      </c:catAx>
      <c:valAx>
        <c:axId val="659843088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9842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0765544"/>
        <c:axId val="660765936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076554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0765936"/>
        <c:crosses val="autoZero"/>
        <c:auto val="1"/>
        <c:lblAlgn val="ctr"/>
        <c:lblOffset val="100"/>
        <c:noMultiLvlLbl val="0"/>
      </c:catAx>
      <c:valAx>
        <c:axId val="660765936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660765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0766720"/>
        <c:axId val="6607671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076672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0767112"/>
        <c:crosses val="autoZero"/>
        <c:auto val="1"/>
        <c:lblAlgn val="ctr"/>
        <c:lblOffset val="100"/>
        <c:noMultiLvlLbl val="0"/>
      </c:catAx>
      <c:valAx>
        <c:axId val="660767112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6076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0767896"/>
        <c:axId val="6607682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076789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0768288"/>
        <c:crosses val="autoZero"/>
        <c:auto val="1"/>
        <c:lblAlgn val="ctr"/>
        <c:lblOffset val="100"/>
        <c:noMultiLvlLbl val="0"/>
      </c:catAx>
      <c:valAx>
        <c:axId val="660768288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60767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0769072"/>
        <c:axId val="6607694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076907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0769464"/>
        <c:crosses val="autoZero"/>
        <c:auto val="1"/>
        <c:lblAlgn val="ctr"/>
        <c:lblOffset val="100"/>
        <c:noMultiLvlLbl val="0"/>
      </c:catAx>
      <c:valAx>
        <c:axId val="660769464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6076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0770248"/>
        <c:axId val="6607706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077024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0770640"/>
        <c:crosses val="autoZero"/>
        <c:auto val="1"/>
        <c:lblAlgn val="ctr"/>
        <c:lblOffset val="100"/>
        <c:noMultiLvlLbl val="0"/>
      </c:catAx>
      <c:valAx>
        <c:axId val="660770640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60770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0771424"/>
        <c:axId val="6607718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07714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0771816"/>
        <c:crosses val="autoZero"/>
        <c:auto val="1"/>
        <c:lblAlgn val="ctr"/>
        <c:lblOffset val="100"/>
        <c:noMultiLvlLbl val="0"/>
      </c:catAx>
      <c:valAx>
        <c:axId val="660771816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6077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1532576"/>
        <c:axId val="6615329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153257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1532968"/>
        <c:crosses val="autoZero"/>
        <c:auto val="1"/>
        <c:lblAlgn val="ctr"/>
        <c:lblOffset val="100"/>
        <c:noMultiLvlLbl val="0"/>
      </c:catAx>
      <c:valAx>
        <c:axId val="661532968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61532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1533752"/>
        <c:axId val="6615341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153375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1534144"/>
        <c:crosses val="autoZero"/>
        <c:auto val="1"/>
        <c:lblAlgn val="ctr"/>
        <c:lblOffset val="100"/>
        <c:noMultiLvlLbl val="0"/>
      </c:catAx>
      <c:valAx>
        <c:axId val="661534144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1533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1534928"/>
        <c:axId val="6615353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153492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1535320"/>
        <c:crosses val="autoZero"/>
        <c:auto val="1"/>
        <c:lblAlgn val="ctr"/>
        <c:lblOffset val="100"/>
        <c:noMultiLvlLbl val="0"/>
      </c:catAx>
      <c:valAx>
        <c:axId val="661535320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153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1536104"/>
        <c:axId val="65633940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153610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6339408"/>
        <c:crosses val="autoZero"/>
        <c:auto val="1"/>
        <c:lblAlgn val="ctr"/>
        <c:lblOffset val="100"/>
        <c:noMultiLvlLbl val="0"/>
      </c:catAx>
      <c:valAx>
        <c:axId val="656339408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1536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6340192"/>
        <c:axId val="6563405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634019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6340584"/>
        <c:crosses val="autoZero"/>
        <c:auto val="1"/>
        <c:lblAlgn val="ctr"/>
        <c:lblOffset val="100"/>
        <c:noMultiLvlLbl val="0"/>
      </c:catAx>
      <c:valAx>
        <c:axId val="656340584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634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6341368"/>
        <c:axId val="6563417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634136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6341760"/>
        <c:crosses val="autoZero"/>
        <c:auto val="1"/>
        <c:lblAlgn val="ctr"/>
        <c:lblOffset val="100"/>
        <c:noMultiLvlLbl val="0"/>
      </c:catAx>
      <c:valAx>
        <c:axId val="656341760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6341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6342544"/>
        <c:axId val="6563429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5634254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56342936"/>
        <c:crosses val="autoZero"/>
        <c:auto val="1"/>
        <c:lblAlgn val="ctr"/>
        <c:lblOffset val="100"/>
        <c:noMultiLvlLbl val="0"/>
      </c:catAx>
      <c:valAx>
        <c:axId val="656342936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56342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66240"/>
        <c:axId val="66326663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326624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66632"/>
        <c:crosses val="autoZero"/>
        <c:auto val="1"/>
        <c:lblAlgn val="ctr"/>
        <c:lblOffset val="100"/>
        <c:noMultiLvlLbl val="0"/>
      </c:catAx>
      <c:valAx>
        <c:axId val="663266632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6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68592"/>
        <c:axId val="66326898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32685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68984"/>
        <c:crosses val="autoZero"/>
        <c:auto val="1"/>
        <c:lblAlgn val="ctr"/>
        <c:lblOffset val="100"/>
        <c:noMultiLvlLbl val="0"/>
      </c:catAx>
      <c:valAx>
        <c:axId val="663268984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66326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69768"/>
        <c:axId val="6632701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326976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70160"/>
        <c:crosses val="autoZero"/>
        <c:auto val="1"/>
        <c:lblAlgn val="ctr"/>
        <c:lblOffset val="100"/>
        <c:noMultiLvlLbl val="0"/>
      </c:catAx>
      <c:valAx>
        <c:axId val="663270160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63269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0944"/>
        <c:axId val="6632713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327094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71336"/>
        <c:crosses val="autoZero"/>
        <c:auto val="1"/>
        <c:lblAlgn val="ctr"/>
        <c:lblOffset val="100"/>
        <c:noMultiLvlLbl val="0"/>
      </c:catAx>
      <c:valAx>
        <c:axId val="663271336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6327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2120"/>
        <c:axId val="6632725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327212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72512"/>
        <c:crosses val="autoZero"/>
        <c:auto val="1"/>
        <c:lblAlgn val="ctr"/>
        <c:lblOffset val="100"/>
        <c:noMultiLvlLbl val="0"/>
      </c:catAx>
      <c:valAx>
        <c:axId val="663272512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63272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3296"/>
        <c:axId val="6632736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327329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73688"/>
        <c:crosses val="autoZero"/>
        <c:auto val="1"/>
        <c:lblAlgn val="ctr"/>
        <c:lblOffset val="100"/>
        <c:noMultiLvlLbl val="0"/>
      </c:catAx>
      <c:valAx>
        <c:axId val="663273688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6327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4472"/>
        <c:axId val="6632748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327447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74864"/>
        <c:crosses val="autoZero"/>
        <c:auto val="1"/>
        <c:lblAlgn val="ctr"/>
        <c:lblOffset val="100"/>
        <c:noMultiLvlLbl val="0"/>
      </c:catAx>
      <c:valAx>
        <c:axId val="663274864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663274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5648"/>
        <c:axId val="663276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327564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76040"/>
        <c:crosses val="autoZero"/>
        <c:auto val="1"/>
        <c:lblAlgn val="ctr"/>
        <c:lblOffset val="100"/>
        <c:noMultiLvlLbl val="0"/>
      </c:catAx>
      <c:valAx>
        <c:axId val="663276040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663275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6824"/>
        <c:axId val="6632772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32768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77216"/>
        <c:crosses val="autoZero"/>
        <c:auto val="1"/>
        <c:lblAlgn val="ctr"/>
        <c:lblOffset val="100"/>
        <c:noMultiLvlLbl val="0"/>
      </c:catAx>
      <c:valAx>
        <c:axId val="663277216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76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8000"/>
        <c:axId val="6632783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327800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78392"/>
        <c:crosses val="autoZero"/>
        <c:auto val="1"/>
        <c:lblAlgn val="ctr"/>
        <c:lblOffset val="100"/>
        <c:noMultiLvlLbl val="0"/>
      </c:catAx>
      <c:valAx>
        <c:axId val="663278392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78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79176"/>
        <c:axId val="6632795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327917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79568"/>
        <c:crosses val="autoZero"/>
        <c:auto val="1"/>
        <c:lblAlgn val="ctr"/>
        <c:lblOffset val="100"/>
        <c:noMultiLvlLbl val="0"/>
      </c:catAx>
      <c:valAx>
        <c:axId val="663279568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79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80352"/>
        <c:axId val="6632807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328035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663280744"/>
        <c:crosses val="autoZero"/>
        <c:auto val="1"/>
        <c:lblAlgn val="ctr"/>
        <c:lblOffset val="100"/>
        <c:noMultiLvlLbl val="0"/>
      </c:catAx>
      <c:valAx>
        <c:axId val="663280744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80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63281528"/>
        <c:axId val="28378060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66328152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80608"/>
        <c:crosses val="autoZero"/>
        <c:auto val="1"/>
        <c:lblAlgn val="ctr"/>
        <c:lblOffset val="100"/>
        <c:noMultiLvlLbl val="0"/>
      </c:catAx>
      <c:valAx>
        <c:axId val="283780608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3281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81392"/>
        <c:axId val="2837817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378139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81784"/>
        <c:crosses val="autoZero"/>
        <c:auto val="1"/>
        <c:lblAlgn val="ctr"/>
        <c:lblOffset val="100"/>
        <c:noMultiLvlLbl val="0"/>
      </c:catAx>
      <c:valAx>
        <c:axId val="283781784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8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82568"/>
        <c:axId val="2837829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378256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82960"/>
        <c:crosses val="autoZero"/>
        <c:auto val="1"/>
        <c:lblAlgn val="ctr"/>
        <c:lblOffset val="100"/>
        <c:noMultiLvlLbl val="0"/>
      </c:catAx>
      <c:valAx>
        <c:axId val="283782960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82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84920"/>
        <c:axId val="283785312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378492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85312"/>
        <c:crosses val="autoZero"/>
        <c:auto val="1"/>
        <c:lblAlgn val="ctr"/>
        <c:lblOffset val="100"/>
        <c:noMultiLvlLbl val="0"/>
      </c:catAx>
      <c:valAx>
        <c:axId val="283785312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283784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86096"/>
        <c:axId val="2837864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378609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86488"/>
        <c:crosses val="autoZero"/>
        <c:auto val="1"/>
        <c:lblAlgn val="ctr"/>
        <c:lblOffset val="100"/>
        <c:noMultiLvlLbl val="0"/>
      </c:catAx>
      <c:valAx>
        <c:axId val="283786488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378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87272"/>
        <c:axId val="2837876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378727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87664"/>
        <c:crosses val="autoZero"/>
        <c:auto val="1"/>
        <c:lblAlgn val="ctr"/>
        <c:lblOffset val="100"/>
        <c:noMultiLvlLbl val="0"/>
      </c:catAx>
      <c:valAx>
        <c:axId val="283787664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378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88448"/>
        <c:axId val="2837888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378844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88840"/>
        <c:crosses val="autoZero"/>
        <c:auto val="1"/>
        <c:lblAlgn val="ctr"/>
        <c:lblOffset val="100"/>
        <c:noMultiLvlLbl val="0"/>
      </c:catAx>
      <c:valAx>
        <c:axId val="283788840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378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89624"/>
        <c:axId val="2837900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37896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90016"/>
        <c:crosses val="autoZero"/>
        <c:auto val="1"/>
        <c:lblAlgn val="ctr"/>
        <c:lblOffset val="100"/>
        <c:noMultiLvlLbl val="0"/>
      </c:catAx>
      <c:valAx>
        <c:axId val="283790016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3789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90800"/>
        <c:axId val="2837911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379080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91192"/>
        <c:crosses val="autoZero"/>
        <c:auto val="1"/>
        <c:lblAlgn val="ctr"/>
        <c:lblOffset val="100"/>
        <c:noMultiLvlLbl val="0"/>
      </c:catAx>
      <c:valAx>
        <c:axId val="283791192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379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91976"/>
        <c:axId val="2837923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379197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92368"/>
        <c:crosses val="autoZero"/>
        <c:auto val="1"/>
        <c:lblAlgn val="ctr"/>
        <c:lblOffset val="100"/>
        <c:noMultiLvlLbl val="0"/>
      </c:catAx>
      <c:valAx>
        <c:axId val="283792368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3791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93152"/>
        <c:axId val="2837935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379315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93544"/>
        <c:crosses val="autoZero"/>
        <c:auto val="1"/>
        <c:lblAlgn val="ctr"/>
        <c:lblOffset val="100"/>
        <c:noMultiLvlLbl val="0"/>
      </c:catAx>
      <c:valAx>
        <c:axId val="283793544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93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94328"/>
        <c:axId val="2837947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379432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3794720"/>
        <c:crosses val="autoZero"/>
        <c:auto val="1"/>
        <c:lblAlgn val="ctr"/>
        <c:lblOffset val="100"/>
        <c:noMultiLvlLbl val="0"/>
      </c:catAx>
      <c:valAx>
        <c:axId val="283794720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94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3795504"/>
        <c:axId val="2837958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379550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95896"/>
        <c:crosses val="autoZero"/>
        <c:auto val="1"/>
        <c:lblAlgn val="ctr"/>
        <c:lblOffset val="100"/>
        <c:noMultiLvlLbl val="0"/>
      </c:catAx>
      <c:valAx>
        <c:axId val="283795896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379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02136"/>
        <c:axId val="2870025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700213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02528"/>
        <c:crosses val="autoZero"/>
        <c:auto val="1"/>
        <c:lblAlgn val="ctr"/>
        <c:lblOffset val="100"/>
        <c:noMultiLvlLbl val="0"/>
      </c:catAx>
      <c:valAx>
        <c:axId val="287002528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02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03312"/>
        <c:axId val="2870037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700331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03704"/>
        <c:crosses val="autoZero"/>
        <c:auto val="1"/>
        <c:lblAlgn val="ctr"/>
        <c:lblOffset val="100"/>
        <c:noMultiLvlLbl val="0"/>
      </c:catAx>
      <c:valAx>
        <c:axId val="287003704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0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04488"/>
        <c:axId val="287004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700448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04880"/>
        <c:crosses val="autoZero"/>
        <c:auto val="1"/>
        <c:lblAlgn val="ctr"/>
        <c:lblOffset val="100"/>
        <c:noMultiLvlLbl val="0"/>
      </c:catAx>
      <c:valAx>
        <c:axId val="287004880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04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05664"/>
        <c:axId val="28700605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700566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06056"/>
        <c:crosses val="autoZero"/>
        <c:auto val="1"/>
        <c:lblAlgn val="ctr"/>
        <c:lblOffset val="100"/>
        <c:noMultiLvlLbl val="0"/>
      </c:catAx>
      <c:valAx>
        <c:axId val="287006056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0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08016"/>
        <c:axId val="28700840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700801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08408"/>
        <c:crosses val="autoZero"/>
        <c:auto val="1"/>
        <c:lblAlgn val="ctr"/>
        <c:lblOffset val="100"/>
        <c:noMultiLvlLbl val="0"/>
      </c:catAx>
      <c:valAx>
        <c:axId val="287008408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28700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09192"/>
        <c:axId val="2870095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700919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09584"/>
        <c:crosses val="autoZero"/>
        <c:auto val="1"/>
        <c:lblAlgn val="ctr"/>
        <c:lblOffset val="100"/>
        <c:noMultiLvlLbl val="0"/>
      </c:catAx>
      <c:valAx>
        <c:axId val="287009584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7009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10368"/>
        <c:axId val="2870107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701036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10760"/>
        <c:crosses val="autoZero"/>
        <c:auto val="1"/>
        <c:lblAlgn val="ctr"/>
        <c:lblOffset val="100"/>
        <c:noMultiLvlLbl val="0"/>
      </c:catAx>
      <c:valAx>
        <c:axId val="287010760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7010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11544"/>
        <c:axId val="2870119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701154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11936"/>
        <c:crosses val="autoZero"/>
        <c:auto val="1"/>
        <c:lblAlgn val="ctr"/>
        <c:lblOffset val="100"/>
        <c:noMultiLvlLbl val="0"/>
      </c:catAx>
      <c:valAx>
        <c:axId val="287011936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7011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12720"/>
        <c:axId val="2870131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701272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13112"/>
        <c:crosses val="autoZero"/>
        <c:auto val="1"/>
        <c:lblAlgn val="ctr"/>
        <c:lblOffset val="100"/>
        <c:noMultiLvlLbl val="0"/>
      </c:catAx>
      <c:valAx>
        <c:axId val="287013112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701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13896"/>
        <c:axId val="2870142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701389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14288"/>
        <c:crosses val="autoZero"/>
        <c:auto val="1"/>
        <c:lblAlgn val="ctr"/>
        <c:lblOffset val="100"/>
        <c:noMultiLvlLbl val="0"/>
      </c:catAx>
      <c:valAx>
        <c:axId val="287014288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7013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15072"/>
        <c:axId val="2870154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701507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15464"/>
        <c:crosses val="autoZero"/>
        <c:auto val="1"/>
        <c:lblAlgn val="ctr"/>
        <c:lblOffset val="100"/>
        <c:noMultiLvlLbl val="0"/>
      </c:catAx>
      <c:valAx>
        <c:axId val="287015464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7015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16248"/>
        <c:axId val="2870166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701624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16640"/>
        <c:crosses val="autoZero"/>
        <c:auto val="1"/>
        <c:lblAlgn val="ctr"/>
        <c:lblOffset val="100"/>
        <c:noMultiLvlLbl val="0"/>
      </c:catAx>
      <c:valAx>
        <c:axId val="287016640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16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7017424"/>
        <c:axId val="2870178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70174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7017816"/>
        <c:crosses val="autoZero"/>
        <c:auto val="1"/>
        <c:lblAlgn val="ctr"/>
        <c:lblOffset val="100"/>
        <c:noMultiLvlLbl val="0"/>
      </c:catAx>
      <c:valAx>
        <c:axId val="287017816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7017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0376"/>
        <c:axId val="28674076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674037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40768"/>
        <c:crosses val="autoZero"/>
        <c:auto val="1"/>
        <c:lblAlgn val="ctr"/>
        <c:lblOffset val="100"/>
        <c:noMultiLvlLbl val="0"/>
      </c:catAx>
      <c:valAx>
        <c:axId val="286740768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40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1552"/>
        <c:axId val="2867419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674155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41944"/>
        <c:crosses val="autoZero"/>
        <c:auto val="1"/>
        <c:lblAlgn val="ctr"/>
        <c:lblOffset val="100"/>
        <c:noMultiLvlLbl val="0"/>
      </c:catAx>
      <c:valAx>
        <c:axId val="286741944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4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2728"/>
        <c:axId val="2867431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674272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43120"/>
        <c:crosses val="autoZero"/>
        <c:auto val="1"/>
        <c:lblAlgn val="ctr"/>
        <c:lblOffset val="100"/>
        <c:noMultiLvlLbl val="0"/>
      </c:catAx>
      <c:valAx>
        <c:axId val="286743120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42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3904"/>
        <c:axId val="2867442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674390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44296"/>
        <c:crosses val="autoZero"/>
        <c:auto val="1"/>
        <c:lblAlgn val="ctr"/>
        <c:lblOffset val="100"/>
        <c:noMultiLvlLbl val="0"/>
      </c:catAx>
      <c:valAx>
        <c:axId val="286744296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4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5080"/>
        <c:axId val="2867454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674508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45472"/>
        <c:crosses val="autoZero"/>
        <c:auto val="1"/>
        <c:lblAlgn val="ctr"/>
        <c:lblOffset val="100"/>
        <c:noMultiLvlLbl val="0"/>
      </c:catAx>
      <c:valAx>
        <c:axId val="286745472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45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7432"/>
        <c:axId val="286747824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674743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47824"/>
        <c:crosses val="autoZero"/>
        <c:auto val="1"/>
        <c:lblAlgn val="ctr"/>
        <c:lblOffset val="100"/>
        <c:noMultiLvlLbl val="0"/>
      </c:catAx>
      <c:valAx>
        <c:axId val="286747824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286747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8608"/>
        <c:axId val="28674900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674860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49000"/>
        <c:crosses val="autoZero"/>
        <c:auto val="1"/>
        <c:lblAlgn val="ctr"/>
        <c:lblOffset val="100"/>
        <c:noMultiLvlLbl val="0"/>
      </c:catAx>
      <c:valAx>
        <c:axId val="286749000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674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49784"/>
        <c:axId val="28675017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674978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50176"/>
        <c:crosses val="autoZero"/>
        <c:auto val="1"/>
        <c:lblAlgn val="ctr"/>
        <c:lblOffset val="100"/>
        <c:noMultiLvlLbl val="0"/>
      </c:catAx>
      <c:valAx>
        <c:axId val="286750176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6749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50960"/>
        <c:axId val="2867513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675096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51352"/>
        <c:crosses val="autoZero"/>
        <c:auto val="1"/>
        <c:lblAlgn val="ctr"/>
        <c:lblOffset val="100"/>
        <c:noMultiLvlLbl val="0"/>
      </c:catAx>
      <c:valAx>
        <c:axId val="286751352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675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52136"/>
        <c:axId val="28675252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675213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52528"/>
        <c:crosses val="autoZero"/>
        <c:auto val="1"/>
        <c:lblAlgn val="ctr"/>
        <c:lblOffset val="100"/>
        <c:noMultiLvlLbl val="0"/>
      </c:catAx>
      <c:valAx>
        <c:axId val="286752528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6752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53312"/>
        <c:axId val="28675370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675331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86753704"/>
        <c:crosses val="autoZero"/>
        <c:auto val="1"/>
        <c:lblAlgn val="ctr"/>
        <c:lblOffset val="100"/>
        <c:noMultiLvlLbl val="0"/>
      </c:catAx>
      <c:valAx>
        <c:axId val="286753704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8675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54488"/>
        <c:axId val="28675488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675448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54880"/>
        <c:crosses val="autoZero"/>
        <c:auto val="1"/>
        <c:lblAlgn val="ctr"/>
        <c:lblOffset val="100"/>
        <c:noMultiLvlLbl val="0"/>
      </c:catAx>
      <c:valAx>
        <c:axId val="286754880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86754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86755664"/>
        <c:axId val="2916965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8675566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696560"/>
        <c:crosses val="autoZero"/>
        <c:auto val="1"/>
        <c:lblAlgn val="ctr"/>
        <c:lblOffset val="100"/>
        <c:noMultiLvlLbl val="0"/>
      </c:catAx>
      <c:valAx>
        <c:axId val="291696560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8675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697344"/>
        <c:axId val="2916977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169734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697736"/>
        <c:crosses val="autoZero"/>
        <c:auto val="1"/>
        <c:lblAlgn val="ctr"/>
        <c:lblOffset val="100"/>
        <c:noMultiLvlLbl val="0"/>
      </c:catAx>
      <c:valAx>
        <c:axId val="291697736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697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698520"/>
        <c:axId val="2916989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169852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698912"/>
        <c:crosses val="autoZero"/>
        <c:auto val="1"/>
        <c:lblAlgn val="ctr"/>
        <c:lblOffset val="100"/>
        <c:noMultiLvlLbl val="0"/>
      </c:catAx>
      <c:valAx>
        <c:axId val="291698912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698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699696"/>
        <c:axId val="2917000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169969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00088"/>
        <c:crosses val="autoZero"/>
        <c:auto val="1"/>
        <c:lblAlgn val="ctr"/>
        <c:lblOffset val="100"/>
        <c:noMultiLvlLbl val="0"/>
      </c:catAx>
      <c:valAx>
        <c:axId val="291700088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699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00872"/>
        <c:axId val="2917012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170087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01264"/>
        <c:crosses val="autoZero"/>
        <c:auto val="1"/>
        <c:lblAlgn val="ctr"/>
        <c:lblOffset val="100"/>
        <c:noMultiLvlLbl val="0"/>
      </c:catAx>
      <c:valAx>
        <c:axId val="291701264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700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02048"/>
        <c:axId val="2917024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170204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02440"/>
        <c:crosses val="autoZero"/>
        <c:auto val="1"/>
        <c:lblAlgn val="ctr"/>
        <c:lblOffset val="100"/>
        <c:noMultiLvlLbl val="0"/>
      </c:catAx>
      <c:valAx>
        <c:axId val="291702440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70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03224"/>
        <c:axId val="2917036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17032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03616"/>
        <c:crosses val="autoZero"/>
        <c:auto val="1"/>
        <c:lblAlgn val="ctr"/>
        <c:lblOffset val="100"/>
        <c:noMultiLvlLbl val="0"/>
      </c:catAx>
      <c:valAx>
        <c:axId val="291703616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703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6675195179180498"/>
          <c:y val="0.17373248841635625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'Production Visuals (HIDE)'!$R$41</c:f>
              <c:strCache>
                <c:ptCount val="1"/>
                <c:pt idx="0">
                  <c:v>Nursery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2021686868686868"/>
                  <c:y val="1.555634547266172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19517550505050504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85101010101007"/>
                      <c:h val="0.25367421434621734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(HIDE)'!$S$41:$W$41</c15:sqref>
                  </c15:fullRef>
                </c:ext>
              </c:extLst>
              <c:f>'Production Visuals (HIDE)'!$T$41:$W$41</c:f>
              <c:numCache>
                <c:formatCode>0.0%</c:formatCode>
                <c:ptCount val="4"/>
                <c:pt idx="0">
                  <c:v>0.88498190765667994</c:v>
                </c:pt>
                <c:pt idx="1" formatCode="0%">
                  <c:v>0.72062177528016036</c:v>
                </c:pt>
                <c:pt idx="2" formatCode="0%">
                  <c:v>0.92729111013785437</c:v>
                </c:pt>
                <c:pt idx="3" formatCode="0%">
                  <c:v>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05576"/>
        <c:axId val="29170596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170557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705968"/>
        <c:crosses val="autoZero"/>
        <c:auto val="1"/>
        <c:lblAlgn val="ctr"/>
        <c:lblOffset val="100"/>
        <c:noMultiLvlLbl val="0"/>
      </c:catAx>
      <c:valAx>
        <c:axId val="291705968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291705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631412427401375E-2"/>
          <c:y val="0.17224126024470013"/>
          <c:w val="0.55045303030303028"/>
          <c:h val="0.82275310526479639"/>
        </c:manualLayout>
      </c:layout>
      <c:barChart>
        <c:barDir val="bar"/>
        <c:grouping val="clustered"/>
        <c:varyColors val="0"/>
        <c:ser>
          <c:idx val="1"/>
          <c:order val="1"/>
          <c:tx>
            <c:strRef>
              <c:f>'Production Visuals (HIDE)'!$R$42</c:f>
              <c:strCache>
                <c:ptCount val="1"/>
                <c:pt idx="0">
                  <c:v>Early years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(HIDE)'!$S$42:$W$42</c15:sqref>
                  </c15:fullRef>
                </c:ext>
              </c:extLst>
              <c:f>'Production Visuals (HIDE)'!$T$42:$W$42</c:f>
              <c:numCache>
                <c:formatCode>0.0%</c:formatCode>
                <c:ptCount val="4"/>
                <c:pt idx="0">
                  <c:v>0.53460503109625912</c:v>
                </c:pt>
                <c:pt idx="1" formatCode="0%">
                  <c:v>0.3658017004248646</c:v>
                </c:pt>
                <c:pt idx="2" formatCode="0%">
                  <c:v>0.53111302718785247</c:v>
                </c:pt>
                <c:pt idx="3" formatCode="0%">
                  <c:v>0.71296185260689393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06752"/>
        <c:axId val="29170714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170675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07144"/>
        <c:crosses val="autoZero"/>
        <c:auto val="1"/>
        <c:lblAlgn val="ctr"/>
        <c:lblOffset val="100"/>
        <c:noMultiLvlLbl val="0"/>
      </c:catAx>
      <c:valAx>
        <c:axId val="291707144"/>
        <c:scaling>
          <c:orientation val="minMax"/>
          <c:max val="0.72000000000000008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91706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8461166777075126"/>
          <c:y val="0.12756445079079295"/>
          <c:w val="0.51188303369554511"/>
          <c:h val="0.84759425103602415"/>
        </c:manualLayout>
      </c:layout>
      <c:barChart>
        <c:barDir val="bar"/>
        <c:grouping val="clustered"/>
        <c:varyColors val="0"/>
        <c:ser>
          <c:idx val="2"/>
          <c:order val="2"/>
          <c:tx>
            <c:strRef>
              <c:f>'Production Visuals (HIDE)'!$R$43</c:f>
              <c:strCache>
                <c:ptCount val="1"/>
                <c:pt idx="0">
                  <c:v>Primary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1.7991110223418271E-3"/>
                  <c:y val="2.7161681852243672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643063381268745"/>
                      <c:h val="0.21772648962423749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(HIDE)'!$S$43:$W$43</c15:sqref>
                  </c15:fullRef>
                </c:ext>
              </c:extLst>
              <c:f>'Production Visuals (HIDE)'!$T$43:$W$43</c:f>
              <c:numCache>
                <c:formatCode>0.0%</c:formatCode>
                <c:ptCount val="4"/>
                <c:pt idx="0">
                  <c:v>0.82816413351448581</c:v>
                </c:pt>
                <c:pt idx="1" formatCode="0%">
                  <c:v>0.45168451197837528</c:v>
                </c:pt>
                <c:pt idx="2" formatCode="0%">
                  <c:v>0.82663320543913632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07928"/>
        <c:axId val="2917083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170792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1708320"/>
        <c:crosses val="autoZero"/>
        <c:auto val="1"/>
        <c:lblAlgn val="ctr"/>
        <c:lblOffset val="100"/>
        <c:noMultiLvlLbl val="0"/>
      </c:catAx>
      <c:valAx>
        <c:axId val="291708320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91707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2822222222222219E-2"/>
          <c:y val="0.15270616574476858"/>
          <c:w val="0.56328131313131313"/>
          <c:h val="0.82275310526479639"/>
        </c:manualLayout>
      </c:layout>
      <c:barChart>
        <c:barDir val="bar"/>
        <c:grouping val="clustered"/>
        <c:varyColors val="0"/>
        <c:ser>
          <c:idx val="3"/>
          <c:order val="3"/>
          <c:tx>
            <c:strRef>
              <c:f>'Production Visuals (HIDE)'!$R$45</c:f>
              <c:strCache>
                <c:ptCount val="1"/>
                <c:pt idx="0">
                  <c:v>Secondary school quality</c:v>
                </c:pt>
              </c:strCache>
              <c:extLst xmlns:c15="http://schemas.microsoft.com/office/drawing/2012/chart"/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346969696969697"/>
                  <c:y val="3.845514899062925E-6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100" b="1" i="0" u="none" strike="noStrike" kern="1200" baseline="0">
                        <a:solidFill>
                          <a:schemeClr val="tx1"/>
                        </a:solidFill>
                        <a:latin typeface="Open Sans" panose="020B0606030504020204" pitchFamily="34" charset="0"/>
                        <a:ea typeface="Open Sans" panose="020B0606030504020204" pitchFamily="34" charset="0"/>
                        <a:cs typeface="Open Sans" panose="020B0606030504020204" pitchFamily="34" charset="0"/>
                      </a:defRPr>
                    </a:pPr>
                    <a:r>
                      <a:rPr lang="en-US"/>
                      <a:t>None</a:t>
                    </a:r>
                  </a:p>
                </c:rich>
              </c:tx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985303030303027"/>
                      <c:h val="0.32194035452570957"/>
                    </c:manualLayout>
                  </c15:layout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-0.25015151515151512"/>
                  <c:y val="1.0156004848426081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271161616161616"/>
                      <c:h val="0.16740443612642306"/>
                    </c:manualLayout>
                  </c15:layout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(HIDE)'!$S$45:$W$45</c15:sqref>
                  </c15:fullRef>
                </c:ext>
              </c:extLst>
              <c:f>'Production Visuals (HIDE)'!$T$45:$W$45</c:f>
              <c:numCache>
                <c:formatCode>0.0%</c:formatCode>
                <c:ptCount val="4"/>
                <c:pt idx="0">
                  <c:v>0.25154095902697154</c:v>
                </c:pt>
                <c:pt idx="1" formatCode="0%">
                  <c:v>0</c:v>
                </c:pt>
                <c:pt idx="2" formatCode="0%">
                  <c:v>0.7150653854363852</c:v>
                </c:pt>
                <c:pt idx="3" formatCode="0%">
                  <c:v>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09104"/>
        <c:axId val="29170949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170910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09496"/>
        <c:crosses val="autoZero"/>
        <c:auto val="1"/>
        <c:lblAlgn val="ctr"/>
        <c:lblOffset val="100"/>
        <c:noMultiLvlLbl val="0"/>
      </c:catAx>
      <c:valAx>
        <c:axId val="291709496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9170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271096575987315"/>
          <c:y val="0.17224094986465138"/>
          <c:w val="0.59535202020202016"/>
          <c:h val="0.82775905013534856"/>
        </c:manualLayout>
      </c:layout>
      <c:barChart>
        <c:barDir val="bar"/>
        <c:grouping val="clustered"/>
        <c:varyColors val="0"/>
        <c:ser>
          <c:idx val="4"/>
          <c:order val="4"/>
          <c:tx>
            <c:strRef>
              <c:f>'Production Visuals (HIDE)'!$R$44</c:f>
              <c:strCache>
                <c:ptCount val="1"/>
                <c:pt idx="0">
                  <c:v>Primary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3392373737373739"/>
                  <c:y val="-3.8604851548903855E-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033787878787879"/>
                      <c:h val="0.15669400404887682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9639611515782171"/>
                  <c:y val="-1.3434488339023035E-4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(HIDE)'!$S$44:$W$44</c15:sqref>
                  </c15:fullRef>
                </c:ext>
              </c:extLst>
              <c:f>'Production Visuals (HIDE)'!$T$44:$W$44</c:f>
              <c:numCache>
                <c:formatCode>0.0%</c:formatCode>
                <c:ptCount val="4"/>
                <c:pt idx="0">
                  <c:v>0.46696035242290751</c:v>
                </c:pt>
                <c:pt idx="1" formatCode="0%">
                  <c:v>0.17910447761194029</c:v>
                </c:pt>
                <c:pt idx="2" formatCode="0%">
                  <c:v>0.38539298857704496</c:v>
                </c:pt>
                <c:pt idx="3" formatCode="0%">
                  <c:v>0.6199376947040498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10280"/>
        <c:axId val="29171067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171028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10672"/>
        <c:crosses val="autoZero"/>
        <c:auto val="1"/>
        <c:lblAlgn val="ctr"/>
        <c:lblOffset val="100"/>
        <c:noMultiLvlLbl val="0"/>
      </c:catAx>
      <c:valAx>
        <c:axId val="291710672"/>
        <c:scaling>
          <c:orientation val="minMax"/>
          <c:max val="0.65000000000000013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91710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772121212121216"/>
          <c:y val="0.17224094986465138"/>
          <c:w val="0.58252373737373742"/>
          <c:h val="0.82275310526479639"/>
        </c:manualLayout>
      </c:layout>
      <c:barChart>
        <c:barDir val="bar"/>
        <c:grouping val="clustered"/>
        <c:varyColors val="0"/>
        <c:ser>
          <c:idx val="5"/>
          <c:order val="5"/>
          <c:tx>
            <c:strRef>
              <c:f>'Production Visuals (HIDE)'!$R$46</c:f>
              <c:strCache>
                <c:ptCount val="1"/>
                <c:pt idx="0">
                  <c:v>Secondary school attainment</c:v>
                </c:pt>
              </c:strCache>
              <c:extLst xmlns:c15="http://schemas.microsoft.com/office/drawing/2012/chart"/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(HIDE)'!$S$46:$W$46</c15:sqref>
                  </c15:fullRef>
                </c:ext>
              </c:extLst>
              <c:f>'Production Visuals (HIDE)'!$T$46:$W$46</c:f>
              <c:numCache>
                <c:formatCode>0.0</c:formatCode>
                <c:ptCount val="4"/>
                <c:pt idx="0">
                  <c:v>32.950000000000003</c:v>
                </c:pt>
                <c:pt idx="1" formatCode="0">
                  <c:v>26.625</c:v>
                </c:pt>
                <c:pt idx="2" formatCode="0">
                  <c:v>38.938618370112273</c:v>
                </c:pt>
                <c:pt idx="3" formatCode="0">
                  <c:v>54.012500000000003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1711456"/>
        <c:axId val="2917118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171145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1711848"/>
        <c:crosses val="autoZero"/>
        <c:auto val="1"/>
        <c:lblAlgn val="ctr"/>
        <c:lblOffset val="100"/>
        <c:noMultiLvlLbl val="0"/>
      </c:catAx>
      <c:valAx>
        <c:axId val="291711848"/>
        <c:scaling>
          <c:orientation val="minMax"/>
          <c:max val="55"/>
          <c:min val="0"/>
        </c:scaling>
        <c:delete val="1"/>
        <c:axPos val="t"/>
        <c:numFmt formatCode="General" sourceLinked="1"/>
        <c:majorTickMark val="out"/>
        <c:minorTickMark val="none"/>
        <c:tickLblPos val="nextTo"/>
        <c:crossAx val="291711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6"/>
          <c:order val="6"/>
          <c:tx>
            <c:strRef>
              <c:f>'Production Visuals (HIDE)'!$R$47</c:f>
              <c:strCache>
                <c:ptCount val="1"/>
                <c:pt idx="0">
                  <c:v>Positive destination after KS4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(HIDE)'!$S$47:$W$47</c15:sqref>
                  </c15:fullRef>
                </c:ext>
              </c:extLst>
              <c:f>'Production Visuals (HIDE)'!$T$47:$W$47</c:f>
              <c:numCache>
                <c:formatCode>0.0%</c:formatCode>
                <c:ptCount val="4"/>
                <c:pt idx="0">
                  <c:v>0.87184713375796175</c:v>
                </c:pt>
                <c:pt idx="1" formatCode="0%">
                  <c:v>0.75979452054794527</c:v>
                </c:pt>
                <c:pt idx="2" formatCode="0%">
                  <c:v>0.87793220457977572</c:v>
                </c:pt>
                <c:pt idx="3" formatCode="0%">
                  <c:v>0.95438328236493375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19168"/>
        <c:axId val="2954195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541916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19560"/>
        <c:crosses val="autoZero"/>
        <c:auto val="1"/>
        <c:lblAlgn val="ctr"/>
        <c:lblOffset val="100"/>
        <c:noMultiLvlLbl val="0"/>
      </c:catAx>
      <c:valAx>
        <c:axId val="295419560"/>
        <c:scaling>
          <c:orientation val="minMax"/>
          <c:max val="1"/>
        </c:scaling>
        <c:delete val="1"/>
        <c:axPos val="t"/>
        <c:numFmt formatCode="General" sourceLinked="1"/>
        <c:majorTickMark val="out"/>
        <c:minorTickMark val="none"/>
        <c:tickLblPos val="nextTo"/>
        <c:crossAx val="29541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892424242424242"/>
          <c:y val="0.17373054025908327"/>
          <c:w val="0.57150345006579761"/>
          <c:h val="0.80301513785707623"/>
        </c:manualLayout>
      </c:layout>
      <c:barChart>
        <c:barDir val="bar"/>
        <c:grouping val="clustered"/>
        <c:varyColors val="0"/>
        <c:ser>
          <c:idx val="7"/>
          <c:order val="7"/>
          <c:tx>
            <c:strRef>
              <c:f>'Production Visuals (HIDE)'!$R$48</c:f>
              <c:strCache>
                <c:ptCount val="1"/>
                <c:pt idx="0">
                  <c:v>Average A-level or equivalent points score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(HIDE)'!$S$48:$W$48</c15:sqref>
                  </c15:fullRef>
                </c:ext>
              </c:extLst>
              <c:f>'Production Visuals (HIDE)'!$T$48:$W$48</c:f>
              <c:numCache>
                <c:formatCode>General</c:formatCode>
                <c:ptCount val="4"/>
                <c:pt idx="0">
                  <c:v>29.53</c:v>
                </c:pt>
                <c:pt idx="1" formatCode="0">
                  <c:v>2.67</c:v>
                </c:pt>
                <c:pt idx="2" formatCode="0">
                  <c:v>26.248085866215163</c:v>
                </c:pt>
                <c:pt idx="3" formatCode="0">
                  <c:v>43.17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20344"/>
        <c:axId val="29542073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542034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5420736"/>
        <c:crosses val="autoZero"/>
        <c:auto val="1"/>
        <c:lblAlgn val="ctr"/>
        <c:lblOffset val="100"/>
        <c:noMultiLvlLbl val="0"/>
      </c:catAx>
      <c:valAx>
        <c:axId val="295420736"/>
        <c:scaling>
          <c:orientation val="minMax"/>
          <c:max val="4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0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41960799684034"/>
          <c:y val="0.20485224137241573"/>
          <c:w val="0.55904625399086205"/>
          <c:h val="0.82275310526479639"/>
        </c:manualLayout>
      </c:layout>
      <c:barChart>
        <c:barDir val="bar"/>
        <c:grouping val="clustered"/>
        <c:varyColors val="0"/>
        <c:ser>
          <c:idx val="8"/>
          <c:order val="8"/>
          <c:tx>
            <c:strRef>
              <c:f>'Production Visuals (HIDE)'!$R$49</c:f>
              <c:strCache>
                <c:ptCount val="1"/>
                <c:pt idx="0">
                  <c:v>A-levels or equivalent by age 19</c:v>
                </c:pt>
              </c:strCache>
              <c:extLst xmlns:c15="http://schemas.microsoft.com/office/drawing/2012/chart"/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22120656565656566"/>
                  <c:y val="9.88139064394716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02323232323231"/>
                      <c:h val="0.31215362824534537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8651460385602167"/>
                  <c:y val="2.3454027760187257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888964646464647"/>
                  <c:y val="9.8790571921263115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(HIDE)'!$S$49:$W$49</c15:sqref>
                  </c15:fullRef>
                </c:ext>
              </c:extLst>
              <c:f>'Production Visuals (HIDE)'!$T$49:$W$49</c:f>
              <c:numCache>
                <c:formatCode>0.0%</c:formatCode>
                <c:ptCount val="4"/>
                <c:pt idx="0">
                  <c:v>0.28192919850535936</c:v>
                </c:pt>
                <c:pt idx="1" formatCode="0%">
                  <c:v>0.18904901141743247</c:v>
                </c:pt>
                <c:pt idx="2" formatCode="0%">
                  <c:v>0.33552375683283259</c:v>
                </c:pt>
                <c:pt idx="3" formatCode="0%">
                  <c:v>0.64588878601499511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21520"/>
        <c:axId val="2954219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542152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5421912"/>
        <c:crosses val="autoZero"/>
        <c:auto val="1"/>
        <c:lblAlgn val="ctr"/>
        <c:lblOffset val="100"/>
        <c:noMultiLvlLbl val="0"/>
      </c:catAx>
      <c:valAx>
        <c:axId val="295421912"/>
        <c:scaling>
          <c:orientation val="minMax"/>
          <c:max val="0.6600000000000001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2938796296296297"/>
          <c:y val="0.17224115716767852"/>
          <c:w val="0.98020039682539684"/>
          <c:h val="0.82275310526479639"/>
        </c:manualLayout>
      </c:layout>
      <c:barChart>
        <c:barDir val="bar"/>
        <c:grouping val="clustered"/>
        <c:varyColors val="0"/>
        <c:ser>
          <c:idx val="9"/>
          <c:order val="9"/>
          <c:tx>
            <c:strRef>
              <c:f>'Production Visuals (HIDE)'!$R$50</c:f>
              <c:strCache>
                <c:ptCount val="1"/>
                <c:pt idx="0">
                  <c:v>Average income</c:v>
                </c:pt>
              </c:strCache>
              <c:extLst xmlns:c15="http://schemas.microsoft.com/office/drawing/2012/chart"/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numFmt formatCode="&quot;£&quot;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&quot;£&quot;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rgbClr val="F0F3FA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(HIDE)'!$S$50:$W$50</c15:sqref>
                  </c15:fullRef>
                </c:ext>
              </c:extLst>
              <c:f>'Production Visuals (HIDE)'!$T$50:$W$50</c:f>
              <c:numCache>
                <c:formatCode>0.0</c:formatCode>
                <c:ptCount val="4"/>
                <c:pt idx="0">
                  <c:v>478.5333333333333</c:v>
                </c:pt>
                <c:pt idx="1" formatCode="0">
                  <c:v>312.40000000000003</c:v>
                </c:pt>
                <c:pt idx="2" formatCode="0">
                  <c:v>443.43014383990004</c:v>
                </c:pt>
                <c:pt idx="3" formatCode="0">
                  <c:v>750.16666666666663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22696"/>
        <c:axId val="2954230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542269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ysClr val="windowText" lastClr="000000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3088"/>
        <c:crosses val="autoZero"/>
        <c:auto val="1"/>
        <c:lblAlgn val="ctr"/>
        <c:lblOffset val="100"/>
        <c:noMultiLvlLbl val="0"/>
      </c:catAx>
      <c:valAx>
        <c:axId val="295423088"/>
        <c:scaling>
          <c:orientation val="minMax"/>
          <c:max val="751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2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326818181818186"/>
          <c:y val="0.20328333333333334"/>
          <c:w val="0.60413535353535353"/>
          <c:h val="0.82275310526479639"/>
        </c:manualLayout>
      </c:layout>
      <c:barChart>
        <c:barDir val="bar"/>
        <c:grouping val="clustered"/>
        <c:varyColors val="0"/>
        <c:ser>
          <c:idx val="10"/>
          <c:order val="10"/>
          <c:tx>
            <c:strRef>
              <c:f>'Production Visuals (HIDE)'!$R$51</c:f>
              <c:strCache>
                <c:ptCount val="1"/>
                <c:pt idx="0">
                  <c:v>Housing affordability </c:v>
                </c:pt>
              </c:strCache>
              <c:extLst xmlns:c15="http://schemas.microsoft.com/office/drawing/2012/chart"/>
            </c:strRef>
          </c:tx>
          <c:spPr>
            <a:solidFill>
              <a:srgbClr val="36845B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8.2814534812336874E-2"/>
                  <c:y val="4.6401630862652723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(HIDE)'!$S$51:$W$51</c15:sqref>
                  </c15:fullRef>
                </c:ext>
              </c:extLst>
              <c:f>'Production Visuals (HIDE)'!$T$51:$W$51</c:f>
              <c:numCache>
                <c:formatCode>0.0</c:formatCode>
                <c:ptCount val="4"/>
                <c:pt idx="0">
                  <c:v>9.3704331147030171</c:v>
                </c:pt>
                <c:pt idx="1" formatCode="0">
                  <c:v>3.0463489565716992</c:v>
                </c:pt>
                <c:pt idx="2" formatCode="0">
                  <c:v>7.7950801482302898</c:v>
                </c:pt>
                <c:pt idx="3" formatCode="0">
                  <c:v>30.768464170849416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23872"/>
        <c:axId val="29542426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5423872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5424264"/>
        <c:crosses val="autoZero"/>
        <c:auto val="1"/>
        <c:lblAlgn val="ctr"/>
        <c:lblOffset val="100"/>
        <c:noMultiLvlLbl val="0"/>
      </c:catAx>
      <c:valAx>
        <c:axId val="295424264"/>
        <c:scaling>
          <c:orientation val="minMax"/>
          <c:max val="32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95505050505049"/>
          <c:y val="0.20328333333333334"/>
          <c:w val="0.60561060606060602"/>
          <c:h val="0.82275310526479639"/>
        </c:manualLayout>
      </c:layout>
      <c:barChart>
        <c:barDir val="bar"/>
        <c:grouping val="clustered"/>
        <c:varyColors val="0"/>
        <c:ser>
          <c:idx val="11"/>
          <c:order val="11"/>
          <c:tx>
            <c:strRef>
              <c:f>'Production Visuals (HIDE)'!$R$52</c:f>
              <c:strCache>
                <c:ptCount val="1"/>
                <c:pt idx="0">
                  <c:v>Managerial and professional jobs</c:v>
                </c:pt>
              </c:strCache>
              <c:extLst xmlns:c15="http://schemas.microsoft.com/office/drawing/2012/chart"/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0.1873590659544796"/>
                  <c:y val="3.0934420575101814E-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(HIDE)'!$S$52:$W$52</c15:sqref>
                  </c15:fullRef>
                </c:ext>
              </c:extLst>
              <c:f>'Production Visuals (HIDE)'!$T$52:$W$52</c:f>
              <c:numCache>
                <c:formatCode>0.0%</c:formatCode>
                <c:ptCount val="4"/>
                <c:pt idx="0">
                  <c:v>0.28942335170442951</c:v>
                </c:pt>
                <c:pt idx="1" formatCode="0%">
                  <c:v>0.144747397166752</c:v>
                </c:pt>
                <c:pt idx="2" formatCode="0%">
                  <c:v>0.30410187107823639</c:v>
                </c:pt>
                <c:pt idx="3" formatCode="0%">
                  <c:v>0.53683967653896436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25048"/>
        <c:axId val="2954254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5425048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5425440"/>
        <c:crosses val="autoZero"/>
        <c:auto val="1"/>
        <c:lblAlgn val="ctr"/>
        <c:lblOffset val="100"/>
        <c:noMultiLvlLbl val="0"/>
      </c:catAx>
      <c:valAx>
        <c:axId val="295425440"/>
        <c:scaling>
          <c:orientation val="minMax"/>
          <c:max val="0.55000000000000004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EFE5F7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5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1068787878787867"/>
          <c:h val="0.82275310526479639"/>
        </c:manualLayout>
      </c:layout>
      <c:barChart>
        <c:barDir val="bar"/>
        <c:grouping val="clustered"/>
        <c:varyColors val="0"/>
        <c:ser>
          <c:idx val="12"/>
          <c:order val="12"/>
          <c:tx>
            <c:strRef>
              <c:f>'Production Visuals (HIDE)'!$R$53</c:f>
              <c:strCache>
                <c:ptCount val="1"/>
                <c:pt idx="0">
                  <c:v>Living wage</c:v>
                </c:pt>
              </c:strCache>
              <c:extLst xmlns:c15="http://schemas.microsoft.com/office/drawing/2012/chart"/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805949091764154"/>
                  <c:y val="9.8224518931092474E-3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1.3762546397210175E-2"/>
                  <c:y val="2.3200815431326361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(HIDE)'!$S$53:$W$53</c15:sqref>
                  </c15:fullRef>
                </c:ext>
              </c:extLst>
              <c:f>'Production Visuals (HIDE)'!$T$53:$W$53</c:f>
              <c:numCache>
                <c:formatCode>0.0%</c:formatCode>
                <c:ptCount val="4"/>
                <c:pt idx="0">
                  <c:v>0.17433333333333334</c:v>
                </c:pt>
                <c:pt idx="1" formatCode="0%">
                  <c:v>8.6666666666666656E-2</c:v>
                </c:pt>
                <c:pt idx="2" formatCode="0%">
                  <c:v>0.25389368355222036</c:v>
                </c:pt>
                <c:pt idx="3" formatCode="0%">
                  <c:v>0.46966666666666668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26224"/>
        <c:axId val="29542661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(HIDE)'!$R$54</c15:sqref>
                        </c15:formulaRef>
                      </c:ext>
                    </c:extLst>
                    <c:strCache>
                      <c:ptCount val="1"/>
                      <c:pt idx="0">
                        <c:v>Home ownership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(HIDE)'!$S$54:$W$54</c15:sqref>
                        </c15:fullRef>
                        <c15:formulaRef>
                          <c15:sqref>'Production Visuals (HIDE)'!$T$54:$W$54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0.63445735335789177</c:v>
                      </c:pt>
                      <c:pt idx="1" formatCode="0%">
                        <c:v>0.17352339708889691</c:v>
                      </c:pt>
                      <c:pt idx="2" formatCode="0%">
                        <c:v>0.64727070705146861</c:v>
                      </c:pt>
                      <c:pt idx="3" formatCode="0%">
                        <c:v>0.86851410839287002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5426224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5426616"/>
        <c:crosses val="autoZero"/>
        <c:auto val="1"/>
        <c:lblAlgn val="ctr"/>
        <c:lblOffset val="100"/>
        <c:noMultiLvlLbl val="0"/>
      </c:catAx>
      <c:valAx>
        <c:axId val="295426616"/>
        <c:scaling>
          <c:orientation val="minMax"/>
          <c:max val="0.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6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34747474747476"/>
          <c:y val="0.20328333333333334"/>
          <c:w val="0.66074943498919603"/>
          <c:h val="0.82275310526479639"/>
        </c:manualLayout>
      </c:layout>
      <c:barChart>
        <c:barDir val="bar"/>
        <c:grouping val="clustered"/>
        <c:varyColors val="0"/>
        <c:ser>
          <c:idx val="13"/>
          <c:order val="13"/>
          <c:tx>
            <c:strRef>
              <c:f>'Production Visuals (HIDE)'!$R$54</c:f>
              <c:strCache>
                <c:ptCount val="1"/>
                <c:pt idx="0">
                  <c:v>Home ownership</c:v>
                </c:pt>
              </c:strCache>
              <c:extLst xmlns:c15="http://schemas.microsoft.com/office/drawing/2012/chart"/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rgbClr val="7B3294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bg1">
                  <a:lumMod val="85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rgbClr val="008837"/>
              </a:solidFill>
              <a:ln>
                <a:noFill/>
              </a:ln>
              <a:effectLst/>
            </c:spPr>
          </c:dPt>
          <c:dLbls>
            <c:dLbl>
              <c:idx val="0"/>
              <c:layout>
                <c:manualLayout>
                  <c:x val="-0.15936672201569724"/>
                  <c:y val="0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2.7932777007212591E-3"/>
                  <c:y val="1.5467210287550907E-6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tx1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ysClr val="windowText" lastClr="000000"/>
                      </a:solidFill>
                      <a:latin typeface="Open Sans" panose="020B0606030504020204" pitchFamily="34" charset="0"/>
                      <a:ea typeface="Open Sans" panose="020B0606030504020204" pitchFamily="34" charset="0"/>
                      <a:cs typeface="Open Sans" panose="020B0606030504020204" pitchFamily="34" charset="0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'Production Visuals (HIDE)'!$S$40:$W$40</c15:sqref>
                  </c15:fullRef>
                </c:ext>
              </c:extLst>
              <c:f>'Production Visuals (HIDE)'!$T$40:$W$40</c:f>
              <c:strCache>
                <c:ptCount val="4"/>
                <c:pt idx="0">
                  <c:v>Constituency</c:v>
                </c:pt>
                <c:pt idx="1">
                  <c:v>Min</c:v>
                </c:pt>
                <c:pt idx="2">
                  <c:v>Average</c:v>
                </c:pt>
                <c:pt idx="3">
                  <c:v>Max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'Production Visuals (HIDE)'!$S$54:$W$54</c15:sqref>
                  </c15:fullRef>
                </c:ext>
              </c:extLst>
              <c:f>'Production Visuals (HIDE)'!$T$54:$W$54</c:f>
              <c:numCache>
                <c:formatCode>0.0%</c:formatCode>
                <c:ptCount val="4"/>
                <c:pt idx="0">
                  <c:v>0.63445735335789177</c:v>
                </c:pt>
                <c:pt idx="1" formatCode="0%">
                  <c:v>0.17352339708889691</c:v>
                </c:pt>
                <c:pt idx="2" formatCode="0%">
                  <c:v>0.64727070705146861</c:v>
                </c:pt>
                <c:pt idx="3" formatCode="0%">
                  <c:v>0.86851410839287002</c:v>
                </c:pt>
              </c:numCache>
            </c:numRef>
          </c:val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295427400"/>
        <c:axId val="29542779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'Production Visuals (HIDE)'!$R$41</c15:sqref>
                        </c15:formulaRef>
                      </c:ext>
                    </c:extLst>
                    <c:strCache>
                      <c:ptCount val="1"/>
                      <c:pt idx="0">
                        <c:v>Nursery quality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anchor="ctr" anchorCtr="1"/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'Production Visuals (HIDE)'!$S$41:$W$41</c15:sqref>
                        </c15:fullRef>
                        <c15:formulaRef>
                          <c15:sqref>'Production Visuals (HIDE)'!$T$41:$W$41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0.88498190765667994</c:v>
                      </c:pt>
                      <c:pt idx="1" formatCode="0%">
                        <c:v>0.72062177528016036</c:v>
                      </c:pt>
                      <c:pt idx="2" formatCode="0%">
                        <c:v>0.92729111013785437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(HIDE)'!$R$42</c15:sqref>
                        </c15:formulaRef>
                      </c:ext>
                    </c:extLst>
                    <c:strCache>
                      <c:ptCount val="1"/>
                      <c:pt idx="0">
                        <c:v>Early years attainment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>
                        <a:lumMod val="40000"/>
                        <a:lumOff val="60000"/>
                      </a:schemeClr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2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(HIDE)'!$S$42:$W$42</c15:sqref>
                        </c15:fullRef>
                        <c15:formulaRef>
                          <c15:sqref>'Production Visuals (HIDE)'!$T$42:$W$42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0.53460503109625912</c:v>
                      </c:pt>
                      <c:pt idx="1" formatCode="0%">
                        <c:v>0.3658017004248646</c:v>
                      </c:pt>
                      <c:pt idx="2" formatCode="0%">
                        <c:v>0.53111302718785247</c:v>
                      </c:pt>
                      <c:pt idx="3" formatCode="0%">
                        <c:v>0.71296185260689393</c:v>
                      </c:pt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(HIDE)'!$R$43</c15:sqref>
                        </c15:formulaRef>
                      </c:ext>
                    </c:extLst>
                    <c:strCache>
                      <c:ptCount val="1"/>
                      <c:pt idx="0">
                        <c:v>Primary school quality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rgbClr val="36845B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0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1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dLbl>
                    <c:idx val="3"/>
                    <c:layout>
                      <c:manualLayout>
                        <c:x val="-8.8194654882153764E-3"/>
                        <c:y val="-2.9354155096024511E-2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1100" b="1" i="0" u="none" strike="noStrike" kern="1200" baseline="0">
                            <a:solidFill>
                              <a:schemeClr val="bg1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0.23424393939393939"/>
                            <c:h val="0.21772641091392494"/>
                          </c:manualLayout>
                        </c15:layout>
                      </c:ext>
                    </c:extLst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1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(HIDE)'!$S$43:$W$43</c15:sqref>
                        </c15:fullRef>
                        <c15:formulaRef>
                          <c15:sqref>'Production Visuals (HIDE)'!$T$43:$W$43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0.82816413351448581</c:v>
                      </c:pt>
                      <c:pt idx="1" formatCode="0%">
                        <c:v>0.45168451197837528</c:v>
                      </c:pt>
                      <c:pt idx="2" formatCode="0%">
                        <c:v>0.82663320543913632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(HIDE)'!$R$45</c15:sqref>
                        </c15:formulaRef>
                      </c:ext>
                    </c:extLst>
                    <c:strCache>
                      <c:ptCount val="1"/>
                      <c:pt idx="0">
                        <c:v>Secondary school quality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(HIDE)'!$S$45:$W$45</c15:sqref>
                        </c15:fullRef>
                        <c15:formulaRef>
                          <c15:sqref>'Production Visuals (HIDE)'!$T$45:$W$45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0.25154095902697154</c:v>
                      </c:pt>
                      <c:pt idx="1" formatCode="0%">
                        <c:v>0</c:v>
                      </c:pt>
                      <c:pt idx="2" formatCode="0%">
                        <c:v>0.7150653854363852</c:v>
                      </c:pt>
                      <c:pt idx="3" formatCode="0%">
                        <c:v>1</c:v>
                      </c:pt>
                    </c:numCache>
                  </c:numRef>
                </c:val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(HIDE)'!$R$44</c15:sqref>
                        </c15:formulaRef>
                      </c:ext>
                    </c:extLst>
                    <c:strCache>
                      <c:ptCount val="1"/>
                      <c:pt idx="0">
                        <c:v>Primary school attainment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(HIDE)'!$S$44:$W$44</c15:sqref>
                        </c15:fullRef>
                        <c15:formulaRef>
                          <c15:sqref>'Production Visuals (HIDE)'!$T$44:$W$44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0.46696035242290751</c:v>
                      </c:pt>
                      <c:pt idx="1" formatCode="0%">
                        <c:v>0.17910447761194029</c:v>
                      </c:pt>
                      <c:pt idx="2" formatCode="0%">
                        <c:v>0.38539298857704496</c:v>
                      </c:pt>
                      <c:pt idx="3" formatCode="0%">
                        <c:v>0.6199376947040498</c:v>
                      </c:pt>
                    </c:numCache>
                  </c:numRef>
                </c:val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(HIDE)'!$R$46</c15:sqref>
                        </c15:formulaRef>
                      </c:ext>
                    </c:extLst>
                    <c:strCache>
                      <c:ptCount val="1"/>
                      <c:pt idx="0">
                        <c:v>Secondary school attainment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(HIDE)'!$S$46:$W$46</c15:sqref>
                        </c15:fullRef>
                        <c15:formulaRef>
                          <c15:sqref>'Production Visuals (HIDE)'!$T$46:$W$46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32.950000000000003</c:v>
                      </c:pt>
                      <c:pt idx="1" formatCode="0">
                        <c:v>26.625</c:v>
                      </c:pt>
                      <c:pt idx="2" formatCode="0">
                        <c:v>38.938618370112273</c:v>
                      </c:pt>
                      <c:pt idx="3" formatCode="0">
                        <c:v>54.012500000000003</c:v>
                      </c:pt>
                    </c:numCache>
                  </c:numRef>
                </c:val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(HIDE)'!$R$47</c15:sqref>
                        </c15:formulaRef>
                      </c:ext>
                    </c:extLst>
                    <c:strCache>
                      <c:ptCount val="1"/>
                      <c:pt idx="0">
                        <c:v>Positive destination after KS4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(HIDE)'!$S$47:$W$47</c15:sqref>
                        </c15:fullRef>
                        <c15:formulaRef>
                          <c15:sqref>'Production Visuals (HIDE)'!$T$47:$W$47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0.87184713375796175</c:v>
                      </c:pt>
                      <c:pt idx="1" formatCode="0%">
                        <c:v>0.75979452054794527</c:v>
                      </c:pt>
                      <c:pt idx="2" formatCode="0%">
                        <c:v>0.87793220457977572</c:v>
                      </c:pt>
                      <c:pt idx="3" formatCode="0%">
                        <c:v>0.95438328236493375</c:v>
                      </c:pt>
                    </c:numCache>
                  </c:numRef>
                </c:val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(HIDE)'!$R$48</c15:sqref>
                        </c15:formulaRef>
                      </c:ext>
                    </c:extLst>
                    <c:strCache>
                      <c:ptCount val="1"/>
                      <c:pt idx="0">
                        <c:v>Average A-level or equivalent points score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(HIDE)'!$S$48:$W$48</c15:sqref>
                        </c15:fullRef>
                        <c15:formulaRef>
                          <c15:sqref>'Production Visuals (HIDE)'!$T$48:$W$48</c15:sqref>
                        </c15:formulaRef>
                      </c:ext>
                    </c:extLst>
                    <c:numCache>
                      <c:formatCode>General</c:formatCode>
                      <c:ptCount val="4"/>
                      <c:pt idx="0">
                        <c:v>29.53</c:v>
                      </c:pt>
                      <c:pt idx="1" formatCode="0">
                        <c:v>2.67</c:v>
                      </c:pt>
                      <c:pt idx="2" formatCode="0">
                        <c:v>26.248085866215163</c:v>
                      </c:pt>
                      <c:pt idx="3" formatCode="0">
                        <c:v>43.17</c:v>
                      </c:pt>
                    </c:numCache>
                  </c:numRef>
                </c:val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(HIDE)'!$R$49</c15:sqref>
                        </c15:formulaRef>
                      </c:ext>
                    </c:extLst>
                    <c:strCache>
                      <c:ptCount val="1"/>
                      <c:pt idx="0">
                        <c:v>A-levels or equivalent by age 19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(HIDE)'!$S$49:$W$49</c15:sqref>
                        </c15:fullRef>
                        <c15:formulaRef>
                          <c15:sqref>'Production Visuals (HIDE)'!$T$49:$W$49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0.28192919850535936</c:v>
                      </c:pt>
                      <c:pt idx="1" formatCode="0%">
                        <c:v>0.18904901141743247</c:v>
                      </c:pt>
                      <c:pt idx="2" formatCode="0%">
                        <c:v>0.33552375683283259</c:v>
                      </c:pt>
                      <c:pt idx="3" formatCode="0%">
                        <c:v>0.64588878601499511</c:v>
                      </c:pt>
                    </c:numCache>
                  </c:numRef>
                </c:val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(HIDE)'!$R$50</c15:sqref>
                        </c15:formulaRef>
                      </c:ext>
                    </c:extLst>
                    <c:strCache>
                      <c:ptCount val="1"/>
                      <c:pt idx="0">
                        <c:v>Average income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(HIDE)'!$S$50:$W$50</c15:sqref>
                        </c15:fullRef>
                        <c15:formulaRef>
                          <c15:sqref>'Production Visuals (HIDE)'!$T$50:$W$50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478.5333333333333</c:v>
                      </c:pt>
                      <c:pt idx="1" formatCode="0">
                        <c:v>312.40000000000003</c:v>
                      </c:pt>
                      <c:pt idx="2" formatCode="0">
                        <c:v>443.43014383990004</c:v>
                      </c:pt>
                      <c:pt idx="3" formatCode="0">
                        <c:v>750.16666666666663</c:v>
                      </c:pt>
                    </c:numCache>
                  </c:numRef>
                </c:val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(HIDE)'!$R$51</c15:sqref>
                        </c15:formulaRef>
                      </c:ext>
                    </c:extLst>
                    <c:strCache>
                      <c:ptCount val="1"/>
                      <c:pt idx="0">
                        <c:v>Housing affordability 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(HIDE)'!$S$51:$W$51</c15:sqref>
                        </c15:fullRef>
                        <c15:formulaRef>
                          <c15:sqref>'Production Visuals (HIDE)'!$T$51:$W$51</c15:sqref>
                        </c15:formulaRef>
                      </c:ext>
                    </c:extLst>
                    <c:numCache>
                      <c:formatCode>0.0</c:formatCode>
                      <c:ptCount val="4"/>
                      <c:pt idx="0">
                        <c:v>9.3704331147030171</c:v>
                      </c:pt>
                      <c:pt idx="1" formatCode="0">
                        <c:v>3.0463489565716992</c:v>
                      </c:pt>
                      <c:pt idx="2" formatCode="0">
                        <c:v>7.7950801482302898</c:v>
                      </c:pt>
                      <c:pt idx="3" formatCode="0">
                        <c:v>30.768464170849416</c:v>
                      </c:pt>
                    </c:numCache>
                  </c:numRef>
                </c:val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(HIDE)'!$R$52</c15:sqref>
                        </c15:formulaRef>
                      </c:ext>
                    </c:extLst>
                    <c:strCache>
                      <c:ptCount val="1"/>
                      <c:pt idx="0">
                        <c:v>Managerial and professional jobs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(HIDE)'!$S$52:$W$52</c15:sqref>
                        </c15:fullRef>
                        <c15:formulaRef>
                          <c15:sqref>'Production Visuals (HIDE)'!$T$52:$W$52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0.28942335170442951</c:v>
                      </c:pt>
                      <c:pt idx="1" formatCode="0%">
                        <c:v>0.144747397166752</c:v>
                      </c:pt>
                      <c:pt idx="2" formatCode="0%">
                        <c:v>0.30410187107823639</c:v>
                      </c:pt>
                      <c:pt idx="3" formatCode="0%">
                        <c:v>0.53683967653896436</c:v>
                      </c:pt>
                    </c:numCache>
                  </c:numRef>
                </c:val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'Production Visuals (HIDE)'!$R$53</c15:sqref>
                        </c15:formulaRef>
                      </c:ext>
                    </c:extLst>
                    <c:strCache>
                      <c:ptCount val="1"/>
                      <c:pt idx="0">
                        <c:v>Living wage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Pt>
                  <c:idx val="0"/>
                  <c:invertIfNegative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/>
                  </c:spPr>
                </c:dPt>
                <c:dPt>
                  <c:idx val="1"/>
                  <c:invertIfNegative val="0"/>
                  <c:bubble3D val="0"/>
                  <c:spPr>
                    <a:solidFill>
                      <a:schemeClr val="accent5"/>
                    </a:solidFill>
                    <a:ln>
                      <a:noFill/>
                    </a:ln>
                    <a:effectLst/>
                  </c:spPr>
                </c:dPt>
                <c:dPt>
                  <c:idx val="2"/>
                  <c:invertIfNegative val="0"/>
                  <c:bubble3D val="0"/>
                  <c:spPr>
                    <a:solidFill>
                      <a:srgbClr val="A3D9BC"/>
                    </a:solidFill>
                    <a:ln>
                      <a:noFill/>
                    </a:ln>
                    <a:effectLst/>
                  </c:spPr>
                </c:dPt>
                <c:dPt>
                  <c:idx val="3"/>
                  <c:invertIfNegative val="0"/>
                  <c:bubble3D val="0"/>
                  <c:spPr>
                    <a:solidFill>
                      <a:srgbClr val="FF0000"/>
                    </a:solidFill>
                    <a:ln>
                      <a:noFill/>
                    </a:ln>
                    <a:effectLst/>
                  </c:spPr>
                </c:dPt>
                <c:dLbls>
                  <c:dLbl>
                    <c:idx val="1"/>
                    <c:layout>
                      <c:manualLayout>
                        <c:x val="-1.3762546397210175E-2"/>
                        <c:y val="2.3200815431326361E-6"/>
                      </c:manualLayout>
                    </c:layout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</c:extLst>
                  </c:dLbl>
                  <c:dLbl>
                    <c:idx val="2"/>
                    <c:numFmt formatCode="0%" sourceLinked="0"/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1050" b="1" i="0" u="none" strike="noStrike" kern="1200" baseline="0">
                            <a:solidFill>
                              <a:sysClr val="windowText" lastClr="000000"/>
                            </a:solidFill>
                            <a:latin typeface="Open Sans" panose="020B0606030504020204" pitchFamily="34" charset="0"/>
                            <a:ea typeface="Open Sans" panose="020B0606030504020204" pitchFamily="34" charset="0"/>
                            <a:cs typeface="Open Sans" panose="020B0606030504020204" pitchFamily="34" charset="0"/>
                          </a:defRPr>
                        </a:pPr>
                        <a:endParaRPr lang="en-US"/>
                      </a:p>
                    </c:txPr>
                    <c:dLblPos val="in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</c:dLbl>
                  <c:numFmt formatCode="0%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bg1"/>
                          </a:solidFill>
                          <a:latin typeface="Open Sans" panose="020B0606030504020204" pitchFamily="34" charset="0"/>
                          <a:ea typeface="Open Sans" panose="020B0606030504020204" pitchFamily="34" charset="0"/>
                          <a:cs typeface="Open Sans" panose="020B0606030504020204" pitchFamily="34" charset="0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(HIDE)'!$S$40:$W$40</c15:sqref>
                        </c15:fullRef>
                        <c15:formulaRef>
                          <c15:sqref>'Production Visuals (HIDE)'!$T$40:$W$40</c15:sqref>
                        </c15:formulaRef>
                      </c:ext>
                    </c:extLst>
                    <c:strCache>
                      <c:ptCount val="4"/>
                      <c:pt idx="0">
                        <c:v>Constituency</c:v>
                      </c:pt>
                      <c:pt idx="1">
                        <c:v>Min</c:v>
                      </c:pt>
                      <c:pt idx="2">
                        <c:v>Average</c:v>
                      </c:pt>
                      <c:pt idx="3">
                        <c:v>Max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'Production Visuals (HIDE)'!$S$53:$W$53</c15:sqref>
                        </c15:fullRef>
                        <c15:formulaRef>
                          <c15:sqref>'Production Visuals (HIDE)'!$T$53:$W$53</c15:sqref>
                        </c15:formulaRef>
                      </c:ext>
                    </c:extLst>
                    <c:numCache>
                      <c:formatCode>0.0%</c:formatCode>
                      <c:ptCount val="4"/>
                      <c:pt idx="0">
                        <c:v>0.17433333333333334</c:v>
                      </c:pt>
                      <c:pt idx="1" formatCode="0%">
                        <c:v>8.6666666666666656E-2</c:v>
                      </c:pt>
                      <c:pt idx="2" formatCode="0%">
                        <c:v>0.25389368355222036</c:v>
                      </c:pt>
                      <c:pt idx="3" formatCode="0%">
                        <c:v>0.46966666666666668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95427400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295427792"/>
        <c:crosses val="autoZero"/>
        <c:auto val="1"/>
        <c:lblAlgn val="ctr"/>
        <c:lblOffset val="100"/>
        <c:noMultiLvlLbl val="0"/>
      </c:catAx>
      <c:valAx>
        <c:axId val="295427792"/>
        <c:scaling>
          <c:orientation val="minMax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0F3FA"/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295427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12" Type="http://schemas.openxmlformats.org/officeDocument/2006/relationships/chart" Target="../charts/chart1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07" Type="http://schemas.openxmlformats.org/officeDocument/2006/relationships/chart" Target="../charts/chart107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66" Type="http://schemas.openxmlformats.org/officeDocument/2006/relationships/chart" Target="../charts/chart66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87" Type="http://schemas.openxmlformats.org/officeDocument/2006/relationships/chart" Target="../charts/chart87.xml"/><Relationship Id="rId102" Type="http://schemas.openxmlformats.org/officeDocument/2006/relationships/chart" Target="../charts/chart102.xml"/><Relationship Id="rId110" Type="http://schemas.openxmlformats.org/officeDocument/2006/relationships/chart" Target="../charts/chart110.xml"/><Relationship Id="rId5" Type="http://schemas.openxmlformats.org/officeDocument/2006/relationships/chart" Target="../charts/chart5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77" Type="http://schemas.openxmlformats.org/officeDocument/2006/relationships/chart" Target="../charts/chart77.xml"/><Relationship Id="rId100" Type="http://schemas.openxmlformats.org/officeDocument/2006/relationships/chart" Target="../charts/chart100.xml"/><Relationship Id="rId105" Type="http://schemas.openxmlformats.org/officeDocument/2006/relationships/chart" Target="../charts/chart105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93" Type="http://schemas.openxmlformats.org/officeDocument/2006/relationships/chart" Target="../charts/chart93.xml"/><Relationship Id="rId98" Type="http://schemas.openxmlformats.org/officeDocument/2006/relationships/chart" Target="../charts/chart9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103" Type="http://schemas.openxmlformats.org/officeDocument/2006/relationships/chart" Target="../charts/chart103.xml"/><Relationship Id="rId108" Type="http://schemas.openxmlformats.org/officeDocument/2006/relationships/chart" Target="../charts/chart108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11" Type="http://schemas.openxmlformats.org/officeDocument/2006/relationships/chart" Target="../charts/chart11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6" Type="http://schemas.openxmlformats.org/officeDocument/2006/relationships/chart" Target="../charts/chart106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99" Type="http://schemas.openxmlformats.org/officeDocument/2006/relationships/chart" Target="../charts/chart99.xml"/><Relationship Id="rId101" Type="http://schemas.openxmlformats.org/officeDocument/2006/relationships/chart" Target="../charts/chart10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109" Type="http://schemas.openxmlformats.org/officeDocument/2006/relationships/chart" Target="../charts/chart10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97" Type="http://schemas.openxmlformats.org/officeDocument/2006/relationships/chart" Target="../charts/chart97.xml"/><Relationship Id="rId104" Type="http://schemas.openxmlformats.org/officeDocument/2006/relationships/chart" Target="../charts/chart104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89647</xdr:colOff>
          <xdr:row>3</xdr:row>
          <xdr:rowOff>312679</xdr:rowOff>
        </xdr:from>
        <xdr:to>
          <xdr:col>8</xdr:col>
          <xdr:colOff>561893</xdr:colOff>
          <xdr:row>12</xdr:row>
          <xdr:rowOff>215831</xdr:rowOff>
        </xdr:to>
        <xdr:pic>
          <xdr:nvPicPr>
            <xdr:cNvPr id="4" name="Picture 3"/>
            <xdr:cNvPicPr>
              <a:picLocks noChangeAspect="1" noChangeArrowheads="1"/>
              <a:extLst>
                <a:ext uri="{84589F7E-364E-4C9E-8A38-B11213B215E9}">
                  <a14:cameraTool cellRange="'Production Visuals (HIDE)'!$A$21:$O$35" spid="_x0000_s162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89647" y="951414"/>
              <a:ext cx="8181893" cy="272703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33617</xdr:colOff>
          <xdr:row>5</xdr:row>
          <xdr:rowOff>175826</xdr:rowOff>
        </xdr:from>
        <xdr:to>
          <xdr:col>12</xdr:col>
          <xdr:colOff>661146</xdr:colOff>
          <xdr:row>40</xdr:row>
          <xdr:rowOff>40819</xdr:rowOff>
        </xdr:to>
        <xdr:pic>
          <xdr:nvPicPr>
            <xdr:cNvPr id="2" name="Picture 1"/>
            <xdr:cNvPicPr>
              <a:picLocks noChangeAspect="1" noChangeArrowheads="1"/>
              <a:extLst>
                <a:ext uri="{84589F7E-364E-4C9E-8A38-B11213B215E9}">
                  <a14:cameraTool cellRange="'Production Visuals (HIDE)'!$R$57:$Z$94" spid="_x0000_s25976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33617" y="1094708"/>
              <a:ext cx="7888941" cy="6532493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40</xdr:row>
          <xdr:rowOff>89647</xdr:rowOff>
        </xdr:from>
        <xdr:to>
          <xdr:col>12</xdr:col>
          <xdr:colOff>643217</xdr:colOff>
          <xdr:row>54</xdr:row>
          <xdr:rowOff>146797</xdr:rowOff>
        </xdr:to>
        <xdr:pic>
          <xdr:nvPicPr>
            <xdr:cNvPr id="3" name="Picture 2"/>
            <xdr:cNvPicPr>
              <a:picLocks noChangeAspect="1" noChangeArrowheads="1"/>
              <a:extLst>
                <a:ext uri="{84589F7E-364E-4C9E-8A38-B11213B215E9}">
                  <a14:cameraTool cellRange="'Production Visuals (HIDE)'!$A$3:$O$18" spid="_x0000_s25977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0" y="7653618"/>
              <a:ext cx="7904629" cy="272415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41" name="Chart 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42" name="Chart 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43" name="Chart 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44" name="Chart 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45" name="Chart 4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46" name="Chart 4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47" name="Chart 4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48" name="Chart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49" name="Chart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50" name="Chart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51" name="Chart 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52" name="Chart 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53" name="Chart 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54" name="Chart 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32" name="Chart 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34" name="Chart 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35" name="Chart 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36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37" name="Chart 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38" name="Chart 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39" name="Chart 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40" name="Chart 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55" name="Chart 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56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57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58" name="Chart 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59" name="Chart 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61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62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63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64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65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66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67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68" name="Chart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69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70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71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72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73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74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76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77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78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79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80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81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82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83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84" name="Chart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85" name="Chart 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86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87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88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89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91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92" name="Chart 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93" name="Chart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94" name="Chart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95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96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97" name="Chart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98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99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100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101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102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103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104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106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107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108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109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110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111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112" name="Chart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113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114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115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116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117" name="Chart 1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118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119" name="Chart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16</xdr:col>
      <xdr:colOff>1609723</xdr:colOff>
      <xdr:row>58</xdr:row>
      <xdr:rowOff>228600</xdr:rowOff>
    </xdr:from>
    <xdr:to>
      <xdr:col>18</xdr:col>
      <xdr:colOff>304800</xdr:colOff>
      <xdr:row>66</xdr:row>
      <xdr:rowOff>114074</xdr:rowOff>
    </xdr:to>
    <xdr:graphicFrame macro="">
      <xdr:nvGraphicFramePr>
        <xdr:cNvPr id="121" name="Chart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17</xdr:col>
      <xdr:colOff>2352673</xdr:colOff>
      <xdr:row>58</xdr:row>
      <xdr:rowOff>238125</xdr:rowOff>
    </xdr:from>
    <xdr:to>
      <xdr:col>21</xdr:col>
      <xdr:colOff>228599</xdr:colOff>
      <xdr:row>66</xdr:row>
      <xdr:rowOff>142649</xdr:rowOff>
    </xdr:to>
    <xdr:graphicFrame macro="">
      <xdr:nvGraphicFramePr>
        <xdr:cNvPr id="122" name="Chart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16</xdr:col>
      <xdr:colOff>1488829</xdr:colOff>
      <xdr:row>68</xdr:row>
      <xdr:rowOff>10990</xdr:rowOff>
    </xdr:from>
    <xdr:to>
      <xdr:col>17</xdr:col>
      <xdr:colOff>2143126</xdr:colOff>
      <xdr:row>76</xdr:row>
      <xdr:rowOff>4170</xdr:rowOff>
    </xdr:to>
    <xdr:graphicFrame macro="">
      <xdr:nvGraphicFramePr>
        <xdr:cNvPr id="123" name="Chart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20</xdr:col>
      <xdr:colOff>285750</xdr:colOff>
      <xdr:row>68</xdr:row>
      <xdr:rowOff>9525</xdr:rowOff>
    </xdr:from>
    <xdr:to>
      <xdr:col>22</xdr:col>
      <xdr:colOff>703650</xdr:colOff>
      <xdr:row>76</xdr:row>
      <xdr:rowOff>14341</xdr:rowOff>
    </xdr:to>
    <xdr:graphicFrame macro="">
      <xdr:nvGraphicFramePr>
        <xdr:cNvPr id="124" name="Chart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17</xdr:col>
      <xdr:colOff>2200275</xdr:colOff>
      <xdr:row>67</xdr:row>
      <xdr:rowOff>238125</xdr:rowOff>
    </xdr:from>
    <xdr:to>
      <xdr:col>20</xdr:col>
      <xdr:colOff>703650</xdr:colOff>
      <xdr:row>75</xdr:row>
      <xdr:rowOff>133124</xdr:rowOff>
    </xdr:to>
    <xdr:graphicFrame macro="">
      <xdr:nvGraphicFramePr>
        <xdr:cNvPr id="125" name="Chart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22</xdr:col>
      <xdr:colOff>76200</xdr:colOff>
      <xdr:row>67</xdr:row>
      <xdr:rowOff>247650</xdr:rowOff>
    </xdr:from>
    <xdr:to>
      <xdr:col>24</xdr:col>
      <xdr:colOff>494100</xdr:colOff>
      <xdr:row>75</xdr:row>
      <xdr:rowOff>142649</xdr:rowOff>
    </xdr:to>
    <xdr:graphicFrame macro="">
      <xdr:nvGraphicFramePr>
        <xdr:cNvPr id="126" name="Chart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16</xdr:col>
      <xdr:colOff>1622912</xdr:colOff>
      <xdr:row>76</xdr:row>
      <xdr:rowOff>233603</xdr:rowOff>
    </xdr:from>
    <xdr:to>
      <xdr:col>17</xdr:col>
      <xdr:colOff>2133600</xdr:colOff>
      <xdr:row>84</xdr:row>
      <xdr:rowOff>116449</xdr:rowOff>
    </xdr:to>
    <xdr:graphicFrame macro="">
      <xdr:nvGraphicFramePr>
        <xdr:cNvPr id="127" name="Chart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17</xdr:col>
      <xdr:colOff>2027260</xdr:colOff>
      <xdr:row>76</xdr:row>
      <xdr:rowOff>232694</xdr:rowOff>
    </xdr:from>
    <xdr:to>
      <xdr:col>20</xdr:col>
      <xdr:colOff>492535</xdr:colOff>
      <xdr:row>84</xdr:row>
      <xdr:rowOff>116385</xdr:rowOff>
    </xdr:to>
    <xdr:graphicFrame macro="">
      <xdr:nvGraphicFramePr>
        <xdr:cNvPr id="128" name="Chart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20</xdr:col>
      <xdr:colOff>240668</xdr:colOff>
      <xdr:row>77</xdr:row>
      <xdr:rowOff>646</xdr:rowOff>
    </xdr:from>
    <xdr:to>
      <xdr:col>22</xdr:col>
      <xdr:colOff>673007</xdr:colOff>
      <xdr:row>84</xdr:row>
      <xdr:rowOff>146269</xdr:rowOff>
    </xdr:to>
    <xdr:graphicFrame macro="">
      <xdr:nvGraphicFramePr>
        <xdr:cNvPr id="129" name="Chart 1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16</xdr:col>
      <xdr:colOff>1620930</xdr:colOff>
      <xdr:row>85</xdr:row>
      <xdr:rowOff>227478</xdr:rowOff>
    </xdr:from>
    <xdr:to>
      <xdr:col>17</xdr:col>
      <xdr:colOff>2276474</xdr:colOff>
      <xdr:row>93</xdr:row>
      <xdr:rowOff>120361</xdr:rowOff>
    </xdr:to>
    <xdr:graphicFrame macro="">
      <xdr:nvGraphicFramePr>
        <xdr:cNvPr id="130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17</xdr:col>
      <xdr:colOff>2099423</xdr:colOff>
      <xdr:row>85</xdr:row>
      <xdr:rowOff>225798</xdr:rowOff>
    </xdr:from>
    <xdr:to>
      <xdr:col>20</xdr:col>
      <xdr:colOff>571982</xdr:colOff>
      <xdr:row>93</xdr:row>
      <xdr:rowOff>118681</xdr:rowOff>
    </xdr:to>
    <xdr:graphicFrame macro="">
      <xdr:nvGraphicFramePr>
        <xdr:cNvPr id="131" name="Chart 1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20</xdr:col>
      <xdr:colOff>170238</xdr:colOff>
      <xdr:row>85</xdr:row>
      <xdr:rowOff>233641</xdr:rowOff>
    </xdr:from>
    <xdr:to>
      <xdr:col>22</xdr:col>
      <xdr:colOff>586457</xdr:colOff>
      <xdr:row>93</xdr:row>
      <xdr:rowOff>126524</xdr:rowOff>
    </xdr:to>
    <xdr:graphicFrame macro="">
      <xdr:nvGraphicFramePr>
        <xdr:cNvPr id="132" name="Chart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21</xdr:col>
      <xdr:colOff>579321</xdr:colOff>
      <xdr:row>85</xdr:row>
      <xdr:rowOff>232872</xdr:rowOff>
    </xdr:from>
    <xdr:to>
      <xdr:col>24</xdr:col>
      <xdr:colOff>209447</xdr:colOff>
      <xdr:row>93</xdr:row>
      <xdr:rowOff>125755</xdr:rowOff>
    </xdr:to>
    <xdr:graphicFrame macro="">
      <xdr:nvGraphicFramePr>
        <xdr:cNvPr id="133" name="Chart 1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23</xdr:col>
      <xdr:colOff>357555</xdr:colOff>
      <xdr:row>85</xdr:row>
      <xdr:rowOff>239591</xdr:rowOff>
    </xdr:from>
    <xdr:to>
      <xdr:col>26</xdr:col>
      <xdr:colOff>103446</xdr:colOff>
      <xdr:row>93</xdr:row>
      <xdr:rowOff>132474</xdr:rowOff>
    </xdr:to>
    <xdr:graphicFrame macro="">
      <xdr:nvGraphicFramePr>
        <xdr:cNvPr id="134" name="Chart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Nursery quality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0.14575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340000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Early years attainment</a:t>
          </a:r>
          <a:endParaRPr lang="en-GB" sz="12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0.03338</cdr:x>
      <cdr:y>7.76048E-7</cdr:y>
    </cdr:from>
    <cdr:to>
      <cdr:x>0.9222</cdr:x>
      <cdr:y>0.16888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1" y="1"/>
          <a:ext cx="2029239" cy="217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Primary school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0.02405</cdr:x>
      <cdr:y>0.00733</cdr:y>
    </cdr:from>
    <cdr:to>
      <cdr:x>0.80818</cdr:x>
      <cdr:y>0.19047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9525"/>
          <a:ext cx="155257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tIns="0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Secondary quality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0.84186</cdr:x>
      <cdr:y>0.1765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666875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Attainment primary</a:t>
          </a:r>
          <a:endParaRPr lang="en-GB" sz="12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0.10583</cdr:x>
      <cdr:y>0</cdr:y>
    </cdr:from>
    <cdr:to>
      <cdr:x>1</cdr:x>
      <cdr:y>0.19856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9550" y="0"/>
          <a:ext cx="1770450" cy="25717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Attainment secondary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0.95548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044213" cy="2340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KS4 positive destination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0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982198" cy="2336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A-lavels score</a:t>
          </a:r>
          <a:endParaRPr lang="en-GB" sz="105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0.91296</cdr:x>
      <cdr:y>0.19664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25525" cy="2499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A-levels by age 19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0.93174</cdr:x>
      <cdr:y>0.19265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844855" cy="2527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1. Weekly earnings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l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0.02396</cdr:x>
      <cdr:y>0</cdr:y>
    </cdr:from>
    <cdr:to>
      <cdr:x>0.88223</cdr:x>
      <cdr:y>0.20589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7625" y="0"/>
          <a:ext cx="1705626" cy="2662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2. </a:t>
          </a:r>
          <a:r>
            <a:rPr lang="en-GB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House affordability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0.00963</cdr:x>
      <cdr:y>0</cdr:y>
    </cdr:from>
    <cdr:to>
      <cdr:x>0.72669</cdr:x>
      <cdr:y>0.18054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9050" y="0"/>
          <a:ext cx="1418573" cy="233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i="0" baseline="0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3. In SOC 1&amp;2</a:t>
          </a:r>
          <a:endParaRPr lang="en-GB" sz="1100">
            <a:effectLst/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  <a:p xmlns:a="http://schemas.openxmlformats.org/drawingml/2006/main">
          <a:pPr algn="ctr"/>
          <a:endParaRPr lang="en-GB" sz="1400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0.18242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2160000" cy="2762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4. B</a:t>
          </a:r>
          <a:r>
            <a:rPr lang="en-GB" sz="1050" b="1" baseline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elow living wage</a:t>
          </a:r>
          <a:endParaRPr lang="en-GB" sz="1050" b="1">
            <a:latin typeface="Open Sans" panose="020B0606030504020204" pitchFamily="34" charset="0"/>
            <a:ea typeface="Open Sans" panose="020B0606030504020204" pitchFamily="34" charset="0"/>
            <a:cs typeface="Open Sans" panose="020B0606030504020204" pitchFamily="34" charset="0"/>
          </a:endParaRPr>
        </a:p>
      </cdr:txBody>
    </cdr:sp>
  </cdr:relSizeAnchor>
</c:userShapes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0.07034</cdr:x>
      <cdr:y>0</cdr:y>
    </cdr:from>
    <cdr:to>
      <cdr:x>1</cdr:x>
      <cdr:y>0.18246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8903" y="0"/>
          <a:ext cx="1835838" cy="23593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GB" sz="1050" b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5. Home ownership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government/uploads/system/uploads/attachment_data/file/583262/External_MI_Schools_December_201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5HQ\RestrictedDatadevelopment$\Reports\Official%20Stats%20-%20MS\6-Data%20Integrity\Official%20Stats%20-%20MS%20-%20v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5HQ\RestrictedDatadevelopment$\Reports\_Datasets\_Dataset1\3-SystemsTest\Dataset1%20-%20MS%20-%20QA%20Log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1HQ\Official%20stats%20and%20MI\Official%20Stats\201516%20Summer\Production\Official%20Stats%20-%20MS%20-%2020161005_OB%20vers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5HQ\Reports\External%20MI%20-%20Schools\1-Specifications\External%20Management%20information%20-%20Schools%20&#8211;%20Further%20development%20-%20to%20include%20in-year%20-%20Spec%20CO%20Comment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5HQ\RestrictedDatadevelopment$\Reports\External%20MI%20-%20Schools\7%20QA\External%20MI%20-%20Schools%20-%20QA%20Log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5HQ\RestrictedDatadevelopment$\Reports\Official%20Stats%20-%20MS\6-Data%20Integrity\MS%20OS%20change%20log%20-%20FINAL%20201604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Summary table"/>
      <sheetName val="School level data"/>
      <sheetName val="Pivots"/>
      <sheetName val="Dates"/>
      <sheetName val="Summary_table"/>
      <sheetName val="School_level_data"/>
      <sheetName val="Summary_table1"/>
      <sheetName val="School_level_data1"/>
      <sheetName val="Summary_table4"/>
      <sheetName val="School_level_data4"/>
      <sheetName val="Summary_table3"/>
      <sheetName val="School_level_data3"/>
      <sheetName val="Summary_table2"/>
      <sheetName val="School_level_data2"/>
      <sheetName val="Summary_table5"/>
      <sheetName val="School_level_data5"/>
      <sheetName val="Summary_table6"/>
      <sheetName val="School_level_data6"/>
      <sheetName val="Summary_table7"/>
      <sheetName val="School_level_data7"/>
    </sheetNames>
    <sheetDataSet>
      <sheetData sheetId="0"/>
      <sheetData sheetId="1"/>
      <sheetData sheetId="2"/>
      <sheetData sheetId="3"/>
      <sheetData sheetId="4"/>
      <sheetData sheetId="5">
        <row r="5">
          <cell r="B5" t="str">
            <v>31 December 2016</v>
          </cell>
        </row>
        <row r="6">
          <cell r="B6" t="str">
            <v>31 December 2016</v>
          </cell>
        </row>
        <row r="7">
          <cell r="B7" t="str">
            <v>31 December 2016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Dates"/>
      <sheetName val="Dataset_1"/>
      <sheetName val="Issues"/>
      <sheetName val="Dataset_2"/>
      <sheetName val="Dataset_3a-3d"/>
      <sheetName val="Dataset_4a-4d"/>
      <sheetName val="T1_Inspections_this_year"/>
      <sheetName val="C1_Outcomes_each_year"/>
      <sheetName val="C2_Phase_outcomes_this_year"/>
      <sheetName val="C3_Key_outcomes_this_year"/>
      <sheetName val="T2_Outcomes_this_year"/>
      <sheetName val="T3_Outcomes_most_recent"/>
      <sheetName val="C4_Outcomes_most_recent"/>
      <sheetName val="T4_Category_of_concern"/>
      <sheetName val="C5_Most_recent_each_year"/>
      <sheetName val="T5_Most_recent_LA_Region"/>
      <sheetName val="C6_Most_recent_-_education_type"/>
      <sheetName val="T6_Short_inspections_this_year"/>
      <sheetName val="Pivots"/>
      <sheetName val="Rev_T1_Inspections_last_period"/>
      <sheetName val="Rev_T2_Inspections_last_period"/>
      <sheetName val="Most_recent_31_Dec_2015"/>
      <sheetName val="Aug_2015_to_Dec_2015"/>
      <sheetName val="Columns"/>
      <sheetName val="Official_Stats_-_MS_-_v13"/>
      <sheetName val="manual_amends"/>
      <sheetName val="Dataset_11"/>
      <sheetName val="Dataset_21"/>
      <sheetName val="Dataset_3a-3d1"/>
      <sheetName val="Dataset_4a-4d1"/>
      <sheetName val="T1_Inspections_this_year1"/>
      <sheetName val="C1_Outcomes_each_year1"/>
      <sheetName val="C2_Phase_outcomes_this_year1"/>
      <sheetName val="C3_Key_outcomes_this_year1"/>
      <sheetName val="T2_Outcomes_this_year1"/>
      <sheetName val="T3_Outcomes_most_recent1"/>
      <sheetName val="C4_Outcomes_most_recent1"/>
      <sheetName val="T4_Category_of_concern1"/>
      <sheetName val="C5_Most_recent_each_year1"/>
      <sheetName val="T5_Most_recent_LA_Region1"/>
      <sheetName val="C6_Most_recent_-_education_typ1"/>
      <sheetName val="T6_Short_inspections_this_year1"/>
      <sheetName val="Rev_T1_Inspections_last_period1"/>
      <sheetName val="Rev_T2_Inspections_last_period1"/>
      <sheetName val="Most_recent_31_Dec_20151"/>
      <sheetName val="Aug_2015_to_Dec_20151"/>
      <sheetName val="Official_Stats_-_MS_-_v131"/>
      <sheetName val="manual_amends1"/>
      <sheetName val="Dataset_14"/>
      <sheetName val="Dataset_24"/>
      <sheetName val="Dataset_3a-3d4"/>
      <sheetName val="Dataset_4a-4d4"/>
      <sheetName val="T1_Inspections_this_year4"/>
      <sheetName val="C1_Outcomes_each_year4"/>
      <sheetName val="C2_Phase_outcomes_this_year4"/>
      <sheetName val="C3_Key_outcomes_this_year4"/>
      <sheetName val="T2_Outcomes_this_year4"/>
      <sheetName val="T3_Outcomes_most_recent4"/>
      <sheetName val="C4_Outcomes_most_recent4"/>
      <sheetName val="T4_Category_of_concern4"/>
      <sheetName val="C5_Most_recent_each_year4"/>
      <sheetName val="T5_Most_recent_LA_Region4"/>
      <sheetName val="C6_Most_recent_-_education_typ4"/>
      <sheetName val="T6_Short_inspections_this_year4"/>
      <sheetName val="Rev_T1_Inspections_last_period4"/>
      <sheetName val="Rev_T2_Inspections_last_period4"/>
      <sheetName val="Most_recent_31_Dec_20154"/>
      <sheetName val="Aug_2015_to_Dec_20154"/>
      <sheetName val="Official_Stats_-_MS_-_v134"/>
      <sheetName val="manual_amends4"/>
      <sheetName val="Dataset_13"/>
      <sheetName val="Dataset_23"/>
      <sheetName val="Dataset_3a-3d3"/>
      <sheetName val="Dataset_4a-4d3"/>
      <sheetName val="T1_Inspections_this_year3"/>
      <sheetName val="C1_Outcomes_each_year3"/>
      <sheetName val="C2_Phase_outcomes_this_year3"/>
      <sheetName val="C3_Key_outcomes_this_year3"/>
      <sheetName val="T2_Outcomes_this_year3"/>
      <sheetName val="T3_Outcomes_most_recent3"/>
      <sheetName val="C4_Outcomes_most_recent3"/>
      <sheetName val="T4_Category_of_concern3"/>
      <sheetName val="C5_Most_recent_each_year3"/>
      <sheetName val="T5_Most_recent_LA_Region3"/>
      <sheetName val="C6_Most_recent_-_education_typ3"/>
      <sheetName val="T6_Short_inspections_this_year3"/>
      <sheetName val="Rev_T1_Inspections_last_period3"/>
      <sheetName val="Rev_T2_Inspections_last_period3"/>
      <sheetName val="Most_recent_31_Dec_20153"/>
      <sheetName val="Aug_2015_to_Dec_20153"/>
      <sheetName val="Official_Stats_-_MS_-_v133"/>
      <sheetName val="manual_amends3"/>
      <sheetName val="Dataset_12"/>
      <sheetName val="Dataset_22"/>
      <sheetName val="Dataset_3a-3d2"/>
      <sheetName val="Dataset_4a-4d2"/>
      <sheetName val="T1_Inspections_this_year2"/>
      <sheetName val="C1_Outcomes_each_year2"/>
      <sheetName val="C2_Phase_outcomes_this_year2"/>
      <sheetName val="C3_Key_outcomes_this_year2"/>
      <sheetName val="T2_Outcomes_this_year2"/>
      <sheetName val="T3_Outcomes_most_recent2"/>
      <sheetName val="C4_Outcomes_most_recent2"/>
      <sheetName val="T4_Category_of_concern2"/>
      <sheetName val="C5_Most_recent_each_year2"/>
      <sheetName val="T5_Most_recent_LA_Region2"/>
      <sheetName val="C6_Most_recent_-_education_typ2"/>
      <sheetName val="T6_Short_inspections_this_year2"/>
      <sheetName val="Rev_T1_Inspections_last_period2"/>
      <sheetName val="Rev_T2_Inspections_last_period2"/>
      <sheetName val="Most_recent_31_Dec_20152"/>
      <sheetName val="Aug_2015_to_Dec_20152"/>
      <sheetName val="Official_Stats_-_MS_-_v132"/>
      <sheetName val="manual_amends2"/>
      <sheetName val="Dataset_15"/>
      <sheetName val="Dataset_25"/>
      <sheetName val="Dataset_3a-3d5"/>
      <sheetName val="Dataset_4a-4d5"/>
      <sheetName val="T1_Inspections_this_year5"/>
      <sheetName val="C1_Outcomes_each_year5"/>
      <sheetName val="C2_Phase_outcomes_this_year5"/>
      <sheetName val="C3_Key_outcomes_this_year5"/>
      <sheetName val="T2_Outcomes_this_year5"/>
      <sheetName val="T3_Outcomes_most_recent5"/>
      <sheetName val="C4_Outcomes_most_recent5"/>
      <sheetName val="T4_Category_of_concern5"/>
      <sheetName val="C5_Most_recent_each_year5"/>
      <sheetName val="T5_Most_recent_LA_Region5"/>
      <sheetName val="C6_Most_recent_-_education_typ5"/>
      <sheetName val="T6_Short_inspections_this_year5"/>
      <sheetName val="Rev_T1_Inspections_last_period5"/>
      <sheetName val="Rev_T2_Inspections_last_period5"/>
      <sheetName val="Most_recent_31_Dec_20155"/>
      <sheetName val="Aug_2015_to_Dec_20155"/>
      <sheetName val="Official_Stats_-_MS_-_v135"/>
      <sheetName val="manual_amends5"/>
      <sheetName val="Dataset_16"/>
      <sheetName val="Dataset_26"/>
      <sheetName val="Dataset_3a-3d6"/>
      <sheetName val="Dataset_4a-4d6"/>
      <sheetName val="T1_Inspections_this_year6"/>
      <sheetName val="C1_Outcomes_each_year6"/>
      <sheetName val="C2_Phase_outcomes_this_year6"/>
      <sheetName val="C3_Key_outcomes_this_year6"/>
      <sheetName val="T2_Outcomes_this_year6"/>
      <sheetName val="T3_Outcomes_most_recent6"/>
      <sheetName val="C4_Outcomes_most_recent6"/>
      <sheetName val="T4_Category_of_concern6"/>
      <sheetName val="C5_Most_recent_each_year6"/>
      <sheetName val="T5_Most_recent_LA_Region6"/>
      <sheetName val="C6_Most_recent_-_education_typ6"/>
      <sheetName val="T6_Short_inspections_this_year6"/>
      <sheetName val="Rev_T1_Inspections_last_period6"/>
      <sheetName val="Rev_T2_Inspections_last_period6"/>
      <sheetName val="Most_recent_31_Dec_20156"/>
      <sheetName val="Aug_2015_to_Dec_20156"/>
      <sheetName val="Official_Stats_-_MS_-_v136"/>
      <sheetName val="manual_amends6"/>
      <sheetName val="Dataset_17"/>
      <sheetName val="Dataset_27"/>
      <sheetName val="Dataset_3a-3d7"/>
      <sheetName val="Dataset_4a-4d7"/>
      <sheetName val="T1_Inspections_this_year7"/>
      <sheetName val="C1_Outcomes_each_year7"/>
      <sheetName val="C2_Phase_outcomes_this_year7"/>
      <sheetName val="C3_Key_outcomes_this_year7"/>
      <sheetName val="T2_Outcomes_this_year7"/>
      <sheetName val="T3_Outcomes_most_recent7"/>
      <sheetName val="C4_Outcomes_most_recent7"/>
      <sheetName val="T4_Category_of_concern7"/>
      <sheetName val="C5_Most_recent_each_year7"/>
      <sheetName val="T5_Most_recent_LA_Region7"/>
      <sheetName val="C6_Most_recent_-_education_typ7"/>
      <sheetName val="T6_Short_inspections_this_year7"/>
      <sheetName val="Rev_T1_Inspections_last_period7"/>
      <sheetName val="Rev_T2_Inspections_last_period7"/>
      <sheetName val="Most_recent_31_Dec_20157"/>
      <sheetName val="Aug_2015_to_Dec_20157"/>
      <sheetName val="Official_Stats_-_MS_-_v137"/>
      <sheetName val="manual_amends7"/>
    </sheetNames>
    <sheetDataSet>
      <sheetData sheetId="0"/>
      <sheetData sheetId="1"/>
      <sheetData sheetId="2">
        <row r="2">
          <cell r="B2" t="str">
            <v>1 September 2015 to 31 December 2015</v>
          </cell>
        </row>
        <row r="3">
          <cell r="B3" t="str">
            <v>2 February 2016</v>
          </cell>
        </row>
        <row r="4">
          <cell r="B4" t="str">
            <v>2 February 2016</v>
          </cell>
        </row>
        <row r="6">
          <cell r="B6" t="str">
            <v>1 September 2015</v>
          </cell>
        </row>
        <row r="7">
          <cell r="B7" t="str">
            <v>31 December 2015</v>
          </cell>
        </row>
        <row r="19">
          <cell r="A19">
            <v>42248</v>
          </cell>
          <cell r="B19">
            <v>42613</v>
          </cell>
        </row>
      </sheetData>
      <sheetData sheetId="3"/>
      <sheetData sheetId="4"/>
      <sheetData sheetId="5">
        <row r="1">
          <cell r="C1" t="str">
            <v>URN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92">
          <cell r="W92" t="str">
            <v>Overall effectiveness</v>
          </cell>
          <cell r="AC92" t="str">
            <v>All schools</v>
          </cell>
        </row>
        <row r="93">
          <cell r="W93" t="str">
            <v>Effectiveness of leadership and management</v>
          </cell>
          <cell r="AC93" t="str">
            <v>Nursery</v>
          </cell>
        </row>
        <row r="94">
          <cell r="W94" t="str">
            <v>Quality of teaching, learning and assessment</v>
          </cell>
          <cell r="AC94" t="str">
            <v>Primary</v>
          </cell>
        </row>
        <row r="95">
          <cell r="W95" t="str">
            <v>Personal development, behaviour and welfare</v>
          </cell>
          <cell r="AC95" t="str">
            <v>Secondary</v>
          </cell>
        </row>
        <row r="96">
          <cell r="W96" t="str">
            <v>Outcomes for pupils</v>
          </cell>
          <cell r="AC96" t="str">
            <v>Special</v>
          </cell>
        </row>
        <row r="97">
          <cell r="W97" t="str">
            <v>Early years provision</v>
          </cell>
          <cell r="AC97" t="str">
            <v>PRU</v>
          </cell>
        </row>
        <row r="98">
          <cell r="W98" t="str">
            <v>16-19 study programmes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">
          <cell r="C1" t="str">
            <v>URN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C1" t="str">
            <v>URN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1">
          <cell r="C1" t="str">
            <v>URN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>
        <row r="1">
          <cell r="C1" t="str">
            <v>URN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>
        <row r="1">
          <cell r="C1" t="str">
            <v>URN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>
        <row r="1">
          <cell r="C1" t="str">
            <v>URN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>
        <row r="1">
          <cell r="C1" t="str">
            <v>URN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Test_Versions"/>
      <sheetName val="Lists"/>
      <sheetName val="InYear"/>
      <sheetName val="Weekly"/>
      <sheetName val="Compare"/>
      <sheetName val="Evidence"/>
      <sheetName val="inyr_20160210"/>
      <sheetName val="Sheet2"/>
      <sheetName val="Test_Versions1"/>
      <sheetName val="inyr_201602101"/>
      <sheetName val="Test_Versions4"/>
      <sheetName val="inyr_201602104"/>
      <sheetName val="Test_Versions3"/>
      <sheetName val="inyr_201602103"/>
      <sheetName val="Test_Versions2"/>
      <sheetName val="inyr_201602102"/>
      <sheetName val="Test_Versions5"/>
      <sheetName val="inyr_201602105"/>
      <sheetName val="Test_Versions6"/>
      <sheetName val="inyr_201602106"/>
      <sheetName val="Test_Versions7"/>
      <sheetName val="inyr_201602107"/>
    </sheetNames>
    <sheetDataSet>
      <sheetData sheetId="0"/>
      <sheetData sheetId="1"/>
      <sheetData sheetId="2"/>
      <sheetData sheetId="3">
        <row r="1">
          <cell r="A1" t="str">
            <v>urn</v>
          </cell>
          <cell r="B1" t="str">
            <v>LAESTAB</v>
          </cell>
          <cell r="C1" t="str">
            <v>School_name</v>
          </cell>
          <cell r="D1" t="str">
            <v>Region</v>
          </cell>
          <cell r="E1" t="str">
            <v>Ofsted_region</v>
          </cell>
          <cell r="F1" t="str">
            <v>Local_authority</v>
          </cell>
          <cell r="G1" t="str">
            <v>Parliamentary_constituency</v>
          </cell>
          <cell r="H1" t="str">
            <v>postcode</v>
          </cell>
          <cell r="I1" t="str">
            <v>provider_type</v>
          </cell>
          <cell r="J1" t="str">
            <v>Phase</v>
          </cell>
          <cell r="K1" t="str">
            <v>Sixth_form_desc</v>
          </cell>
          <cell r="L1" t="str">
            <v>Inspection_number</v>
          </cell>
          <cell r="M1" t="str">
            <v>Inspection_start_date</v>
          </cell>
          <cell r="N1" t="str">
            <v>Inspection_end_date</v>
          </cell>
          <cell r="O1" t="str">
            <v>event_type</v>
          </cell>
          <cell r="P1" t="str">
            <v>Event_Type_Grouping_Name</v>
          </cell>
          <cell r="Q1" t="str">
            <v>Predecessor_urn</v>
          </cell>
          <cell r="R1" t="str">
            <v>Overall effectiveness</v>
          </cell>
          <cell r="S1" t="str">
            <v>Category of concern</v>
          </cell>
          <cell r="T1" t="str">
            <v>Outcomes for children and learners</v>
          </cell>
          <cell r="U1" t="str">
            <v>Quality of teaching, learning and assessment</v>
          </cell>
          <cell r="V1" t="str">
            <v>Personal development, behaviour and welfare</v>
          </cell>
          <cell r="W1" t="str">
            <v>Effectiveness of leadership and management</v>
          </cell>
          <cell r="X1" t="str">
            <v>Behaviours and safety of pupils</v>
          </cell>
          <cell r="Y1" t="str">
            <v>Early years provision (where applicable)</v>
          </cell>
          <cell r="Z1" t="str">
            <v>Sixth form provision (where applicable)</v>
          </cell>
          <cell r="AA1" t="str">
            <v>Number of warning notices issued in 2014/15 academic year</v>
          </cell>
          <cell r="AB1" t="str">
            <v>Total number of pupils</v>
          </cell>
          <cell r="AC1" t="str">
            <v>Deprivation index</v>
          </cell>
          <cell r="AD1" t="str">
            <v>Previous Overall effectiveness</v>
          </cell>
          <cell r="AE1" t="str">
            <v>Previous Category of concern</v>
          </cell>
          <cell r="AF1" t="str">
            <v>Previous Outcomes for children and learners</v>
          </cell>
          <cell r="AG1" t="str">
            <v>Previous Quality of teaching, learning and assessment</v>
          </cell>
          <cell r="AH1" t="str">
            <v>Previous Personal development, behaviour and welfare</v>
          </cell>
          <cell r="AI1" t="str">
            <v>Previous Effectiveness of leadership and management</v>
          </cell>
          <cell r="AJ1" t="str">
            <v>Previous Behaviours and safety of pupils</v>
          </cell>
          <cell r="AK1" t="str">
            <v>Previous Early years provision (where applicable)</v>
          </cell>
          <cell r="AL1" t="str">
            <v>Previous Sixth form provision (where applicable)</v>
          </cell>
        </row>
        <row r="2">
          <cell r="A2">
            <v>100031</v>
          </cell>
          <cell r="B2">
            <v>2023352</v>
          </cell>
          <cell r="C2" t="str">
            <v>Hampstead Parochial Church of England Primary School</v>
          </cell>
          <cell r="D2" t="str">
            <v>London</v>
          </cell>
          <cell r="E2" t="str">
            <v>London</v>
          </cell>
          <cell r="F2" t="str">
            <v>Camden</v>
          </cell>
          <cell r="G2" t="str">
            <v>Hampstead and Kilburn</v>
          </cell>
          <cell r="H2" t="str">
            <v>NW3 6TX</v>
          </cell>
          <cell r="I2" t="str">
            <v>Voluntary Aided School</v>
          </cell>
          <cell r="J2" t="str">
            <v>Primary</v>
          </cell>
          <cell r="K2" t="str">
            <v>Does not have a sixth form</v>
          </cell>
          <cell r="L2">
            <v>10001444</v>
          </cell>
          <cell r="M2">
            <v>42346</v>
          </cell>
          <cell r="N2">
            <v>42346</v>
          </cell>
          <cell r="O2" t="str">
            <v>Maintained Academy and School Short inspection</v>
          </cell>
          <cell r="P2" t="str">
            <v>Schools - Short inspection</v>
          </cell>
          <cell r="Q2" t="str">
            <v>NULL</v>
          </cell>
          <cell r="R2" t="str">
            <v>NULL</v>
          </cell>
          <cell r="S2" t="str">
            <v>NULL</v>
          </cell>
          <cell r="T2" t="str">
            <v>NULL</v>
          </cell>
          <cell r="U2" t="str">
            <v>NULL</v>
          </cell>
          <cell r="V2" t="str">
            <v>NULL</v>
          </cell>
          <cell r="W2" t="str">
            <v>NULL</v>
          </cell>
          <cell r="X2" t="str">
            <v>NULL</v>
          </cell>
          <cell r="Y2" t="str">
            <v>NULL</v>
          </cell>
          <cell r="Z2" t="str">
            <v>NULL</v>
          </cell>
          <cell r="AA2" t="str">
            <v>NULL</v>
          </cell>
          <cell r="AB2" t="str">
            <v>NULL</v>
          </cell>
          <cell r="AC2" t="str">
            <v>NULL</v>
          </cell>
          <cell r="AD2">
            <v>2</v>
          </cell>
          <cell r="AE2" t="str">
            <v>NULL</v>
          </cell>
          <cell r="AF2">
            <v>2</v>
          </cell>
          <cell r="AG2">
            <v>2</v>
          </cell>
          <cell r="AH2">
            <v>2</v>
          </cell>
          <cell r="AI2">
            <v>2</v>
          </cell>
          <cell r="AJ2" t="str">
            <v>NULL</v>
          </cell>
          <cell r="AK2">
            <v>8</v>
          </cell>
          <cell r="AL2" t="str">
            <v>NULL</v>
          </cell>
        </row>
        <row r="3">
          <cell r="A3">
            <v>100098</v>
          </cell>
          <cell r="B3">
            <v>2031006</v>
          </cell>
          <cell r="C3" t="str">
            <v>Pound Park Nursery School</v>
          </cell>
          <cell r="D3" t="str">
            <v>London</v>
          </cell>
          <cell r="E3" t="str">
            <v>London</v>
          </cell>
          <cell r="F3" t="str">
            <v>Greenwich</v>
          </cell>
          <cell r="G3" t="str">
            <v>Greenwich and Woolwich</v>
          </cell>
          <cell r="H3" t="str">
            <v>SE7 8AF</v>
          </cell>
          <cell r="I3" t="str">
            <v>LA Nursery School</v>
          </cell>
          <cell r="J3" t="str">
            <v>Nursery</v>
          </cell>
          <cell r="K3" t="str">
            <v>Not applicable</v>
          </cell>
          <cell r="L3">
            <v>10005526</v>
          </cell>
          <cell r="M3">
            <v>42269</v>
          </cell>
          <cell r="N3">
            <v>42269</v>
          </cell>
          <cell r="O3" t="str">
            <v>Maintained Academy and School Short inspection</v>
          </cell>
          <cell r="P3" t="str">
            <v>Schools - Short inspection</v>
          </cell>
          <cell r="Q3" t="str">
            <v>NULL</v>
          </cell>
          <cell r="R3" t="str">
            <v>NULL</v>
          </cell>
          <cell r="S3" t="str">
            <v>NULL</v>
          </cell>
          <cell r="T3" t="str">
            <v>NULL</v>
          </cell>
          <cell r="U3" t="str">
            <v>NULL</v>
          </cell>
          <cell r="V3" t="str">
            <v>NULL</v>
          </cell>
          <cell r="W3" t="str">
            <v>NULL</v>
          </cell>
          <cell r="X3" t="str">
            <v>NULL</v>
          </cell>
          <cell r="Y3" t="str">
            <v>NULL</v>
          </cell>
          <cell r="Z3" t="str">
            <v>NULL</v>
          </cell>
          <cell r="AA3" t="str">
            <v>NULL</v>
          </cell>
          <cell r="AB3" t="str">
            <v>NULL</v>
          </cell>
          <cell r="AC3" t="str">
            <v>NULL</v>
          </cell>
          <cell r="AD3">
            <v>1</v>
          </cell>
          <cell r="AE3" t="str">
            <v>NULL</v>
          </cell>
          <cell r="AF3">
            <v>1</v>
          </cell>
          <cell r="AG3">
            <v>1</v>
          </cell>
          <cell r="AH3">
            <v>1</v>
          </cell>
          <cell r="AI3">
            <v>1</v>
          </cell>
          <cell r="AJ3" t="str">
            <v>NULL</v>
          </cell>
          <cell r="AK3">
            <v>1</v>
          </cell>
          <cell r="AL3">
            <v>9</v>
          </cell>
        </row>
        <row r="4">
          <cell r="A4">
            <v>100137</v>
          </cell>
          <cell r="B4">
            <v>2032410</v>
          </cell>
          <cell r="C4" t="str">
            <v>Meridian Primary School</v>
          </cell>
          <cell r="D4" t="str">
            <v>London</v>
          </cell>
          <cell r="E4" t="str">
            <v>London</v>
          </cell>
          <cell r="F4" t="str">
            <v>Greenwich</v>
          </cell>
          <cell r="G4" t="str">
            <v>Greenwich and Woolwich</v>
          </cell>
          <cell r="H4" t="str">
            <v>SE10 9NY</v>
          </cell>
          <cell r="I4" t="str">
            <v>Community School</v>
          </cell>
          <cell r="J4" t="str">
            <v>Primary</v>
          </cell>
          <cell r="K4" t="str">
            <v>Does not have a sixth form</v>
          </cell>
          <cell r="L4">
            <v>10001151</v>
          </cell>
          <cell r="M4">
            <v>42276</v>
          </cell>
          <cell r="N4">
            <v>42276</v>
          </cell>
          <cell r="O4" t="str">
            <v>Maintained Academy and School Short inspection</v>
          </cell>
          <cell r="P4" t="str">
            <v>Schools - Short inspection</v>
          </cell>
          <cell r="Q4" t="str">
            <v>NULL</v>
          </cell>
          <cell r="R4" t="str">
            <v>NULL</v>
          </cell>
          <cell r="S4" t="str">
            <v>NULL</v>
          </cell>
          <cell r="T4" t="str">
            <v>NULL</v>
          </cell>
          <cell r="U4" t="str">
            <v>NULL</v>
          </cell>
          <cell r="V4" t="str">
            <v>NULL</v>
          </cell>
          <cell r="W4" t="str">
            <v>NULL</v>
          </cell>
          <cell r="X4" t="str">
            <v>NULL</v>
          </cell>
          <cell r="Y4" t="str">
            <v>NULL</v>
          </cell>
          <cell r="Z4" t="str">
            <v>NULL</v>
          </cell>
          <cell r="AA4" t="str">
            <v>NULL</v>
          </cell>
          <cell r="AB4" t="str">
            <v>NULL</v>
          </cell>
          <cell r="AC4" t="str">
            <v>NULL</v>
          </cell>
          <cell r="AD4">
            <v>2</v>
          </cell>
          <cell r="AE4" t="str">
            <v>NULL</v>
          </cell>
          <cell r="AF4">
            <v>2</v>
          </cell>
          <cell r="AG4">
            <v>2</v>
          </cell>
          <cell r="AH4">
            <v>2</v>
          </cell>
          <cell r="AI4">
            <v>2</v>
          </cell>
          <cell r="AJ4" t="str">
            <v>NULL</v>
          </cell>
          <cell r="AK4">
            <v>2</v>
          </cell>
          <cell r="AL4">
            <v>9</v>
          </cell>
        </row>
        <row r="5">
          <cell r="A5">
            <v>100156</v>
          </cell>
          <cell r="B5">
            <v>2032885</v>
          </cell>
          <cell r="C5" t="str">
            <v>Foxfield Primary School</v>
          </cell>
          <cell r="D5" t="str">
            <v>London</v>
          </cell>
          <cell r="E5" t="str">
            <v>London</v>
          </cell>
          <cell r="F5" t="str">
            <v>Greenwich</v>
          </cell>
          <cell r="G5" t="str">
            <v>Greenwich and Woolwich</v>
          </cell>
          <cell r="H5" t="str">
            <v>SE18 7EX</v>
          </cell>
          <cell r="I5" t="str">
            <v>Community School</v>
          </cell>
          <cell r="J5" t="str">
            <v>Primary</v>
          </cell>
          <cell r="K5" t="str">
            <v>Does not have a sixth form</v>
          </cell>
          <cell r="L5">
            <v>10005869</v>
          </cell>
          <cell r="M5">
            <v>42276</v>
          </cell>
          <cell r="N5">
            <v>42277</v>
          </cell>
          <cell r="O5" t="str">
            <v>Schools into Special Measures Visit 3</v>
          </cell>
          <cell r="P5" t="str">
            <v>Schools - S8</v>
          </cell>
          <cell r="Q5" t="str">
            <v>NULL</v>
          </cell>
          <cell r="R5">
            <v>1</v>
          </cell>
          <cell r="S5" t="str">
            <v>NULL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 t="str">
            <v>NULL</v>
          </cell>
          <cell r="Y5">
            <v>1</v>
          </cell>
          <cell r="Z5" t="str">
            <v>NULL</v>
          </cell>
          <cell r="AA5" t="str">
            <v>NULL</v>
          </cell>
          <cell r="AB5" t="str">
            <v>NULL</v>
          </cell>
          <cell r="AC5" t="str">
            <v>NULL</v>
          </cell>
          <cell r="AD5">
            <v>4</v>
          </cell>
          <cell r="AE5" t="str">
            <v>SM</v>
          </cell>
          <cell r="AF5">
            <v>4</v>
          </cell>
          <cell r="AG5">
            <v>4</v>
          </cell>
          <cell r="AH5">
            <v>4</v>
          </cell>
          <cell r="AI5">
            <v>4</v>
          </cell>
          <cell r="AJ5" t="str">
            <v>NULL</v>
          </cell>
          <cell r="AK5" t="str">
            <v>NULL</v>
          </cell>
          <cell r="AL5" t="str">
            <v>NULL</v>
          </cell>
        </row>
        <row r="6">
          <cell r="A6">
            <v>100180</v>
          </cell>
          <cell r="B6">
            <v>2033666</v>
          </cell>
          <cell r="C6" t="str">
            <v>St Margaret Clitherow Catholic Primary School</v>
          </cell>
          <cell r="D6" t="str">
            <v>London</v>
          </cell>
          <cell r="E6" t="str">
            <v>London</v>
          </cell>
          <cell r="F6" t="str">
            <v>Greenwich</v>
          </cell>
          <cell r="G6" t="str">
            <v>Erith and Thamesmead</v>
          </cell>
          <cell r="H6" t="str">
            <v>SE28 8GB</v>
          </cell>
          <cell r="I6" t="str">
            <v>Voluntary Aided School</v>
          </cell>
          <cell r="J6" t="str">
            <v>Primary</v>
          </cell>
          <cell r="K6" t="str">
            <v>Does not have a sixth form</v>
          </cell>
          <cell r="L6">
            <v>10001377</v>
          </cell>
          <cell r="M6">
            <v>42278</v>
          </cell>
          <cell r="N6">
            <v>42278</v>
          </cell>
          <cell r="O6" t="str">
            <v>Maintained Academy and School Short inspection</v>
          </cell>
          <cell r="P6" t="str">
            <v>Schools - Short inspection</v>
          </cell>
          <cell r="Q6" t="str">
            <v>NULL</v>
          </cell>
          <cell r="R6" t="str">
            <v>NULL</v>
          </cell>
          <cell r="S6" t="str">
            <v>NULL</v>
          </cell>
          <cell r="T6" t="str">
            <v>NULL</v>
          </cell>
          <cell r="U6" t="str">
            <v>NULL</v>
          </cell>
          <cell r="V6" t="str">
            <v>NULL</v>
          </cell>
          <cell r="W6" t="str">
            <v>NULL</v>
          </cell>
          <cell r="X6" t="str">
            <v>NULL</v>
          </cell>
          <cell r="Y6" t="str">
            <v>NULL</v>
          </cell>
          <cell r="Z6" t="str">
            <v>NULL</v>
          </cell>
          <cell r="AA6" t="str">
            <v>NULL</v>
          </cell>
          <cell r="AB6" t="str">
            <v>NULL</v>
          </cell>
          <cell r="AC6" t="str">
            <v>NULL</v>
          </cell>
          <cell r="AD6">
            <v>2</v>
          </cell>
          <cell r="AE6" t="str">
            <v>NULL</v>
          </cell>
          <cell r="AF6">
            <v>2</v>
          </cell>
          <cell r="AG6">
            <v>2</v>
          </cell>
          <cell r="AH6">
            <v>2</v>
          </cell>
          <cell r="AI6">
            <v>2</v>
          </cell>
          <cell r="AJ6" t="str">
            <v>NULL</v>
          </cell>
          <cell r="AK6">
            <v>2</v>
          </cell>
          <cell r="AL6">
            <v>9</v>
          </cell>
        </row>
        <row r="7">
          <cell r="A7">
            <v>100284</v>
          </cell>
          <cell r="B7">
            <v>2044697</v>
          </cell>
          <cell r="C7" t="str">
            <v>The Urswick School - A Church of England Secondary School</v>
          </cell>
          <cell r="D7" t="str">
            <v>London</v>
          </cell>
          <cell r="E7" t="str">
            <v>London</v>
          </cell>
          <cell r="F7" t="str">
            <v>Hackney</v>
          </cell>
          <cell r="G7" t="str">
            <v>Hackney South and Shoreditch</v>
          </cell>
          <cell r="H7" t="str">
            <v>E9 6NR</v>
          </cell>
          <cell r="I7" t="str">
            <v>Voluntary Aided School</v>
          </cell>
          <cell r="J7" t="str">
            <v>Secondary</v>
          </cell>
          <cell r="K7" t="str">
            <v>Has a sixth form</v>
          </cell>
          <cell r="L7">
            <v>10007892</v>
          </cell>
          <cell r="M7">
            <v>42313</v>
          </cell>
          <cell r="N7">
            <v>42313</v>
          </cell>
          <cell r="O7" t="str">
            <v>S8 No Formal Designation Visit</v>
          </cell>
          <cell r="P7" t="str">
            <v>Schools - S8</v>
          </cell>
          <cell r="Q7" t="str">
            <v>NULL</v>
          </cell>
          <cell r="R7" t="str">
            <v>NULL</v>
          </cell>
          <cell r="S7" t="str">
            <v>NULL</v>
          </cell>
          <cell r="T7" t="str">
            <v>NULL</v>
          </cell>
          <cell r="U7" t="str">
            <v>NULL</v>
          </cell>
          <cell r="V7" t="str">
            <v>NULL</v>
          </cell>
          <cell r="W7" t="str">
            <v>NULL</v>
          </cell>
          <cell r="X7" t="str">
            <v>NULL</v>
          </cell>
          <cell r="Y7" t="str">
            <v>NULL</v>
          </cell>
          <cell r="Z7" t="str">
            <v>NULL</v>
          </cell>
          <cell r="AA7" t="str">
            <v>NULL</v>
          </cell>
          <cell r="AB7" t="str">
            <v>NULL</v>
          </cell>
          <cell r="AC7" t="str">
            <v>NULL</v>
          </cell>
          <cell r="AD7">
            <v>2</v>
          </cell>
          <cell r="AE7" t="str">
            <v>NULL</v>
          </cell>
          <cell r="AF7">
            <v>2</v>
          </cell>
          <cell r="AG7">
            <v>2</v>
          </cell>
          <cell r="AH7">
            <v>1</v>
          </cell>
          <cell r="AI7">
            <v>1</v>
          </cell>
          <cell r="AJ7" t="str">
            <v>NULL</v>
          </cell>
          <cell r="AK7" t="str">
            <v>NULL</v>
          </cell>
          <cell r="AL7" t="str">
            <v>NULL</v>
          </cell>
        </row>
        <row r="8">
          <cell r="A8">
            <v>100345</v>
          </cell>
          <cell r="B8">
            <v>2053354</v>
          </cell>
          <cell r="C8" t="str">
            <v>Holy Cross RC School</v>
          </cell>
          <cell r="D8" t="str">
            <v>London</v>
          </cell>
          <cell r="E8" t="str">
            <v>London</v>
          </cell>
          <cell r="F8" t="str">
            <v>Hammersmith and Fulham</v>
          </cell>
          <cell r="G8" t="str">
            <v>Chelsea and Fulham</v>
          </cell>
          <cell r="H8" t="str">
            <v>SW6 4BL</v>
          </cell>
          <cell r="I8" t="str">
            <v>Voluntary Aided School</v>
          </cell>
          <cell r="J8" t="str">
            <v>Primary</v>
          </cell>
          <cell r="K8" t="str">
            <v>Does not have a sixth form</v>
          </cell>
          <cell r="L8">
            <v>10001999</v>
          </cell>
          <cell r="M8">
            <v>42270</v>
          </cell>
          <cell r="N8">
            <v>42271</v>
          </cell>
          <cell r="O8" t="str">
            <v>Requires Improvement S5 Reinspection Visit 1</v>
          </cell>
          <cell r="P8" t="str">
            <v>Schools - S5</v>
          </cell>
          <cell r="Q8" t="str">
            <v>NULL</v>
          </cell>
          <cell r="R8">
            <v>2</v>
          </cell>
          <cell r="S8" t="str">
            <v>NULL</v>
          </cell>
          <cell r="T8">
            <v>2</v>
          </cell>
          <cell r="U8">
            <v>2</v>
          </cell>
          <cell r="V8">
            <v>2</v>
          </cell>
          <cell r="W8">
            <v>1</v>
          </cell>
          <cell r="X8" t="str">
            <v>NULL</v>
          </cell>
          <cell r="Y8">
            <v>2</v>
          </cell>
          <cell r="Z8" t="str">
            <v>NULL</v>
          </cell>
          <cell r="AA8" t="str">
            <v>NULL</v>
          </cell>
          <cell r="AB8" t="str">
            <v>NULL</v>
          </cell>
          <cell r="AC8" t="str">
            <v>NULL</v>
          </cell>
          <cell r="AD8">
            <v>3</v>
          </cell>
          <cell r="AE8" t="str">
            <v>NULL</v>
          </cell>
          <cell r="AF8">
            <v>3</v>
          </cell>
          <cell r="AG8">
            <v>3</v>
          </cell>
          <cell r="AH8">
            <v>3</v>
          </cell>
          <cell r="AI8">
            <v>3</v>
          </cell>
          <cell r="AJ8" t="str">
            <v>NULL</v>
          </cell>
          <cell r="AK8" t="str">
            <v>NULL</v>
          </cell>
          <cell r="AL8" t="str">
            <v>NULL</v>
          </cell>
        </row>
        <row r="9">
          <cell r="A9">
            <v>100385</v>
          </cell>
          <cell r="B9">
            <v>2061033</v>
          </cell>
          <cell r="C9" t="str">
            <v>Kate Greenaway Nursery School and Children's Centre</v>
          </cell>
          <cell r="D9" t="str">
            <v>London</v>
          </cell>
          <cell r="E9" t="str">
            <v>London</v>
          </cell>
          <cell r="F9" t="str">
            <v>Islington</v>
          </cell>
          <cell r="G9" t="str">
            <v>Islington South and Finsbury</v>
          </cell>
          <cell r="H9" t="str">
            <v>N1 0UH</v>
          </cell>
          <cell r="I9" t="str">
            <v>LA Nursery School</v>
          </cell>
          <cell r="J9" t="str">
            <v>Nursery</v>
          </cell>
          <cell r="K9" t="str">
            <v>Not applicable</v>
          </cell>
          <cell r="L9">
            <v>10001485</v>
          </cell>
          <cell r="M9">
            <v>42318</v>
          </cell>
          <cell r="N9">
            <v>42318</v>
          </cell>
          <cell r="O9" t="str">
            <v>Maintained Academy and School Short inspection</v>
          </cell>
          <cell r="P9" t="str">
            <v>Schools - Short inspection</v>
          </cell>
          <cell r="Q9" t="str">
            <v>NULL</v>
          </cell>
          <cell r="R9" t="str">
            <v>NULL</v>
          </cell>
          <cell r="S9" t="str">
            <v>NULL</v>
          </cell>
          <cell r="T9" t="str">
            <v>NULL</v>
          </cell>
          <cell r="U9" t="str">
            <v>NULL</v>
          </cell>
          <cell r="V9" t="str">
            <v>NULL</v>
          </cell>
          <cell r="W9" t="str">
            <v>NULL</v>
          </cell>
          <cell r="X9" t="str">
            <v>NULL</v>
          </cell>
          <cell r="Y9" t="str">
            <v>NULL</v>
          </cell>
          <cell r="Z9" t="str">
            <v>NULL</v>
          </cell>
          <cell r="AA9" t="str">
            <v>NULL</v>
          </cell>
          <cell r="AB9" t="str">
            <v>NULL</v>
          </cell>
          <cell r="AC9" t="str">
            <v>NULL</v>
          </cell>
          <cell r="AD9">
            <v>1</v>
          </cell>
          <cell r="AE9" t="str">
            <v>NULL</v>
          </cell>
          <cell r="AF9">
            <v>1</v>
          </cell>
          <cell r="AG9">
            <v>1</v>
          </cell>
          <cell r="AH9">
            <v>1</v>
          </cell>
          <cell r="AI9">
            <v>1</v>
          </cell>
          <cell r="AJ9" t="str">
            <v>NULL</v>
          </cell>
          <cell r="AK9" t="str">
            <v>NULL</v>
          </cell>
          <cell r="AL9" t="str">
            <v>NULL</v>
          </cell>
        </row>
        <row r="10">
          <cell r="A10">
            <v>100432</v>
          </cell>
          <cell r="B10">
            <v>2062809</v>
          </cell>
          <cell r="C10" t="str">
            <v>Ashmount Primary School</v>
          </cell>
          <cell r="D10" t="str">
            <v>London</v>
          </cell>
          <cell r="E10" t="str">
            <v>London</v>
          </cell>
          <cell r="F10" t="str">
            <v>Islington</v>
          </cell>
          <cell r="G10" t="str">
            <v>Islington North</v>
          </cell>
          <cell r="H10" t="str">
            <v>N8 9EG</v>
          </cell>
          <cell r="I10" t="str">
            <v>Community School</v>
          </cell>
          <cell r="J10" t="str">
            <v>Primary</v>
          </cell>
          <cell r="K10" t="str">
            <v>Does not have a sixth form</v>
          </cell>
          <cell r="L10">
            <v>10001435</v>
          </cell>
          <cell r="M10">
            <v>42276</v>
          </cell>
          <cell r="N10">
            <v>42276</v>
          </cell>
          <cell r="O10" t="str">
            <v>Maintained Academy and School Short inspection</v>
          </cell>
          <cell r="P10" t="str">
            <v>Schools - Short inspection</v>
          </cell>
          <cell r="Q10" t="str">
            <v>NULL</v>
          </cell>
          <cell r="R10" t="str">
            <v>NULL</v>
          </cell>
          <cell r="S10" t="str">
            <v>NULL</v>
          </cell>
          <cell r="T10" t="str">
            <v>NULL</v>
          </cell>
          <cell r="U10" t="str">
            <v>NULL</v>
          </cell>
          <cell r="V10" t="str">
            <v>NULL</v>
          </cell>
          <cell r="W10" t="str">
            <v>NULL</v>
          </cell>
          <cell r="X10" t="str">
            <v>NULL</v>
          </cell>
          <cell r="Y10" t="str">
            <v>NULL</v>
          </cell>
          <cell r="Z10" t="str">
            <v>NULL</v>
          </cell>
          <cell r="AA10" t="str">
            <v>NULL</v>
          </cell>
          <cell r="AB10" t="str">
            <v>NULL</v>
          </cell>
          <cell r="AC10" t="str">
            <v>NULL</v>
          </cell>
          <cell r="AD10">
            <v>2</v>
          </cell>
          <cell r="AE10" t="str">
            <v>NULL</v>
          </cell>
          <cell r="AF10">
            <v>2</v>
          </cell>
          <cell r="AG10">
            <v>2</v>
          </cell>
          <cell r="AH10">
            <v>2</v>
          </cell>
          <cell r="AI10">
            <v>2</v>
          </cell>
          <cell r="AJ10" t="str">
            <v>NULL</v>
          </cell>
          <cell r="AK10">
            <v>8</v>
          </cell>
          <cell r="AL10" t="str">
            <v>NULL</v>
          </cell>
        </row>
        <row r="11">
          <cell r="A11">
            <v>100474</v>
          </cell>
          <cell r="B11">
            <v>2071053</v>
          </cell>
          <cell r="C11" t="str">
            <v>Chelsea Open Air Nursery School and Children's Centre</v>
          </cell>
          <cell r="D11" t="str">
            <v>London</v>
          </cell>
          <cell r="E11" t="str">
            <v>London</v>
          </cell>
          <cell r="F11" t="str">
            <v>Kensington and Chelsea</v>
          </cell>
          <cell r="G11" t="str">
            <v>Chelsea and Fulham</v>
          </cell>
          <cell r="H11" t="str">
            <v>SW3 5JE</v>
          </cell>
          <cell r="I11" t="str">
            <v>LA Nursery School</v>
          </cell>
          <cell r="J11" t="str">
            <v>Nursery</v>
          </cell>
          <cell r="K11" t="str">
            <v>Not applicable</v>
          </cell>
          <cell r="L11">
            <v>10001170</v>
          </cell>
          <cell r="M11">
            <v>42318</v>
          </cell>
          <cell r="N11">
            <v>42318</v>
          </cell>
          <cell r="O11" t="str">
            <v>Maintained Academy and School Short inspection</v>
          </cell>
          <cell r="P11" t="str">
            <v>Schools - Short inspection</v>
          </cell>
          <cell r="Q11" t="str">
            <v>NULL</v>
          </cell>
          <cell r="R11" t="str">
            <v>NULL</v>
          </cell>
          <cell r="S11" t="str">
            <v>NULL</v>
          </cell>
          <cell r="T11" t="str">
            <v>NULL</v>
          </cell>
          <cell r="U11" t="str">
            <v>NULL</v>
          </cell>
          <cell r="V11" t="str">
            <v>NULL</v>
          </cell>
          <cell r="W11" t="str">
            <v>NULL</v>
          </cell>
          <cell r="X11" t="str">
            <v>NULL</v>
          </cell>
          <cell r="Y11" t="str">
            <v>NULL</v>
          </cell>
          <cell r="Z11" t="str">
            <v>NULL</v>
          </cell>
          <cell r="AA11" t="str">
            <v>NULL</v>
          </cell>
          <cell r="AB11" t="str">
            <v>NULL</v>
          </cell>
          <cell r="AC11" t="str">
            <v>NULL</v>
          </cell>
          <cell r="AD11">
            <v>1</v>
          </cell>
          <cell r="AE11" t="str">
            <v>NULL</v>
          </cell>
          <cell r="AF11">
            <v>1</v>
          </cell>
          <cell r="AG11">
            <v>1</v>
          </cell>
          <cell r="AH11">
            <v>1</v>
          </cell>
          <cell r="AI11">
            <v>1</v>
          </cell>
          <cell r="AJ11" t="str">
            <v>NULL</v>
          </cell>
          <cell r="AK11" t="str">
            <v>NULL</v>
          </cell>
          <cell r="AL11" t="str">
            <v>NULL</v>
          </cell>
        </row>
        <row r="12">
          <cell r="A12">
            <v>100619</v>
          </cell>
          <cell r="B12">
            <v>2083502</v>
          </cell>
          <cell r="C12" t="str">
            <v>St Mark's Church of England Primary School</v>
          </cell>
          <cell r="D12" t="str">
            <v>London</v>
          </cell>
          <cell r="E12" t="str">
            <v>London</v>
          </cell>
          <cell r="F12" t="str">
            <v>Lambeth</v>
          </cell>
          <cell r="G12" t="str">
            <v>Vauxhall</v>
          </cell>
          <cell r="H12" t="str">
            <v>SE11 5SL</v>
          </cell>
          <cell r="I12" t="str">
            <v>Voluntary Aided School</v>
          </cell>
          <cell r="J12" t="str">
            <v>Primary</v>
          </cell>
          <cell r="K12" t="str">
            <v>Does not have a sixth form</v>
          </cell>
          <cell r="L12">
            <v>10001983</v>
          </cell>
          <cell r="M12">
            <v>42341</v>
          </cell>
          <cell r="N12">
            <v>42342</v>
          </cell>
          <cell r="O12" t="str">
            <v>Requires Improvement S5 Reinspection Visit 1</v>
          </cell>
          <cell r="P12" t="str">
            <v>Schools - S5</v>
          </cell>
          <cell r="Q12" t="str">
            <v>NULL</v>
          </cell>
          <cell r="R12">
            <v>2</v>
          </cell>
          <cell r="S12" t="str">
            <v>NULL</v>
          </cell>
          <cell r="T12">
            <v>2</v>
          </cell>
          <cell r="U12">
            <v>2</v>
          </cell>
          <cell r="V12">
            <v>2</v>
          </cell>
          <cell r="W12">
            <v>2</v>
          </cell>
          <cell r="X12" t="str">
            <v>NULL</v>
          </cell>
          <cell r="Y12">
            <v>3</v>
          </cell>
          <cell r="Z12" t="str">
            <v>NULL</v>
          </cell>
          <cell r="AA12" t="str">
            <v>NULL</v>
          </cell>
          <cell r="AB12" t="str">
            <v>NULL</v>
          </cell>
          <cell r="AC12" t="str">
            <v>NULL</v>
          </cell>
          <cell r="AD12">
            <v>3</v>
          </cell>
          <cell r="AE12" t="str">
            <v>NULL</v>
          </cell>
          <cell r="AF12">
            <v>3</v>
          </cell>
          <cell r="AG12">
            <v>3</v>
          </cell>
          <cell r="AH12">
            <v>2</v>
          </cell>
          <cell r="AI12">
            <v>3</v>
          </cell>
          <cell r="AJ12" t="str">
            <v>NULL</v>
          </cell>
          <cell r="AK12" t="str">
            <v>NULL</v>
          </cell>
          <cell r="AL12" t="str">
            <v>NULL</v>
          </cell>
        </row>
        <row r="13">
          <cell r="A13">
            <v>100659</v>
          </cell>
          <cell r="B13">
            <v>2087115</v>
          </cell>
          <cell r="C13" t="str">
            <v>Elm Court School</v>
          </cell>
          <cell r="D13" t="str">
            <v>London</v>
          </cell>
          <cell r="E13" t="str">
            <v>London</v>
          </cell>
          <cell r="F13" t="str">
            <v>Lambeth</v>
          </cell>
          <cell r="G13" t="str">
            <v>Streatham</v>
          </cell>
          <cell r="H13" t="str">
            <v>SW2 2EF</v>
          </cell>
          <cell r="I13" t="str">
            <v>Community Special School</v>
          </cell>
          <cell r="J13" t="str">
            <v>Special</v>
          </cell>
          <cell r="K13" t="str">
            <v>Not applicable</v>
          </cell>
          <cell r="L13">
            <v>10001397</v>
          </cell>
          <cell r="M13">
            <v>42347</v>
          </cell>
          <cell r="N13">
            <v>42347</v>
          </cell>
          <cell r="O13" t="str">
            <v>Maintained Academy and School Short inspection</v>
          </cell>
          <cell r="P13" t="str">
            <v>Schools - Short inspection</v>
          </cell>
          <cell r="Q13" t="str">
            <v>NULL</v>
          </cell>
          <cell r="R13" t="str">
            <v>NULL</v>
          </cell>
          <cell r="S13" t="str">
            <v>NULL</v>
          </cell>
          <cell r="T13" t="str">
            <v>NULL</v>
          </cell>
          <cell r="U13" t="str">
            <v>NULL</v>
          </cell>
          <cell r="V13" t="str">
            <v>NULL</v>
          </cell>
          <cell r="W13" t="str">
            <v>NULL</v>
          </cell>
          <cell r="X13" t="str">
            <v>NULL</v>
          </cell>
          <cell r="Y13" t="str">
            <v>NULL</v>
          </cell>
          <cell r="Z13" t="str">
            <v>NULL</v>
          </cell>
          <cell r="AA13" t="str">
            <v>NULL</v>
          </cell>
          <cell r="AB13" t="str">
            <v>NULL</v>
          </cell>
          <cell r="AC13" t="str">
            <v>NULL</v>
          </cell>
          <cell r="AD13">
            <v>2</v>
          </cell>
          <cell r="AE13" t="str">
            <v>NULL</v>
          </cell>
          <cell r="AF13">
            <v>2</v>
          </cell>
          <cell r="AG13">
            <v>2</v>
          </cell>
          <cell r="AH13">
            <v>2</v>
          </cell>
          <cell r="AI13">
            <v>2</v>
          </cell>
          <cell r="AJ13" t="str">
            <v>NULL</v>
          </cell>
          <cell r="AK13" t="str">
            <v>NULL</v>
          </cell>
          <cell r="AL13" t="str">
            <v>NULL</v>
          </cell>
        </row>
        <row r="14">
          <cell r="A14">
            <v>100700</v>
          </cell>
          <cell r="B14">
            <v>2092493</v>
          </cell>
          <cell r="C14" t="str">
            <v>Rathfern Primary School</v>
          </cell>
          <cell r="D14" t="str">
            <v>London</v>
          </cell>
          <cell r="E14" t="str">
            <v>London</v>
          </cell>
          <cell r="F14" t="str">
            <v>Lewisham</v>
          </cell>
          <cell r="G14" t="str">
            <v>Lewisham East</v>
          </cell>
          <cell r="H14" t="str">
            <v>SE6 4NL</v>
          </cell>
          <cell r="I14" t="str">
            <v>Community School</v>
          </cell>
          <cell r="J14" t="str">
            <v>Primary</v>
          </cell>
          <cell r="K14" t="str">
            <v>Does not have a sixth form</v>
          </cell>
          <cell r="L14">
            <v>10001241</v>
          </cell>
          <cell r="M14">
            <v>42346</v>
          </cell>
          <cell r="N14">
            <v>42347</v>
          </cell>
          <cell r="O14" t="str">
            <v>Maintained Academy and School Short inspection</v>
          </cell>
          <cell r="P14" t="str">
            <v>Schools - S8 deemed S5</v>
          </cell>
          <cell r="Q14" t="str">
            <v>NULL</v>
          </cell>
          <cell r="R14">
            <v>1</v>
          </cell>
          <cell r="S14" t="str">
            <v>NULL</v>
          </cell>
          <cell r="T14">
            <v>1</v>
          </cell>
          <cell r="U14">
            <v>1</v>
          </cell>
          <cell r="V14">
            <v>1</v>
          </cell>
          <cell r="W14">
            <v>1</v>
          </cell>
          <cell r="X14" t="str">
            <v>NULL</v>
          </cell>
          <cell r="Y14">
            <v>1</v>
          </cell>
          <cell r="Z14" t="str">
            <v>NULL</v>
          </cell>
          <cell r="AA14" t="str">
            <v>NULL</v>
          </cell>
          <cell r="AB14" t="str">
            <v>NULL</v>
          </cell>
          <cell r="AC14" t="str">
            <v>NULL</v>
          </cell>
          <cell r="AD14">
            <v>2</v>
          </cell>
          <cell r="AE14" t="str">
            <v>NULL</v>
          </cell>
          <cell r="AF14">
            <v>2</v>
          </cell>
          <cell r="AG14">
            <v>2</v>
          </cell>
          <cell r="AH14">
            <v>2</v>
          </cell>
          <cell r="AI14">
            <v>2</v>
          </cell>
          <cell r="AJ14" t="str">
            <v>NULL</v>
          </cell>
          <cell r="AK14">
            <v>2</v>
          </cell>
          <cell r="AL14">
            <v>9</v>
          </cell>
        </row>
        <row r="15">
          <cell r="A15">
            <v>100793</v>
          </cell>
          <cell r="B15">
            <v>2102293</v>
          </cell>
          <cell r="C15" t="str">
            <v>Heber Primary School</v>
          </cell>
          <cell r="D15" t="str">
            <v>London</v>
          </cell>
          <cell r="E15" t="str">
            <v>London</v>
          </cell>
          <cell r="F15" t="str">
            <v>Southwark</v>
          </cell>
          <cell r="G15" t="str">
            <v>Dulwich and West Norwood</v>
          </cell>
          <cell r="H15" t="str">
            <v>SE22 9LA</v>
          </cell>
          <cell r="I15" t="str">
            <v>Community School</v>
          </cell>
          <cell r="J15" t="str">
            <v>Primary</v>
          </cell>
          <cell r="K15" t="str">
            <v>Does not have a sixth form</v>
          </cell>
          <cell r="L15">
            <v>10001970</v>
          </cell>
          <cell r="M15">
            <v>42276</v>
          </cell>
          <cell r="N15">
            <v>42277</v>
          </cell>
          <cell r="O15" t="str">
            <v>Requires Improvement S5 Reinspection Visit 1</v>
          </cell>
          <cell r="P15" t="str">
            <v>Schools - S5</v>
          </cell>
          <cell r="Q15" t="str">
            <v>NULL</v>
          </cell>
          <cell r="R15">
            <v>2</v>
          </cell>
          <cell r="S15" t="str">
            <v>NULL</v>
          </cell>
          <cell r="T15">
            <v>2</v>
          </cell>
          <cell r="U15">
            <v>2</v>
          </cell>
          <cell r="V15">
            <v>2</v>
          </cell>
          <cell r="W15">
            <v>2</v>
          </cell>
          <cell r="X15" t="str">
            <v>NULL</v>
          </cell>
          <cell r="Y15">
            <v>2</v>
          </cell>
          <cell r="Z15" t="str">
            <v>NULL</v>
          </cell>
          <cell r="AA15" t="str">
            <v>NULL</v>
          </cell>
          <cell r="AB15" t="str">
            <v>NULL</v>
          </cell>
          <cell r="AC15" t="str">
            <v>NULL</v>
          </cell>
          <cell r="AD15">
            <v>3</v>
          </cell>
          <cell r="AE15" t="str">
            <v>NULL</v>
          </cell>
          <cell r="AF15">
            <v>3</v>
          </cell>
          <cell r="AG15">
            <v>3</v>
          </cell>
          <cell r="AH15">
            <v>2</v>
          </cell>
          <cell r="AI15">
            <v>3</v>
          </cell>
          <cell r="AJ15" t="str">
            <v>NULL</v>
          </cell>
          <cell r="AK15" t="str">
            <v>NULL</v>
          </cell>
          <cell r="AL15" t="str">
            <v>NULL</v>
          </cell>
        </row>
        <row r="16">
          <cell r="A16">
            <v>100873</v>
          </cell>
          <cell r="B16">
            <v>2107048</v>
          </cell>
          <cell r="C16" t="str">
            <v>Spa School</v>
          </cell>
          <cell r="D16" t="str">
            <v>London</v>
          </cell>
          <cell r="E16" t="str">
            <v>London</v>
          </cell>
          <cell r="F16" t="str">
            <v>Southwark</v>
          </cell>
          <cell r="G16" t="str">
            <v>Bermondsey and Old Southwark</v>
          </cell>
          <cell r="H16" t="str">
            <v>SE1 5RN</v>
          </cell>
          <cell r="I16" t="str">
            <v>Community Special School</v>
          </cell>
          <cell r="J16" t="str">
            <v>Special</v>
          </cell>
          <cell r="K16" t="str">
            <v>Has a sixth form</v>
          </cell>
          <cell r="L16">
            <v>10001215</v>
          </cell>
          <cell r="M16">
            <v>42339</v>
          </cell>
          <cell r="N16">
            <v>42340</v>
          </cell>
          <cell r="O16" t="str">
            <v>Maintained Academy and School Short inspection</v>
          </cell>
          <cell r="P16" t="str">
            <v>Schools - S8 deemed S5</v>
          </cell>
          <cell r="Q16" t="str">
            <v>NULL</v>
          </cell>
          <cell r="R16">
            <v>1</v>
          </cell>
          <cell r="S16" t="str">
            <v>NULL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 t="str">
            <v>NULL</v>
          </cell>
          <cell r="Y16" t="str">
            <v>NULL</v>
          </cell>
          <cell r="Z16">
            <v>1</v>
          </cell>
          <cell r="AA16" t="str">
            <v>NULL</v>
          </cell>
          <cell r="AB16" t="str">
            <v>NULL</v>
          </cell>
          <cell r="AC16" t="str">
            <v>NULL</v>
          </cell>
          <cell r="AD16">
            <v>2</v>
          </cell>
          <cell r="AE16" t="str">
            <v>NULL</v>
          </cell>
          <cell r="AF16">
            <v>2</v>
          </cell>
          <cell r="AG16">
            <v>2</v>
          </cell>
          <cell r="AH16">
            <v>1</v>
          </cell>
          <cell r="AI16">
            <v>2</v>
          </cell>
          <cell r="AJ16" t="str">
            <v>NULL</v>
          </cell>
          <cell r="AK16" t="str">
            <v>NULL</v>
          </cell>
          <cell r="AL16" t="str">
            <v>NULL</v>
          </cell>
        </row>
        <row r="17">
          <cell r="A17">
            <v>100884</v>
          </cell>
          <cell r="B17">
            <v>2111024</v>
          </cell>
          <cell r="C17" t="str">
            <v>Columbia Market Nursery School</v>
          </cell>
          <cell r="D17" t="str">
            <v>London</v>
          </cell>
          <cell r="E17" t="str">
            <v>London</v>
          </cell>
          <cell r="F17" t="str">
            <v>Tower Hamlets</v>
          </cell>
          <cell r="G17" t="str">
            <v>Bethnal Green and Bow</v>
          </cell>
          <cell r="H17" t="str">
            <v>E2 7PG</v>
          </cell>
          <cell r="I17" t="str">
            <v>LA Nursery School</v>
          </cell>
          <cell r="J17" t="str">
            <v>Nursery</v>
          </cell>
          <cell r="K17" t="str">
            <v>Not applicable</v>
          </cell>
          <cell r="L17">
            <v>10005539</v>
          </cell>
          <cell r="M17">
            <v>42283</v>
          </cell>
          <cell r="N17">
            <v>42284</v>
          </cell>
          <cell r="O17" t="str">
            <v>Maintained Academy and School Short inspection</v>
          </cell>
          <cell r="P17" t="str">
            <v>Schools - S8 deemed S5</v>
          </cell>
          <cell r="Q17" t="str">
            <v>NULL</v>
          </cell>
          <cell r="R17">
            <v>1</v>
          </cell>
          <cell r="S17" t="str">
            <v>NULL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 t="str">
            <v>NULL</v>
          </cell>
          <cell r="Y17" t="str">
            <v>NULL</v>
          </cell>
          <cell r="Z17" t="str">
            <v>NULL</v>
          </cell>
          <cell r="AA17" t="str">
            <v>NULL</v>
          </cell>
          <cell r="AB17" t="str">
            <v>NULL</v>
          </cell>
          <cell r="AC17" t="str">
            <v>NULL</v>
          </cell>
          <cell r="AD17">
            <v>2</v>
          </cell>
          <cell r="AE17" t="str">
            <v>NULL</v>
          </cell>
          <cell r="AF17">
            <v>2</v>
          </cell>
          <cell r="AG17">
            <v>2</v>
          </cell>
          <cell r="AH17">
            <v>1</v>
          </cell>
          <cell r="AI17">
            <v>2</v>
          </cell>
          <cell r="AJ17" t="str">
            <v>NULL</v>
          </cell>
          <cell r="AK17">
            <v>8</v>
          </cell>
          <cell r="AL17" t="str">
            <v>NULL</v>
          </cell>
        </row>
        <row r="18">
          <cell r="A18">
            <v>100885</v>
          </cell>
          <cell r="B18">
            <v>2111031</v>
          </cell>
          <cell r="C18" t="str">
            <v>Old Church Nursery School</v>
          </cell>
          <cell r="D18" t="str">
            <v>London</v>
          </cell>
          <cell r="E18" t="str">
            <v>London</v>
          </cell>
          <cell r="F18" t="str">
            <v>Tower Hamlets</v>
          </cell>
          <cell r="G18" t="str">
            <v>Bethnal Green and Bow</v>
          </cell>
          <cell r="H18" t="str">
            <v>E1 0RJ</v>
          </cell>
          <cell r="I18" t="str">
            <v>LA Nursery School</v>
          </cell>
          <cell r="J18" t="str">
            <v>Nursery</v>
          </cell>
          <cell r="K18" t="str">
            <v>Not applicable</v>
          </cell>
          <cell r="L18">
            <v>10005533</v>
          </cell>
          <cell r="M18">
            <v>42341</v>
          </cell>
          <cell r="N18">
            <v>42341</v>
          </cell>
          <cell r="O18" t="str">
            <v>Maintained Academy and School Short inspection</v>
          </cell>
          <cell r="P18" t="str">
            <v>Schools - Short inspection</v>
          </cell>
          <cell r="Q18" t="str">
            <v>NULL</v>
          </cell>
          <cell r="R18" t="str">
            <v>NULL</v>
          </cell>
          <cell r="S18" t="str">
            <v>NULL</v>
          </cell>
          <cell r="T18" t="str">
            <v>NULL</v>
          </cell>
          <cell r="U18" t="str">
            <v>NULL</v>
          </cell>
          <cell r="V18" t="str">
            <v>NULL</v>
          </cell>
          <cell r="W18" t="str">
            <v>NULL</v>
          </cell>
          <cell r="X18" t="str">
            <v>NULL</v>
          </cell>
          <cell r="Y18" t="str">
            <v>NULL</v>
          </cell>
          <cell r="Z18" t="str">
            <v>NULL</v>
          </cell>
          <cell r="AA18" t="str">
            <v>NULL</v>
          </cell>
          <cell r="AB18" t="str">
            <v>NULL</v>
          </cell>
          <cell r="AC18" t="str">
            <v>NULL</v>
          </cell>
          <cell r="AD18">
            <v>1</v>
          </cell>
          <cell r="AE18" t="str">
            <v>NULL</v>
          </cell>
          <cell r="AF18">
            <v>1</v>
          </cell>
          <cell r="AG18">
            <v>1</v>
          </cell>
          <cell r="AH18">
            <v>1</v>
          </cell>
          <cell r="AI18">
            <v>1</v>
          </cell>
          <cell r="AJ18" t="str">
            <v>NULL</v>
          </cell>
          <cell r="AK18">
            <v>1</v>
          </cell>
          <cell r="AL18" t="str">
            <v>NULL</v>
          </cell>
        </row>
        <row r="19">
          <cell r="A19">
            <v>100898</v>
          </cell>
          <cell r="B19">
            <v>2112144</v>
          </cell>
          <cell r="C19" t="str">
            <v>Cubitt Town Junior School</v>
          </cell>
          <cell r="D19" t="str">
            <v>London</v>
          </cell>
          <cell r="E19" t="str">
            <v>London</v>
          </cell>
          <cell r="F19" t="str">
            <v>Tower Hamlets</v>
          </cell>
          <cell r="G19" t="str">
            <v>Poplar and Limehouse</v>
          </cell>
          <cell r="H19" t="str">
            <v>E14 3NE</v>
          </cell>
          <cell r="I19" t="str">
            <v>Community School</v>
          </cell>
          <cell r="J19" t="str">
            <v>Primary</v>
          </cell>
          <cell r="K19" t="str">
            <v>Does not have a sixth form</v>
          </cell>
          <cell r="L19">
            <v>10005686</v>
          </cell>
          <cell r="M19">
            <v>42297</v>
          </cell>
          <cell r="N19">
            <v>42297</v>
          </cell>
          <cell r="O19" t="str">
            <v>Maintained Academy and School Short inspection</v>
          </cell>
          <cell r="P19" t="str">
            <v>Schools - Short inspection</v>
          </cell>
          <cell r="Q19" t="str">
            <v>NULL</v>
          </cell>
          <cell r="R19" t="str">
            <v>NULL</v>
          </cell>
          <cell r="S19" t="str">
            <v>NULL</v>
          </cell>
          <cell r="T19" t="str">
            <v>NULL</v>
          </cell>
          <cell r="U19" t="str">
            <v>NULL</v>
          </cell>
          <cell r="V19" t="str">
            <v>NULL</v>
          </cell>
          <cell r="W19" t="str">
            <v>NULL</v>
          </cell>
          <cell r="X19" t="str">
            <v>NULL</v>
          </cell>
          <cell r="Y19" t="str">
            <v>NULL</v>
          </cell>
          <cell r="Z19" t="str">
            <v>NULL</v>
          </cell>
          <cell r="AA19" t="str">
            <v>NULL</v>
          </cell>
          <cell r="AB19" t="str">
            <v>NULL</v>
          </cell>
          <cell r="AC19" t="str">
            <v>NULL</v>
          </cell>
          <cell r="AD19">
            <v>2</v>
          </cell>
          <cell r="AE19" t="str">
            <v>NULL</v>
          </cell>
          <cell r="AF19">
            <v>2</v>
          </cell>
          <cell r="AG19">
            <v>2</v>
          </cell>
          <cell r="AH19">
            <v>2</v>
          </cell>
          <cell r="AI19">
            <v>2</v>
          </cell>
          <cell r="AJ19" t="str">
            <v>NULL</v>
          </cell>
          <cell r="AK19">
            <v>9</v>
          </cell>
          <cell r="AL19" t="str">
            <v>NULL</v>
          </cell>
        </row>
        <row r="20">
          <cell r="A20">
            <v>100935</v>
          </cell>
          <cell r="B20">
            <v>2112909</v>
          </cell>
          <cell r="C20" t="str">
            <v>Shapla Primary School</v>
          </cell>
          <cell r="D20" t="str">
            <v>London</v>
          </cell>
          <cell r="E20" t="str">
            <v>London</v>
          </cell>
          <cell r="F20" t="str">
            <v>Tower Hamlets</v>
          </cell>
          <cell r="G20" t="str">
            <v>Poplar and Limehouse</v>
          </cell>
          <cell r="H20" t="str">
            <v>E1 8HY</v>
          </cell>
          <cell r="I20" t="str">
            <v>Community School</v>
          </cell>
          <cell r="J20" t="str">
            <v>Primary</v>
          </cell>
          <cell r="K20" t="str">
            <v>Does not have a sixth form</v>
          </cell>
          <cell r="L20">
            <v>10001493</v>
          </cell>
          <cell r="M20">
            <v>42325</v>
          </cell>
          <cell r="N20">
            <v>42326</v>
          </cell>
          <cell r="O20" t="str">
            <v>Maintained Academy and School Short inspection</v>
          </cell>
          <cell r="P20" t="str">
            <v>Schools - S8 deemed S5</v>
          </cell>
          <cell r="Q20" t="str">
            <v>NULL</v>
          </cell>
          <cell r="R20">
            <v>3</v>
          </cell>
          <cell r="S20" t="str">
            <v>NULL</v>
          </cell>
          <cell r="T20">
            <v>3</v>
          </cell>
          <cell r="U20">
            <v>3</v>
          </cell>
          <cell r="V20">
            <v>2</v>
          </cell>
          <cell r="W20">
            <v>3</v>
          </cell>
          <cell r="X20" t="str">
            <v>NULL</v>
          </cell>
          <cell r="Y20">
            <v>3</v>
          </cell>
          <cell r="Z20" t="str">
            <v>NULL</v>
          </cell>
          <cell r="AA20" t="str">
            <v>NULL</v>
          </cell>
          <cell r="AB20" t="str">
            <v>NULL</v>
          </cell>
          <cell r="AC20" t="str">
            <v>NULL</v>
          </cell>
          <cell r="AD20">
            <v>2</v>
          </cell>
          <cell r="AE20" t="str">
            <v>NULL</v>
          </cell>
          <cell r="AF20">
            <v>2</v>
          </cell>
          <cell r="AG20">
            <v>2</v>
          </cell>
          <cell r="AH20">
            <v>2</v>
          </cell>
          <cell r="AI20">
            <v>2</v>
          </cell>
          <cell r="AJ20" t="str">
            <v>NULL</v>
          </cell>
          <cell r="AK20">
            <v>8</v>
          </cell>
          <cell r="AL20" t="str">
            <v>NULL</v>
          </cell>
        </row>
        <row r="21">
          <cell r="A21">
            <v>100939</v>
          </cell>
          <cell r="B21">
            <v>2112917</v>
          </cell>
          <cell r="C21" t="str">
            <v>Bigland Green Primary School</v>
          </cell>
          <cell r="D21" t="str">
            <v>London</v>
          </cell>
          <cell r="E21" t="str">
            <v>London</v>
          </cell>
          <cell r="F21" t="str">
            <v>Tower Hamlets</v>
          </cell>
          <cell r="G21" t="str">
            <v>Poplar and Limehouse</v>
          </cell>
          <cell r="H21" t="str">
            <v>E1 2ND</v>
          </cell>
          <cell r="I21" t="str">
            <v>Community School</v>
          </cell>
          <cell r="J21" t="str">
            <v>Primary</v>
          </cell>
          <cell r="K21" t="str">
            <v>Does not have a sixth form</v>
          </cell>
          <cell r="L21">
            <v>10001413</v>
          </cell>
          <cell r="M21">
            <v>42290</v>
          </cell>
          <cell r="N21">
            <v>42290</v>
          </cell>
          <cell r="O21" t="str">
            <v>Maintained Academy and School Short inspection</v>
          </cell>
          <cell r="P21" t="str">
            <v>Schools - S8 deemed S5</v>
          </cell>
          <cell r="Q21" t="str">
            <v>NULL</v>
          </cell>
          <cell r="R21">
            <v>3</v>
          </cell>
          <cell r="S21" t="str">
            <v>NULL</v>
          </cell>
          <cell r="T21">
            <v>3</v>
          </cell>
          <cell r="U21">
            <v>3</v>
          </cell>
          <cell r="V21">
            <v>2</v>
          </cell>
          <cell r="W21">
            <v>3</v>
          </cell>
          <cell r="X21" t="str">
            <v>NULL</v>
          </cell>
          <cell r="Y21">
            <v>2</v>
          </cell>
          <cell r="Z21" t="str">
            <v>NULL</v>
          </cell>
          <cell r="AA21" t="str">
            <v>NULL</v>
          </cell>
          <cell r="AB21" t="str">
            <v>NULL</v>
          </cell>
          <cell r="AC21" t="str">
            <v>NULL</v>
          </cell>
          <cell r="AD21">
            <v>2</v>
          </cell>
          <cell r="AE21" t="str">
            <v>NULL</v>
          </cell>
          <cell r="AF21">
            <v>2</v>
          </cell>
          <cell r="AG21">
            <v>2</v>
          </cell>
          <cell r="AH21">
            <v>2</v>
          </cell>
          <cell r="AI21">
            <v>2</v>
          </cell>
          <cell r="AJ21" t="str">
            <v>NULL</v>
          </cell>
          <cell r="AK21">
            <v>2</v>
          </cell>
          <cell r="AL21">
            <v>9</v>
          </cell>
        </row>
        <row r="22">
          <cell r="A22">
            <v>100940</v>
          </cell>
          <cell r="B22">
            <v>2112918</v>
          </cell>
          <cell r="C22" t="str">
            <v>Kobi Nazrul Primary School</v>
          </cell>
          <cell r="D22" t="str">
            <v>London</v>
          </cell>
          <cell r="E22" t="str">
            <v>London</v>
          </cell>
          <cell r="F22" t="str">
            <v>Tower Hamlets</v>
          </cell>
          <cell r="G22" t="str">
            <v>Bethnal Green and Bow</v>
          </cell>
          <cell r="H22" t="str">
            <v>E1 1JP</v>
          </cell>
          <cell r="I22" t="str">
            <v>Community School</v>
          </cell>
          <cell r="J22" t="str">
            <v>Primary</v>
          </cell>
          <cell r="K22" t="str">
            <v>Does not have a sixth form</v>
          </cell>
          <cell r="L22">
            <v>10005386</v>
          </cell>
          <cell r="M22">
            <v>42311</v>
          </cell>
          <cell r="N22">
            <v>42312</v>
          </cell>
          <cell r="O22" t="str">
            <v>Schools into Special Measures Visit 4</v>
          </cell>
          <cell r="P22" t="str">
            <v>Schools - S8</v>
          </cell>
          <cell r="Q22" t="str">
            <v>NULL</v>
          </cell>
          <cell r="R22" t="str">
            <v>NULL</v>
          </cell>
          <cell r="S22" t="str">
            <v>NULL</v>
          </cell>
          <cell r="T22" t="str">
            <v>NULL</v>
          </cell>
          <cell r="U22" t="str">
            <v>NULL</v>
          </cell>
          <cell r="V22" t="str">
            <v>NULL</v>
          </cell>
          <cell r="W22" t="str">
            <v>NULL</v>
          </cell>
          <cell r="X22" t="str">
            <v>NULL</v>
          </cell>
          <cell r="Y22" t="str">
            <v>NULL</v>
          </cell>
          <cell r="Z22" t="str">
            <v>NULL</v>
          </cell>
          <cell r="AA22" t="str">
            <v>NULL</v>
          </cell>
          <cell r="AB22" t="str">
            <v>NULL</v>
          </cell>
          <cell r="AC22" t="str">
            <v>NULL</v>
          </cell>
          <cell r="AD22">
            <v>4</v>
          </cell>
          <cell r="AE22" t="str">
            <v>SM</v>
          </cell>
          <cell r="AF22">
            <v>4</v>
          </cell>
          <cell r="AG22">
            <v>4</v>
          </cell>
          <cell r="AH22">
            <v>4</v>
          </cell>
          <cell r="AI22">
            <v>4</v>
          </cell>
          <cell r="AJ22" t="str">
            <v>NULL</v>
          </cell>
          <cell r="AK22" t="str">
            <v>NULL</v>
          </cell>
          <cell r="AL22" t="str">
            <v>NULL</v>
          </cell>
        </row>
        <row r="23">
          <cell r="A23">
            <v>100977</v>
          </cell>
          <cell r="B23">
            <v>2114722</v>
          </cell>
          <cell r="C23" t="str">
            <v>Sir John Cass Foundation and Redcoat Church of England Secondary School</v>
          </cell>
          <cell r="D23" t="str">
            <v>London</v>
          </cell>
          <cell r="E23" t="str">
            <v>London</v>
          </cell>
          <cell r="F23" t="str">
            <v>Tower Hamlets</v>
          </cell>
          <cell r="G23" t="str">
            <v>Bethnal Green and Bow</v>
          </cell>
          <cell r="H23" t="str">
            <v>E1 0RH</v>
          </cell>
          <cell r="I23" t="str">
            <v>Voluntary Aided School</v>
          </cell>
          <cell r="J23" t="str">
            <v>Secondary</v>
          </cell>
          <cell r="K23" t="str">
            <v>Has a sixth form</v>
          </cell>
          <cell r="L23">
            <v>10003991</v>
          </cell>
          <cell r="M23">
            <v>42284</v>
          </cell>
          <cell r="N23">
            <v>42285</v>
          </cell>
          <cell r="O23" t="str">
            <v>Schools into Special Measures Visit 3</v>
          </cell>
          <cell r="P23" t="str">
            <v>Schools - S8 deemed S5</v>
          </cell>
          <cell r="Q23" t="str">
            <v>NULL</v>
          </cell>
          <cell r="R23">
            <v>1</v>
          </cell>
          <cell r="S23" t="str">
            <v>NULL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 t="str">
            <v>NULL</v>
          </cell>
          <cell r="Y23" t="str">
            <v>NULL</v>
          </cell>
          <cell r="Z23">
            <v>2</v>
          </cell>
          <cell r="AA23" t="str">
            <v>NULL</v>
          </cell>
          <cell r="AB23" t="str">
            <v>NULL</v>
          </cell>
          <cell r="AC23" t="str">
            <v>NULL</v>
          </cell>
          <cell r="AD23">
            <v>4</v>
          </cell>
          <cell r="AE23" t="str">
            <v>SM</v>
          </cell>
          <cell r="AF23">
            <v>2</v>
          </cell>
          <cell r="AG23">
            <v>2</v>
          </cell>
          <cell r="AH23">
            <v>4</v>
          </cell>
          <cell r="AI23">
            <v>4</v>
          </cell>
          <cell r="AJ23" t="str">
            <v>NULL</v>
          </cell>
          <cell r="AK23">
            <v>9</v>
          </cell>
          <cell r="AL23">
            <v>4</v>
          </cell>
        </row>
        <row r="24">
          <cell r="A24">
            <v>100979</v>
          </cell>
          <cell r="B24">
            <v>2115400</v>
          </cell>
          <cell r="C24" t="str">
            <v>Raine's Foundation School</v>
          </cell>
          <cell r="D24" t="str">
            <v>London</v>
          </cell>
          <cell r="E24" t="str">
            <v>London</v>
          </cell>
          <cell r="F24" t="str">
            <v>Tower Hamlets</v>
          </cell>
          <cell r="G24" t="str">
            <v>Bethnal Green and Bow</v>
          </cell>
          <cell r="H24" t="str">
            <v>E2 9LY</v>
          </cell>
          <cell r="I24" t="str">
            <v>Voluntary Aided School</v>
          </cell>
          <cell r="J24" t="str">
            <v>Secondary</v>
          </cell>
          <cell r="K24" t="str">
            <v>Has a sixth form</v>
          </cell>
          <cell r="L24">
            <v>10005682</v>
          </cell>
          <cell r="M24">
            <v>42318</v>
          </cell>
          <cell r="N24">
            <v>42319</v>
          </cell>
          <cell r="O24" t="str">
            <v>Maintained Academy and School Short inspection</v>
          </cell>
          <cell r="P24" t="str">
            <v>Schools - S8 deemed S5</v>
          </cell>
          <cell r="Q24" t="str">
            <v>NULL</v>
          </cell>
          <cell r="R24">
            <v>3</v>
          </cell>
          <cell r="S24" t="str">
            <v>NULL</v>
          </cell>
          <cell r="T24">
            <v>3</v>
          </cell>
          <cell r="U24">
            <v>3</v>
          </cell>
          <cell r="V24">
            <v>3</v>
          </cell>
          <cell r="W24">
            <v>3</v>
          </cell>
          <cell r="X24" t="str">
            <v>NULL</v>
          </cell>
          <cell r="Y24" t="str">
            <v>NULL</v>
          </cell>
          <cell r="Z24">
            <v>2</v>
          </cell>
          <cell r="AA24" t="str">
            <v>NULL</v>
          </cell>
          <cell r="AB24" t="str">
            <v>NULL</v>
          </cell>
          <cell r="AC24" t="str">
            <v>NULL</v>
          </cell>
          <cell r="AD24">
            <v>2</v>
          </cell>
          <cell r="AE24" t="str">
            <v>NULL</v>
          </cell>
          <cell r="AF24">
            <v>2</v>
          </cell>
          <cell r="AG24">
            <v>2</v>
          </cell>
          <cell r="AH24">
            <v>2</v>
          </cell>
          <cell r="AI24">
            <v>1</v>
          </cell>
          <cell r="AJ24" t="str">
            <v>NULL</v>
          </cell>
          <cell r="AK24">
            <v>9</v>
          </cell>
          <cell r="AL24">
            <v>2</v>
          </cell>
        </row>
        <row r="25">
          <cell r="A25">
            <v>101010</v>
          </cell>
          <cell r="B25">
            <v>2122301</v>
          </cell>
          <cell r="C25" t="str">
            <v>High View Primary School</v>
          </cell>
          <cell r="D25" t="str">
            <v>London</v>
          </cell>
          <cell r="E25" t="str">
            <v>London</v>
          </cell>
          <cell r="F25" t="str">
            <v>Wandsworth</v>
          </cell>
          <cell r="G25" t="str">
            <v>Battersea</v>
          </cell>
          <cell r="H25" t="str">
            <v>SW11 2AA</v>
          </cell>
          <cell r="I25" t="str">
            <v>Community School</v>
          </cell>
          <cell r="J25" t="str">
            <v>Primary</v>
          </cell>
          <cell r="K25" t="str">
            <v>Does not have a sixth form</v>
          </cell>
          <cell r="L25">
            <v>10001206</v>
          </cell>
          <cell r="M25">
            <v>42325</v>
          </cell>
          <cell r="N25">
            <v>42326</v>
          </cell>
          <cell r="O25" t="str">
            <v>Maintained Academy and School Short inspection</v>
          </cell>
          <cell r="P25" t="str">
            <v>Schools - S8 deemed S5</v>
          </cell>
          <cell r="Q25" t="str">
            <v>NULL</v>
          </cell>
          <cell r="R25">
            <v>3</v>
          </cell>
          <cell r="S25" t="str">
            <v>NULL</v>
          </cell>
          <cell r="T25">
            <v>3</v>
          </cell>
          <cell r="U25">
            <v>3</v>
          </cell>
          <cell r="V25">
            <v>2</v>
          </cell>
          <cell r="W25">
            <v>2</v>
          </cell>
          <cell r="X25" t="str">
            <v>NULL</v>
          </cell>
          <cell r="Y25">
            <v>2</v>
          </cell>
          <cell r="Z25" t="str">
            <v>NULL</v>
          </cell>
          <cell r="AA25" t="str">
            <v>NULL</v>
          </cell>
          <cell r="AB25" t="str">
            <v>NULL</v>
          </cell>
          <cell r="AC25" t="str">
            <v>NULL</v>
          </cell>
          <cell r="AD25">
            <v>2</v>
          </cell>
          <cell r="AE25" t="str">
            <v>NULL</v>
          </cell>
          <cell r="AF25">
            <v>2</v>
          </cell>
          <cell r="AG25">
            <v>2</v>
          </cell>
          <cell r="AH25">
            <v>2</v>
          </cell>
          <cell r="AI25">
            <v>2</v>
          </cell>
          <cell r="AJ25" t="str">
            <v>NULL</v>
          </cell>
          <cell r="AK25">
            <v>2</v>
          </cell>
          <cell r="AL25">
            <v>9</v>
          </cell>
        </row>
        <row r="26">
          <cell r="A26">
            <v>101093</v>
          </cell>
        </row>
        <row r="27">
          <cell r="A27">
            <v>101108</v>
          </cell>
          <cell r="B27">
            <v>2132087</v>
          </cell>
          <cell r="C27" t="str">
            <v>Paddington Green Primary School</v>
          </cell>
          <cell r="D27" t="str">
            <v>London</v>
          </cell>
          <cell r="E27" t="str">
            <v>London</v>
          </cell>
          <cell r="F27" t="str">
            <v>Westminster</v>
          </cell>
          <cell r="G27" t="str">
            <v>Westminster North</v>
          </cell>
          <cell r="H27" t="str">
            <v>W2 1SP</v>
          </cell>
          <cell r="I27" t="str">
            <v>Community School</v>
          </cell>
          <cell r="J27" t="str">
            <v>Primary</v>
          </cell>
          <cell r="K27" t="str">
            <v>Does not have a sixth form</v>
          </cell>
          <cell r="L27">
            <v>10008915</v>
          </cell>
          <cell r="M27">
            <v>42353</v>
          </cell>
          <cell r="N27">
            <v>42354</v>
          </cell>
          <cell r="O27" t="str">
            <v>S8 No Formal Designation Visit</v>
          </cell>
          <cell r="P27" t="str">
            <v>Schools - S8</v>
          </cell>
          <cell r="Q27" t="str">
            <v>NULL</v>
          </cell>
          <cell r="R27" t="str">
            <v>NULL</v>
          </cell>
          <cell r="S27" t="str">
            <v>NULL</v>
          </cell>
          <cell r="T27" t="str">
            <v>NULL</v>
          </cell>
          <cell r="U27" t="str">
            <v>NULL</v>
          </cell>
          <cell r="V27" t="str">
            <v>NULL</v>
          </cell>
          <cell r="W27" t="str">
            <v>NULL</v>
          </cell>
          <cell r="X27" t="str">
            <v>NULL</v>
          </cell>
          <cell r="Y27" t="str">
            <v>NULL</v>
          </cell>
          <cell r="Z27" t="str">
            <v>NULL</v>
          </cell>
          <cell r="AA27" t="str">
            <v>NULL</v>
          </cell>
          <cell r="AB27" t="str">
            <v>NULL</v>
          </cell>
          <cell r="AC27" t="str">
            <v>NULL</v>
          </cell>
          <cell r="AD27">
            <v>2</v>
          </cell>
          <cell r="AE27" t="str">
            <v>NULL</v>
          </cell>
          <cell r="AF27">
            <v>2</v>
          </cell>
          <cell r="AG27">
            <v>2</v>
          </cell>
          <cell r="AH27">
            <v>2</v>
          </cell>
          <cell r="AI27">
            <v>2</v>
          </cell>
          <cell r="AJ27" t="str">
            <v>NULL</v>
          </cell>
          <cell r="AK27">
            <v>8</v>
          </cell>
          <cell r="AL27" t="str">
            <v>NULL</v>
          </cell>
        </row>
        <row r="28">
          <cell r="A28">
            <v>101227</v>
          </cell>
          <cell r="B28">
            <v>3012064</v>
          </cell>
          <cell r="C28" t="str">
            <v>Parsloes Primary School</v>
          </cell>
          <cell r="D28" t="str">
            <v>London</v>
          </cell>
          <cell r="E28" t="str">
            <v>London</v>
          </cell>
          <cell r="F28" t="str">
            <v>Barking and Dagenham</v>
          </cell>
          <cell r="G28" t="str">
            <v>Barking</v>
          </cell>
          <cell r="H28" t="str">
            <v>RM9 5RH</v>
          </cell>
          <cell r="I28" t="str">
            <v>Community School</v>
          </cell>
          <cell r="J28" t="str">
            <v>Primary</v>
          </cell>
          <cell r="K28" t="str">
            <v>Does not have a sixth form</v>
          </cell>
          <cell r="L28">
            <v>10005980</v>
          </cell>
          <cell r="M28">
            <v>42276</v>
          </cell>
          <cell r="N28">
            <v>42276</v>
          </cell>
          <cell r="O28" t="str">
            <v>Requires Improvement monitoring Visit 1</v>
          </cell>
          <cell r="P28" t="str">
            <v>Schools - S8</v>
          </cell>
          <cell r="Q28" t="str">
            <v>NULL</v>
          </cell>
          <cell r="R28" t="str">
            <v>NULL</v>
          </cell>
          <cell r="S28" t="str">
            <v>NULL</v>
          </cell>
          <cell r="T28" t="str">
            <v>NULL</v>
          </cell>
          <cell r="U28" t="str">
            <v>NULL</v>
          </cell>
          <cell r="V28" t="str">
            <v>NULL</v>
          </cell>
          <cell r="W28" t="str">
            <v>NULL</v>
          </cell>
          <cell r="X28" t="str">
            <v>NULL</v>
          </cell>
          <cell r="Y28" t="str">
            <v>NULL</v>
          </cell>
          <cell r="Z28" t="str">
            <v>NULL</v>
          </cell>
          <cell r="AA28" t="str">
            <v>NULL</v>
          </cell>
          <cell r="AB28" t="str">
            <v>NULL</v>
          </cell>
          <cell r="AC28" t="str">
            <v>NULL</v>
          </cell>
          <cell r="AD28">
            <v>3</v>
          </cell>
          <cell r="AE28" t="str">
            <v>NULL</v>
          </cell>
          <cell r="AF28">
            <v>3</v>
          </cell>
          <cell r="AG28">
            <v>3</v>
          </cell>
          <cell r="AH28">
            <v>2</v>
          </cell>
          <cell r="AI28">
            <v>3</v>
          </cell>
          <cell r="AJ28" t="str">
            <v>NULL</v>
          </cell>
          <cell r="AK28">
            <v>2</v>
          </cell>
          <cell r="AL28">
            <v>9</v>
          </cell>
        </row>
        <row r="29">
          <cell r="A29">
            <v>101285</v>
          </cell>
          <cell r="B29">
            <v>3022031</v>
          </cell>
          <cell r="C29" t="str">
            <v>Hollickwood Primary School</v>
          </cell>
          <cell r="D29" t="str">
            <v>London</v>
          </cell>
          <cell r="E29" t="str">
            <v>London</v>
          </cell>
          <cell r="F29" t="str">
            <v>Barnet</v>
          </cell>
          <cell r="G29" t="str">
            <v>Chipping Barnet</v>
          </cell>
          <cell r="H29" t="str">
            <v>N10 2NL</v>
          </cell>
          <cell r="I29" t="str">
            <v>Foundation School</v>
          </cell>
          <cell r="J29" t="str">
            <v>Primary</v>
          </cell>
          <cell r="K29" t="str">
            <v>Does not have a sixth form</v>
          </cell>
          <cell r="L29">
            <v>10005497</v>
          </cell>
          <cell r="M29">
            <v>42269</v>
          </cell>
          <cell r="N29">
            <v>42270</v>
          </cell>
          <cell r="O29" t="str">
            <v>Maintained Academy and School Short inspection</v>
          </cell>
          <cell r="P29" t="str">
            <v>Schools - S8 deemed S5</v>
          </cell>
          <cell r="Q29" t="str">
            <v>NULL</v>
          </cell>
          <cell r="R29">
            <v>3</v>
          </cell>
          <cell r="S29" t="str">
            <v>NULL</v>
          </cell>
          <cell r="T29">
            <v>3</v>
          </cell>
          <cell r="U29">
            <v>3</v>
          </cell>
          <cell r="V29">
            <v>2</v>
          </cell>
          <cell r="W29">
            <v>3</v>
          </cell>
          <cell r="X29" t="str">
            <v>NULL</v>
          </cell>
          <cell r="Y29">
            <v>2</v>
          </cell>
          <cell r="Z29" t="str">
            <v>NULL</v>
          </cell>
          <cell r="AA29" t="str">
            <v>NULL</v>
          </cell>
          <cell r="AB29" t="str">
            <v>NULL</v>
          </cell>
          <cell r="AC29" t="str">
            <v>NULL</v>
          </cell>
          <cell r="AD29">
            <v>2</v>
          </cell>
          <cell r="AE29" t="str">
            <v>NULL</v>
          </cell>
          <cell r="AF29">
            <v>2</v>
          </cell>
          <cell r="AG29">
            <v>2</v>
          </cell>
          <cell r="AH29">
            <v>2</v>
          </cell>
          <cell r="AI29">
            <v>2</v>
          </cell>
          <cell r="AJ29" t="str">
            <v>NULL</v>
          </cell>
          <cell r="AK29" t="str">
            <v>NULL</v>
          </cell>
          <cell r="AL29" t="str">
            <v>NULL</v>
          </cell>
        </row>
        <row r="30">
          <cell r="A30">
            <v>101455</v>
          </cell>
          <cell r="B30">
            <v>3033500</v>
          </cell>
          <cell r="C30" t="str">
            <v>St Stephen's Catholic Primary School</v>
          </cell>
          <cell r="D30" t="str">
            <v>London</v>
          </cell>
          <cell r="E30" t="str">
            <v>London</v>
          </cell>
          <cell r="F30" t="str">
            <v>Bexley</v>
          </cell>
          <cell r="G30" t="str">
            <v>Old Bexley and Sidcup</v>
          </cell>
          <cell r="H30" t="str">
            <v>DA16 3QG</v>
          </cell>
          <cell r="I30" t="str">
            <v>Voluntary Aided School</v>
          </cell>
          <cell r="J30" t="str">
            <v>Primary</v>
          </cell>
          <cell r="K30" t="str">
            <v>Does not have a sixth form</v>
          </cell>
          <cell r="L30">
            <v>10001220</v>
          </cell>
          <cell r="M30">
            <v>42311</v>
          </cell>
          <cell r="N30">
            <v>42312</v>
          </cell>
          <cell r="O30" t="str">
            <v>Maintained Academy and School Short inspection</v>
          </cell>
          <cell r="P30" t="str">
            <v>Schools - S8 deemed S5</v>
          </cell>
          <cell r="Q30" t="str">
            <v>NULL</v>
          </cell>
          <cell r="R30">
            <v>1</v>
          </cell>
          <cell r="S30" t="str">
            <v>NULL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 t="str">
            <v>NULL</v>
          </cell>
          <cell r="Y30">
            <v>1</v>
          </cell>
          <cell r="Z30" t="str">
            <v>NULL</v>
          </cell>
          <cell r="AA30" t="str">
            <v>NULL</v>
          </cell>
          <cell r="AB30" t="str">
            <v>NULL</v>
          </cell>
          <cell r="AC30" t="str">
            <v>NULL</v>
          </cell>
          <cell r="AD30">
            <v>2</v>
          </cell>
          <cell r="AE30" t="str">
            <v>NULL</v>
          </cell>
          <cell r="AF30">
            <v>2</v>
          </cell>
          <cell r="AG30">
            <v>2</v>
          </cell>
          <cell r="AH30">
            <v>1</v>
          </cell>
          <cell r="AI30">
            <v>2</v>
          </cell>
          <cell r="AJ30" t="str">
            <v>NULL</v>
          </cell>
          <cell r="AK30">
            <v>2</v>
          </cell>
          <cell r="AL30">
            <v>9</v>
          </cell>
        </row>
        <row r="31">
          <cell r="A31">
            <v>101486</v>
          </cell>
          <cell r="B31">
            <v>3037001</v>
          </cell>
          <cell r="C31" t="str">
            <v>Shenstone School</v>
          </cell>
          <cell r="D31" t="str">
            <v>London</v>
          </cell>
          <cell r="E31" t="str">
            <v>London</v>
          </cell>
          <cell r="F31" t="str">
            <v>Bexley</v>
          </cell>
          <cell r="G31" t="str">
            <v>Bexleyheath and Crayford</v>
          </cell>
          <cell r="H31" t="str">
            <v>DA1 4DZ</v>
          </cell>
          <cell r="I31" t="str">
            <v>Community Special School</v>
          </cell>
          <cell r="J31" t="str">
            <v>Special</v>
          </cell>
          <cell r="K31" t="str">
            <v>Not applicable</v>
          </cell>
          <cell r="L31">
            <v>10001121</v>
          </cell>
          <cell r="M31">
            <v>42327</v>
          </cell>
          <cell r="N31">
            <v>42327</v>
          </cell>
          <cell r="O31" t="str">
            <v>Maintained Academy and School Short inspection</v>
          </cell>
          <cell r="P31" t="str">
            <v>Schools - Short inspection</v>
          </cell>
          <cell r="Q31" t="str">
            <v>NULL</v>
          </cell>
          <cell r="R31" t="str">
            <v>NULL</v>
          </cell>
          <cell r="S31" t="str">
            <v>NULL</v>
          </cell>
          <cell r="T31" t="str">
            <v>NULL</v>
          </cell>
          <cell r="U31" t="str">
            <v>NULL</v>
          </cell>
          <cell r="V31" t="str">
            <v>NULL</v>
          </cell>
          <cell r="W31" t="str">
            <v>NULL</v>
          </cell>
          <cell r="X31" t="str">
            <v>NULL</v>
          </cell>
          <cell r="Y31" t="str">
            <v>NULL</v>
          </cell>
          <cell r="Z31" t="str">
            <v>NULL</v>
          </cell>
          <cell r="AA31" t="str">
            <v>NULL</v>
          </cell>
          <cell r="AB31" t="str">
            <v>NULL</v>
          </cell>
          <cell r="AC31" t="str">
            <v>NULL</v>
          </cell>
          <cell r="AD31">
            <v>2</v>
          </cell>
          <cell r="AE31" t="str">
            <v>NULL</v>
          </cell>
          <cell r="AF31">
            <v>2</v>
          </cell>
          <cell r="AG31">
            <v>2</v>
          </cell>
          <cell r="AH31">
            <v>1</v>
          </cell>
          <cell r="AI31">
            <v>2</v>
          </cell>
          <cell r="AJ31" t="str">
            <v>NULL</v>
          </cell>
          <cell r="AK31" t="str">
            <v>NULL</v>
          </cell>
          <cell r="AL31" t="str">
            <v>NULL</v>
          </cell>
        </row>
        <row r="32">
          <cell r="A32">
            <v>101522</v>
          </cell>
          <cell r="B32">
            <v>3042064</v>
          </cell>
          <cell r="C32" t="str">
            <v>Newfield Primary School</v>
          </cell>
          <cell r="D32" t="str">
            <v>London</v>
          </cell>
          <cell r="E32" t="str">
            <v>London</v>
          </cell>
          <cell r="F32" t="str">
            <v>Brent</v>
          </cell>
          <cell r="G32" t="str">
            <v>Brent Central</v>
          </cell>
          <cell r="H32" t="str">
            <v>NW10 3UD</v>
          </cell>
          <cell r="I32" t="str">
            <v>Community School</v>
          </cell>
          <cell r="J32" t="str">
            <v>Primary</v>
          </cell>
          <cell r="K32" t="str">
            <v>Does not have a sixth form</v>
          </cell>
          <cell r="L32">
            <v>10005982</v>
          </cell>
          <cell r="M32">
            <v>42326</v>
          </cell>
          <cell r="N32">
            <v>42326</v>
          </cell>
          <cell r="O32" t="str">
            <v>Requires Improvement monitoring Visit 1</v>
          </cell>
          <cell r="P32" t="str">
            <v>Schools - S8</v>
          </cell>
          <cell r="Q32" t="str">
            <v>NULL</v>
          </cell>
          <cell r="R32" t="str">
            <v>NULL</v>
          </cell>
          <cell r="S32" t="str">
            <v>NULL</v>
          </cell>
          <cell r="T32" t="str">
            <v>NULL</v>
          </cell>
          <cell r="U32" t="str">
            <v>NULL</v>
          </cell>
          <cell r="V32" t="str">
            <v>NULL</v>
          </cell>
          <cell r="W32" t="str">
            <v>NULL</v>
          </cell>
          <cell r="X32" t="str">
            <v>NULL</v>
          </cell>
          <cell r="Y32" t="str">
            <v>NULL</v>
          </cell>
          <cell r="Z32" t="str">
            <v>NULL</v>
          </cell>
          <cell r="AA32" t="str">
            <v>NULL</v>
          </cell>
          <cell r="AB32" t="str">
            <v>NULL</v>
          </cell>
          <cell r="AC32" t="str">
            <v>NULL</v>
          </cell>
          <cell r="AD32">
            <v>3</v>
          </cell>
          <cell r="AE32" t="str">
            <v>NULL</v>
          </cell>
          <cell r="AF32">
            <v>3</v>
          </cell>
          <cell r="AG32">
            <v>3</v>
          </cell>
          <cell r="AH32">
            <v>3</v>
          </cell>
          <cell r="AI32">
            <v>3</v>
          </cell>
          <cell r="AJ32" t="str">
            <v>NULL</v>
          </cell>
          <cell r="AK32">
            <v>2</v>
          </cell>
          <cell r="AL32">
            <v>9</v>
          </cell>
        </row>
        <row r="33">
          <cell r="A33">
            <v>101524</v>
          </cell>
          <cell r="B33">
            <v>3042066</v>
          </cell>
          <cell r="C33" t="str">
            <v>Mitchell Brook Primary School</v>
          </cell>
          <cell r="D33" t="str">
            <v>London</v>
          </cell>
          <cell r="E33" t="str">
            <v>London</v>
          </cell>
          <cell r="F33" t="str">
            <v>Brent</v>
          </cell>
          <cell r="G33" t="str">
            <v>Brent Central</v>
          </cell>
          <cell r="H33" t="str">
            <v>NW10 9BX</v>
          </cell>
          <cell r="I33" t="str">
            <v>Community School</v>
          </cell>
          <cell r="J33" t="str">
            <v>Primary</v>
          </cell>
          <cell r="K33" t="str">
            <v>Does not have a sixth form</v>
          </cell>
          <cell r="L33">
            <v>10001285</v>
          </cell>
          <cell r="M33">
            <v>42311</v>
          </cell>
          <cell r="N33">
            <v>42312</v>
          </cell>
          <cell r="O33" t="str">
            <v>Maintained Academy and School Short inspection</v>
          </cell>
          <cell r="P33" t="str">
            <v>Schools - S8 deemed S5</v>
          </cell>
          <cell r="Q33" t="str">
            <v>NULL</v>
          </cell>
          <cell r="R33">
            <v>1</v>
          </cell>
          <cell r="S33" t="str">
            <v>NULL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 t="str">
            <v>NULL</v>
          </cell>
          <cell r="Y33">
            <v>1</v>
          </cell>
          <cell r="Z33">
            <v>1</v>
          </cell>
          <cell r="AA33" t="str">
            <v>NULL</v>
          </cell>
          <cell r="AB33" t="str">
            <v>NULL</v>
          </cell>
          <cell r="AC33" t="str">
            <v>NULL</v>
          </cell>
          <cell r="AD33">
            <v>2</v>
          </cell>
          <cell r="AE33" t="str">
            <v>NULL</v>
          </cell>
          <cell r="AF33">
            <v>2</v>
          </cell>
          <cell r="AG33">
            <v>2</v>
          </cell>
          <cell r="AH33">
            <v>2</v>
          </cell>
          <cell r="AI33">
            <v>2</v>
          </cell>
          <cell r="AJ33" t="str">
            <v>NULL</v>
          </cell>
          <cell r="AK33">
            <v>3</v>
          </cell>
          <cell r="AL33">
            <v>9</v>
          </cell>
        </row>
        <row r="34">
          <cell r="A34">
            <v>101548</v>
          </cell>
          <cell r="B34">
            <v>3043511</v>
          </cell>
          <cell r="C34" t="str">
            <v>St Margaret Clitherow RC Primary School</v>
          </cell>
          <cell r="D34" t="str">
            <v>London</v>
          </cell>
          <cell r="E34" t="str">
            <v>London</v>
          </cell>
          <cell r="F34" t="str">
            <v>Brent</v>
          </cell>
          <cell r="G34" t="str">
            <v>Brent Central</v>
          </cell>
          <cell r="H34" t="str">
            <v>NW10 0BG</v>
          </cell>
          <cell r="I34" t="str">
            <v>Voluntary Aided School</v>
          </cell>
          <cell r="J34" t="str">
            <v>Primary</v>
          </cell>
          <cell r="K34" t="str">
            <v>Does not have a sixth form</v>
          </cell>
          <cell r="L34">
            <v>10001342</v>
          </cell>
          <cell r="M34">
            <v>42312</v>
          </cell>
          <cell r="N34">
            <v>42312</v>
          </cell>
          <cell r="O34" t="str">
            <v>Maintained Academy and School Short inspection</v>
          </cell>
          <cell r="P34" t="str">
            <v>Schools - Short inspection</v>
          </cell>
          <cell r="Q34" t="str">
            <v>NULL</v>
          </cell>
          <cell r="R34" t="str">
            <v>NULL</v>
          </cell>
          <cell r="S34" t="str">
            <v>NULL</v>
          </cell>
          <cell r="T34" t="str">
            <v>NULL</v>
          </cell>
          <cell r="U34" t="str">
            <v>NULL</v>
          </cell>
          <cell r="V34" t="str">
            <v>NULL</v>
          </cell>
          <cell r="W34" t="str">
            <v>NULL</v>
          </cell>
          <cell r="X34" t="str">
            <v>NULL</v>
          </cell>
          <cell r="Y34" t="str">
            <v>NULL</v>
          </cell>
          <cell r="Z34" t="str">
            <v>NULL</v>
          </cell>
          <cell r="AA34" t="str">
            <v>NULL</v>
          </cell>
          <cell r="AB34" t="str">
            <v>NULL</v>
          </cell>
          <cell r="AC34" t="str">
            <v>NULL</v>
          </cell>
          <cell r="AD34">
            <v>2</v>
          </cell>
          <cell r="AE34" t="str">
            <v>NULL</v>
          </cell>
          <cell r="AF34">
            <v>2</v>
          </cell>
          <cell r="AG34">
            <v>2</v>
          </cell>
          <cell r="AH34">
            <v>2</v>
          </cell>
          <cell r="AI34">
            <v>2</v>
          </cell>
          <cell r="AJ34" t="str">
            <v>NULL</v>
          </cell>
          <cell r="AK34">
            <v>2</v>
          </cell>
          <cell r="AL34">
            <v>9</v>
          </cell>
        </row>
        <row r="35">
          <cell r="A35">
            <v>101554</v>
          </cell>
          <cell r="B35">
            <v>3045202</v>
          </cell>
          <cell r="C35" t="str">
            <v>Malorees Junior School</v>
          </cell>
          <cell r="D35" t="str">
            <v>London</v>
          </cell>
          <cell r="E35" t="str">
            <v>London</v>
          </cell>
          <cell r="F35" t="str">
            <v>Brent</v>
          </cell>
          <cell r="G35" t="str">
            <v>Hampstead and Kilburn</v>
          </cell>
          <cell r="H35" t="str">
            <v>NW6 7PB</v>
          </cell>
          <cell r="I35" t="str">
            <v>Foundation School</v>
          </cell>
          <cell r="J35" t="str">
            <v>Primary</v>
          </cell>
          <cell r="K35" t="str">
            <v>Does not have a sixth form</v>
          </cell>
          <cell r="L35">
            <v>10007628</v>
          </cell>
          <cell r="M35">
            <v>42290</v>
          </cell>
          <cell r="N35">
            <v>42290</v>
          </cell>
          <cell r="O35" t="str">
            <v>Requires Improvement monitoring Visit 1</v>
          </cell>
          <cell r="P35" t="str">
            <v>Schools - S8</v>
          </cell>
          <cell r="Q35" t="str">
            <v>NULL</v>
          </cell>
          <cell r="R35" t="str">
            <v>NULL</v>
          </cell>
          <cell r="S35" t="str">
            <v>NULL</v>
          </cell>
          <cell r="T35" t="str">
            <v>NULL</v>
          </cell>
          <cell r="U35" t="str">
            <v>NULL</v>
          </cell>
          <cell r="V35" t="str">
            <v>NULL</v>
          </cell>
          <cell r="W35" t="str">
            <v>NULL</v>
          </cell>
          <cell r="X35" t="str">
            <v>NULL</v>
          </cell>
          <cell r="Y35" t="str">
            <v>NULL</v>
          </cell>
          <cell r="Z35" t="str">
            <v>NULL</v>
          </cell>
          <cell r="AA35" t="str">
            <v>NULL</v>
          </cell>
          <cell r="AB35" t="str">
            <v>NULL</v>
          </cell>
          <cell r="AC35" t="str">
            <v>NULL</v>
          </cell>
          <cell r="AD35">
            <v>3</v>
          </cell>
          <cell r="AE35" t="str">
            <v>NULL</v>
          </cell>
          <cell r="AF35">
            <v>3</v>
          </cell>
          <cell r="AG35">
            <v>3</v>
          </cell>
          <cell r="AH35">
            <v>3</v>
          </cell>
          <cell r="AI35">
            <v>3</v>
          </cell>
          <cell r="AJ35" t="str">
            <v>NULL</v>
          </cell>
          <cell r="AK35">
            <v>9</v>
          </cell>
          <cell r="AL35">
            <v>9</v>
          </cell>
        </row>
        <row r="36">
          <cell r="A36">
            <v>101745</v>
          </cell>
          <cell r="B36">
            <v>3062050</v>
          </cell>
          <cell r="C36" t="str">
            <v>Winterbourne Junior Girls' School</v>
          </cell>
          <cell r="D36" t="str">
            <v>London</v>
          </cell>
          <cell r="E36" t="str">
            <v>London</v>
          </cell>
          <cell r="F36" t="str">
            <v>Croydon</v>
          </cell>
          <cell r="G36" t="str">
            <v>Croydon North</v>
          </cell>
          <cell r="H36" t="str">
            <v>CR7 7QT</v>
          </cell>
          <cell r="I36" t="str">
            <v>Community School</v>
          </cell>
          <cell r="J36" t="str">
            <v>Primary</v>
          </cell>
          <cell r="K36" t="str">
            <v>Does not have a sixth form</v>
          </cell>
          <cell r="L36">
            <v>10005498</v>
          </cell>
          <cell r="M36">
            <v>42283</v>
          </cell>
          <cell r="N36">
            <v>42284</v>
          </cell>
          <cell r="O36" t="str">
            <v>Maintained Academy and School Short inspection</v>
          </cell>
          <cell r="P36" t="str">
            <v>Schools - S8 deemed S5</v>
          </cell>
          <cell r="Q36" t="str">
            <v>NULL</v>
          </cell>
          <cell r="R36">
            <v>3</v>
          </cell>
          <cell r="S36" t="str">
            <v>NULL</v>
          </cell>
          <cell r="T36">
            <v>3</v>
          </cell>
          <cell r="U36">
            <v>3</v>
          </cell>
          <cell r="V36">
            <v>3</v>
          </cell>
          <cell r="W36">
            <v>3</v>
          </cell>
          <cell r="X36" t="str">
            <v>NULL</v>
          </cell>
          <cell r="Y36" t="str">
            <v>NULL</v>
          </cell>
          <cell r="Z36" t="str">
            <v>NULL</v>
          </cell>
          <cell r="AA36" t="str">
            <v>NULL</v>
          </cell>
          <cell r="AB36" t="str">
            <v>NULL</v>
          </cell>
          <cell r="AC36" t="str">
            <v>NULL</v>
          </cell>
          <cell r="AD36">
            <v>2</v>
          </cell>
          <cell r="AE36" t="str">
            <v>NULL</v>
          </cell>
          <cell r="AF36">
            <v>2</v>
          </cell>
          <cell r="AG36">
            <v>2</v>
          </cell>
          <cell r="AH36">
            <v>2</v>
          </cell>
          <cell r="AI36">
            <v>2</v>
          </cell>
          <cell r="AJ36" t="str">
            <v>NULL</v>
          </cell>
          <cell r="AK36" t="str">
            <v>NULL</v>
          </cell>
          <cell r="AL36" t="str">
            <v>NULL</v>
          </cell>
        </row>
        <row r="37">
          <cell r="A37">
            <v>101746</v>
          </cell>
          <cell r="B37">
            <v>3062051</v>
          </cell>
          <cell r="C37" t="str">
            <v>Winterbourne Nursery and Infants' School</v>
          </cell>
          <cell r="D37" t="str">
            <v>London</v>
          </cell>
          <cell r="E37" t="str">
            <v>London</v>
          </cell>
          <cell r="F37" t="str">
            <v>Croydon</v>
          </cell>
          <cell r="G37" t="str">
            <v>Croydon North</v>
          </cell>
          <cell r="H37" t="str">
            <v>CR7 7QT</v>
          </cell>
          <cell r="I37" t="str">
            <v>Community School</v>
          </cell>
          <cell r="J37" t="str">
            <v>Primary</v>
          </cell>
          <cell r="K37" t="str">
            <v>Does not have a sixth form</v>
          </cell>
          <cell r="L37">
            <v>10005687</v>
          </cell>
          <cell r="M37">
            <v>42325</v>
          </cell>
          <cell r="N37">
            <v>42326</v>
          </cell>
          <cell r="O37" t="str">
            <v>Maintained Academy and School Short inspection</v>
          </cell>
          <cell r="P37" t="str">
            <v>Schools - S8 deemed S5</v>
          </cell>
          <cell r="Q37" t="str">
            <v>NULL</v>
          </cell>
          <cell r="R37">
            <v>3</v>
          </cell>
          <cell r="S37" t="str">
            <v>NULL</v>
          </cell>
          <cell r="T37">
            <v>3</v>
          </cell>
          <cell r="U37">
            <v>3</v>
          </cell>
          <cell r="V37">
            <v>2</v>
          </cell>
          <cell r="W37">
            <v>3</v>
          </cell>
          <cell r="X37" t="str">
            <v>NULL</v>
          </cell>
          <cell r="Y37">
            <v>3</v>
          </cell>
          <cell r="Z37" t="str">
            <v>NULL</v>
          </cell>
          <cell r="AA37" t="str">
            <v>NULL</v>
          </cell>
          <cell r="AB37" t="str">
            <v>NULL</v>
          </cell>
          <cell r="AC37" t="str">
            <v>NULL</v>
          </cell>
          <cell r="AD37">
            <v>2</v>
          </cell>
          <cell r="AE37" t="str">
            <v>NULL</v>
          </cell>
          <cell r="AF37">
            <v>2</v>
          </cell>
          <cell r="AG37">
            <v>2</v>
          </cell>
          <cell r="AH37">
            <v>2</v>
          </cell>
          <cell r="AI37">
            <v>2</v>
          </cell>
          <cell r="AJ37" t="str">
            <v>NULL</v>
          </cell>
          <cell r="AK37">
            <v>2</v>
          </cell>
          <cell r="AL37">
            <v>9</v>
          </cell>
        </row>
        <row r="38">
          <cell r="A38">
            <v>101785</v>
          </cell>
          <cell r="B38">
            <v>3062105</v>
          </cell>
          <cell r="C38" t="str">
            <v>Norbury Manor Primary School</v>
          </cell>
          <cell r="D38" t="str">
            <v>London</v>
          </cell>
          <cell r="E38" t="str">
            <v>London</v>
          </cell>
          <cell r="F38" t="str">
            <v>Croydon</v>
          </cell>
          <cell r="G38" t="str">
            <v>Croydon North</v>
          </cell>
          <cell r="H38" t="str">
            <v>SW16 5QR</v>
          </cell>
          <cell r="I38" t="str">
            <v>Community School</v>
          </cell>
          <cell r="J38" t="str">
            <v>Primary</v>
          </cell>
          <cell r="K38" t="str">
            <v>Does not have a sixth form</v>
          </cell>
          <cell r="L38">
            <v>10005978</v>
          </cell>
          <cell r="M38">
            <v>42341</v>
          </cell>
          <cell r="N38">
            <v>42341</v>
          </cell>
          <cell r="O38" t="str">
            <v>Requires Improvement monitoring Visit 1</v>
          </cell>
          <cell r="P38" t="str">
            <v>Schools - S8</v>
          </cell>
          <cell r="Q38" t="str">
            <v>NULL</v>
          </cell>
          <cell r="R38" t="str">
            <v>NULL</v>
          </cell>
          <cell r="S38" t="str">
            <v>NULL</v>
          </cell>
          <cell r="T38" t="str">
            <v>NULL</v>
          </cell>
          <cell r="U38" t="str">
            <v>NULL</v>
          </cell>
          <cell r="V38" t="str">
            <v>NULL</v>
          </cell>
          <cell r="W38" t="str">
            <v>NULL</v>
          </cell>
          <cell r="X38" t="str">
            <v>NULL</v>
          </cell>
          <cell r="Y38" t="str">
            <v>NULL</v>
          </cell>
          <cell r="Z38" t="str">
            <v>NULL</v>
          </cell>
          <cell r="AA38" t="str">
            <v>NULL</v>
          </cell>
          <cell r="AB38" t="str">
            <v>NULL</v>
          </cell>
          <cell r="AC38" t="str">
            <v>NULL</v>
          </cell>
          <cell r="AD38">
            <v>3</v>
          </cell>
          <cell r="AE38" t="str">
            <v>NULL</v>
          </cell>
          <cell r="AF38">
            <v>3</v>
          </cell>
          <cell r="AG38">
            <v>3</v>
          </cell>
          <cell r="AH38">
            <v>3</v>
          </cell>
          <cell r="AI38">
            <v>3</v>
          </cell>
          <cell r="AJ38" t="str">
            <v>NULL</v>
          </cell>
          <cell r="AK38">
            <v>3</v>
          </cell>
          <cell r="AL38">
            <v>9</v>
          </cell>
        </row>
        <row r="39">
          <cell r="A39">
            <v>101790</v>
          </cell>
          <cell r="B39">
            <v>3063006</v>
          </cell>
          <cell r="C39" t="str">
            <v>The Minster Junior School</v>
          </cell>
          <cell r="D39" t="str">
            <v>London</v>
          </cell>
          <cell r="E39" t="str">
            <v>London</v>
          </cell>
          <cell r="F39" t="str">
            <v>Croydon</v>
          </cell>
          <cell r="G39" t="str">
            <v>Croydon South</v>
          </cell>
          <cell r="H39" t="str">
            <v>CR0 4BH</v>
          </cell>
          <cell r="I39" t="str">
            <v>Voluntary Aided School</v>
          </cell>
          <cell r="J39" t="str">
            <v>Primary</v>
          </cell>
          <cell r="K39" t="str">
            <v>Does not have a sixth form</v>
          </cell>
          <cell r="L39">
            <v>10005968</v>
          </cell>
          <cell r="M39">
            <v>42332</v>
          </cell>
          <cell r="N39">
            <v>42333</v>
          </cell>
          <cell r="O39" t="str">
            <v>Schools into Special Measures Visit 4</v>
          </cell>
          <cell r="P39" t="str">
            <v>Schools - S8</v>
          </cell>
          <cell r="Q39" t="str">
            <v>NULL</v>
          </cell>
          <cell r="R39" t="str">
            <v>NULL</v>
          </cell>
          <cell r="S39" t="str">
            <v>NULL</v>
          </cell>
          <cell r="T39" t="str">
            <v>NULL</v>
          </cell>
          <cell r="U39" t="str">
            <v>NULL</v>
          </cell>
          <cell r="V39" t="str">
            <v>NULL</v>
          </cell>
          <cell r="W39" t="str">
            <v>NULL</v>
          </cell>
          <cell r="X39" t="str">
            <v>NULL</v>
          </cell>
          <cell r="Y39" t="str">
            <v>NULL</v>
          </cell>
          <cell r="Z39" t="str">
            <v>NULL</v>
          </cell>
          <cell r="AA39" t="str">
            <v>NULL</v>
          </cell>
          <cell r="AB39" t="str">
            <v>NULL</v>
          </cell>
          <cell r="AC39" t="str">
            <v>NULL</v>
          </cell>
          <cell r="AD39">
            <v>4</v>
          </cell>
          <cell r="AE39" t="str">
            <v>SM</v>
          </cell>
          <cell r="AF39">
            <v>4</v>
          </cell>
          <cell r="AG39">
            <v>4</v>
          </cell>
          <cell r="AH39">
            <v>3</v>
          </cell>
          <cell r="AI39">
            <v>4</v>
          </cell>
          <cell r="AJ39" t="str">
            <v>NULL</v>
          </cell>
          <cell r="AK39" t="str">
            <v>NULL</v>
          </cell>
          <cell r="AL39" t="str">
            <v>NULL</v>
          </cell>
        </row>
        <row r="40">
          <cell r="A40">
            <v>101914</v>
          </cell>
          <cell r="B40">
            <v>3072184</v>
          </cell>
          <cell r="C40" t="str">
            <v>Hathaway Primary School</v>
          </cell>
          <cell r="D40" t="str">
            <v>London</v>
          </cell>
          <cell r="E40" t="str">
            <v>London</v>
          </cell>
          <cell r="F40" t="str">
            <v>Ealing</v>
          </cell>
          <cell r="G40" t="str">
            <v>Ealing North</v>
          </cell>
          <cell r="H40" t="str">
            <v>W13 0DH</v>
          </cell>
          <cell r="I40" t="str">
            <v>Community School</v>
          </cell>
          <cell r="J40" t="str">
            <v>Primary</v>
          </cell>
          <cell r="K40" t="str">
            <v>Does not have a sixth form</v>
          </cell>
          <cell r="L40">
            <v>10005989</v>
          </cell>
          <cell r="M40">
            <v>42269</v>
          </cell>
          <cell r="N40">
            <v>42270</v>
          </cell>
          <cell r="O40" t="str">
            <v>Schools into Special Measures Visit 3</v>
          </cell>
          <cell r="P40" t="str">
            <v>Schools - S8</v>
          </cell>
          <cell r="Q40" t="str">
            <v>NULL</v>
          </cell>
          <cell r="R40" t="str">
            <v>NULL</v>
          </cell>
          <cell r="S40" t="str">
            <v>NULL</v>
          </cell>
          <cell r="T40" t="str">
            <v>NULL</v>
          </cell>
          <cell r="U40" t="str">
            <v>NULL</v>
          </cell>
          <cell r="V40" t="str">
            <v>NULL</v>
          </cell>
          <cell r="W40" t="str">
            <v>NULL</v>
          </cell>
          <cell r="X40" t="str">
            <v>NULL</v>
          </cell>
          <cell r="Y40" t="str">
            <v>NULL</v>
          </cell>
          <cell r="Z40" t="str">
            <v>NULL</v>
          </cell>
          <cell r="AA40" t="str">
            <v>NULL</v>
          </cell>
          <cell r="AB40" t="str">
            <v>NULL</v>
          </cell>
          <cell r="AC40" t="str">
            <v>NULL</v>
          </cell>
          <cell r="AD40">
            <v>4</v>
          </cell>
          <cell r="AE40" t="str">
            <v>SM</v>
          </cell>
          <cell r="AF40">
            <v>4</v>
          </cell>
          <cell r="AG40">
            <v>4</v>
          </cell>
          <cell r="AH40">
            <v>3</v>
          </cell>
          <cell r="AI40">
            <v>4</v>
          </cell>
          <cell r="AJ40" t="str">
            <v>NULL</v>
          </cell>
          <cell r="AK40" t="str">
            <v>NULL</v>
          </cell>
          <cell r="AL40" t="str">
            <v>NULL</v>
          </cell>
        </row>
        <row r="41">
          <cell r="A41">
            <v>101930</v>
          </cell>
          <cell r="B41">
            <v>3074030</v>
          </cell>
          <cell r="C41" t="str">
            <v>Dormers Wells High School</v>
          </cell>
          <cell r="D41" t="str">
            <v>London</v>
          </cell>
          <cell r="E41" t="str">
            <v>London</v>
          </cell>
          <cell r="F41" t="str">
            <v>Ealing</v>
          </cell>
          <cell r="G41" t="str">
            <v>Ealing, Southall</v>
          </cell>
          <cell r="H41" t="str">
            <v>UB1 3HZ</v>
          </cell>
          <cell r="I41" t="str">
            <v>Community School</v>
          </cell>
          <cell r="J41" t="str">
            <v>Secondary</v>
          </cell>
          <cell r="K41" t="str">
            <v>Has a sixth form</v>
          </cell>
          <cell r="L41">
            <v>10000919</v>
          </cell>
          <cell r="M41">
            <v>42354</v>
          </cell>
          <cell r="N41">
            <v>42354</v>
          </cell>
          <cell r="O41" t="str">
            <v>Maintained Academy and School Short inspection</v>
          </cell>
          <cell r="P41" t="str">
            <v>Schools - Short inspection</v>
          </cell>
          <cell r="Q41" t="str">
            <v>NULL</v>
          </cell>
          <cell r="R41" t="str">
            <v>NULL</v>
          </cell>
          <cell r="S41" t="str">
            <v>NULL</v>
          </cell>
          <cell r="T41" t="str">
            <v>NULL</v>
          </cell>
          <cell r="U41" t="str">
            <v>NULL</v>
          </cell>
          <cell r="V41" t="str">
            <v>NULL</v>
          </cell>
          <cell r="W41" t="str">
            <v>NULL</v>
          </cell>
          <cell r="X41" t="str">
            <v>NULL</v>
          </cell>
          <cell r="Y41" t="str">
            <v>NULL</v>
          </cell>
          <cell r="Z41" t="str">
            <v>NULL</v>
          </cell>
          <cell r="AA41" t="str">
            <v>NULL</v>
          </cell>
          <cell r="AB41" t="str">
            <v>NULL</v>
          </cell>
          <cell r="AC41" t="str">
            <v>NULL</v>
          </cell>
          <cell r="AD41">
            <v>2</v>
          </cell>
          <cell r="AE41" t="str">
            <v>NULL</v>
          </cell>
          <cell r="AF41">
            <v>2</v>
          </cell>
          <cell r="AG41">
            <v>2</v>
          </cell>
          <cell r="AH41">
            <v>2</v>
          </cell>
          <cell r="AI41">
            <v>1</v>
          </cell>
          <cell r="AJ41" t="str">
            <v>NULL</v>
          </cell>
          <cell r="AK41">
            <v>9</v>
          </cell>
          <cell r="AL41" t="str">
            <v>NULL</v>
          </cell>
        </row>
        <row r="42">
          <cell r="A42">
            <v>102176</v>
          </cell>
          <cell r="B42">
            <v>3097001</v>
          </cell>
          <cell r="C42" t="str">
            <v>Vale School</v>
          </cell>
          <cell r="D42" t="str">
            <v>London</v>
          </cell>
          <cell r="E42" t="str">
            <v>London</v>
          </cell>
          <cell r="F42" t="str">
            <v>Haringey</v>
          </cell>
          <cell r="G42" t="str">
            <v>Tottenham</v>
          </cell>
          <cell r="H42" t="str">
            <v>N17 0PG</v>
          </cell>
          <cell r="I42" t="str">
            <v>Community Special School</v>
          </cell>
          <cell r="J42" t="str">
            <v>Special</v>
          </cell>
          <cell r="K42" t="str">
            <v>Does not have a sixth form</v>
          </cell>
          <cell r="L42">
            <v>10001256</v>
          </cell>
          <cell r="M42">
            <v>42270</v>
          </cell>
          <cell r="N42">
            <v>42270</v>
          </cell>
          <cell r="O42" t="str">
            <v>Maintained Academy and School Short inspection</v>
          </cell>
          <cell r="P42" t="str">
            <v>Schools - Short inspection</v>
          </cell>
          <cell r="Q42" t="str">
            <v>NULL</v>
          </cell>
          <cell r="R42" t="str">
            <v>NULL</v>
          </cell>
          <cell r="S42" t="str">
            <v>NULL</v>
          </cell>
          <cell r="T42" t="str">
            <v>NULL</v>
          </cell>
          <cell r="U42" t="str">
            <v>NULL</v>
          </cell>
          <cell r="V42" t="str">
            <v>NULL</v>
          </cell>
          <cell r="W42" t="str">
            <v>NULL</v>
          </cell>
          <cell r="X42" t="str">
            <v>NULL</v>
          </cell>
          <cell r="Y42" t="str">
            <v>NULL</v>
          </cell>
          <cell r="Z42" t="str">
            <v>NULL</v>
          </cell>
          <cell r="AA42" t="str">
            <v>NULL</v>
          </cell>
          <cell r="AB42" t="str">
            <v>NULL</v>
          </cell>
          <cell r="AC42" t="str">
            <v>NULL</v>
          </cell>
          <cell r="AD42">
            <v>2</v>
          </cell>
          <cell r="AE42" t="str">
            <v>NULL</v>
          </cell>
          <cell r="AF42">
            <v>2</v>
          </cell>
          <cell r="AG42">
            <v>2</v>
          </cell>
          <cell r="AH42">
            <v>2</v>
          </cell>
          <cell r="AI42">
            <v>2</v>
          </cell>
          <cell r="AJ42" t="str">
            <v>NULL</v>
          </cell>
          <cell r="AK42" t="str">
            <v>NULL</v>
          </cell>
          <cell r="AL42" t="str">
            <v>NULL</v>
          </cell>
        </row>
        <row r="43">
          <cell r="A43">
            <v>102185</v>
          </cell>
          <cell r="B43">
            <v>3102050</v>
          </cell>
          <cell r="C43" t="str">
            <v>Roxeth Primary School</v>
          </cell>
          <cell r="D43" t="str">
            <v>London</v>
          </cell>
          <cell r="E43" t="str">
            <v>London</v>
          </cell>
          <cell r="F43" t="str">
            <v>Harrow</v>
          </cell>
          <cell r="G43" t="str">
            <v>Harrow West</v>
          </cell>
          <cell r="H43" t="str">
            <v>HA2 0JA</v>
          </cell>
          <cell r="I43" t="str">
            <v>Community School</v>
          </cell>
          <cell r="J43" t="str">
            <v>Primary</v>
          </cell>
          <cell r="K43" t="str">
            <v>Does not have a sixth form</v>
          </cell>
          <cell r="L43">
            <v>10001538</v>
          </cell>
          <cell r="M43">
            <v>42291</v>
          </cell>
          <cell r="N43">
            <v>42291</v>
          </cell>
          <cell r="O43" t="str">
            <v>Maintained Academy and School Short inspection</v>
          </cell>
          <cell r="P43" t="str">
            <v>Schools - Short inspection</v>
          </cell>
          <cell r="Q43" t="str">
            <v>NULL</v>
          </cell>
          <cell r="R43" t="str">
            <v>NULL</v>
          </cell>
          <cell r="S43" t="str">
            <v>NULL</v>
          </cell>
          <cell r="T43" t="str">
            <v>NULL</v>
          </cell>
          <cell r="U43" t="str">
            <v>NULL</v>
          </cell>
          <cell r="V43" t="str">
            <v>NULL</v>
          </cell>
          <cell r="W43" t="str">
            <v>NULL</v>
          </cell>
          <cell r="X43" t="str">
            <v>NULL</v>
          </cell>
          <cell r="Y43" t="str">
            <v>NULL</v>
          </cell>
          <cell r="Z43" t="str">
            <v>NULL</v>
          </cell>
          <cell r="AA43" t="str">
            <v>NULL</v>
          </cell>
          <cell r="AB43" t="str">
            <v>NULL</v>
          </cell>
          <cell r="AC43" t="str">
            <v>NULL</v>
          </cell>
          <cell r="AD43">
            <v>2</v>
          </cell>
          <cell r="AE43" t="str">
            <v>NULL</v>
          </cell>
          <cell r="AF43">
            <v>2</v>
          </cell>
          <cell r="AG43">
            <v>2</v>
          </cell>
          <cell r="AH43">
            <v>2</v>
          </cell>
          <cell r="AI43">
            <v>2</v>
          </cell>
          <cell r="AJ43" t="str">
            <v>NULL</v>
          </cell>
          <cell r="AK43">
            <v>2</v>
          </cell>
          <cell r="AL43">
            <v>9</v>
          </cell>
        </row>
        <row r="44">
          <cell r="A44">
            <v>102277</v>
          </cell>
          <cell r="B44">
            <v>3112015</v>
          </cell>
          <cell r="C44" t="str">
            <v>Hacton Primary School</v>
          </cell>
          <cell r="D44" t="str">
            <v>London</v>
          </cell>
          <cell r="E44" t="str">
            <v>London</v>
          </cell>
          <cell r="F44" t="str">
            <v>Havering</v>
          </cell>
          <cell r="G44" t="str">
            <v>Hornchurch and Upminster</v>
          </cell>
          <cell r="H44" t="str">
            <v>RM12 6AU</v>
          </cell>
          <cell r="I44" t="str">
            <v>Community School</v>
          </cell>
          <cell r="J44" t="str">
            <v>Primary</v>
          </cell>
          <cell r="K44" t="str">
            <v>Does not have a sixth form</v>
          </cell>
          <cell r="L44">
            <v>10001204</v>
          </cell>
          <cell r="M44">
            <v>42332</v>
          </cell>
          <cell r="N44">
            <v>42333</v>
          </cell>
          <cell r="O44" t="str">
            <v>Maintained Academy and School Short inspection</v>
          </cell>
          <cell r="P44" t="str">
            <v>Schools - S8 deemed S5</v>
          </cell>
          <cell r="Q44" t="str">
            <v>NULL</v>
          </cell>
          <cell r="R44">
            <v>1</v>
          </cell>
          <cell r="S44" t="str">
            <v>NULL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 t="str">
            <v>NULL</v>
          </cell>
          <cell r="Y44">
            <v>1</v>
          </cell>
          <cell r="Z44" t="str">
            <v>NULL</v>
          </cell>
          <cell r="AA44" t="str">
            <v>NULL</v>
          </cell>
          <cell r="AB44" t="str">
            <v>NULL</v>
          </cell>
          <cell r="AC44" t="str">
            <v>NULL</v>
          </cell>
          <cell r="AD44">
            <v>2</v>
          </cell>
          <cell r="AE44" t="str">
            <v>NULL</v>
          </cell>
          <cell r="AF44">
            <v>2</v>
          </cell>
          <cell r="AG44">
            <v>2</v>
          </cell>
          <cell r="AH44">
            <v>2</v>
          </cell>
          <cell r="AI44">
            <v>2</v>
          </cell>
          <cell r="AJ44" t="str">
            <v>NULL</v>
          </cell>
          <cell r="AK44">
            <v>2</v>
          </cell>
          <cell r="AL44">
            <v>9</v>
          </cell>
        </row>
        <row r="45">
          <cell r="A45">
            <v>102313</v>
          </cell>
          <cell r="B45">
            <v>3112076</v>
          </cell>
          <cell r="C45" t="str">
            <v>Towers Junior School</v>
          </cell>
          <cell r="D45" t="str">
            <v>London</v>
          </cell>
          <cell r="E45" t="str">
            <v>London</v>
          </cell>
          <cell r="F45" t="str">
            <v>Havering</v>
          </cell>
          <cell r="G45" t="str">
            <v>Romford</v>
          </cell>
          <cell r="H45" t="str">
            <v>RM11 1PD</v>
          </cell>
          <cell r="I45" t="str">
            <v>Community School</v>
          </cell>
          <cell r="J45" t="str">
            <v>Primary</v>
          </cell>
          <cell r="K45" t="str">
            <v>Does not have a sixth form</v>
          </cell>
          <cell r="L45">
            <v>10001992</v>
          </cell>
          <cell r="M45">
            <v>42347</v>
          </cell>
          <cell r="N45">
            <v>42348</v>
          </cell>
          <cell r="O45" t="str">
            <v>Requires Improvement S5 Reinspection Visit 1</v>
          </cell>
          <cell r="P45" t="str">
            <v>Schools - S5</v>
          </cell>
          <cell r="Q45" t="str">
            <v>NULL</v>
          </cell>
          <cell r="R45">
            <v>2</v>
          </cell>
          <cell r="S45" t="str">
            <v>NULL</v>
          </cell>
          <cell r="T45">
            <v>2</v>
          </cell>
          <cell r="U45">
            <v>2</v>
          </cell>
          <cell r="V45">
            <v>2</v>
          </cell>
          <cell r="W45">
            <v>2</v>
          </cell>
          <cell r="X45" t="str">
            <v>NULL</v>
          </cell>
          <cell r="Y45" t="str">
            <v>NULL</v>
          </cell>
          <cell r="Z45" t="str">
            <v>NULL</v>
          </cell>
          <cell r="AA45" t="str">
            <v>NULL</v>
          </cell>
          <cell r="AB45" t="str">
            <v>NULL</v>
          </cell>
          <cell r="AC45" t="str">
            <v>NULL</v>
          </cell>
          <cell r="AD45">
            <v>3</v>
          </cell>
          <cell r="AE45" t="str">
            <v>NULL</v>
          </cell>
          <cell r="AF45">
            <v>3</v>
          </cell>
          <cell r="AG45">
            <v>3</v>
          </cell>
          <cell r="AH45">
            <v>2</v>
          </cell>
          <cell r="AI45">
            <v>3</v>
          </cell>
          <cell r="AJ45" t="str">
            <v>NULL</v>
          </cell>
          <cell r="AK45" t="str">
            <v>NULL</v>
          </cell>
          <cell r="AL45" t="str">
            <v>NULL</v>
          </cell>
        </row>
        <row r="46">
          <cell r="A46">
            <v>102373</v>
          </cell>
          <cell r="B46">
            <v>3122010</v>
          </cell>
          <cell r="C46" t="str">
            <v>Colham Manor Primary School</v>
          </cell>
          <cell r="D46" t="str">
            <v>London</v>
          </cell>
          <cell r="E46" t="str">
            <v>London</v>
          </cell>
          <cell r="F46" t="str">
            <v>Hillingdon</v>
          </cell>
          <cell r="G46" t="str">
            <v>Uxbridge and South Ruislip</v>
          </cell>
          <cell r="H46" t="str">
            <v>UB8 3PT</v>
          </cell>
          <cell r="I46" t="str">
            <v>Community School</v>
          </cell>
          <cell r="J46" t="str">
            <v>Primary</v>
          </cell>
          <cell r="K46" t="str">
            <v>Does not have a sixth form</v>
          </cell>
          <cell r="L46">
            <v>10001990</v>
          </cell>
          <cell r="M46">
            <v>42340</v>
          </cell>
          <cell r="N46">
            <v>42341</v>
          </cell>
          <cell r="O46" t="str">
            <v>Requires Improvement S5 Reinspection Visit 1</v>
          </cell>
          <cell r="P46" t="str">
            <v>Schools - S5</v>
          </cell>
          <cell r="Q46" t="str">
            <v>NULL</v>
          </cell>
          <cell r="R46">
            <v>2</v>
          </cell>
          <cell r="S46" t="str">
            <v>NULL</v>
          </cell>
          <cell r="T46">
            <v>2</v>
          </cell>
          <cell r="U46">
            <v>2</v>
          </cell>
          <cell r="V46">
            <v>1</v>
          </cell>
          <cell r="W46">
            <v>2</v>
          </cell>
          <cell r="X46" t="str">
            <v>NULL</v>
          </cell>
          <cell r="Y46">
            <v>2</v>
          </cell>
          <cell r="Z46" t="str">
            <v>NULL</v>
          </cell>
          <cell r="AA46" t="str">
            <v>NULL</v>
          </cell>
          <cell r="AB46" t="str">
            <v>NULL</v>
          </cell>
          <cell r="AC46" t="str">
            <v>NULL</v>
          </cell>
          <cell r="AD46">
            <v>3</v>
          </cell>
          <cell r="AE46" t="str">
            <v>NULL</v>
          </cell>
          <cell r="AF46">
            <v>3</v>
          </cell>
          <cell r="AG46">
            <v>3</v>
          </cell>
          <cell r="AH46">
            <v>2</v>
          </cell>
          <cell r="AI46">
            <v>2</v>
          </cell>
          <cell r="AJ46" t="str">
            <v>NULL</v>
          </cell>
          <cell r="AK46" t="str">
            <v>NULL</v>
          </cell>
          <cell r="AL46" t="str">
            <v>NULL</v>
          </cell>
        </row>
        <row r="47">
          <cell r="A47">
            <v>102378</v>
          </cell>
          <cell r="B47">
            <v>3122018</v>
          </cell>
          <cell r="C47" t="str">
            <v>Field End Junior School</v>
          </cell>
          <cell r="D47" t="str">
            <v>London</v>
          </cell>
          <cell r="E47" t="str">
            <v>London</v>
          </cell>
          <cell r="F47" t="str">
            <v>Hillingdon</v>
          </cell>
          <cell r="G47" t="str">
            <v>Uxbridge and South Ruislip</v>
          </cell>
          <cell r="H47" t="str">
            <v>HA4 9PQ</v>
          </cell>
          <cell r="I47" t="str">
            <v>Community School</v>
          </cell>
          <cell r="J47" t="str">
            <v>Primary</v>
          </cell>
          <cell r="K47" t="str">
            <v>Does not have a sixth form</v>
          </cell>
          <cell r="L47">
            <v>10005689</v>
          </cell>
          <cell r="M47">
            <v>42339</v>
          </cell>
          <cell r="N47">
            <v>42340</v>
          </cell>
          <cell r="O47" t="str">
            <v>Maintained Academy and School Short inspection</v>
          </cell>
          <cell r="P47" t="str">
            <v>Schools - S8 deemed S5</v>
          </cell>
          <cell r="Q47" t="str">
            <v>NULL</v>
          </cell>
          <cell r="R47">
            <v>3</v>
          </cell>
          <cell r="S47" t="str">
            <v>NULL</v>
          </cell>
          <cell r="T47">
            <v>3</v>
          </cell>
          <cell r="U47">
            <v>3</v>
          </cell>
          <cell r="V47">
            <v>2</v>
          </cell>
          <cell r="W47">
            <v>3</v>
          </cell>
          <cell r="X47" t="str">
            <v>NULL</v>
          </cell>
          <cell r="Y47" t="str">
            <v>NULL</v>
          </cell>
          <cell r="Z47" t="str">
            <v>NULL</v>
          </cell>
          <cell r="AA47" t="str">
            <v>NULL</v>
          </cell>
          <cell r="AB47" t="str">
            <v>NULL</v>
          </cell>
          <cell r="AC47" t="str">
            <v>NULL</v>
          </cell>
          <cell r="AD47">
            <v>2</v>
          </cell>
          <cell r="AE47" t="str">
            <v>NULL</v>
          </cell>
          <cell r="AF47">
            <v>2</v>
          </cell>
          <cell r="AG47">
            <v>2</v>
          </cell>
          <cell r="AH47">
            <v>2</v>
          </cell>
          <cell r="AI47">
            <v>2</v>
          </cell>
          <cell r="AJ47" t="str">
            <v>NULL</v>
          </cell>
          <cell r="AK47">
            <v>9</v>
          </cell>
          <cell r="AL47">
            <v>9</v>
          </cell>
        </row>
        <row r="48">
          <cell r="A48">
            <v>102391</v>
          </cell>
          <cell r="B48">
            <v>3122036</v>
          </cell>
          <cell r="C48" t="str">
            <v>Minet Junior School</v>
          </cell>
          <cell r="D48" t="str">
            <v>London</v>
          </cell>
          <cell r="E48" t="str">
            <v>London</v>
          </cell>
          <cell r="F48" t="str">
            <v>Hillingdon</v>
          </cell>
          <cell r="G48" t="str">
            <v>Hayes and Harlington</v>
          </cell>
          <cell r="H48" t="str">
            <v>UB3 3NR</v>
          </cell>
          <cell r="I48" t="str">
            <v>Community School</v>
          </cell>
          <cell r="J48" t="str">
            <v>Primary</v>
          </cell>
          <cell r="K48" t="str">
            <v>Does not have a sixth form</v>
          </cell>
          <cell r="L48">
            <v>10001989</v>
          </cell>
          <cell r="M48">
            <v>42271</v>
          </cell>
          <cell r="N48">
            <v>42272</v>
          </cell>
          <cell r="O48" t="str">
            <v>Requires Improvement S5 Reinspection Visit 1</v>
          </cell>
          <cell r="P48" t="str">
            <v>Schools - S5</v>
          </cell>
          <cell r="Q48" t="str">
            <v>NULL</v>
          </cell>
          <cell r="R48">
            <v>2</v>
          </cell>
          <cell r="S48" t="str">
            <v>NULL</v>
          </cell>
          <cell r="T48">
            <v>2</v>
          </cell>
          <cell r="U48">
            <v>2</v>
          </cell>
          <cell r="V48">
            <v>2</v>
          </cell>
          <cell r="W48">
            <v>2</v>
          </cell>
          <cell r="X48" t="str">
            <v>NULL</v>
          </cell>
          <cell r="Y48" t="str">
            <v>NULL</v>
          </cell>
          <cell r="Z48" t="str">
            <v>NULL</v>
          </cell>
          <cell r="AA48" t="str">
            <v>NULL</v>
          </cell>
          <cell r="AB48" t="str">
            <v>NULL</v>
          </cell>
          <cell r="AC48" t="str">
            <v>NULL</v>
          </cell>
          <cell r="AD48">
            <v>3</v>
          </cell>
          <cell r="AE48" t="str">
            <v>NULL</v>
          </cell>
          <cell r="AF48">
            <v>3</v>
          </cell>
          <cell r="AG48">
            <v>3</v>
          </cell>
          <cell r="AH48">
            <v>2</v>
          </cell>
          <cell r="AI48">
            <v>3</v>
          </cell>
          <cell r="AJ48" t="str">
            <v>NULL</v>
          </cell>
          <cell r="AK48" t="str">
            <v>NULL</v>
          </cell>
          <cell r="AL48" t="str">
            <v>NULL</v>
          </cell>
        </row>
        <row r="49">
          <cell r="A49">
            <v>102435</v>
          </cell>
          <cell r="B49">
            <v>3125205</v>
          </cell>
          <cell r="C49" t="str">
            <v>Hillside Junior School</v>
          </cell>
          <cell r="D49" t="str">
            <v>London</v>
          </cell>
          <cell r="E49" t="str">
            <v>London</v>
          </cell>
          <cell r="F49" t="str">
            <v>Hillingdon</v>
          </cell>
          <cell r="G49" t="str">
            <v>Ruislip, Northwood and Pinner</v>
          </cell>
          <cell r="H49" t="str">
            <v>HA6 1RX</v>
          </cell>
          <cell r="I49" t="str">
            <v>Foundation School</v>
          </cell>
          <cell r="J49" t="str">
            <v>Primary</v>
          </cell>
          <cell r="K49" t="str">
            <v>Does not have a sixth form</v>
          </cell>
          <cell r="L49">
            <v>10001486</v>
          </cell>
          <cell r="M49">
            <v>42346</v>
          </cell>
          <cell r="N49">
            <v>42346</v>
          </cell>
          <cell r="O49" t="str">
            <v>Maintained Academy and School Short inspection</v>
          </cell>
          <cell r="P49" t="str">
            <v>Schools - Short inspection</v>
          </cell>
          <cell r="Q49" t="str">
            <v>NULL</v>
          </cell>
          <cell r="R49" t="str">
            <v>NULL</v>
          </cell>
          <cell r="S49" t="str">
            <v>NULL</v>
          </cell>
          <cell r="T49" t="str">
            <v>NULL</v>
          </cell>
          <cell r="U49" t="str">
            <v>NULL</v>
          </cell>
          <cell r="V49" t="str">
            <v>NULL</v>
          </cell>
          <cell r="W49" t="str">
            <v>NULL</v>
          </cell>
          <cell r="X49" t="str">
            <v>NULL</v>
          </cell>
          <cell r="Y49" t="str">
            <v>NULL</v>
          </cell>
          <cell r="Z49" t="str">
            <v>NULL</v>
          </cell>
          <cell r="AA49" t="str">
            <v>NULL</v>
          </cell>
          <cell r="AB49" t="str">
            <v>NULL</v>
          </cell>
          <cell r="AC49" t="str">
            <v>NULL</v>
          </cell>
          <cell r="AD49">
            <v>2</v>
          </cell>
          <cell r="AE49" t="str">
            <v>NULL</v>
          </cell>
          <cell r="AF49">
            <v>2</v>
          </cell>
          <cell r="AG49">
            <v>2</v>
          </cell>
          <cell r="AH49">
            <v>1</v>
          </cell>
          <cell r="AI49">
            <v>2</v>
          </cell>
          <cell r="AJ49" t="str">
            <v>NULL</v>
          </cell>
          <cell r="AK49">
            <v>9</v>
          </cell>
          <cell r="AL49">
            <v>9</v>
          </cell>
        </row>
        <row r="50">
          <cell r="A50">
            <v>102592</v>
          </cell>
          <cell r="B50">
            <v>3143310</v>
          </cell>
          <cell r="C50" t="str">
            <v>St Matthew's CofE Primary School</v>
          </cell>
          <cell r="D50" t="str">
            <v>London</v>
          </cell>
          <cell r="E50" t="str">
            <v>London</v>
          </cell>
          <cell r="F50" t="str">
            <v>Kingston upon Thames</v>
          </cell>
          <cell r="G50" t="str">
            <v>Kingston and Surbiton</v>
          </cell>
          <cell r="H50" t="str">
            <v>KT6 6LW</v>
          </cell>
          <cell r="I50" t="str">
            <v>Voluntary Aided School</v>
          </cell>
          <cell r="J50" t="str">
            <v>Primary</v>
          </cell>
          <cell r="K50" t="str">
            <v>Does not have a sixth form</v>
          </cell>
          <cell r="L50">
            <v>10001984</v>
          </cell>
          <cell r="M50">
            <v>42319</v>
          </cell>
          <cell r="N50">
            <v>42320</v>
          </cell>
          <cell r="O50" t="str">
            <v>Requires Improvement S5 Reinspection Visit 1</v>
          </cell>
          <cell r="P50" t="str">
            <v>Schools - S5</v>
          </cell>
          <cell r="Q50" t="str">
            <v>NULL</v>
          </cell>
          <cell r="R50">
            <v>2</v>
          </cell>
          <cell r="S50" t="str">
            <v>NULL</v>
          </cell>
          <cell r="T50">
            <v>2</v>
          </cell>
          <cell r="U50">
            <v>2</v>
          </cell>
          <cell r="V50">
            <v>2</v>
          </cell>
          <cell r="W50">
            <v>2</v>
          </cell>
          <cell r="X50" t="str">
            <v>NULL</v>
          </cell>
          <cell r="Y50">
            <v>2</v>
          </cell>
          <cell r="Z50" t="str">
            <v>NULL</v>
          </cell>
          <cell r="AA50" t="str">
            <v>NULL</v>
          </cell>
          <cell r="AB50" t="str">
            <v>NULL</v>
          </cell>
          <cell r="AC50" t="str">
            <v>NULL</v>
          </cell>
          <cell r="AD50">
            <v>3</v>
          </cell>
          <cell r="AE50" t="str">
            <v>NULL</v>
          </cell>
          <cell r="AF50">
            <v>3</v>
          </cell>
          <cell r="AG50">
            <v>3</v>
          </cell>
          <cell r="AH50">
            <v>2</v>
          </cell>
          <cell r="AI50">
            <v>3</v>
          </cell>
          <cell r="AJ50" t="str">
            <v>NULL</v>
          </cell>
          <cell r="AK50" t="str">
            <v>NULL</v>
          </cell>
          <cell r="AL50" t="str">
            <v>NULL</v>
          </cell>
        </row>
        <row r="51">
          <cell r="A51">
            <v>102623</v>
          </cell>
          <cell r="B51">
            <v>3147002</v>
          </cell>
          <cell r="C51" t="str">
            <v>Dysart School</v>
          </cell>
          <cell r="D51" t="str">
            <v>London</v>
          </cell>
          <cell r="E51" t="str">
            <v>London</v>
          </cell>
          <cell r="F51" t="str">
            <v>Kingston upon Thames</v>
          </cell>
          <cell r="G51" t="str">
            <v>Kingston and Surbiton</v>
          </cell>
          <cell r="H51" t="str">
            <v>KT6 6HL</v>
          </cell>
          <cell r="I51" t="str">
            <v>Community Special School</v>
          </cell>
          <cell r="J51" t="str">
            <v>Special</v>
          </cell>
          <cell r="K51" t="str">
            <v>Has a sixth form</v>
          </cell>
          <cell r="L51">
            <v>10001167</v>
          </cell>
          <cell r="M51">
            <v>42270</v>
          </cell>
          <cell r="N51">
            <v>42270</v>
          </cell>
          <cell r="O51" t="str">
            <v>Maintained Academy and School Short inspection</v>
          </cell>
          <cell r="P51" t="str">
            <v>Schools - Short inspection</v>
          </cell>
          <cell r="Q51" t="str">
            <v>NULL</v>
          </cell>
          <cell r="R51" t="str">
            <v>NULL</v>
          </cell>
          <cell r="S51" t="str">
            <v>NULL</v>
          </cell>
          <cell r="T51" t="str">
            <v>NULL</v>
          </cell>
          <cell r="U51" t="str">
            <v>NULL</v>
          </cell>
          <cell r="V51" t="str">
            <v>NULL</v>
          </cell>
          <cell r="W51" t="str">
            <v>NULL</v>
          </cell>
          <cell r="X51" t="str">
            <v>NULL</v>
          </cell>
          <cell r="Y51" t="str">
            <v>NULL</v>
          </cell>
          <cell r="Z51" t="str">
            <v>NULL</v>
          </cell>
          <cell r="AA51" t="str">
            <v>NULL</v>
          </cell>
          <cell r="AB51" t="str">
            <v>NULL</v>
          </cell>
          <cell r="AC51" t="str">
            <v>NULL</v>
          </cell>
          <cell r="AD51">
            <v>1</v>
          </cell>
          <cell r="AE51" t="str">
            <v>NULL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 t="str">
            <v>NULL</v>
          </cell>
          <cell r="AK51">
            <v>8</v>
          </cell>
          <cell r="AL51" t="str">
            <v>NULL</v>
          </cell>
        </row>
        <row r="52">
          <cell r="A52">
            <v>102631</v>
          </cell>
          <cell r="B52">
            <v>3152058</v>
          </cell>
          <cell r="C52" t="str">
            <v>Beecholme Primary School</v>
          </cell>
          <cell r="D52" t="str">
            <v>London</v>
          </cell>
          <cell r="E52" t="str">
            <v>London</v>
          </cell>
          <cell r="F52" t="str">
            <v>Merton</v>
          </cell>
          <cell r="G52" t="str">
            <v>Mitcham and Morden</v>
          </cell>
          <cell r="H52" t="str">
            <v>CR4 2HZ</v>
          </cell>
          <cell r="I52" t="str">
            <v>Community School</v>
          </cell>
          <cell r="J52" t="str">
            <v>Primary</v>
          </cell>
          <cell r="K52" t="str">
            <v>Does not have a sixth form</v>
          </cell>
          <cell r="L52">
            <v>10005690</v>
          </cell>
          <cell r="M52">
            <v>42318</v>
          </cell>
          <cell r="N52">
            <v>42319</v>
          </cell>
          <cell r="O52" t="str">
            <v>Maintained Academy and School Short inspection</v>
          </cell>
          <cell r="P52" t="str">
            <v>Schools - S8 deemed S5</v>
          </cell>
          <cell r="Q52" t="str">
            <v>NULL</v>
          </cell>
          <cell r="R52">
            <v>4</v>
          </cell>
          <cell r="S52" t="str">
            <v>SM</v>
          </cell>
          <cell r="T52">
            <v>4</v>
          </cell>
          <cell r="U52">
            <v>4</v>
          </cell>
          <cell r="V52">
            <v>3</v>
          </cell>
          <cell r="W52">
            <v>4</v>
          </cell>
          <cell r="X52" t="str">
            <v>NULL</v>
          </cell>
          <cell r="Y52">
            <v>3</v>
          </cell>
          <cell r="Z52" t="str">
            <v>NULL</v>
          </cell>
          <cell r="AA52" t="str">
            <v>NULL</v>
          </cell>
          <cell r="AB52" t="str">
            <v>NULL</v>
          </cell>
          <cell r="AC52" t="str">
            <v>NULL</v>
          </cell>
          <cell r="AD52">
            <v>2</v>
          </cell>
          <cell r="AE52" t="str">
            <v>NULL</v>
          </cell>
          <cell r="AF52">
            <v>2</v>
          </cell>
          <cell r="AG52">
            <v>2</v>
          </cell>
          <cell r="AH52">
            <v>2</v>
          </cell>
          <cell r="AI52">
            <v>2</v>
          </cell>
          <cell r="AJ52" t="str">
            <v>NULL</v>
          </cell>
          <cell r="AK52">
            <v>8</v>
          </cell>
          <cell r="AL52" t="str">
            <v>NULL</v>
          </cell>
        </row>
        <row r="53">
          <cell r="A53">
            <v>102636</v>
          </cell>
          <cell r="B53">
            <v>3152064</v>
          </cell>
          <cell r="C53" t="str">
            <v>Lonesome Primary School</v>
          </cell>
          <cell r="D53" t="str">
            <v>London</v>
          </cell>
          <cell r="E53" t="str">
            <v>London</v>
          </cell>
          <cell r="F53" t="str">
            <v>Merton</v>
          </cell>
          <cell r="G53" t="str">
            <v>Mitcham and Morden</v>
          </cell>
          <cell r="H53" t="str">
            <v>CR4 1SD</v>
          </cell>
          <cell r="I53" t="str">
            <v>Community School</v>
          </cell>
          <cell r="J53" t="str">
            <v>Primary</v>
          </cell>
          <cell r="K53" t="str">
            <v>Does not have a sixth form</v>
          </cell>
          <cell r="L53">
            <v>10005771</v>
          </cell>
          <cell r="M53">
            <v>42297</v>
          </cell>
          <cell r="N53">
            <v>42298</v>
          </cell>
          <cell r="O53" t="str">
            <v>Requires Improvement S5 Reinspection Visit 1</v>
          </cell>
          <cell r="P53" t="str">
            <v>Schools - S5</v>
          </cell>
          <cell r="Q53" t="str">
            <v>NULL</v>
          </cell>
          <cell r="R53">
            <v>2</v>
          </cell>
          <cell r="S53" t="str">
            <v>NULL</v>
          </cell>
          <cell r="T53">
            <v>2</v>
          </cell>
          <cell r="U53">
            <v>2</v>
          </cell>
          <cell r="V53">
            <v>2</v>
          </cell>
          <cell r="W53">
            <v>2</v>
          </cell>
          <cell r="X53" t="str">
            <v>NULL</v>
          </cell>
          <cell r="Y53">
            <v>2</v>
          </cell>
          <cell r="Z53" t="str">
            <v>NULL</v>
          </cell>
          <cell r="AA53" t="str">
            <v>NULL</v>
          </cell>
          <cell r="AB53" t="str">
            <v>NULL</v>
          </cell>
          <cell r="AC53" t="str">
            <v>NULL</v>
          </cell>
          <cell r="AD53">
            <v>3</v>
          </cell>
          <cell r="AE53" t="str">
            <v>NULL</v>
          </cell>
          <cell r="AF53">
            <v>3</v>
          </cell>
          <cell r="AG53">
            <v>3</v>
          </cell>
          <cell r="AH53">
            <v>2</v>
          </cell>
          <cell r="AI53">
            <v>3</v>
          </cell>
          <cell r="AJ53" t="str">
            <v>NULL</v>
          </cell>
          <cell r="AK53" t="str">
            <v>NULL</v>
          </cell>
          <cell r="AL53" t="str">
            <v>NULL</v>
          </cell>
        </row>
        <row r="54">
          <cell r="A54">
            <v>102654</v>
          </cell>
          <cell r="B54">
            <v>3152083</v>
          </cell>
          <cell r="C54" t="str">
            <v>Gorringe Park Primary School</v>
          </cell>
          <cell r="D54" t="str">
            <v>London</v>
          </cell>
          <cell r="E54" t="str">
            <v>London</v>
          </cell>
          <cell r="F54" t="str">
            <v>Merton</v>
          </cell>
          <cell r="G54" t="str">
            <v>Mitcham and Morden</v>
          </cell>
          <cell r="H54" t="str">
            <v>CR4 2YA</v>
          </cell>
          <cell r="I54" t="str">
            <v>Community School</v>
          </cell>
          <cell r="J54" t="str">
            <v>Primary</v>
          </cell>
          <cell r="K54" t="str">
            <v>Does not have a sixth form</v>
          </cell>
          <cell r="L54" t="str">
            <v>ITS462142</v>
          </cell>
          <cell r="M54">
            <v>42137</v>
          </cell>
          <cell r="N54">
            <v>42269</v>
          </cell>
          <cell r="O54" t="str">
            <v>Requires Improvement S5 Reinspection Visit 1</v>
          </cell>
          <cell r="P54" t="str">
            <v>Schools - S5</v>
          </cell>
          <cell r="Q54" t="str">
            <v>NULL</v>
          </cell>
          <cell r="R54">
            <v>4</v>
          </cell>
          <cell r="S54" t="str">
            <v>SM</v>
          </cell>
          <cell r="T54">
            <v>4</v>
          </cell>
          <cell r="U54">
            <v>4</v>
          </cell>
          <cell r="V54" t="str">
            <v>NULL</v>
          </cell>
          <cell r="W54">
            <v>4</v>
          </cell>
          <cell r="X54">
            <v>4</v>
          </cell>
          <cell r="Y54">
            <v>3</v>
          </cell>
          <cell r="Z54">
            <v>9</v>
          </cell>
          <cell r="AA54" t="str">
            <v>NULL</v>
          </cell>
          <cell r="AB54" t="str">
            <v>NULL</v>
          </cell>
          <cell r="AC54" t="str">
            <v>NULL</v>
          </cell>
          <cell r="AD54">
            <v>3</v>
          </cell>
          <cell r="AE54" t="str">
            <v>NULL</v>
          </cell>
          <cell r="AF54">
            <v>3</v>
          </cell>
          <cell r="AG54">
            <v>3</v>
          </cell>
          <cell r="AH54">
            <v>2</v>
          </cell>
          <cell r="AI54">
            <v>3</v>
          </cell>
          <cell r="AJ54" t="str">
            <v>NULL</v>
          </cell>
          <cell r="AK54" t="str">
            <v>NULL</v>
          </cell>
          <cell r="AL54" t="str">
            <v>NULL</v>
          </cell>
        </row>
        <row r="55">
          <cell r="A55">
            <v>102674</v>
          </cell>
          <cell r="B55">
            <v>3154052</v>
          </cell>
          <cell r="C55" t="str">
            <v>Raynes Park High School</v>
          </cell>
          <cell r="D55" t="str">
            <v>London</v>
          </cell>
          <cell r="E55" t="str">
            <v>London</v>
          </cell>
          <cell r="F55" t="str">
            <v>Merton</v>
          </cell>
          <cell r="G55" t="str">
            <v>Wimbledon</v>
          </cell>
          <cell r="H55" t="str">
            <v>SW20 0JL</v>
          </cell>
          <cell r="I55" t="str">
            <v>Community School</v>
          </cell>
          <cell r="J55" t="str">
            <v>Secondary</v>
          </cell>
          <cell r="K55" t="str">
            <v>Has a sixth form</v>
          </cell>
          <cell r="L55">
            <v>10001980</v>
          </cell>
          <cell r="M55">
            <v>42290</v>
          </cell>
          <cell r="N55">
            <v>42291</v>
          </cell>
          <cell r="O55" t="str">
            <v>Requires Improvement S5 Reinspection Visit 1</v>
          </cell>
          <cell r="P55" t="str">
            <v>Schools - S5</v>
          </cell>
          <cell r="Q55" t="str">
            <v>NULL</v>
          </cell>
          <cell r="R55">
            <v>2</v>
          </cell>
          <cell r="S55" t="str">
            <v>NULL</v>
          </cell>
          <cell r="T55">
            <v>2</v>
          </cell>
          <cell r="U55">
            <v>2</v>
          </cell>
          <cell r="V55">
            <v>2</v>
          </cell>
          <cell r="W55">
            <v>2</v>
          </cell>
          <cell r="X55" t="str">
            <v>NULL</v>
          </cell>
          <cell r="Y55" t="str">
            <v>NULL</v>
          </cell>
          <cell r="Z55">
            <v>2</v>
          </cell>
          <cell r="AA55" t="str">
            <v>NULL</v>
          </cell>
          <cell r="AB55" t="str">
            <v>NULL</v>
          </cell>
          <cell r="AC55" t="str">
            <v>NULL</v>
          </cell>
          <cell r="AD55">
            <v>3</v>
          </cell>
          <cell r="AE55" t="str">
            <v>NULL</v>
          </cell>
          <cell r="AF55">
            <v>3</v>
          </cell>
          <cell r="AG55">
            <v>3</v>
          </cell>
          <cell r="AH55">
            <v>2</v>
          </cell>
          <cell r="AI55">
            <v>3</v>
          </cell>
          <cell r="AJ55" t="str">
            <v>NULL</v>
          </cell>
          <cell r="AK55" t="str">
            <v>NULL</v>
          </cell>
          <cell r="AL55" t="str">
            <v>NULL</v>
          </cell>
        </row>
        <row r="56">
          <cell r="A56">
            <v>102698</v>
          </cell>
          <cell r="B56">
            <v>3157004</v>
          </cell>
          <cell r="C56" t="str">
            <v>Perseid School</v>
          </cell>
          <cell r="D56" t="str">
            <v>London</v>
          </cell>
          <cell r="E56" t="str">
            <v>London</v>
          </cell>
          <cell r="F56" t="str">
            <v>Merton</v>
          </cell>
          <cell r="G56" t="str">
            <v>Mitcham and Morden</v>
          </cell>
          <cell r="H56" t="str">
            <v>SM4 5LT</v>
          </cell>
          <cell r="I56" t="str">
            <v>Community Special School</v>
          </cell>
          <cell r="J56" t="str">
            <v>Special</v>
          </cell>
          <cell r="K56" t="str">
            <v>Has a sixth form</v>
          </cell>
          <cell r="L56">
            <v>10003521</v>
          </cell>
          <cell r="M56">
            <v>42339</v>
          </cell>
          <cell r="N56">
            <v>42339</v>
          </cell>
          <cell r="O56" t="str">
            <v>Maintained Academy and School Short inspection</v>
          </cell>
          <cell r="P56" t="str">
            <v>Schools - Short inspection</v>
          </cell>
          <cell r="Q56" t="str">
            <v>NULL</v>
          </cell>
          <cell r="R56" t="str">
            <v>NULL</v>
          </cell>
          <cell r="S56" t="str">
            <v>NULL</v>
          </cell>
          <cell r="T56" t="str">
            <v>NULL</v>
          </cell>
          <cell r="U56" t="str">
            <v>NULL</v>
          </cell>
          <cell r="V56" t="str">
            <v>NULL</v>
          </cell>
          <cell r="W56" t="str">
            <v>NULL</v>
          </cell>
          <cell r="X56" t="str">
            <v>NULL</v>
          </cell>
          <cell r="Y56" t="str">
            <v>NULL</v>
          </cell>
          <cell r="Z56" t="str">
            <v>NULL</v>
          </cell>
          <cell r="AA56" t="str">
            <v>NULL</v>
          </cell>
          <cell r="AB56" t="str">
            <v>NULL</v>
          </cell>
          <cell r="AC56" t="str">
            <v>NULL</v>
          </cell>
          <cell r="AD56">
            <v>1</v>
          </cell>
          <cell r="AE56" t="str">
            <v>NULL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 t="str">
            <v>NULL</v>
          </cell>
          <cell r="AK56">
            <v>8</v>
          </cell>
          <cell r="AL56" t="str">
            <v>NULL</v>
          </cell>
        </row>
        <row r="57">
          <cell r="A57">
            <v>102716</v>
          </cell>
          <cell r="B57">
            <v>3162015</v>
          </cell>
          <cell r="C57" t="str">
            <v>Dersingham Primary School</v>
          </cell>
          <cell r="D57" t="str">
            <v>London</v>
          </cell>
          <cell r="E57" t="str">
            <v>London</v>
          </cell>
          <cell r="F57" t="str">
            <v>Newham</v>
          </cell>
          <cell r="G57" t="str">
            <v>East Ham</v>
          </cell>
          <cell r="H57" t="str">
            <v>E12 5QJ</v>
          </cell>
          <cell r="I57" t="str">
            <v>Community School</v>
          </cell>
          <cell r="J57" t="str">
            <v>Primary</v>
          </cell>
          <cell r="K57" t="str">
            <v>Does not have a sixth form</v>
          </cell>
          <cell r="L57">
            <v>10005494</v>
          </cell>
          <cell r="M57">
            <v>42285</v>
          </cell>
          <cell r="N57">
            <v>42285</v>
          </cell>
          <cell r="O57" t="str">
            <v>Maintained Academy and School Short inspection</v>
          </cell>
          <cell r="P57" t="str">
            <v>Schools - Short inspection</v>
          </cell>
          <cell r="Q57" t="str">
            <v>NULL</v>
          </cell>
          <cell r="R57" t="str">
            <v>NULL</v>
          </cell>
          <cell r="S57" t="str">
            <v>NULL</v>
          </cell>
          <cell r="T57" t="str">
            <v>NULL</v>
          </cell>
          <cell r="U57" t="str">
            <v>NULL</v>
          </cell>
          <cell r="V57" t="str">
            <v>NULL</v>
          </cell>
          <cell r="W57" t="str">
            <v>NULL</v>
          </cell>
          <cell r="X57" t="str">
            <v>NULL</v>
          </cell>
          <cell r="Y57" t="str">
            <v>NULL</v>
          </cell>
          <cell r="Z57" t="str">
            <v>NULL</v>
          </cell>
          <cell r="AA57" t="str">
            <v>NULL</v>
          </cell>
          <cell r="AB57" t="str">
            <v>NULL</v>
          </cell>
          <cell r="AC57" t="str">
            <v>NULL</v>
          </cell>
          <cell r="AD57">
            <v>2</v>
          </cell>
          <cell r="AE57" t="str">
            <v>NULL</v>
          </cell>
          <cell r="AF57">
            <v>2</v>
          </cell>
          <cell r="AG57">
            <v>2</v>
          </cell>
          <cell r="AH57">
            <v>2</v>
          </cell>
          <cell r="AI57">
            <v>2</v>
          </cell>
          <cell r="AJ57" t="str">
            <v>NULL</v>
          </cell>
          <cell r="AK57">
            <v>3</v>
          </cell>
          <cell r="AL57">
            <v>9</v>
          </cell>
        </row>
        <row r="58">
          <cell r="A58">
            <v>102729</v>
          </cell>
          <cell r="B58">
            <v>3162038</v>
          </cell>
          <cell r="C58" t="str">
            <v>Manor Primary School</v>
          </cell>
          <cell r="D58" t="str">
            <v>London</v>
          </cell>
          <cell r="E58" t="str">
            <v>London</v>
          </cell>
          <cell r="F58" t="str">
            <v>Newham</v>
          </cell>
          <cell r="G58" t="str">
            <v>West Ham</v>
          </cell>
          <cell r="H58" t="str">
            <v>E15 3BA</v>
          </cell>
          <cell r="I58" t="str">
            <v>Community School</v>
          </cell>
          <cell r="J58" t="str">
            <v>Primary</v>
          </cell>
          <cell r="K58" t="str">
            <v>Does not have a sixth form</v>
          </cell>
          <cell r="L58">
            <v>10007629</v>
          </cell>
          <cell r="M58">
            <v>42272</v>
          </cell>
          <cell r="N58">
            <v>42272</v>
          </cell>
          <cell r="O58" t="str">
            <v>Requires Improvement monitoring Visit 1</v>
          </cell>
          <cell r="P58" t="str">
            <v>Schools - S8</v>
          </cell>
          <cell r="Q58" t="str">
            <v>NULL</v>
          </cell>
          <cell r="R58" t="str">
            <v>NULL</v>
          </cell>
          <cell r="S58" t="str">
            <v>NULL</v>
          </cell>
          <cell r="T58" t="str">
            <v>NULL</v>
          </cell>
          <cell r="U58" t="str">
            <v>NULL</v>
          </cell>
          <cell r="V58" t="str">
            <v>NULL</v>
          </cell>
          <cell r="W58" t="str">
            <v>NULL</v>
          </cell>
          <cell r="X58" t="str">
            <v>NULL</v>
          </cell>
          <cell r="Y58" t="str">
            <v>NULL</v>
          </cell>
          <cell r="Z58" t="str">
            <v>NULL</v>
          </cell>
          <cell r="AA58" t="str">
            <v>NULL</v>
          </cell>
          <cell r="AB58" t="str">
            <v>NULL</v>
          </cell>
          <cell r="AC58" t="str">
            <v>NULL</v>
          </cell>
          <cell r="AD58">
            <v>3</v>
          </cell>
          <cell r="AE58" t="str">
            <v>NULL</v>
          </cell>
          <cell r="AF58">
            <v>3</v>
          </cell>
          <cell r="AG58">
            <v>3</v>
          </cell>
          <cell r="AH58">
            <v>3</v>
          </cell>
          <cell r="AI58">
            <v>3</v>
          </cell>
          <cell r="AJ58" t="str">
            <v>NULL</v>
          </cell>
          <cell r="AK58">
            <v>2</v>
          </cell>
          <cell r="AL58">
            <v>9</v>
          </cell>
        </row>
        <row r="59">
          <cell r="A59">
            <v>102751</v>
          </cell>
          <cell r="B59">
            <v>3162077</v>
          </cell>
          <cell r="C59" t="str">
            <v>Winsor Primary School</v>
          </cell>
          <cell r="D59" t="str">
            <v>London</v>
          </cell>
          <cell r="E59" t="str">
            <v>London</v>
          </cell>
          <cell r="F59" t="str">
            <v>Newham</v>
          </cell>
          <cell r="G59" t="str">
            <v>East Ham</v>
          </cell>
          <cell r="H59" t="str">
            <v>E6 5NA</v>
          </cell>
          <cell r="I59" t="str">
            <v>Community School</v>
          </cell>
          <cell r="J59" t="str">
            <v>Primary</v>
          </cell>
          <cell r="K59" t="str">
            <v>Does not have a sixth form</v>
          </cell>
          <cell r="L59">
            <v>10005721</v>
          </cell>
          <cell r="M59">
            <v>42269</v>
          </cell>
          <cell r="N59">
            <v>42271</v>
          </cell>
          <cell r="O59" t="str">
            <v>Maintained Academy and School Short inspection</v>
          </cell>
          <cell r="P59" t="str">
            <v>Schools - S8 deemed S5</v>
          </cell>
          <cell r="Q59" t="str">
            <v>NULL</v>
          </cell>
          <cell r="R59">
            <v>3</v>
          </cell>
          <cell r="S59" t="str">
            <v>NULL</v>
          </cell>
          <cell r="T59">
            <v>3</v>
          </cell>
          <cell r="U59">
            <v>3</v>
          </cell>
          <cell r="V59">
            <v>3</v>
          </cell>
          <cell r="W59">
            <v>3</v>
          </cell>
          <cell r="X59" t="str">
            <v>NULL</v>
          </cell>
          <cell r="Y59">
            <v>2</v>
          </cell>
          <cell r="Z59" t="str">
            <v>NULL</v>
          </cell>
          <cell r="AA59" t="str">
            <v>NULL</v>
          </cell>
          <cell r="AB59" t="str">
            <v>NULL</v>
          </cell>
          <cell r="AC59" t="str">
            <v>NULL</v>
          </cell>
          <cell r="AD59">
            <v>2</v>
          </cell>
          <cell r="AE59" t="str">
            <v>NULL</v>
          </cell>
          <cell r="AF59">
            <v>2</v>
          </cell>
          <cell r="AG59">
            <v>2</v>
          </cell>
          <cell r="AH59">
            <v>2</v>
          </cell>
          <cell r="AI59">
            <v>2</v>
          </cell>
          <cell r="AJ59" t="str">
            <v>NULL</v>
          </cell>
          <cell r="AK59">
            <v>8</v>
          </cell>
          <cell r="AL59" t="str">
            <v>NULL</v>
          </cell>
        </row>
        <row r="60">
          <cell r="A60">
            <v>102759</v>
          </cell>
          <cell r="B60">
            <v>3162090</v>
          </cell>
          <cell r="C60" t="str">
            <v>Ellen Wilkinson Primary School</v>
          </cell>
          <cell r="D60" t="str">
            <v>London</v>
          </cell>
          <cell r="E60" t="str">
            <v>London</v>
          </cell>
          <cell r="F60" t="str">
            <v>Newham</v>
          </cell>
          <cell r="G60" t="str">
            <v>West Ham</v>
          </cell>
          <cell r="H60" t="str">
            <v>E6 5UP</v>
          </cell>
          <cell r="I60" t="str">
            <v>Community School</v>
          </cell>
          <cell r="J60" t="str">
            <v>Primary</v>
          </cell>
          <cell r="K60" t="str">
            <v>Does not have a sixth form</v>
          </cell>
          <cell r="L60">
            <v>10005728</v>
          </cell>
          <cell r="M60">
            <v>42339</v>
          </cell>
          <cell r="N60">
            <v>42339</v>
          </cell>
          <cell r="O60" t="str">
            <v>Maintained Academy and School Short inspection</v>
          </cell>
          <cell r="P60" t="str">
            <v>Schools - Short inspection</v>
          </cell>
          <cell r="Q60" t="str">
            <v>NULL</v>
          </cell>
          <cell r="R60" t="str">
            <v>NULL</v>
          </cell>
          <cell r="S60" t="str">
            <v>NULL</v>
          </cell>
          <cell r="T60" t="str">
            <v>NULL</v>
          </cell>
          <cell r="U60" t="str">
            <v>NULL</v>
          </cell>
          <cell r="V60" t="str">
            <v>NULL</v>
          </cell>
          <cell r="W60" t="str">
            <v>NULL</v>
          </cell>
          <cell r="X60" t="str">
            <v>NULL</v>
          </cell>
          <cell r="Y60" t="str">
            <v>NULL</v>
          </cell>
          <cell r="Z60" t="str">
            <v>NULL</v>
          </cell>
          <cell r="AA60" t="str">
            <v>NULL</v>
          </cell>
          <cell r="AB60" t="str">
            <v>NULL</v>
          </cell>
          <cell r="AC60" t="str">
            <v>NULL</v>
          </cell>
          <cell r="AD60">
            <v>2</v>
          </cell>
          <cell r="AE60" t="str">
            <v>NULL</v>
          </cell>
          <cell r="AF60">
            <v>2</v>
          </cell>
          <cell r="AG60">
            <v>2</v>
          </cell>
          <cell r="AH60">
            <v>2</v>
          </cell>
          <cell r="AI60">
            <v>2</v>
          </cell>
          <cell r="AJ60" t="str">
            <v>NULL</v>
          </cell>
          <cell r="AK60">
            <v>2</v>
          </cell>
          <cell r="AL60">
            <v>9</v>
          </cell>
        </row>
        <row r="61">
          <cell r="A61">
            <v>102760</v>
          </cell>
          <cell r="B61">
            <v>3162091</v>
          </cell>
          <cell r="C61" t="str">
            <v>Cleves Primary School</v>
          </cell>
          <cell r="D61" t="str">
            <v>London</v>
          </cell>
          <cell r="E61" t="str">
            <v>London</v>
          </cell>
          <cell r="F61" t="str">
            <v>Newham</v>
          </cell>
          <cell r="G61" t="str">
            <v>East Ham</v>
          </cell>
          <cell r="H61" t="str">
            <v>E6 1QP</v>
          </cell>
          <cell r="I61" t="str">
            <v>Community School</v>
          </cell>
          <cell r="J61" t="str">
            <v>Primary</v>
          </cell>
          <cell r="K61" t="str">
            <v>Does not have a sixth form</v>
          </cell>
          <cell r="L61">
            <v>10001976</v>
          </cell>
          <cell r="M61">
            <v>42311</v>
          </cell>
          <cell r="N61">
            <v>42312</v>
          </cell>
          <cell r="O61" t="str">
            <v>Requires Improvement S5 Reinspection Visit 1</v>
          </cell>
          <cell r="P61" t="str">
            <v>Schools - S5</v>
          </cell>
          <cell r="Q61" t="str">
            <v>NULL</v>
          </cell>
          <cell r="R61">
            <v>1</v>
          </cell>
          <cell r="S61" t="str">
            <v>NULL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 t="str">
            <v>NULL</v>
          </cell>
          <cell r="Y61">
            <v>1</v>
          </cell>
          <cell r="Z61" t="str">
            <v>NULL</v>
          </cell>
          <cell r="AA61" t="str">
            <v>NULL</v>
          </cell>
          <cell r="AB61" t="str">
            <v>NULL</v>
          </cell>
          <cell r="AC61" t="str">
            <v>NULL</v>
          </cell>
          <cell r="AD61">
            <v>3</v>
          </cell>
          <cell r="AE61" t="str">
            <v>NULL</v>
          </cell>
          <cell r="AF61">
            <v>3</v>
          </cell>
          <cell r="AG61">
            <v>3</v>
          </cell>
          <cell r="AH61">
            <v>2</v>
          </cell>
          <cell r="AI61">
            <v>3</v>
          </cell>
          <cell r="AJ61" t="str">
            <v>NULL</v>
          </cell>
          <cell r="AK61" t="str">
            <v>NULL</v>
          </cell>
          <cell r="AL61" t="str">
            <v>NULL</v>
          </cell>
        </row>
        <row r="62">
          <cell r="A62">
            <v>102812</v>
          </cell>
          <cell r="B62">
            <v>3172031</v>
          </cell>
          <cell r="C62" t="str">
            <v>Newbury Park Primary School</v>
          </cell>
          <cell r="D62" t="str">
            <v>London</v>
          </cell>
          <cell r="E62" t="str">
            <v>London</v>
          </cell>
          <cell r="F62" t="str">
            <v>Redbridge</v>
          </cell>
          <cell r="G62" t="str">
            <v>Ilford North</v>
          </cell>
          <cell r="H62" t="str">
            <v>IG2 7LB</v>
          </cell>
          <cell r="I62" t="str">
            <v>Community School</v>
          </cell>
          <cell r="J62" t="str">
            <v>Primary</v>
          </cell>
          <cell r="K62" t="str">
            <v>Does not have a sixth form</v>
          </cell>
          <cell r="L62">
            <v>10001260</v>
          </cell>
          <cell r="M62">
            <v>42311</v>
          </cell>
          <cell r="N62">
            <v>42311</v>
          </cell>
          <cell r="O62" t="str">
            <v>Maintained Academy and School Short inspection</v>
          </cell>
          <cell r="P62" t="str">
            <v>Schools - Short inspection</v>
          </cell>
          <cell r="Q62" t="str">
            <v>NULL</v>
          </cell>
          <cell r="R62" t="str">
            <v>NULL</v>
          </cell>
          <cell r="S62" t="str">
            <v>NULL</v>
          </cell>
          <cell r="T62" t="str">
            <v>NULL</v>
          </cell>
          <cell r="U62" t="str">
            <v>NULL</v>
          </cell>
          <cell r="V62" t="str">
            <v>NULL</v>
          </cell>
          <cell r="W62" t="str">
            <v>NULL</v>
          </cell>
          <cell r="X62" t="str">
            <v>NULL</v>
          </cell>
          <cell r="Y62" t="str">
            <v>NULL</v>
          </cell>
          <cell r="Z62" t="str">
            <v>NULL</v>
          </cell>
          <cell r="AA62" t="str">
            <v>NULL</v>
          </cell>
          <cell r="AB62" t="str">
            <v>NULL</v>
          </cell>
          <cell r="AC62" t="str">
            <v>NULL</v>
          </cell>
          <cell r="AD62">
            <v>2</v>
          </cell>
          <cell r="AE62" t="str">
            <v>NULL</v>
          </cell>
          <cell r="AF62">
            <v>2</v>
          </cell>
          <cell r="AG62">
            <v>2</v>
          </cell>
          <cell r="AH62">
            <v>2</v>
          </cell>
          <cell r="AI62">
            <v>2</v>
          </cell>
          <cell r="AJ62" t="str">
            <v>NULL</v>
          </cell>
          <cell r="AK62">
            <v>3</v>
          </cell>
          <cell r="AL62">
            <v>9</v>
          </cell>
        </row>
        <row r="63">
          <cell r="A63">
            <v>102849</v>
          </cell>
          <cell r="B63">
            <v>3174006</v>
          </cell>
          <cell r="C63" t="str">
            <v>Caterham High School</v>
          </cell>
          <cell r="D63" t="str">
            <v>London</v>
          </cell>
          <cell r="E63" t="str">
            <v>London</v>
          </cell>
          <cell r="F63" t="str">
            <v>Redbridge</v>
          </cell>
          <cell r="G63" t="str">
            <v>Ilford North</v>
          </cell>
          <cell r="H63" t="str">
            <v>IG5 0QW</v>
          </cell>
          <cell r="I63" t="str">
            <v>Community School</v>
          </cell>
          <cell r="J63" t="str">
            <v>Secondary</v>
          </cell>
          <cell r="K63" t="str">
            <v>Has a sixth form</v>
          </cell>
          <cell r="L63">
            <v>10009392</v>
          </cell>
          <cell r="M63">
            <v>42353</v>
          </cell>
          <cell r="N63">
            <v>42353</v>
          </cell>
          <cell r="O63" t="str">
            <v>S8 No Formal Designation Visit</v>
          </cell>
          <cell r="P63" t="str">
            <v>Schools - S8</v>
          </cell>
          <cell r="Q63" t="str">
            <v>NULL</v>
          </cell>
          <cell r="R63" t="str">
            <v>NULL</v>
          </cell>
          <cell r="S63" t="str">
            <v>NULL</v>
          </cell>
          <cell r="T63" t="str">
            <v>NULL</v>
          </cell>
          <cell r="U63" t="str">
            <v>NULL</v>
          </cell>
          <cell r="V63" t="str">
            <v>NULL</v>
          </cell>
          <cell r="W63" t="str">
            <v>NULL</v>
          </cell>
          <cell r="X63" t="str">
            <v>NULL</v>
          </cell>
          <cell r="Y63" t="str">
            <v>NULL</v>
          </cell>
          <cell r="Z63" t="str">
            <v>NULL</v>
          </cell>
          <cell r="AA63" t="str">
            <v>NULL</v>
          </cell>
          <cell r="AB63" t="str">
            <v>NULL</v>
          </cell>
          <cell r="AC63" t="str">
            <v>NULL</v>
          </cell>
          <cell r="AD63">
            <v>2</v>
          </cell>
          <cell r="AE63" t="str">
            <v>NULL</v>
          </cell>
          <cell r="AF63">
            <v>2</v>
          </cell>
          <cell r="AG63">
            <v>2</v>
          </cell>
          <cell r="AH63">
            <v>2</v>
          </cell>
          <cell r="AI63">
            <v>2</v>
          </cell>
          <cell r="AJ63" t="str">
            <v>NULL</v>
          </cell>
          <cell r="AK63">
            <v>9</v>
          </cell>
          <cell r="AL63">
            <v>3</v>
          </cell>
        </row>
        <row r="64">
          <cell r="A64">
            <v>102851</v>
          </cell>
          <cell r="B64">
            <v>3174021</v>
          </cell>
          <cell r="C64" t="str">
            <v>Wanstead High School</v>
          </cell>
          <cell r="D64" t="str">
            <v>London</v>
          </cell>
          <cell r="E64" t="str">
            <v>London</v>
          </cell>
          <cell r="F64" t="str">
            <v>Redbridge</v>
          </cell>
          <cell r="G64" t="str">
            <v>Leyton and Wanstead</v>
          </cell>
          <cell r="H64" t="str">
            <v>E11 2JZ</v>
          </cell>
          <cell r="I64" t="str">
            <v>Community School</v>
          </cell>
          <cell r="J64" t="str">
            <v>Secondary</v>
          </cell>
          <cell r="K64" t="str">
            <v>Has a sixth form</v>
          </cell>
          <cell r="L64">
            <v>10005765</v>
          </cell>
          <cell r="M64">
            <v>42298</v>
          </cell>
          <cell r="N64">
            <v>42299</v>
          </cell>
          <cell r="O64" t="str">
            <v>Requires Improvement S5 Reinspection Visit 1</v>
          </cell>
          <cell r="P64" t="str">
            <v>Schools - S5</v>
          </cell>
          <cell r="Q64" t="str">
            <v>NULL</v>
          </cell>
          <cell r="R64">
            <v>2</v>
          </cell>
          <cell r="S64" t="str">
            <v>NULL</v>
          </cell>
          <cell r="T64">
            <v>2</v>
          </cell>
          <cell r="U64">
            <v>2</v>
          </cell>
          <cell r="V64">
            <v>2</v>
          </cell>
          <cell r="W64">
            <v>2</v>
          </cell>
          <cell r="X64" t="str">
            <v>NULL</v>
          </cell>
          <cell r="Y64" t="str">
            <v>NULL</v>
          </cell>
          <cell r="Z64">
            <v>2</v>
          </cell>
          <cell r="AA64" t="str">
            <v>NULL</v>
          </cell>
          <cell r="AB64" t="str">
            <v>NULL</v>
          </cell>
          <cell r="AC64" t="str">
            <v>NULL</v>
          </cell>
          <cell r="AD64">
            <v>3</v>
          </cell>
          <cell r="AE64" t="str">
            <v>NULL</v>
          </cell>
          <cell r="AF64">
            <v>3</v>
          </cell>
          <cell r="AG64">
            <v>3</v>
          </cell>
          <cell r="AH64">
            <v>2</v>
          </cell>
          <cell r="AI64">
            <v>3</v>
          </cell>
          <cell r="AJ64" t="str">
            <v>NULL</v>
          </cell>
          <cell r="AK64" t="str">
            <v>NULL</v>
          </cell>
          <cell r="AL64" t="str">
            <v>NULL</v>
          </cell>
        </row>
        <row r="65">
          <cell r="A65">
            <v>102882</v>
          </cell>
          <cell r="B65">
            <v>3181001</v>
          </cell>
          <cell r="C65" t="str">
            <v>Windham Nursery School</v>
          </cell>
          <cell r="D65" t="str">
            <v>London</v>
          </cell>
          <cell r="E65" t="str">
            <v>London</v>
          </cell>
          <cell r="F65" t="str">
            <v>Richmond upon Thames</v>
          </cell>
          <cell r="G65" t="str">
            <v>Richmond Park</v>
          </cell>
          <cell r="H65" t="str">
            <v>TW9 2HP</v>
          </cell>
          <cell r="I65" t="str">
            <v>LA Nursery School</v>
          </cell>
          <cell r="J65" t="str">
            <v>Nursery</v>
          </cell>
          <cell r="K65" t="str">
            <v>Not applicable</v>
          </cell>
          <cell r="L65">
            <v>10001286</v>
          </cell>
          <cell r="M65">
            <v>42333</v>
          </cell>
          <cell r="N65">
            <v>42333</v>
          </cell>
          <cell r="O65" t="str">
            <v>Maintained Academy and School Short inspection</v>
          </cell>
          <cell r="P65" t="str">
            <v>Schools - Short inspection</v>
          </cell>
          <cell r="Q65" t="str">
            <v>NULL</v>
          </cell>
          <cell r="R65" t="str">
            <v>NULL</v>
          </cell>
          <cell r="S65" t="str">
            <v>NULL</v>
          </cell>
          <cell r="T65" t="str">
            <v>NULL</v>
          </cell>
          <cell r="U65" t="str">
            <v>NULL</v>
          </cell>
          <cell r="V65" t="str">
            <v>NULL</v>
          </cell>
          <cell r="W65" t="str">
            <v>NULL</v>
          </cell>
          <cell r="X65" t="str">
            <v>NULL</v>
          </cell>
          <cell r="Y65" t="str">
            <v>NULL</v>
          </cell>
          <cell r="Z65" t="str">
            <v>NULL</v>
          </cell>
          <cell r="AA65" t="str">
            <v>NULL</v>
          </cell>
          <cell r="AB65" t="str">
            <v>NULL</v>
          </cell>
          <cell r="AC65" t="str">
            <v>NULL</v>
          </cell>
          <cell r="AD65">
            <v>1</v>
          </cell>
          <cell r="AE65" t="str">
            <v>NULL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 t="str">
            <v>NULL</v>
          </cell>
          <cell r="AK65" t="str">
            <v>NULL</v>
          </cell>
          <cell r="AL65" t="str">
            <v>NULL</v>
          </cell>
        </row>
        <row r="66">
          <cell r="A66">
            <v>102904</v>
          </cell>
          <cell r="B66">
            <v>3182035</v>
          </cell>
          <cell r="C66" t="str">
            <v>Buckingham Primary School</v>
          </cell>
          <cell r="D66" t="str">
            <v>London</v>
          </cell>
          <cell r="E66" t="str">
            <v>London</v>
          </cell>
          <cell r="F66" t="str">
            <v>Richmond upon Thames</v>
          </cell>
          <cell r="G66" t="str">
            <v>Twickenham</v>
          </cell>
          <cell r="H66" t="str">
            <v>TW12 3LT</v>
          </cell>
          <cell r="I66" t="str">
            <v>Community School</v>
          </cell>
          <cell r="J66" t="str">
            <v>Primary</v>
          </cell>
          <cell r="K66" t="str">
            <v>Does not have a sixth form</v>
          </cell>
          <cell r="L66">
            <v>10001972</v>
          </cell>
          <cell r="M66">
            <v>42277</v>
          </cell>
          <cell r="N66">
            <v>42278</v>
          </cell>
          <cell r="O66" t="str">
            <v>Requires Improvement S5 Reinspection Visit 1</v>
          </cell>
          <cell r="P66" t="str">
            <v>Schools - S5</v>
          </cell>
          <cell r="Q66" t="str">
            <v>NULL</v>
          </cell>
          <cell r="R66">
            <v>2</v>
          </cell>
          <cell r="S66" t="str">
            <v>NULL</v>
          </cell>
          <cell r="T66">
            <v>2</v>
          </cell>
          <cell r="U66">
            <v>2</v>
          </cell>
          <cell r="V66">
            <v>2</v>
          </cell>
          <cell r="W66">
            <v>2</v>
          </cell>
          <cell r="X66" t="str">
            <v>NULL</v>
          </cell>
          <cell r="Y66">
            <v>2</v>
          </cell>
          <cell r="Z66" t="str">
            <v>NULL</v>
          </cell>
          <cell r="AA66" t="str">
            <v>NULL</v>
          </cell>
          <cell r="AB66" t="str">
            <v>NULL</v>
          </cell>
          <cell r="AC66" t="str">
            <v>NULL</v>
          </cell>
          <cell r="AD66">
            <v>3</v>
          </cell>
          <cell r="AE66" t="str">
            <v>NULL</v>
          </cell>
          <cell r="AF66">
            <v>3</v>
          </cell>
          <cell r="AG66">
            <v>3</v>
          </cell>
          <cell r="AH66">
            <v>2</v>
          </cell>
          <cell r="AI66">
            <v>3</v>
          </cell>
          <cell r="AJ66" t="str">
            <v>NULL</v>
          </cell>
          <cell r="AK66" t="str">
            <v>NULL</v>
          </cell>
          <cell r="AL66" t="str">
            <v>NULL</v>
          </cell>
        </row>
        <row r="67">
          <cell r="A67">
            <v>102996</v>
          </cell>
          <cell r="B67">
            <v>3193503</v>
          </cell>
          <cell r="C67" t="str">
            <v>St Elphege's RC Junior School</v>
          </cell>
          <cell r="D67" t="str">
            <v>London</v>
          </cell>
          <cell r="E67" t="str">
            <v>London</v>
          </cell>
          <cell r="F67" t="str">
            <v>Sutton</v>
          </cell>
          <cell r="G67" t="str">
            <v>Carshalton and Wallington</v>
          </cell>
          <cell r="H67" t="str">
            <v>SM6 9HY</v>
          </cell>
          <cell r="I67" t="str">
            <v>Voluntary Aided School</v>
          </cell>
          <cell r="J67" t="str">
            <v>Primary</v>
          </cell>
          <cell r="K67" t="str">
            <v>Does not have a sixth form</v>
          </cell>
          <cell r="L67">
            <v>10001383</v>
          </cell>
          <cell r="M67">
            <v>42290</v>
          </cell>
          <cell r="N67">
            <v>42290</v>
          </cell>
          <cell r="O67" t="str">
            <v>Maintained Academy and School Short inspection</v>
          </cell>
          <cell r="P67" t="str">
            <v>Schools - S8 deemed S5</v>
          </cell>
          <cell r="Q67" t="str">
            <v>NULL</v>
          </cell>
          <cell r="R67">
            <v>1</v>
          </cell>
          <cell r="S67" t="str">
            <v>NULL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 t="str">
            <v>NULL</v>
          </cell>
          <cell r="Y67" t="str">
            <v>NULL</v>
          </cell>
          <cell r="Z67" t="str">
            <v>NULL</v>
          </cell>
          <cell r="AA67" t="str">
            <v>NULL</v>
          </cell>
          <cell r="AB67" t="str">
            <v>NULL</v>
          </cell>
          <cell r="AC67" t="str">
            <v>NULL</v>
          </cell>
          <cell r="AD67">
            <v>2</v>
          </cell>
          <cell r="AE67" t="str">
            <v>NULL</v>
          </cell>
          <cell r="AF67">
            <v>2</v>
          </cell>
          <cell r="AG67">
            <v>2</v>
          </cell>
          <cell r="AH67">
            <v>2</v>
          </cell>
          <cell r="AI67">
            <v>2</v>
          </cell>
          <cell r="AJ67" t="str">
            <v>NULL</v>
          </cell>
          <cell r="AK67">
            <v>9</v>
          </cell>
          <cell r="AL67">
            <v>9</v>
          </cell>
        </row>
        <row r="68">
          <cell r="A68">
            <v>103003</v>
          </cell>
          <cell r="B68">
            <v>3194015</v>
          </cell>
          <cell r="C68" t="str">
            <v>Stanley Park High School</v>
          </cell>
          <cell r="D68" t="str">
            <v>London</v>
          </cell>
          <cell r="E68" t="str">
            <v>London</v>
          </cell>
          <cell r="F68" t="str">
            <v>Sutton</v>
          </cell>
          <cell r="G68" t="str">
            <v>Carshalton and Wallington</v>
          </cell>
          <cell r="H68" t="str">
            <v>SM5 4NS</v>
          </cell>
          <cell r="I68" t="str">
            <v>Community School</v>
          </cell>
          <cell r="J68" t="str">
            <v>Secondary</v>
          </cell>
          <cell r="K68" t="str">
            <v>Has a sixth form</v>
          </cell>
          <cell r="L68">
            <v>10006373</v>
          </cell>
          <cell r="M68">
            <v>42312</v>
          </cell>
          <cell r="N68">
            <v>42313</v>
          </cell>
          <cell r="O68" t="str">
            <v>Requires Improvement S5 Reinspection Visit 1</v>
          </cell>
          <cell r="P68" t="str">
            <v>Schools - S5</v>
          </cell>
          <cell r="Q68" t="str">
            <v>NULL</v>
          </cell>
          <cell r="R68">
            <v>2</v>
          </cell>
          <cell r="S68" t="str">
            <v>NULL</v>
          </cell>
          <cell r="T68">
            <v>2</v>
          </cell>
          <cell r="U68">
            <v>2</v>
          </cell>
          <cell r="V68">
            <v>1</v>
          </cell>
          <cell r="W68">
            <v>2</v>
          </cell>
          <cell r="X68" t="str">
            <v>NULL</v>
          </cell>
          <cell r="Y68" t="str">
            <v>NULL</v>
          </cell>
          <cell r="Z68">
            <v>2</v>
          </cell>
          <cell r="AA68" t="str">
            <v>NULL</v>
          </cell>
          <cell r="AB68" t="str">
            <v>NULL</v>
          </cell>
          <cell r="AC68" t="str">
            <v>NULL</v>
          </cell>
          <cell r="AD68">
            <v>3</v>
          </cell>
          <cell r="AE68" t="str">
            <v>NULL</v>
          </cell>
          <cell r="AF68">
            <v>3</v>
          </cell>
          <cell r="AG68">
            <v>2</v>
          </cell>
          <cell r="AH68">
            <v>2</v>
          </cell>
          <cell r="AI68">
            <v>2</v>
          </cell>
          <cell r="AJ68" t="str">
            <v>NULL</v>
          </cell>
          <cell r="AK68" t="str">
            <v>NULL</v>
          </cell>
          <cell r="AL68" t="str">
            <v>NULL</v>
          </cell>
        </row>
        <row r="69">
          <cell r="A69">
            <v>103030</v>
          </cell>
          <cell r="B69">
            <v>3201004</v>
          </cell>
          <cell r="C69" t="str">
            <v>Acacia Nursery</v>
          </cell>
          <cell r="D69" t="str">
            <v>London</v>
          </cell>
          <cell r="E69" t="str">
            <v>London</v>
          </cell>
          <cell r="F69" t="str">
            <v>Waltham Forest</v>
          </cell>
          <cell r="G69" t="str">
            <v>Leyton and Wanstead</v>
          </cell>
          <cell r="H69" t="str">
            <v>E11 3HF</v>
          </cell>
          <cell r="I69" t="str">
            <v>LA Nursery School</v>
          </cell>
          <cell r="J69" t="str">
            <v>Nursery</v>
          </cell>
          <cell r="K69" t="str">
            <v>Not applicable</v>
          </cell>
          <cell r="L69">
            <v>10004137</v>
          </cell>
          <cell r="M69">
            <v>42276</v>
          </cell>
          <cell r="N69">
            <v>42277</v>
          </cell>
          <cell r="O69" t="str">
            <v>Schools into Special Measures Visit 2</v>
          </cell>
          <cell r="P69" t="str">
            <v>Schools - S8</v>
          </cell>
          <cell r="Q69" t="str">
            <v>NULL</v>
          </cell>
          <cell r="R69" t="str">
            <v>NULL</v>
          </cell>
          <cell r="S69" t="str">
            <v>NULL</v>
          </cell>
          <cell r="T69" t="str">
            <v>NULL</v>
          </cell>
          <cell r="U69" t="str">
            <v>NULL</v>
          </cell>
          <cell r="V69" t="str">
            <v>NULL</v>
          </cell>
          <cell r="W69" t="str">
            <v>NULL</v>
          </cell>
          <cell r="X69" t="str">
            <v>NULL</v>
          </cell>
          <cell r="Y69" t="str">
            <v>NULL</v>
          </cell>
          <cell r="Z69" t="str">
            <v>NULL</v>
          </cell>
          <cell r="AA69" t="str">
            <v>NULL</v>
          </cell>
          <cell r="AB69" t="str">
            <v>NULL</v>
          </cell>
          <cell r="AC69" t="str">
            <v>NULL</v>
          </cell>
          <cell r="AD69">
            <v>4</v>
          </cell>
          <cell r="AE69" t="str">
            <v>SM</v>
          </cell>
          <cell r="AF69">
            <v>4</v>
          </cell>
          <cell r="AG69">
            <v>4</v>
          </cell>
          <cell r="AH69">
            <v>3</v>
          </cell>
          <cell r="AI69">
            <v>4</v>
          </cell>
          <cell r="AJ69" t="str">
            <v>NULL</v>
          </cell>
          <cell r="AK69">
            <v>4</v>
          </cell>
          <cell r="AL69">
            <v>9</v>
          </cell>
        </row>
        <row r="70">
          <cell r="A70">
            <v>103035</v>
          </cell>
          <cell r="B70">
            <v>3202004</v>
          </cell>
          <cell r="C70" t="str">
            <v>Longshaw Primary School</v>
          </cell>
          <cell r="D70" t="str">
            <v>London</v>
          </cell>
          <cell r="E70" t="str">
            <v>London</v>
          </cell>
          <cell r="F70" t="str">
            <v>Waltham Forest</v>
          </cell>
          <cell r="G70" t="str">
            <v>Chingford and Woodford Green</v>
          </cell>
          <cell r="H70" t="str">
            <v>E4 6LH</v>
          </cell>
          <cell r="I70" t="str">
            <v>Community School</v>
          </cell>
          <cell r="J70" t="str">
            <v>Primary</v>
          </cell>
          <cell r="K70" t="str">
            <v>Does not have a sixth form</v>
          </cell>
          <cell r="L70">
            <v>10007994</v>
          </cell>
          <cell r="M70">
            <v>42311</v>
          </cell>
          <cell r="N70">
            <v>42312</v>
          </cell>
          <cell r="O70" t="str">
            <v>Schools into Special Measures Visit 1</v>
          </cell>
          <cell r="P70" t="str">
            <v>Schools - S8</v>
          </cell>
          <cell r="Q70" t="str">
            <v>NULL</v>
          </cell>
          <cell r="R70" t="str">
            <v>NULL</v>
          </cell>
          <cell r="S70" t="str">
            <v>NULL</v>
          </cell>
          <cell r="T70" t="str">
            <v>NULL</v>
          </cell>
          <cell r="U70" t="str">
            <v>NULL</v>
          </cell>
          <cell r="V70" t="str">
            <v>NULL</v>
          </cell>
          <cell r="W70" t="str">
            <v>NULL</v>
          </cell>
          <cell r="X70" t="str">
            <v>NULL</v>
          </cell>
          <cell r="Y70" t="str">
            <v>NULL</v>
          </cell>
          <cell r="Z70" t="str">
            <v>NULL</v>
          </cell>
          <cell r="AA70" t="str">
            <v>NULL</v>
          </cell>
          <cell r="AB70" t="str">
            <v>NULL</v>
          </cell>
          <cell r="AC70" t="str">
            <v>NULL</v>
          </cell>
          <cell r="AD70">
            <v>4</v>
          </cell>
          <cell r="AE70" t="str">
            <v>SM</v>
          </cell>
          <cell r="AF70">
            <v>4</v>
          </cell>
          <cell r="AG70">
            <v>4</v>
          </cell>
          <cell r="AH70">
            <v>3</v>
          </cell>
          <cell r="AI70">
            <v>4</v>
          </cell>
          <cell r="AJ70" t="str">
            <v>NULL</v>
          </cell>
          <cell r="AK70">
            <v>3</v>
          </cell>
          <cell r="AL70">
            <v>9</v>
          </cell>
        </row>
        <row r="71">
          <cell r="A71">
            <v>103073</v>
          </cell>
          <cell r="B71">
            <v>3202067</v>
          </cell>
          <cell r="C71" t="str">
            <v>Dawlish Primary School</v>
          </cell>
          <cell r="D71" t="str">
            <v>London</v>
          </cell>
          <cell r="E71" t="str">
            <v>London</v>
          </cell>
          <cell r="F71" t="str">
            <v>Waltham Forest</v>
          </cell>
          <cell r="G71" t="str">
            <v>Leyton and Wanstead</v>
          </cell>
          <cell r="H71" t="str">
            <v>E10 6NN</v>
          </cell>
          <cell r="I71" t="str">
            <v>Community School</v>
          </cell>
          <cell r="J71" t="str">
            <v>Primary</v>
          </cell>
          <cell r="K71" t="str">
            <v>Does not have a sixth form</v>
          </cell>
          <cell r="L71">
            <v>10005729</v>
          </cell>
          <cell r="M71">
            <v>42332</v>
          </cell>
          <cell r="N71">
            <v>42333</v>
          </cell>
          <cell r="O71" t="str">
            <v>Maintained Academy and School Short inspection</v>
          </cell>
          <cell r="P71" t="str">
            <v>Schools - S8 deemed S5</v>
          </cell>
          <cell r="Q71" t="str">
            <v>NULL</v>
          </cell>
          <cell r="R71">
            <v>3</v>
          </cell>
          <cell r="S71" t="str">
            <v>NULL</v>
          </cell>
          <cell r="T71">
            <v>3</v>
          </cell>
          <cell r="U71">
            <v>3</v>
          </cell>
          <cell r="V71">
            <v>2</v>
          </cell>
          <cell r="W71">
            <v>2</v>
          </cell>
          <cell r="X71" t="str">
            <v>NULL</v>
          </cell>
          <cell r="Y71">
            <v>2</v>
          </cell>
          <cell r="Z71" t="str">
            <v>NULL</v>
          </cell>
          <cell r="AA71" t="str">
            <v>NULL</v>
          </cell>
          <cell r="AB71" t="str">
            <v>NULL</v>
          </cell>
          <cell r="AC71" t="str">
            <v>NULL</v>
          </cell>
          <cell r="AD71">
            <v>2</v>
          </cell>
          <cell r="AE71" t="str">
            <v>NULL</v>
          </cell>
          <cell r="AF71">
            <v>2</v>
          </cell>
          <cell r="AG71">
            <v>2</v>
          </cell>
          <cell r="AH71">
            <v>2</v>
          </cell>
          <cell r="AI71">
            <v>2</v>
          </cell>
          <cell r="AJ71" t="str">
            <v>NULL</v>
          </cell>
          <cell r="AK71">
            <v>8</v>
          </cell>
          <cell r="AL71" t="str">
            <v>NULL</v>
          </cell>
        </row>
        <row r="72">
          <cell r="A72">
            <v>103094</v>
          </cell>
          <cell r="B72">
            <v>3204060</v>
          </cell>
          <cell r="C72" t="str">
            <v>Frederick Bremer School</v>
          </cell>
          <cell r="D72" t="str">
            <v>London</v>
          </cell>
          <cell r="E72" t="str">
            <v>London</v>
          </cell>
          <cell r="F72" t="str">
            <v>Waltham Forest</v>
          </cell>
          <cell r="G72" t="str">
            <v>Walthamstow</v>
          </cell>
          <cell r="H72" t="str">
            <v>E17 4EY</v>
          </cell>
          <cell r="I72" t="str">
            <v>Community School</v>
          </cell>
          <cell r="J72" t="str">
            <v>Secondary</v>
          </cell>
          <cell r="K72" t="str">
            <v>Does not have a sixth form</v>
          </cell>
          <cell r="L72">
            <v>10001965</v>
          </cell>
          <cell r="M72">
            <v>42346</v>
          </cell>
          <cell r="N72">
            <v>42347</v>
          </cell>
          <cell r="O72" t="str">
            <v>Requires Improvement S5 Reinspection Visit 1</v>
          </cell>
          <cell r="P72" t="str">
            <v>Schools - S5</v>
          </cell>
          <cell r="Q72" t="str">
            <v>NULL</v>
          </cell>
          <cell r="R72">
            <v>2</v>
          </cell>
          <cell r="S72" t="str">
            <v>NULL</v>
          </cell>
          <cell r="T72">
            <v>2</v>
          </cell>
          <cell r="U72">
            <v>2</v>
          </cell>
          <cell r="V72">
            <v>2</v>
          </cell>
          <cell r="W72">
            <v>2</v>
          </cell>
          <cell r="X72" t="str">
            <v>NULL</v>
          </cell>
          <cell r="Y72" t="str">
            <v>NULL</v>
          </cell>
          <cell r="Z72" t="str">
            <v>NULL</v>
          </cell>
          <cell r="AA72" t="str">
            <v>NULL</v>
          </cell>
          <cell r="AB72" t="str">
            <v>NULL</v>
          </cell>
          <cell r="AC72" t="str">
            <v>NULL</v>
          </cell>
          <cell r="AD72">
            <v>3</v>
          </cell>
          <cell r="AE72" t="str">
            <v>NULL</v>
          </cell>
          <cell r="AF72">
            <v>3</v>
          </cell>
          <cell r="AG72">
            <v>3</v>
          </cell>
          <cell r="AH72">
            <v>2</v>
          </cell>
          <cell r="AI72">
            <v>2</v>
          </cell>
          <cell r="AJ72" t="str">
            <v>NULL</v>
          </cell>
          <cell r="AK72" t="str">
            <v>NULL</v>
          </cell>
          <cell r="AL72" t="str">
            <v>NULL</v>
          </cell>
        </row>
        <row r="73">
          <cell r="A73">
            <v>103136</v>
          </cell>
          <cell r="B73">
            <v>3301023</v>
          </cell>
          <cell r="C73" t="str">
            <v>Jakeman Nursery School</v>
          </cell>
          <cell r="D73" t="str">
            <v>West Midlands</v>
          </cell>
          <cell r="E73" t="str">
            <v>West Midlands</v>
          </cell>
          <cell r="F73" t="str">
            <v>Birmingham</v>
          </cell>
          <cell r="G73" t="str">
            <v>Birmingham, Hall Green</v>
          </cell>
          <cell r="H73" t="str">
            <v>B12 9NX</v>
          </cell>
          <cell r="I73" t="str">
            <v>LA Nursery School</v>
          </cell>
          <cell r="J73" t="str">
            <v>Nursery</v>
          </cell>
          <cell r="K73" t="str">
            <v>Not applicable</v>
          </cell>
          <cell r="L73">
            <v>10005264</v>
          </cell>
          <cell r="M73">
            <v>42311</v>
          </cell>
          <cell r="N73">
            <v>42312</v>
          </cell>
          <cell r="O73" t="str">
            <v>Schools into Special Measures Visit 2</v>
          </cell>
          <cell r="P73" t="str">
            <v>Schools - S8</v>
          </cell>
          <cell r="Q73" t="str">
            <v>NULL</v>
          </cell>
          <cell r="R73" t="str">
            <v>NULL</v>
          </cell>
          <cell r="S73" t="str">
            <v>NULL</v>
          </cell>
          <cell r="T73" t="str">
            <v>NULL</v>
          </cell>
          <cell r="U73" t="str">
            <v>NULL</v>
          </cell>
          <cell r="V73" t="str">
            <v>NULL</v>
          </cell>
          <cell r="W73" t="str">
            <v>NULL</v>
          </cell>
          <cell r="X73" t="str">
            <v>NULL</v>
          </cell>
          <cell r="Y73" t="str">
            <v>NULL</v>
          </cell>
          <cell r="Z73" t="str">
            <v>NULL</v>
          </cell>
          <cell r="AA73" t="str">
            <v>NULL</v>
          </cell>
          <cell r="AB73" t="str">
            <v>NULL</v>
          </cell>
          <cell r="AC73" t="str">
            <v>NULL</v>
          </cell>
          <cell r="AD73">
            <v>4</v>
          </cell>
          <cell r="AE73" t="str">
            <v>SM</v>
          </cell>
          <cell r="AF73">
            <v>4</v>
          </cell>
          <cell r="AG73">
            <v>4</v>
          </cell>
          <cell r="AH73">
            <v>3</v>
          </cell>
          <cell r="AI73">
            <v>4</v>
          </cell>
          <cell r="AJ73" t="str">
            <v>NULL</v>
          </cell>
          <cell r="AK73">
            <v>4</v>
          </cell>
          <cell r="AL73">
            <v>9</v>
          </cell>
        </row>
        <row r="74">
          <cell r="A74">
            <v>103186</v>
          </cell>
          <cell r="B74">
            <v>3302051</v>
          </cell>
          <cell r="C74" t="str">
            <v>Colmers Farm Junior School</v>
          </cell>
          <cell r="D74" t="str">
            <v>West Midlands</v>
          </cell>
          <cell r="E74" t="str">
            <v>West Midlands</v>
          </cell>
          <cell r="F74" t="str">
            <v>Birmingham</v>
          </cell>
          <cell r="G74" t="str">
            <v>Birmingham, Northfield</v>
          </cell>
          <cell r="H74" t="str">
            <v>B45 9PB</v>
          </cell>
          <cell r="I74" t="str">
            <v>Community School</v>
          </cell>
          <cell r="J74" t="str">
            <v>Primary</v>
          </cell>
          <cell r="K74" t="str">
            <v>Does not have a sixth form</v>
          </cell>
          <cell r="L74">
            <v>10004062</v>
          </cell>
          <cell r="M74">
            <v>42346</v>
          </cell>
          <cell r="N74">
            <v>42347</v>
          </cell>
          <cell r="O74" t="str">
            <v>Schools into Special Measures Visit 2</v>
          </cell>
          <cell r="P74" t="str">
            <v>Schools - S8</v>
          </cell>
          <cell r="Q74" t="str">
            <v>NULL</v>
          </cell>
          <cell r="R74" t="str">
            <v>NULL</v>
          </cell>
          <cell r="S74" t="str">
            <v>NULL</v>
          </cell>
          <cell r="T74" t="str">
            <v>NULL</v>
          </cell>
          <cell r="U74" t="str">
            <v>NULL</v>
          </cell>
          <cell r="V74" t="str">
            <v>NULL</v>
          </cell>
          <cell r="W74" t="str">
            <v>NULL</v>
          </cell>
          <cell r="X74" t="str">
            <v>NULL</v>
          </cell>
          <cell r="Y74" t="str">
            <v>NULL</v>
          </cell>
          <cell r="Z74" t="str">
            <v>NULL</v>
          </cell>
          <cell r="AA74" t="str">
            <v>NULL</v>
          </cell>
          <cell r="AB74" t="str">
            <v>NULL</v>
          </cell>
          <cell r="AC74" t="str">
            <v>NULL</v>
          </cell>
          <cell r="AD74">
            <v>4</v>
          </cell>
          <cell r="AE74" t="str">
            <v>SM</v>
          </cell>
          <cell r="AF74">
            <v>4</v>
          </cell>
          <cell r="AG74">
            <v>4</v>
          </cell>
          <cell r="AH74">
            <v>3</v>
          </cell>
          <cell r="AI74">
            <v>4</v>
          </cell>
          <cell r="AJ74" t="str">
            <v>NULL</v>
          </cell>
          <cell r="AK74">
            <v>9</v>
          </cell>
          <cell r="AL74">
            <v>9</v>
          </cell>
        </row>
        <row r="75">
          <cell r="A75">
            <v>103215</v>
          </cell>
          <cell r="B75">
            <v>3302101</v>
          </cell>
          <cell r="C75" t="str">
            <v>Highfield Junior and Infant School</v>
          </cell>
          <cell r="D75" t="str">
            <v>West Midlands</v>
          </cell>
          <cell r="E75" t="str">
            <v>West Midlands</v>
          </cell>
          <cell r="F75" t="str">
            <v>Birmingham</v>
          </cell>
          <cell r="G75" t="str">
            <v>Birmingham, Hodge Hill</v>
          </cell>
          <cell r="H75" t="str">
            <v>B8 3QF</v>
          </cell>
          <cell r="I75" t="str">
            <v>Community School</v>
          </cell>
          <cell r="J75" t="str">
            <v>Primary</v>
          </cell>
          <cell r="K75" t="str">
            <v>Not applicable</v>
          </cell>
          <cell r="L75">
            <v>10004023</v>
          </cell>
          <cell r="M75">
            <v>42339</v>
          </cell>
          <cell r="N75">
            <v>42340</v>
          </cell>
          <cell r="O75" t="str">
            <v>Schools into Special Measures Visit 3</v>
          </cell>
          <cell r="P75" t="str">
            <v>Schools - S8</v>
          </cell>
          <cell r="Q75" t="str">
            <v>NULL</v>
          </cell>
          <cell r="R75" t="str">
            <v>NULL</v>
          </cell>
          <cell r="S75" t="str">
            <v>NULL</v>
          </cell>
          <cell r="T75" t="str">
            <v>NULL</v>
          </cell>
          <cell r="U75" t="str">
            <v>NULL</v>
          </cell>
          <cell r="V75" t="str">
            <v>NULL</v>
          </cell>
          <cell r="W75" t="str">
            <v>NULL</v>
          </cell>
          <cell r="X75" t="str">
            <v>NULL</v>
          </cell>
          <cell r="Y75" t="str">
            <v>NULL</v>
          </cell>
          <cell r="Z75" t="str">
            <v>NULL</v>
          </cell>
          <cell r="AA75" t="str">
            <v>NULL</v>
          </cell>
          <cell r="AB75" t="str">
            <v>NULL</v>
          </cell>
          <cell r="AC75" t="str">
            <v>NULL</v>
          </cell>
          <cell r="AD75">
            <v>4</v>
          </cell>
          <cell r="AE75" t="str">
            <v>SM</v>
          </cell>
          <cell r="AF75">
            <v>4</v>
          </cell>
          <cell r="AG75">
            <v>4</v>
          </cell>
          <cell r="AH75">
            <v>4</v>
          </cell>
          <cell r="AI75">
            <v>4</v>
          </cell>
          <cell r="AJ75" t="str">
            <v>NULL</v>
          </cell>
          <cell r="AK75">
            <v>3</v>
          </cell>
          <cell r="AL75">
            <v>9</v>
          </cell>
        </row>
        <row r="76">
          <cell r="A76">
            <v>103267</v>
          </cell>
          <cell r="B76">
            <v>3302191</v>
          </cell>
          <cell r="C76" t="str">
            <v>Court Farm Primary School</v>
          </cell>
          <cell r="D76" t="str">
            <v>West Midlands</v>
          </cell>
          <cell r="E76" t="str">
            <v>West Midlands</v>
          </cell>
          <cell r="F76" t="str">
            <v>Birmingham</v>
          </cell>
          <cell r="G76" t="str">
            <v>Birmingham, Erdington</v>
          </cell>
          <cell r="H76" t="str">
            <v>B23 5NS</v>
          </cell>
          <cell r="I76" t="str">
            <v>Community School</v>
          </cell>
          <cell r="J76" t="str">
            <v>Primary</v>
          </cell>
          <cell r="K76" t="str">
            <v>Not applicable</v>
          </cell>
          <cell r="L76">
            <v>10004054</v>
          </cell>
          <cell r="M76">
            <v>42270</v>
          </cell>
          <cell r="N76">
            <v>42271</v>
          </cell>
          <cell r="O76" t="str">
            <v>Schools into Special Measures Visit 2</v>
          </cell>
          <cell r="P76" t="str">
            <v>Schools - S8</v>
          </cell>
          <cell r="Q76" t="str">
            <v>NULL</v>
          </cell>
          <cell r="R76" t="str">
            <v>NULL</v>
          </cell>
          <cell r="S76" t="str">
            <v>NULL</v>
          </cell>
          <cell r="T76" t="str">
            <v>NULL</v>
          </cell>
          <cell r="U76" t="str">
            <v>NULL</v>
          </cell>
          <cell r="V76" t="str">
            <v>NULL</v>
          </cell>
          <cell r="W76" t="str">
            <v>NULL</v>
          </cell>
          <cell r="X76" t="str">
            <v>NULL</v>
          </cell>
          <cell r="Y76" t="str">
            <v>NULL</v>
          </cell>
          <cell r="Z76" t="str">
            <v>NULL</v>
          </cell>
          <cell r="AA76" t="str">
            <v>NULL</v>
          </cell>
          <cell r="AB76" t="str">
            <v>NULL</v>
          </cell>
          <cell r="AC76" t="str">
            <v>NULL</v>
          </cell>
          <cell r="AD76">
            <v>4</v>
          </cell>
          <cell r="AE76" t="str">
            <v>SM</v>
          </cell>
          <cell r="AF76">
            <v>4</v>
          </cell>
          <cell r="AG76">
            <v>4</v>
          </cell>
          <cell r="AH76">
            <v>4</v>
          </cell>
          <cell r="AI76">
            <v>4</v>
          </cell>
          <cell r="AJ76" t="str">
            <v>NULL</v>
          </cell>
          <cell r="AK76">
            <v>3</v>
          </cell>
          <cell r="AL76">
            <v>9</v>
          </cell>
        </row>
        <row r="77">
          <cell r="A77">
            <v>103268</v>
          </cell>
          <cell r="B77">
            <v>3302192</v>
          </cell>
          <cell r="C77" t="str">
            <v>Thornton Primary School</v>
          </cell>
          <cell r="D77" t="str">
            <v>West Midlands</v>
          </cell>
          <cell r="E77" t="str">
            <v>West Midlands</v>
          </cell>
          <cell r="F77" t="str">
            <v>Birmingham</v>
          </cell>
          <cell r="G77" t="str">
            <v>Birmingham, Hodge Hill</v>
          </cell>
          <cell r="H77" t="str">
            <v>B8 2LQ</v>
          </cell>
          <cell r="I77" t="str">
            <v>Community School</v>
          </cell>
          <cell r="J77" t="str">
            <v>Primary</v>
          </cell>
          <cell r="K77" t="str">
            <v>Not applicable</v>
          </cell>
          <cell r="L77">
            <v>10008006</v>
          </cell>
          <cell r="M77">
            <v>42283</v>
          </cell>
          <cell r="N77">
            <v>42284</v>
          </cell>
          <cell r="O77" t="str">
            <v>S8 No Formal Designation Visit</v>
          </cell>
          <cell r="P77" t="str">
            <v>Schools - S8 deemed S5</v>
          </cell>
          <cell r="Q77" t="str">
            <v>NULL</v>
          </cell>
          <cell r="R77">
            <v>3</v>
          </cell>
          <cell r="S77" t="str">
            <v>NULL</v>
          </cell>
          <cell r="T77">
            <v>3</v>
          </cell>
          <cell r="U77">
            <v>3</v>
          </cell>
          <cell r="V77">
            <v>3</v>
          </cell>
          <cell r="W77">
            <v>3</v>
          </cell>
          <cell r="X77" t="str">
            <v>NULL</v>
          </cell>
          <cell r="Y77">
            <v>3</v>
          </cell>
          <cell r="Z77" t="str">
            <v>NULL</v>
          </cell>
          <cell r="AA77" t="str">
            <v>NULL</v>
          </cell>
          <cell r="AB77" t="str">
            <v>NULL</v>
          </cell>
          <cell r="AC77" t="str">
            <v>NULL</v>
          </cell>
          <cell r="AD77">
            <v>2</v>
          </cell>
          <cell r="AE77" t="str">
            <v>NULL</v>
          </cell>
          <cell r="AF77">
            <v>2</v>
          </cell>
          <cell r="AG77">
            <v>2</v>
          </cell>
          <cell r="AH77">
            <v>2</v>
          </cell>
          <cell r="AI77">
            <v>2</v>
          </cell>
          <cell r="AJ77" t="str">
            <v>NULL</v>
          </cell>
          <cell r="AK77" t="str">
            <v>NULL</v>
          </cell>
          <cell r="AL77" t="str">
            <v>NULL</v>
          </cell>
        </row>
        <row r="78">
          <cell r="A78">
            <v>103318</v>
          </cell>
          <cell r="B78">
            <v>3302294</v>
          </cell>
          <cell r="C78" t="str">
            <v>Featherstone Primary School</v>
          </cell>
          <cell r="D78" t="str">
            <v>West Midlands</v>
          </cell>
          <cell r="E78" t="str">
            <v>West Midlands</v>
          </cell>
          <cell r="F78" t="str">
            <v>Birmingham</v>
          </cell>
          <cell r="G78" t="str">
            <v>Birmingham, Erdington</v>
          </cell>
          <cell r="H78" t="str">
            <v>B23 6PR</v>
          </cell>
          <cell r="I78" t="str">
            <v>Community School</v>
          </cell>
          <cell r="J78" t="str">
            <v>Primary</v>
          </cell>
          <cell r="K78" t="str">
            <v>Not applicable</v>
          </cell>
          <cell r="L78">
            <v>10002515</v>
          </cell>
          <cell r="M78">
            <v>42326</v>
          </cell>
          <cell r="N78">
            <v>42327</v>
          </cell>
          <cell r="O78" t="str">
            <v>Requires Improvement S5 Reinspection Visit 1</v>
          </cell>
          <cell r="P78" t="str">
            <v>Schools - S5</v>
          </cell>
          <cell r="Q78" t="str">
            <v>NULL</v>
          </cell>
          <cell r="R78">
            <v>2</v>
          </cell>
          <cell r="S78" t="str">
            <v>NULL</v>
          </cell>
          <cell r="T78">
            <v>2</v>
          </cell>
          <cell r="U78">
            <v>2</v>
          </cell>
          <cell r="V78">
            <v>2</v>
          </cell>
          <cell r="W78">
            <v>2</v>
          </cell>
          <cell r="X78" t="str">
            <v>NULL</v>
          </cell>
          <cell r="Y78">
            <v>2</v>
          </cell>
          <cell r="Z78" t="str">
            <v>NULL</v>
          </cell>
          <cell r="AA78" t="str">
            <v>NULL</v>
          </cell>
          <cell r="AB78" t="str">
            <v>NULL</v>
          </cell>
          <cell r="AC78" t="str">
            <v>NULL</v>
          </cell>
          <cell r="AD78">
            <v>3</v>
          </cell>
          <cell r="AE78" t="str">
            <v>NULL</v>
          </cell>
          <cell r="AF78">
            <v>3</v>
          </cell>
          <cell r="AG78">
            <v>3</v>
          </cell>
          <cell r="AH78">
            <v>2</v>
          </cell>
          <cell r="AI78">
            <v>3</v>
          </cell>
          <cell r="AJ78" t="str">
            <v>NULL</v>
          </cell>
          <cell r="AK78" t="str">
            <v>NULL</v>
          </cell>
          <cell r="AL78" t="str">
            <v>NULL</v>
          </cell>
        </row>
        <row r="79">
          <cell r="A79">
            <v>103368</v>
          </cell>
          <cell r="B79">
            <v>3302441</v>
          </cell>
          <cell r="C79" t="str">
            <v>Kingsthorne Primary School</v>
          </cell>
          <cell r="D79" t="str">
            <v>West Midlands</v>
          </cell>
          <cell r="E79" t="str">
            <v>West Midlands</v>
          </cell>
          <cell r="F79" t="str">
            <v>Birmingham</v>
          </cell>
          <cell r="G79" t="str">
            <v>Birmingham, Erdington</v>
          </cell>
          <cell r="H79" t="str">
            <v>B44 0BX</v>
          </cell>
          <cell r="I79" t="str">
            <v>Community School</v>
          </cell>
          <cell r="J79" t="str">
            <v>Primary</v>
          </cell>
          <cell r="K79" t="str">
            <v>Not applicable</v>
          </cell>
          <cell r="L79">
            <v>10004519</v>
          </cell>
          <cell r="M79">
            <v>42268</v>
          </cell>
          <cell r="N79">
            <v>42268</v>
          </cell>
          <cell r="O79" t="str">
            <v>Requires Improvement monitoring Visit 1</v>
          </cell>
          <cell r="P79" t="str">
            <v>Schools - S8</v>
          </cell>
          <cell r="Q79" t="str">
            <v>NULL</v>
          </cell>
          <cell r="R79" t="str">
            <v>NULL</v>
          </cell>
          <cell r="S79" t="str">
            <v>NULL</v>
          </cell>
          <cell r="T79" t="str">
            <v>NULL</v>
          </cell>
          <cell r="U79" t="str">
            <v>NULL</v>
          </cell>
          <cell r="V79" t="str">
            <v>NULL</v>
          </cell>
          <cell r="W79" t="str">
            <v>NULL</v>
          </cell>
          <cell r="X79" t="str">
            <v>NULL</v>
          </cell>
          <cell r="Y79" t="str">
            <v>NULL</v>
          </cell>
          <cell r="Z79" t="str">
            <v>NULL</v>
          </cell>
          <cell r="AA79" t="str">
            <v>NULL</v>
          </cell>
          <cell r="AB79" t="str">
            <v>NULL</v>
          </cell>
          <cell r="AC79" t="str">
            <v>NULL</v>
          </cell>
          <cell r="AD79">
            <v>3</v>
          </cell>
          <cell r="AE79" t="str">
            <v>NULL</v>
          </cell>
          <cell r="AF79">
            <v>3</v>
          </cell>
          <cell r="AG79">
            <v>3</v>
          </cell>
          <cell r="AH79">
            <v>3</v>
          </cell>
          <cell r="AI79">
            <v>3</v>
          </cell>
          <cell r="AJ79" t="str">
            <v>NULL</v>
          </cell>
          <cell r="AK79">
            <v>3</v>
          </cell>
          <cell r="AL79">
            <v>9</v>
          </cell>
        </row>
        <row r="80">
          <cell r="A80">
            <v>103442</v>
          </cell>
          <cell r="B80">
            <v>3303350</v>
          </cell>
          <cell r="C80" t="str">
            <v>St Mary and St John Junior and Infant School</v>
          </cell>
          <cell r="D80" t="str">
            <v>West Midlands</v>
          </cell>
          <cell r="E80" t="str">
            <v>West Midlands</v>
          </cell>
          <cell r="F80" t="str">
            <v>Birmingham</v>
          </cell>
          <cell r="G80" t="str">
            <v>Birmingham, Erdington</v>
          </cell>
          <cell r="H80" t="str">
            <v>B23 7NB</v>
          </cell>
          <cell r="I80" t="str">
            <v>Voluntary Aided School</v>
          </cell>
          <cell r="J80" t="str">
            <v>Primary</v>
          </cell>
          <cell r="K80" t="str">
            <v>Not applicable</v>
          </cell>
          <cell r="L80">
            <v>10006678</v>
          </cell>
          <cell r="M80">
            <v>42312</v>
          </cell>
          <cell r="N80">
            <v>42312</v>
          </cell>
          <cell r="O80" t="str">
            <v>Requires Improvement monitoring Visit 1</v>
          </cell>
          <cell r="P80" t="str">
            <v>Schools - S8</v>
          </cell>
          <cell r="Q80" t="str">
            <v>NULL</v>
          </cell>
          <cell r="R80" t="str">
            <v>NULL</v>
          </cell>
          <cell r="S80" t="str">
            <v>NULL</v>
          </cell>
          <cell r="T80" t="str">
            <v>NULL</v>
          </cell>
          <cell r="U80" t="str">
            <v>NULL</v>
          </cell>
          <cell r="V80" t="str">
            <v>NULL</v>
          </cell>
          <cell r="W80" t="str">
            <v>NULL</v>
          </cell>
          <cell r="X80" t="str">
            <v>NULL</v>
          </cell>
          <cell r="Y80" t="str">
            <v>NULL</v>
          </cell>
          <cell r="Z80" t="str">
            <v>NULL</v>
          </cell>
          <cell r="AA80" t="str">
            <v>NULL</v>
          </cell>
          <cell r="AB80" t="str">
            <v>NULL</v>
          </cell>
          <cell r="AC80" t="str">
            <v>NULL</v>
          </cell>
          <cell r="AD80">
            <v>3</v>
          </cell>
          <cell r="AE80" t="str">
            <v>NULL</v>
          </cell>
          <cell r="AF80">
            <v>3</v>
          </cell>
          <cell r="AG80">
            <v>3</v>
          </cell>
          <cell r="AH80">
            <v>3</v>
          </cell>
          <cell r="AI80">
            <v>3</v>
          </cell>
          <cell r="AJ80" t="str">
            <v>NULL</v>
          </cell>
          <cell r="AK80">
            <v>3</v>
          </cell>
          <cell r="AL80">
            <v>9</v>
          </cell>
        </row>
        <row r="81">
          <cell r="A81">
            <v>103477</v>
          </cell>
          <cell r="B81">
            <v>3303409</v>
          </cell>
          <cell r="C81" t="str">
            <v>Sacred Heart Catholic School</v>
          </cell>
          <cell r="D81" t="str">
            <v>West Midlands</v>
          </cell>
          <cell r="E81" t="str">
            <v>West Midlands</v>
          </cell>
          <cell r="F81" t="str">
            <v>Birmingham</v>
          </cell>
          <cell r="G81" t="str">
            <v>Birmingham, Ladywood</v>
          </cell>
          <cell r="H81" t="str">
            <v>B20 3AE</v>
          </cell>
          <cell r="I81" t="str">
            <v>Voluntary Aided School</v>
          </cell>
          <cell r="J81" t="str">
            <v>Primary</v>
          </cell>
          <cell r="K81" t="str">
            <v>Not applicable</v>
          </cell>
          <cell r="L81">
            <v>10006701</v>
          </cell>
          <cell r="M81">
            <v>42353</v>
          </cell>
          <cell r="N81">
            <v>42353</v>
          </cell>
          <cell r="O81" t="str">
            <v>Requires Improvement monitoring Visit 1</v>
          </cell>
          <cell r="P81" t="str">
            <v>Schools - S8</v>
          </cell>
          <cell r="Q81" t="str">
            <v>NULL</v>
          </cell>
          <cell r="R81" t="str">
            <v>NULL</v>
          </cell>
          <cell r="S81" t="str">
            <v>NULL</v>
          </cell>
          <cell r="T81" t="str">
            <v>NULL</v>
          </cell>
          <cell r="U81" t="str">
            <v>NULL</v>
          </cell>
          <cell r="V81" t="str">
            <v>NULL</v>
          </cell>
          <cell r="W81" t="str">
            <v>NULL</v>
          </cell>
          <cell r="X81" t="str">
            <v>NULL</v>
          </cell>
          <cell r="Y81" t="str">
            <v>NULL</v>
          </cell>
          <cell r="Z81" t="str">
            <v>NULL</v>
          </cell>
          <cell r="AA81" t="str">
            <v>NULL</v>
          </cell>
          <cell r="AB81" t="str">
            <v>NULL</v>
          </cell>
          <cell r="AC81" t="str">
            <v>NULL</v>
          </cell>
          <cell r="AD81">
            <v>3</v>
          </cell>
          <cell r="AE81" t="str">
            <v>NULL</v>
          </cell>
          <cell r="AF81">
            <v>3</v>
          </cell>
          <cell r="AG81">
            <v>3</v>
          </cell>
          <cell r="AH81">
            <v>2</v>
          </cell>
          <cell r="AI81">
            <v>3</v>
          </cell>
          <cell r="AJ81" t="str">
            <v>NULL</v>
          </cell>
          <cell r="AK81">
            <v>3</v>
          </cell>
          <cell r="AL81">
            <v>9</v>
          </cell>
        </row>
        <row r="82">
          <cell r="A82">
            <v>103479</v>
          </cell>
          <cell r="B82">
            <v>3303411</v>
          </cell>
          <cell r="C82" t="str">
            <v>Holly Hill Methodist CofE Infant School</v>
          </cell>
          <cell r="D82" t="str">
            <v>West Midlands</v>
          </cell>
          <cell r="E82" t="str">
            <v>West Midlands</v>
          </cell>
          <cell r="F82" t="str">
            <v>Birmingham</v>
          </cell>
          <cell r="G82" t="str">
            <v>Birmingham, Northfield</v>
          </cell>
          <cell r="H82" t="str">
            <v>B45 0EU</v>
          </cell>
          <cell r="I82" t="str">
            <v>Voluntary Aided School</v>
          </cell>
          <cell r="J82" t="str">
            <v>Primary</v>
          </cell>
          <cell r="K82" t="str">
            <v>Not applicable</v>
          </cell>
          <cell r="L82">
            <v>10006695</v>
          </cell>
          <cell r="M82">
            <v>42293</v>
          </cell>
          <cell r="N82">
            <v>42293</v>
          </cell>
          <cell r="O82" t="str">
            <v>Requires Improvement monitoring Visit 1</v>
          </cell>
          <cell r="P82" t="str">
            <v>Schools - S8</v>
          </cell>
          <cell r="Q82" t="str">
            <v>NULL</v>
          </cell>
          <cell r="R82" t="str">
            <v>NULL</v>
          </cell>
          <cell r="S82" t="str">
            <v>NULL</v>
          </cell>
          <cell r="T82" t="str">
            <v>NULL</v>
          </cell>
          <cell r="U82" t="str">
            <v>NULL</v>
          </cell>
          <cell r="V82" t="str">
            <v>NULL</v>
          </cell>
          <cell r="W82" t="str">
            <v>NULL</v>
          </cell>
          <cell r="X82" t="str">
            <v>NULL</v>
          </cell>
          <cell r="Y82" t="str">
            <v>NULL</v>
          </cell>
          <cell r="Z82" t="str">
            <v>NULL</v>
          </cell>
          <cell r="AA82" t="str">
            <v>NULL</v>
          </cell>
          <cell r="AB82" t="str">
            <v>NULL</v>
          </cell>
          <cell r="AC82" t="str">
            <v>NULL</v>
          </cell>
          <cell r="AD82">
            <v>3</v>
          </cell>
          <cell r="AE82" t="str">
            <v>NULL</v>
          </cell>
          <cell r="AF82">
            <v>3</v>
          </cell>
          <cell r="AG82">
            <v>3</v>
          </cell>
          <cell r="AH82">
            <v>2</v>
          </cell>
          <cell r="AI82">
            <v>3</v>
          </cell>
          <cell r="AJ82" t="str">
            <v>NULL</v>
          </cell>
          <cell r="AK82">
            <v>2</v>
          </cell>
          <cell r="AL82">
            <v>9</v>
          </cell>
        </row>
        <row r="83">
          <cell r="A83">
            <v>103513</v>
          </cell>
          <cell r="B83">
            <v>3304233</v>
          </cell>
          <cell r="C83" t="str">
            <v>Cockshut Hill Technology College</v>
          </cell>
          <cell r="D83" t="str">
            <v>West Midlands</v>
          </cell>
          <cell r="E83" t="str">
            <v>West Midlands</v>
          </cell>
          <cell r="F83" t="str">
            <v>Birmingham</v>
          </cell>
          <cell r="G83" t="str">
            <v>Birmingham, Yardley</v>
          </cell>
          <cell r="H83" t="str">
            <v>B26 2HX</v>
          </cell>
          <cell r="I83" t="str">
            <v>Community School</v>
          </cell>
          <cell r="J83" t="str">
            <v>Secondary</v>
          </cell>
          <cell r="K83" t="str">
            <v>Has a sixth form</v>
          </cell>
          <cell r="L83">
            <v>10001617</v>
          </cell>
          <cell r="M83">
            <v>42325</v>
          </cell>
          <cell r="N83">
            <v>42326</v>
          </cell>
          <cell r="O83" t="str">
            <v>Special Measures S5 ReInspection</v>
          </cell>
          <cell r="P83" t="str">
            <v>Schools - S5</v>
          </cell>
          <cell r="Q83" t="str">
            <v>NULL</v>
          </cell>
          <cell r="R83">
            <v>3</v>
          </cell>
          <cell r="S83" t="str">
            <v>NULL</v>
          </cell>
          <cell r="T83">
            <v>3</v>
          </cell>
          <cell r="U83">
            <v>3</v>
          </cell>
          <cell r="V83">
            <v>3</v>
          </cell>
          <cell r="W83">
            <v>2</v>
          </cell>
          <cell r="X83" t="str">
            <v>NULL</v>
          </cell>
          <cell r="Y83" t="str">
            <v>NULL</v>
          </cell>
          <cell r="Z83">
            <v>2</v>
          </cell>
          <cell r="AA83" t="str">
            <v>NULL</v>
          </cell>
          <cell r="AB83" t="str">
            <v>NULL</v>
          </cell>
          <cell r="AC83" t="str">
            <v>NULL</v>
          </cell>
          <cell r="AD83">
            <v>4</v>
          </cell>
          <cell r="AE83" t="str">
            <v>SM</v>
          </cell>
          <cell r="AF83">
            <v>4</v>
          </cell>
          <cell r="AG83">
            <v>4</v>
          </cell>
          <cell r="AH83">
            <v>4</v>
          </cell>
          <cell r="AI83">
            <v>4</v>
          </cell>
          <cell r="AJ83" t="str">
            <v>NULL</v>
          </cell>
          <cell r="AK83" t="str">
            <v>NULL</v>
          </cell>
          <cell r="AL83" t="str">
            <v>NULL</v>
          </cell>
        </row>
        <row r="84">
          <cell r="A84">
            <v>103526</v>
          </cell>
          <cell r="B84">
            <v>3304330</v>
          </cell>
          <cell r="C84" t="str">
            <v>Kingsbury School and Sports College</v>
          </cell>
          <cell r="D84" t="str">
            <v>West Midlands</v>
          </cell>
          <cell r="E84" t="str">
            <v>West Midlands</v>
          </cell>
          <cell r="F84" t="str">
            <v>Birmingham</v>
          </cell>
          <cell r="G84" t="str">
            <v>Birmingham, Erdington</v>
          </cell>
          <cell r="H84" t="str">
            <v>B24 8RE</v>
          </cell>
          <cell r="I84" t="str">
            <v>Community School</v>
          </cell>
          <cell r="J84" t="str">
            <v>Secondary</v>
          </cell>
          <cell r="K84" t="str">
            <v>Does not have a sixth form</v>
          </cell>
          <cell r="L84">
            <v>10001618</v>
          </cell>
          <cell r="M84">
            <v>42312</v>
          </cell>
          <cell r="N84">
            <v>42313</v>
          </cell>
          <cell r="O84" t="str">
            <v>Special Measures S5 ReInspection</v>
          </cell>
          <cell r="P84" t="str">
            <v>Schools - S5</v>
          </cell>
          <cell r="Q84" t="str">
            <v>NULL</v>
          </cell>
          <cell r="R84">
            <v>3</v>
          </cell>
          <cell r="S84" t="str">
            <v>NULL</v>
          </cell>
          <cell r="T84">
            <v>3</v>
          </cell>
          <cell r="U84">
            <v>3</v>
          </cell>
          <cell r="V84">
            <v>3</v>
          </cell>
          <cell r="W84">
            <v>3</v>
          </cell>
          <cell r="X84" t="str">
            <v>NULL</v>
          </cell>
          <cell r="Y84" t="str">
            <v>NULL</v>
          </cell>
          <cell r="Z84" t="str">
            <v>NULL</v>
          </cell>
          <cell r="AA84" t="str">
            <v>NULL</v>
          </cell>
          <cell r="AB84" t="str">
            <v>NULL</v>
          </cell>
          <cell r="AC84" t="str">
            <v>NULL</v>
          </cell>
          <cell r="AD84">
            <v>4</v>
          </cell>
          <cell r="AE84" t="str">
            <v>SM</v>
          </cell>
          <cell r="AF84">
            <v>4</v>
          </cell>
          <cell r="AG84">
            <v>4</v>
          </cell>
          <cell r="AH84">
            <v>4</v>
          </cell>
          <cell r="AI84">
            <v>4</v>
          </cell>
          <cell r="AJ84" t="str">
            <v>NULL</v>
          </cell>
          <cell r="AK84" t="str">
            <v>NULL</v>
          </cell>
          <cell r="AL84" t="str">
            <v>NULL</v>
          </cell>
        </row>
        <row r="85">
          <cell r="A85">
            <v>103538</v>
          </cell>
          <cell r="B85">
            <v>3304664</v>
          </cell>
          <cell r="C85" t="str">
            <v>Holy Trinity Catholic Media Arts College</v>
          </cell>
          <cell r="D85" t="str">
            <v>West Midlands</v>
          </cell>
          <cell r="E85" t="str">
            <v>West Midlands</v>
          </cell>
          <cell r="F85" t="str">
            <v>Birmingham</v>
          </cell>
          <cell r="G85" t="str">
            <v>Birmingham, Ladywood</v>
          </cell>
          <cell r="H85" t="str">
            <v>B10 0AX</v>
          </cell>
          <cell r="I85" t="str">
            <v>Voluntary Aided School</v>
          </cell>
          <cell r="J85" t="str">
            <v>Secondary</v>
          </cell>
          <cell r="K85" t="str">
            <v>Does not have a sixth form</v>
          </cell>
          <cell r="L85">
            <v>10004112</v>
          </cell>
          <cell r="M85">
            <v>42353</v>
          </cell>
          <cell r="N85">
            <v>42354</v>
          </cell>
          <cell r="O85" t="str">
            <v>Schools into Special Measures Visit 3</v>
          </cell>
          <cell r="P85" t="str">
            <v>Schools - S8</v>
          </cell>
          <cell r="Q85" t="str">
            <v>NULL</v>
          </cell>
          <cell r="R85" t="str">
            <v>NULL</v>
          </cell>
          <cell r="S85" t="str">
            <v>NULL</v>
          </cell>
          <cell r="T85" t="str">
            <v>NULL</v>
          </cell>
          <cell r="U85" t="str">
            <v>NULL</v>
          </cell>
          <cell r="V85" t="str">
            <v>NULL</v>
          </cell>
          <cell r="W85" t="str">
            <v>NULL</v>
          </cell>
          <cell r="X85" t="str">
            <v>NULL</v>
          </cell>
          <cell r="Y85" t="str">
            <v>NULL</v>
          </cell>
          <cell r="Z85" t="str">
            <v>NULL</v>
          </cell>
          <cell r="AA85" t="str">
            <v>NULL</v>
          </cell>
          <cell r="AB85" t="str">
            <v>NULL</v>
          </cell>
          <cell r="AC85" t="str">
            <v>NULL</v>
          </cell>
          <cell r="AD85">
            <v>4</v>
          </cell>
          <cell r="AE85" t="str">
            <v>SM</v>
          </cell>
          <cell r="AF85">
            <v>4</v>
          </cell>
          <cell r="AG85">
            <v>4</v>
          </cell>
          <cell r="AH85">
            <v>3</v>
          </cell>
          <cell r="AI85">
            <v>4</v>
          </cell>
          <cell r="AJ85" t="str">
            <v>NULL</v>
          </cell>
          <cell r="AK85">
            <v>9</v>
          </cell>
          <cell r="AL85">
            <v>9</v>
          </cell>
        </row>
        <row r="86">
          <cell r="A86">
            <v>103545</v>
          </cell>
          <cell r="B86">
            <v>3305204</v>
          </cell>
          <cell r="C86" t="str">
            <v>Manor Park Primary School</v>
          </cell>
          <cell r="D86" t="str">
            <v>West Midlands</v>
          </cell>
          <cell r="E86" t="str">
            <v>West Midlands</v>
          </cell>
          <cell r="F86" t="str">
            <v>Birmingham</v>
          </cell>
          <cell r="G86" t="str">
            <v>Birmingham, Ladywood</v>
          </cell>
          <cell r="H86" t="str">
            <v>B6 5UQ</v>
          </cell>
          <cell r="I86" t="str">
            <v>Foundation School</v>
          </cell>
          <cell r="J86" t="str">
            <v>Primary</v>
          </cell>
          <cell r="K86" t="str">
            <v>Not applicable</v>
          </cell>
          <cell r="L86">
            <v>10005196</v>
          </cell>
          <cell r="M86">
            <v>42340</v>
          </cell>
          <cell r="N86">
            <v>42341</v>
          </cell>
          <cell r="O86" t="str">
            <v>Schools into Special Measures Visit 4</v>
          </cell>
          <cell r="P86" t="str">
            <v>Schools - S8</v>
          </cell>
          <cell r="Q86" t="str">
            <v>NULL</v>
          </cell>
          <cell r="R86" t="str">
            <v>NULL</v>
          </cell>
          <cell r="S86" t="str">
            <v>NULL</v>
          </cell>
          <cell r="T86" t="str">
            <v>NULL</v>
          </cell>
          <cell r="U86" t="str">
            <v>NULL</v>
          </cell>
          <cell r="V86" t="str">
            <v>NULL</v>
          </cell>
          <cell r="W86" t="str">
            <v>NULL</v>
          </cell>
          <cell r="X86" t="str">
            <v>NULL</v>
          </cell>
          <cell r="Y86" t="str">
            <v>NULL</v>
          </cell>
          <cell r="Z86" t="str">
            <v>NULL</v>
          </cell>
          <cell r="AA86" t="str">
            <v>NULL</v>
          </cell>
          <cell r="AB86" t="str">
            <v>NULL</v>
          </cell>
          <cell r="AC86" t="str">
            <v>NULL</v>
          </cell>
          <cell r="AD86">
            <v>4</v>
          </cell>
          <cell r="AE86" t="str">
            <v>SM</v>
          </cell>
          <cell r="AF86">
            <v>4</v>
          </cell>
          <cell r="AG86">
            <v>4</v>
          </cell>
          <cell r="AH86">
            <v>3</v>
          </cell>
          <cell r="AI86">
            <v>4</v>
          </cell>
          <cell r="AJ86" t="str">
            <v>NULL</v>
          </cell>
          <cell r="AK86" t="str">
            <v>NULL</v>
          </cell>
          <cell r="AL86" t="str">
            <v>NULL</v>
          </cell>
        </row>
        <row r="87">
          <cell r="A87">
            <v>103548</v>
          </cell>
          <cell r="B87">
            <v>3305401</v>
          </cell>
          <cell r="C87" t="str">
            <v>Small Heath School</v>
          </cell>
          <cell r="D87" t="str">
            <v>West Midlands</v>
          </cell>
          <cell r="E87" t="str">
            <v>West Midlands</v>
          </cell>
          <cell r="F87" t="str">
            <v>Birmingham</v>
          </cell>
          <cell r="G87" t="str">
            <v>Birmingham, Ladywood</v>
          </cell>
          <cell r="H87" t="str">
            <v>B10 9RX</v>
          </cell>
          <cell r="I87" t="str">
            <v>Foundation School</v>
          </cell>
          <cell r="J87" t="str">
            <v>Secondary</v>
          </cell>
          <cell r="K87" t="str">
            <v>Has a sixth form</v>
          </cell>
          <cell r="L87">
            <v>10004048</v>
          </cell>
          <cell r="M87">
            <v>42332</v>
          </cell>
          <cell r="N87">
            <v>42333</v>
          </cell>
          <cell r="O87" t="str">
            <v>Schools into Special Measures Visit 2</v>
          </cell>
          <cell r="P87" t="str">
            <v>Schools - S8</v>
          </cell>
          <cell r="Q87" t="str">
            <v>NULL</v>
          </cell>
          <cell r="R87" t="str">
            <v>NULL</v>
          </cell>
          <cell r="S87" t="str">
            <v>NULL</v>
          </cell>
          <cell r="T87" t="str">
            <v>NULL</v>
          </cell>
          <cell r="U87" t="str">
            <v>NULL</v>
          </cell>
          <cell r="V87" t="str">
            <v>NULL</v>
          </cell>
          <cell r="W87" t="str">
            <v>NULL</v>
          </cell>
          <cell r="X87" t="str">
            <v>NULL</v>
          </cell>
          <cell r="Y87" t="str">
            <v>NULL</v>
          </cell>
          <cell r="Z87" t="str">
            <v>NULL</v>
          </cell>
          <cell r="AA87" t="str">
            <v>NULL</v>
          </cell>
          <cell r="AB87" t="str">
            <v>NULL</v>
          </cell>
          <cell r="AC87" t="str">
            <v>NULL</v>
          </cell>
          <cell r="AD87">
            <v>4</v>
          </cell>
          <cell r="AE87" t="str">
            <v>SM</v>
          </cell>
          <cell r="AF87">
            <v>4</v>
          </cell>
          <cell r="AG87">
            <v>3</v>
          </cell>
          <cell r="AH87">
            <v>2</v>
          </cell>
          <cell r="AI87">
            <v>4</v>
          </cell>
          <cell r="AJ87" t="str">
            <v>NULL</v>
          </cell>
          <cell r="AK87">
            <v>9</v>
          </cell>
          <cell r="AL87">
            <v>3</v>
          </cell>
        </row>
        <row r="88">
          <cell r="A88">
            <v>103562</v>
          </cell>
          <cell r="B88">
            <v>3305415</v>
          </cell>
          <cell r="C88" t="str">
            <v>King's Norton Boys' School</v>
          </cell>
          <cell r="D88" t="str">
            <v>West Midlands</v>
          </cell>
          <cell r="E88" t="str">
            <v>West Midlands</v>
          </cell>
          <cell r="F88" t="str">
            <v>Birmingham</v>
          </cell>
          <cell r="G88" t="str">
            <v>Birmingham, Selly Oak</v>
          </cell>
          <cell r="H88" t="str">
            <v>B30 1DY</v>
          </cell>
          <cell r="I88" t="str">
            <v>Foundation School</v>
          </cell>
          <cell r="J88" t="str">
            <v>Secondary</v>
          </cell>
          <cell r="K88" t="str">
            <v>Has a sixth form</v>
          </cell>
          <cell r="L88">
            <v>10002516</v>
          </cell>
          <cell r="M88">
            <v>42340</v>
          </cell>
          <cell r="N88">
            <v>42341</v>
          </cell>
          <cell r="O88" t="str">
            <v>Requires Improvement S5 Reinspection Visit 1</v>
          </cell>
          <cell r="P88" t="str">
            <v>Schools - S5</v>
          </cell>
          <cell r="Q88" t="str">
            <v>NULL</v>
          </cell>
          <cell r="R88">
            <v>3</v>
          </cell>
          <cell r="S88" t="str">
            <v>NULL</v>
          </cell>
          <cell r="T88">
            <v>3</v>
          </cell>
          <cell r="U88">
            <v>3</v>
          </cell>
          <cell r="V88">
            <v>2</v>
          </cell>
          <cell r="W88">
            <v>3</v>
          </cell>
          <cell r="X88" t="str">
            <v>NULL</v>
          </cell>
          <cell r="Y88" t="str">
            <v>NULL</v>
          </cell>
          <cell r="Z88">
            <v>3</v>
          </cell>
          <cell r="AA88" t="str">
            <v>NULL</v>
          </cell>
          <cell r="AB88" t="str">
            <v>NULL</v>
          </cell>
          <cell r="AC88" t="str">
            <v>NULL</v>
          </cell>
          <cell r="AD88">
            <v>3</v>
          </cell>
          <cell r="AE88" t="str">
            <v>NULL</v>
          </cell>
          <cell r="AF88">
            <v>3</v>
          </cell>
          <cell r="AG88">
            <v>3</v>
          </cell>
          <cell r="AH88">
            <v>3</v>
          </cell>
          <cell r="AI88">
            <v>3</v>
          </cell>
          <cell r="AJ88" t="str">
            <v>NULL</v>
          </cell>
          <cell r="AK88" t="str">
            <v>NULL</v>
          </cell>
          <cell r="AL88" t="str">
            <v>NULL</v>
          </cell>
        </row>
        <row r="89">
          <cell r="A89">
            <v>103600</v>
          </cell>
          <cell r="B89">
            <v>3307006</v>
          </cell>
          <cell r="C89" t="str">
            <v>Hamilton School</v>
          </cell>
          <cell r="D89" t="str">
            <v>West Midlands</v>
          </cell>
          <cell r="E89" t="str">
            <v>West Midlands</v>
          </cell>
          <cell r="F89" t="str">
            <v>Birmingham</v>
          </cell>
          <cell r="G89" t="str">
            <v>Birmingham, Perry Barr</v>
          </cell>
          <cell r="H89" t="str">
            <v>B21 8AH</v>
          </cell>
          <cell r="I89" t="str">
            <v>Community Special School</v>
          </cell>
          <cell r="J89" t="str">
            <v>Special</v>
          </cell>
          <cell r="K89" t="str">
            <v>Not applicable</v>
          </cell>
          <cell r="L89">
            <v>10002519</v>
          </cell>
          <cell r="M89">
            <v>42348</v>
          </cell>
          <cell r="N89">
            <v>42349</v>
          </cell>
          <cell r="O89" t="str">
            <v>Requires Improvement S5 Reinspection Visit 1</v>
          </cell>
          <cell r="P89" t="str">
            <v>Schools - S5</v>
          </cell>
          <cell r="Q89" t="str">
            <v>NULL</v>
          </cell>
          <cell r="R89">
            <v>1</v>
          </cell>
          <cell r="S89" t="str">
            <v>NULL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 t="str">
            <v>NULL</v>
          </cell>
          <cell r="Y89">
            <v>1</v>
          </cell>
          <cell r="Z89" t="str">
            <v>NULL</v>
          </cell>
          <cell r="AA89" t="str">
            <v>NULL</v>
          </cell>
          <cell r="AB89" t="str">
            <v>NULL</v>
          </cell>
          <cell r="AC89" t="str">
            <v>NULL</v>
          </cell>
          <cell r="AD89">
            <v>3</v>
          </cell>
          <cell r="AE89" t="str">
            <v>NULL</v>
          </cell>
          <cell r="AF89">
            <v>3</v>
          </cell>
          <cell r="AG89">
            <v>3</v>
          </cell>
          <cell r="AH89">
            <v>2</v>
          </cell>
          <cell r="AI89">
            <v>3</v>
          </cell>
          <cell r="AJ89" t="str">
            <v>NULL</v>
          </cell>
          <cell r="AK89" t="str">
            <v>NULL</v>
          </cell>
          <cell r="AL89" t="str">
            <v>NULL</v>
          </cell>
        </row>
        <row r="90">
          <cell r="A90">
            <v>103610</v>
          </cell>
          <cell r="B90">
            <v>3307027</v>
          </cell>
          <cell r="C90" t="str">
            <v>Hallmoor School</v>
          </cell>
          <cell r="D90" t="str">
            <v>West Midlands</v>
          </cell>
          <cell r="E90" t="str">
            <v>West Midlands</v>
          </cell>
          <cell r="F90" t="str">
            <v>Birmingham</v>
          </cell>
          <cell r="G90" t="str">
            <v>Birmingham, Hodge Hill</v>
          </cell>
          <cell r="H90" t="str">
            <v>B33 0DL</v>
          </cell>
          <cell r="I90" t="str">
            <v>Community Special School</v>
          </cell>
          <cell r="J90" t="str">
            <v>Special</v>
          </cell>
          <cell r="K90" t="str">
            <v>Has a sixth form</v>
          </cell>
          <cell r="L90">
            <v>10004089</v>
          </cell>
          <cell r="M90">
            <v>42339</v>
          </cell>
          <cell r="N90">
            <v>42340</v>
          </cell>
          <cell r="O90" t="str">
            <v>Schools into Special Measures Visit 2</v>
          </cell>
          <cell r="P90" t="str">
            <v>Schools - S8</v>
          </cell>
          <cell r="Q90" t="str">
            <v>NULL</v>
          </cell>
          <cell r="R90" t="str">
            <v>NULL</v>
          </cell>
          <cell r="S90" t="str">
            <v>NULL</v>
          </cell>
          <cell r="T90" t="str">
            <v>NULL</v>
          </cell>
          <cell r="U90" t="str">
            <v>NULL</v>
          </cell>
          <cell r="V90" t="str">
            <v>NULL</v>
          </cell>
          <cell r="W90" t="str">
            <v>NULL</v>
          </cell>
          <cell r="X90" t="str">
            <v>NULL</v>
          </cell>
          <cell r="Y90" t="str">
            <v>NULL</v>
          </cell>
          <cell r="Z90" t="str">
            <v>NULL</v>
          </cell>
          <cell r="AA90" t="str">
            <v>NULL</v>
          </cell>
          <cell r="AB90" t="str">
            <v>NULL</v>
          </cell>
          <cell r="AC90" t="str">
            <v>NULL</v>
          </cell>
          <cell r="AD90">
            <v>4</v>
          </cell>
          <cell r="AE90" t="str">
            <v>SM</v>
          </cell>
          <cell r="AF90">
            <v>4</v>
          </cell>
          <cell r="AG90">
            <v>4</v>
          </cell>
          <cell r="AH90">
            <v>4</v>
          </cell>
          <cell r="AI90">
            <v>4</v>
          </cell>
          <cell r="AJ90" t="str">
            <v>NULL</v>
          </cell>
          <cell r="AK90">
            <v>9</v>
          </cell>
          <cell r="AL90">
            <v>4</v>
          </cell>
        </row>
        <row r="91">
          <cell r="A91">
            <v>103623</v>
          </cell>
          <cell r="B91">
            <v>3307047</v>
          </cell>
          <cell r="C91" t="str">
            <v>Springfield House Community Special School</v>
          </cell>
          <cell r="D91" t="str">
            <v>West Midlands</v>
          </cell>
          <cell r="E91" t="str">
            <v>West Midlands</v>
          </cell>
          <cell r="F91" t="str">
            <v>Birmingham</v>
          </cell>
          <cell r="G91" t="str">
            <v>Meriden</v>
          </cell>
          <cell r="H91" t="str">
            <v>B93 0AJ</v>
          </cell>
          <cell r="I91" t="str">
            <v>Community Special School</v>
          </cell>
          <cell r="J91" t="str">
            <v>Special</v>
          </cell>
          <cell r="K91" t="str">
            <v>Not applicable</v>
          </cell>
          <cell r="L91">
            <v>10003931</v>
          </cell>
          <cell r="M91">
            <v>42346</v>
          </cell>
          <cell r="N91">
            <v>42346</v>
          </cell>
          <cell r="O91" t="str">
            <v>Maintained Academy and School Short inspection</v>
          </cell>
          <cell r="P91" t="str">
            <v>Schools - Short inspection</v>
          </cell>
          <cell r="Q91" t="str">
            <v>NULL</v>
          </cell>
          <cell r="R91" t="str">
            <v>NULL</v>
          </cell>
          <cell r="S91" t="str">
            <v>NULL</v>
          </cell>
          <cell r="T91" t="str">
            <v>NULL</v>
          </cell>
          <cell r="U91" t="str">
            <v>NULL</v>
          </cell>
          <cell r="V91" t="str">
            <v>NULL</v>
          </cell>
          <cell r="W91" t="str">
            <v>NULL</v>
          </cell>
          <cell r="X91" t="str">
            <v>NULL</v>
          </cell>
          <cell r="Y91" t="str">
            <v>NULL</v>
          </cell>
          <cell r="Z91" t="str">
            <v>NULL</v>
          </cell>
          <cell r="AA91" t="str">
            <v>NULL</v>
          </cell>
          <cell r="AB91" t="str">
            <v>NULL</v>
          </cell>
          <cell r="AC91" t="str">
            <v>NULL</v>
          </cell>
          <cell r="AD91">
            <v>1</v>
          </cell>
          <cell r="AE91" t="str">
            <v>NULL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 t="str">
            <v>NULL</v>
          </cell>
          <cell r="AK91">
            <v>9</v>
          </cell>
          <cell r="AL91" t="str">
            <v>NULL</v>
          </cell>
        </row>
        <row r="92">
          <cell r="A92">
            <v>103705</v>
          </cell>
          <cell r="B92">
            <v>3313302</v>
          </cell>
          <cell r="C92" t="str">
            <v>Leigh Church of England Primary School</v>
          </cell>
          <cell r="D92" t="str">
            <v>West Midlands</v>
          </cell>
          <cell r="E92" t="str">
            <v>West Midlands</v>
          </cell>
          <cell r="F92" t="str">
            <v>Coventry</v>
          </cell>
          <cell r="G92" t="str">
            <v>Coventry South</v>
          </cell>
          <cell r="H92" t="str">
            <v>CV4 9RQ</v>
          </cell>
          <cell r="I92" t="str">
            <v>Voluntary Aided School</v>
          </cell>
          <cell r="J92" t="str">
            <v>Primary</v>
          </cell>
          <cell r="K92" t="str">
            <v>Does not have a sixth form</v>
          </cell>
          <cell r="L92">
            <v>10006699</v>
          </cell>
          <cell r="M92">
            <v>42341</v>
          </cell>
          <cell r="N92">
            <v>42341</v>
          </cell>
          <cell r="O92" t="str">
            <v>Requires Improvement monitoring Visit 1</v>
          </cell>
          <cell r="P92" t="str">
            <v>Schools - S8</v>
          </cell>
          <cell r="Q92" t="str">
            <v>NULL</v>
          </cell>
          <cell r="R92" t="str">
            <v>NULL</v>
          </cell>
          <cell r="S92" t="str">
            <v>NULL</v>
          </cell>
          <cell r="T92" t="str">
            <v>NULL</v>
          </cell>
          <cell r="U92" t="str">
            <v>NULL</v>
          </cell>
          <cell r="V92" t="str">
            <v>NULL</v>
          </cell>
          <cell r="W92" t="str">
            <v>NULL</v>
          </cell>
          <cell r="X92" t="str">
            <v>NULL</v>
          </cell>
          <cell r="Y92" t="str">
            <v>NULL</v>
          </cell>
          <cell r="Z92" t="str">
            <v>NULL</v>
          </cell>
          <cell r="AA92" t="str">
            <v>NULL</v>
          </cell>
          <cell r="AB92" t="str">
            <v>NULL</v>
          </cell>
          <cell r="AC92" t="str">
            <v>NULL</v>
          </cell>
          <cell r="AD92">
            <v>3</v>
          </cell>
          <cell r="AE92" t="str">
            <v>NULL</v>
          </cell>
          <cell r="AF92">
            <v>3</v>
          </cell>
          <cell r="AG92">
            <v>3</v>
          </cell>
          <cell r="AH92">
            <v>3</v>
          </cell>
          <cell r="AI92">
            <v>3</v>
          </cell>
          <cell r="AJ92" t="str">
            <v>NULL</v>
          </cell>
          <cell r="AK92">
            <v>3</v>
          </cell>
          <cell r="AL92">
            <v>9</v>
          </cell>
        </row>
        <row r="93">
          <cell r="A93">
            <v>103808</v>
          </cell>
          <cell r="B93">
            <v>3322125</v>
          </cell>
          <cell r="C93" t="str">
            <v>Ham Dingle Primary School</v>
          </cell>
          <cell r="D93" t="str">
            <v>West Midlands</v>
          </cell>
          <cell r="E93" t="str">
            <v>West Midlands</v>
          </cell>
          <cell r="F93" t="str">
            <v>Dudley</v>
          </cell>
          <cell r="G93" t="str">
            <v>Stourbridge</v>
          </cell>
          <cell r="H93" t="str">
            <v>DY9 0UN</v>
          </cell>
          <cell r="I93" t="str">
            <v>Community School</v>
          </cell>
          <cell r="J93" t="str">
            <v>Primary</v>
          </cell>
          <cell r="K93" t="str">
            <v>Does not have a sixth form</v>
          </cell>
          <cell r="L93">
            <v>10009072</v>
          </cell>
          <cell r="M93">
            <v>42318</v>
          </cell>
          <cell r="N93">
            <v>42319</v>
          </cell>
          <cell r="O93" t="str">
            <v>S8 No Formal Designation Visit</v>
          </cell>
          <cell r="P93" t="str">
            <v>Schools - S8 deemed S5</v>
          </cell>
          <cell r="Q93" t="str">
            <v>NULL</v>
          </cell>
          <cell r="R93">
            <v>4</v>
          </cell>
          <cell r="S93" t="str">
            <v>SM</v>
          </cell>
          <cell r="T93">
            <v>3</v>
          </cell>
          <cell r="U93">
            <v>3</v>
          </cell>
          <cell r="V93">
            <v>4</v>
          </cell>
          <cell r="W93">
            <v>4</v>
          </cell>
          <cell r="X93" t="str">
            <v>NULL</v>
          </cell>
          <cell r="Y93">
            <v>4</v>
          </cell>
          <cell r="Z93" t="str">
            <v>NULL</v>
          </cell>
          <cell r="AA93" t="str">
            <v>NULL</v>
          </cell>
          <cell r="AB93" t="str">
            <v>NULL</v>
          </cell>
          <cell r="AC93" t="str">
            <v>NULL</v>
          </cell>
          <cell r="AD93">
            <v>2</v>
          </cell>
          <cell r="AE93" t="str">
            <v>NULL</v>
          </cell>
          <cell r="AF93">
            <v>2</v>
          </cell>
          <cell r="AG93">
            <v>2</v>
          </cell>
          <cell r="AH93">
            <v>2</v>
          </cell>
          <cell r="AI93">
            <v>2</v>
          </cell>
          <cell r="AJ93" t="str">
            <v>NULL</v>
          </cell>
          <cell r="AK93">
            <v>8</v>
          </cell>
          <cell r="AL93" t="str">
            <v>NULL</v>
          </cell>
        </row>
        <row r="94">
          <cell r="A94">
            <v>103817</v>
          </cell>
          <cell r="B94">
            <v>3322140</v>
          </cell>
          <cell r="C94" t="str">
            <v>Woodside Community School and Little Bears Nursery</v>
          </cell>
          <cell r="D94" t="str">
            <v>West Midlands</v>
          </cell>
          <cell r="E94" t="str">
            <v>West Midlands</v>
          </cell>
          <cell r="F94" t="str">
            <v>Dudley</v>
          </cell>
          <cell r="G94" t="str">
            <v>Dudley South</v>
          </cell>
          <cell r="H94" t="str">
            <v>DY2 0SN</v>
          </cell>
          <cell r="I94" t="str">
            <v>Community School</v>
          </cell>
          <cell r="J94" t="str">
            <v>Primary</v>
          </cell>
          <cell r="K94" t="str">
            <v>Does not have a sixth form</v>
          </cell>
          <cell r="L94">
            <v>10006723</v>
          </cell>
          <cell r="M94">
            <v>42353</v>
          </cell>
          <cell r="N94">
            <v>42354</v>
          </cell>
          <cell r="O94" t="str">
            <v>Schools into Special Measures Visit 1</v>
          </cell>
          <cell r="P94" t="str">
            <v>Schools - S8</v>
          </cell>
          <cell r="Q94" t="str">
            <v>NULL</v>
          </cell>
          <cell r="R94" t="str">
            <v>NULL</v>
          </cell>
          <cell r="S94" t="str">
            <v>NULL</v>
          </cell>
          <cell r="T94" t="str">
            <v>NULL</v>
          </cell>
          <cell r="U94" t="str">
            <v>NULL</v>
          </cell>
          <cell r="V94" t="str">
            <v>NULL</v>
          </cell>
          <cell r="W94" t="str">
            <v>NULL</v>
          </cell>
          <cell r="X94" t="str">
            <v>NULL</v>
          </cell>
          <cell r="Y94" t="str">
            <v>NULL</v>
          </cell>
          <cell r="Z94" t="str">
            <v>NULL</v>
          </cell>
          <cell r="AA94" t="str">
            <v>NULL</v>
          </cell>
          <cell r="AB94" t="str">
            <v>NULL</v>
          </cell>
          <cell r="AC94" t="str">
            <v>NULL</v>
          </cell>
          <cell r="AD94">
            <v>4</v>
          </cell>
          <cell r="AE94" t="str">
            <v>SM</v>
          </cell>
          <cell r="AF94">
            <v>4</v>
          </cell>
          <cell r="AG94">
            <v>4</v>
          </cell>
          <cell r="AH94">
            <v>4</v>
          </cell>
          <cell r="AI94">
            <v>4</v>
          </cell>
          <cell r="AJ94" t="str">
            <v>NULL</v>
          </cell>
          <cell r="AK94">
            <v>3</v>
          </cell>
          <cell r="AL94">
            <v>9</v>
          </cell>
        </row>
        <row r="95">
          <cell r="A95">
            <v>103825</v>
          </cell>
          <cell r="B95">
            <v>3322148</v>
          </cell>
          <cell r="C95" t="str">
            <v>Hurst Hill Primary School</v>
          </cell>
          <cell r="D95" t="str">
            <v>West Midlands</v>
          </cell>
          <cell r="E95" t="str">
            <v>West Midlands</v>
          </cell>
          <cell r="F95" t="str">
            <v>Dudley</v>
          </cell>
          <cell r="G95" t="str">
            <v>Wolverhampton South East</v>
          </cell>
          <cell r="H95" t="str">
            <v>WV14 9AJ</v>
          </cell>
          <cell r="I95" t="str">
            <v>Community School</v>
          </cell>
          <cell r="J95" t="str">
            <v>Primary</v>
          </cell>
          <cell r="K95" t="str">
            <v>Does not have a sixth form</v>
          </cell>
          <cell r="L95">
            <v>10005197</v>
          </cell>
          <cell r="M95">
            <v>42339</v>
          </cell>
          <cell r="N95">
            <v>42340</v>
          </cell>
          <cell r="O95" t="str">
            <v>Schools into Special Measures Visit 4</v>
          </cell>
          <cell r="P95" t="str">
            <v>Schools - S8</v>
          </cell>
          <cell r="Q95" t="str">
            <v>NULL</v>
          </cell>
          <cell r="R95" t="str">
            <v>NULL</v>
          </cell>
          <cell r="S95" t="str">
            <v>NULL</v>
          </cell>
          <cell r="T95" t="str">
            <v>NULL</v>
          </cell>
          <cell r="U95" t="str">
            <v>NULL</v>
          </cell>
          <cell r="V95" t="str">
            <v>NULL</v>
          </cell>
          <cell r="W95" t="str">
            <v>NULL</v>
          </cell>
          <cell r="X95" t="str">
            <v>NULL</v>
          </cell>
          <cell r="Y95" t="str">
            <v>NULL</v>
          </cell>
          <cell r="Z95" t="str">
            <v>NULL</v>
          </cell>
          <cell r="AA95" t="str">
            <v>NULL</v>
          </cell>
          <cell r="AB95" t="str">
            <v>NULL</v>
          </cell>
          <cell r="AC95" t="str">
            <v>NULL</v>
          </cell>
          <cell r="AD95">
            <v>4</v>
          </cell>
          <cell r="AE95" t="str">
            <v>SM</v>
          </cell>
          <cell r="AF95">
            <v>4</v>
          </cell>
          <cell r="AG95">
            <v>4</v>
          </cell>
          <cell r="AH95">
            <v>4</v>
          </cell>
          <cell r="AI95">
            <v>4</v>
          </cell>
          <cell r="AJ95" t="str">
            <v>NULL</v>
          </cell>
          <cell r="AK95" t="str">
            <v>NULL</v>
          </cell>
          <cell r="AL95" t="str">
            <v>NULL</v>
          </cell>
        </row>
        <row r="96">
          <cell r="A96">
            <v>103840</v>
          </cell>
          <cell r="B96">
            <v>3323052</v>
          </cell>
          <cell r="C96" t="str">
            <v>St Margaret's At Hasbury CofE Primary School</v>
          </cell>
          <cell r="D96" t="str">
            <v>West Midlands</v>
          </cell>
          <cell r="E96" t="str">
            <v>West Midlands</v>
          </cell>
          <cell r="F96" t="str">
            <v>Dudley</v>
          </cell>
          <cell r="G96" t="str">
            <v>Halesowen and Rowley Regis</v>
          </cell>
          <cell r="H96" t="str">
            <v>B63 4QD</v>
          </cell>
          <cell r="I96" t="str">
            <v>Voluntary Controlled School</v>
          </cell>
          <cell r="J96" t="str">
            <v>Primary</v>
          </cell>
          <cell r="K96" t="str">
            <v>Does not have a sixth form</v>
          </cell>
          <cell r="L96">
            <v>10001556</v>
          </cell>
          <cell r="M96">
            <v>42283</v>
          </cell>
          <cell r="N96">
            <v>42283</v>
          </cell>
          <cell r="O96" t="str">
            <v>Maintained Academy and School Short inspection</v>
          </cell>
          <cell r="P96" t="str">
            <v>Schools - Short inspection</v>
          </cell>
          <cell r="Q96" t="str">
            <v>NULL</v>
          </cell>
          <cell r="R96" t="str">
            <v>NULL</v>
          </cell>
          <cell r="S96" t="str">
            <v>NULL</v>
          </cell>
          <cell r="T96" t="str">
            <v>NULL</v>
          </cell>
          <cell r="U96" t="str">
            <v>NULL</v>
          </cell>
          <cell r="V96" t="str">
            <v>NULL</v>
          </cell>
          <cell r="W96" t="str">
            <v>NULL</v>
          </cell>
          <cell r="X96" t="str">
            <v>NULL</v>
          </cell>
          <cell r="Y96" t="str">
            <v>NULL</v>
          </cell>
          <cell r="Z96" t="str">
            <v>NULL</v>
          </cell>
          <cell r="AA96" t="str">
            <v>NULL</v>
          </cell>
          <cell r="AB96" t="str">
            <v>NULL</v>
          </cell>
          <cell r="AC96" t="str">
            <v>NULL</v>
          </cell>
          <cell r="AD96">
            <v>2</v>
          </cell>
          <cell r="AE96" t="str">
            <v>NULL</v>
          </cell>
          <cell r="AF96">
            <v>2</v>
          </cell>
          <cell r="AG96">
            <v>2</v>
          </cell>
          <cell r="AH96">
            <v>2</v>
          </cell>
          <cell r="AI96">
            <v>2</v>
          </cell>
          <cell r="AJ96" t="str">
            <v>NULL</v>
          </cell>
          <cell r="AK96">
            <v>2</v>
          </cell>
          <cell r="AL96">
            <v>9</v>
          </cell>
        </row>
        <row r="97">
          <cell r="A97">
            <v>103850</v>
          </cell>
          <cell r="B97">
            <v>3323357</v>
          </cell>
          <cell r="C97" t="str">
            <v>Our Lady and St Kenelm RC School</v>
          </cell>
          <cell r="D97" t="str">
            <v>West Midlands</v>
          </cell>
          <cell r="E97" t="str">
            <v>West Midlands</v>
          </cell>
          <cell r="F97" t="str">
            <v>Dudley</v>
          </cell>
          <cell r="G97" t="str">
            <v>Halesowen and Rowley Regis</v>
          </cell>
          <cell r="H97" t="str">
            <v>B63 4AR</v>
          </cell>
          <cell r="I97" t="str">
            <v>Voluntary Aided School</v>
          </cell>
          <cell r="J97" t="str">
            <v>Primary</v>
          </cell>
          <cell r="K97" t="str">
            <v>Does not have a sixth form</v>
          </cell>
          <cell r="L97">
            <v>10008073</v>
          </cell>
          <cell r="M97">
            <v>42299</v>
          </cell>
          <cell r="N97">
            <v>42299</v>
          </cell>
          <cell r="O97" t="str">
            <v>S8 No Formal Designation Visit</v>
          </cell>
          <cell r="P97" t="str">
            <v>Schools - S8</v>
          </cell>
          <cell r="Q97" t="str">
            <v>NULL</v>
          </cell>
          <cell r="R97" t="str">
            <v>NULL</v>
          </cell>
          <cell r="S97" t="str">
            <v>NULL</v>
          </cell>
          <cell r="T97" t="str">
            <v>NULL</v>
          </cell>
          <cell r="U97" t="str">
            <v>NULL</v>
          </cell>
          <cell r="V97" t="str">
            <v>NULL</v>
          </cell>
          <cell r="W97" t="str">
            <v>NULL</v>
          </cell>
          <cell r="X97" t="str">
            <v>NULL</v>
          </cell>
          <cell r="Y97" t="str">
            <v>NULL</v>
          </cell>
          <cell r="Z97" t="str">
            <v>NULL</v>
          </cell>
          <cell r="AA97" t="str">
            <v>NULL</v>
          </cell>
          <cell r="AB97" t="str">
            <v>NULL</v>
          </cell>
          <cell r="AC97" t="str">
            <v>NULL</v>
          </cell>
          <cell r="AD97">
            <v>1</v>
          </cell>
          <cell r="AE97" t="str">
            <v>NULL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 t="str">
            <v>NULL</v>
          </cell>
          <cell r="AK97" t="str">
            <v>NULL</v>
          </cell>
          <cell r="AL97" t="str">
            <v>NULL</v>
          </cell>
        </row>
        <row r="98">
          <cell r="A98">
            <v>103852</v>
          </cell>
          <cell r="B98">
            <v>3323359</v>
          </cell>
          <cell r="C98" t="str">
            <v>The CofE School of St Edmund and St John</v>
          </cell>
          <cell r="D98" t="str">
            <v>West Midlands</v>
          </cell>
          <cell r="E98" t="str">
            <v>West Midlands</v>
          </cell>
          <cell r="F98" t="str">
            <v>Dudley</v>
          </cell>
          <cell r="G98" t="str">
            <v>Dudley North</v>
          </cell>
          <cell r="H98" t="str">
            <v>DY2 7QA</v>
          </cell>
          <cell r="I98" t="str">
            <v>Voluntary Aided School</v>
          </cell>
          <cell r="J98" t="str">
            <v>Primary</v>
          </cell>
          <cell r="K98" t="str">
            <v>Does not have a sixth form</v>
          </cell>
          <cell r="L98">
            <v>10006570</v>
          </cell>
          <cell r="M98">
            <v>42311</v>
          </cell>
          <cell r="N98">
            <v>42312</v>
          </cell>
          <cell r="O98" t="str">
            <v>Schools into Special Measures Visit 3</v>
          </cell>
          <cell r="P98" t="str">
            <v>Schools - S8</v>
          </cell>
          <cell r="Q98" t="str">
            <v>NULL</v>
          </cell>
          <cell r="R98" t="str">
            <v>NULL</v>
          </cell>
          <cell r="S98" t="str">
            <v>NULL</v>
          </cell>
          <cell r="T98" t="str">
            <v>NULL</v>
          </cell>
          <cell r="U98" t="str">
            <v>NULL</v>
          </cell>
          <cell r="V98" t="str">
            <v>NULL</v>
          </cell>
          <cell r="W98" t="str">
            <v>NULL</v>
          </cell>
          <cell r="X98" t="str">
            <v>NULL</v>
          </cell>
          <cell r="Y98" t="str">
            <v>NULL</v>
          </cell>
          <cell r="Z98" t="str">
            <v>NULL</v>
          </cell>
          <cell r="AA98" t="str">
            <v>NULL</v>
          </cell>
          <cell r="AB98" t="str">
            <v>NULL</v>
          </cell>
          <cell r="AC98" t="str">
            <v>NULL</v>
          </cell>
          <cell r="AD98">
            <v>4</v>
          </cell>
          <cell r="AE98" t="str">
            <v>SM</v>
          </cell>
          <cell r="AF98">
            <v>4</v>
          </cell>
          <cell r="AG98">
            <v>4</v>
          </cell>
          <cell r="AH98">
            <v>3</v>
          </cell>
          <cell r="AI98">
            <v>4</v>
          </cell>
          <cell r="AJ98" t="str">
            <v>NULL</v>
          </cell>
          <cell r="AK98" t="str">
            <v>NULL</v>
          </cell>
          <cell r="AL98" t="str">
            <v>NULL</v>
          </cell>
        </row>
        <row r="99">
          <cell r="A99">
            <v>103861</v>
          </cell>
          <cell r="B99">
            <v>3324110</v>
          </cell>
          <cell r="C99" t="str">
            <v>Leasowes High School</v>
          </cell>
          <cell r="D99" t="str">
            <v>West Midlands</v>
          </cell>
          <cell r="E99" t="str">
            <v>West Midlands</v>
          </cell>
          <cell r="F99" t="str">
            <v>Dudley</v>
          </cell>
          <cell r="G99" t="str">
            <v>Halesowen and Rowley Regis</v>
          </cell>
          <cell r="H99" t="str">
            <v>B62 8PJ</v>
          </cell>
          <cell r="I99" t="str">
            <v>Foundation School</v>
          </cell>
          <cell r="J99" t="str">
            <v>Secondary</v>
          </cell>
          <cell r="K99" t="str">
            <v>Does not have a sixth form</v>
          </cell>
          <cell r="L99">
            <v>10002510</v>
          </cell>
          <cell r="M99">
            <v>42339</v>
          </cell>
          <cell r="N99">
            <v>42340</v>
          </cell>
          <cell r="O99" t="str">
            <v>Requires Improvement S5 Reinspection Visit 1</v>
          </cell>
          <cell r="P99" t="str">
            <v>Schools - S5</v>
          </cell>
          <cell r="Q99" t="str">
            <v>NULL</v>
          </cell>
          <cell r="R99">
            <v>2</v>
          </cell>
          <cell r="S99" t="str">
            <v>NULL</v>
          </cell>
          <cell r="T99">
            <v>2</v>
          </cell>
          <cell r="U99">
            <v>2</v>
          </cell>
          <cell r="V99">
            <v>2</v>
          </cell>
          <cell r="W99">
            <v>2</v>
          </cell>
          <cell r="X99" t="str">
            <v>NULL</v>
          </cell>
          <cell r="Y99" t="str">
            <v>NULL</v>
          </cell>
          <cell r="Z99" t="str">
            <v>NULL</v>
          </cell>
          <cell r="AA99" t="str">
            <v>NULL</v>
          </cell>
          <cell r="AB99" t="str">
            <v>NULL</v>
          </cell>
          <cell r="AC99" t="str">
            <v>NULL</v>
          </cell>
          <cell r="AD99">
            <v>3</v>
          </cell>
          <cell r="AE99" t="str">
            <v>NULL</v>
          </cell>
          <cell r="AF99">
            <v>3</v>
          </cell>
          <cell r="AG99">
            <v>3</v>
          </cell>
          <cell r="AH99">
            <v>2</v>
          </cell>
          <cell r="AI99">
            <v>3</v>
          </cell>
          <cell r="AJ99" t="str">
            <v>NULL</v>
          </cell>
          <cell r="AK99" t="str">
            <v>NULL</v>
          </cell>
          <cell r="AL99" t="str">
            <v>NULL</v>
          </cell>
        </row>
        <row r="100">
          <cell r="A100">
            <v>103878</v>
          </cell>
          <cell r="B100">
            <v>3327002</v>
          </cell>
          <cell r="C100" t="str">
            <v>The Brier School</v>
          </cell>
          <cell r="D100" t="str">
            <v>West Midlands</v>
          </cell>
          <cell r="E100" t="str">
            <v>West Midlands</v>
          </cell>
          <cell r="F100" t="str">
            <v>Dudley</v>
          </cell>
          <cell r="G100" t="str">
            <v>Dudley South</v>
          </cell>
          <cell r="H100" t="str">
            <v>DY6 8QN</v>
          </cell>
          <cell r="I100" t="str">
            <v>Community Special School</v>
          </cell>
          <cell r="J100" t="str">
            <v>Special</v>
          </cell>
          <cell r="K100" t="str">
            <v>Not applicable</v>
          </cell>
          <cell r="L100">
            <v>10003821</v>
          </cell>
          <cell r="M100">
            <v>42346</v>
          </cell>
          <cell r="N100">
            <v>42346</v>
          </cell>
          <cell r="O100" t="str">
            <v>Maintained Academy and School Short inspection</v>
          </cell>
          <cell r="P100" t="str">
            <v>Schools - Short inspection</v>
          </cell>
          <cell r="Q100" t="str">
            <v>NULL</v>
          </cell>
          <cell r="R100" t="str">
            <v>NULL</v>
          </cell>
          <cell r="S100" t="str">
            <v>NULL</v>
          </cell>
          <cell r="T100" t="str">
            <v>NULL</v>
          </cell>
          <cell r="U100" t="str">
            <v>NULL</v>
          </cell>
          <cell r="V100" t="str">
            <v>NULL</v>
          </cell>
          <cell r="W100" t="str">
            <v>NULL</v>
          </cell>
          <cell r="X100" t="str">
            <v>NULL</v>
          </cell>
          <cell r="Y100" t="str">
            <v>NULL</v>
          </cell>
          <cell r="Z100" t="str">
            <v>NULL</v>
          </cell>
          <cell r="AA100" t="str">
            <v>NULL</v>
          </cell>
          <cell r="AB100" t="str">
            <v>NULL</v>
          </cell>
          <cell r="AC100" t="str">
            <v>NULL</v>
          </cell>
          <cell r="AD100">
            <v>1</v>
          </cell>
          <cell r="AE100" t="str">
            <v>NULL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 t="str">
            <v>NULL</v>
          </cell>
          <cell r="AK100">
            <v>8</v>
          </cell>
          <cell r="AL100" t="str">
            <v>NULL</v>
          </cell>
        </row>
        <row r="101">
          <cell r="A101">
            <v>103922</v>
          </cell>
          <cell r="B101">
            <v>3332070</v>
          </cell>
          <cell r="C101" t="str">
            <v>Whitecrest Primary School</v>
          </cell>
          <cell r="D101" t="str">
            <v>West Midlands</v>
          </cell>
          <cell r="E101" t="str">
            <v>West Midlands</v>
          </cell>
          <cell r="F101" t="str">
            <v>Sandwell</v>
          </cell>
          <cell r="G101" t="str">
            <v>West Bromwich East</v>
          </cell>
          <cell r="H101" t="str">
            <v>B43 6HQ</v>
          </cell>
          <cell r="I101" t="str">
            <v>Community School</v>
          </cell>
          <cell r="J101" t="str">
            <v>Primary</v>
          </cell>
          <cell r="K101" t="str">
            <v>Does not have a sixth form</v>
          </cell>
          <cell r="L101">
            <v>10001563</v>
          </cell>
          <cell r="M101">
            <v>42332</v>
          </cell>
          <cell r="N101">
            <v>42332</v>
          </cell>
          <cell r="O101" t="str">
            <v>Maintained Academy and School Short inspection</v>
          </cell>
          <cell r="P101" t="str">
            <v>Schools - Short inspection</v>
          </cell>
          <cell r="Q101" t="str">
            <v>NULL</v>
          </cell>
          <cell r="R101" t="str">
            <v>NULL</v>
          </cell>
          <cell r="S101" t="str">
            <v>NULL</v>
          </cell>
          <cell r="T101" t="str">
            <v>NULL</v>
          </cell>
          <cell r="U101" t="str">
            <v>NULL</v>
          </cell>
          <cell r="V101" t="str">
            <v>NULL</v>
          </cell>
          <cell r="W101" t="str">
            <v>NULL</v>
          </cell>
          <cell r="X101" t="str">
            <v>NULL</v>
          </cell>
          <cell r="Y101" t="str">
            <v>NULL</v>
          </cell>
          <cell r="Z101" t="str">
            <v>NULL</v>
          </cell>
          <cell r="AA101" t="str">
            <v>NULL</v>
          </cell>
          <cell r="AB101" t="str">
            <v>NULL</v>
          </cell>
          <cell r="AC101" t="str">
            <v>NULL</v>
          </cell>
          <cell r="AD101">
            <v>2</v>
          </cell>
          <cell r="AE101" t="str">
            <v>NULL</v>
          </cell>
          <cell r="AF101">
            <v>1</v>
          </cell>
          <cell r="AG101">
            <v>2</v>
          </cell>
          <cell r="AH101">
            <v>2</v>
          </cell>
          <cell r="AI101">
            <v>2</v>
          </cell>
          <cell r="AJ101" t="str">
            <v>NULL</v>
          </cell>
          <cell r="AK101">
            <v>2</v>
          </cell>
          <cell r="AL101">
            <v>9</v>
          </cell>
        </row>
        <row r="102">
          <cell r="A102">
            <v>104012</v>
          </cell>
          <cell r="B102">
            <v>3334111</v>
          </cell>
          <cell r="C102" t="str">
            <v>Perryfields High School Specialist Maths and Computing College</v>
          </cell>
          <cell r="D102" t="str">
            <v>West Midlands</v>
          </cell>
          <cell r="E102" t="str">
            <v>West Midlands</v>
          </cell>
          <cell r="F102" t="str">
            <v>Sandwell</v>
          </cell>
          <cell r="G102" t="str">
            <v>Warley</v>
          </cell>
          <cell r="H102" t="str">
            <v>B68 0RG</v>
          </cell>
          <cell r="I102" t="str">
            <v>Community School</v>
          </cell>
          <cell r="J102" t="str">
            <v>Secondary</v>
          </cell>
          <cell r="K102" t="str">
            <v>Has a sixth form</v>
          </cell>
          <cell r="L102">
            <v>10002504</v>
          </cell>
          <cell r="M102">
            <v>42348</v>
          </cell>
          <cell r="N102">
            <v>42349</v>
          </cell>
          <cell r="O102" t="str">
            <v>Requires Improvement S5 Reinspection Visit 1</v>
          </cell>
          <cell r="P102" t="str">
            <v>Schools - S5</v>
          </cell>
          <cell r="Q102" t="str">
            <v>NULL</v>
          </cell>
          <cell r="R102">
            <v>3</v>
          </cell>
          <cell r="S102" t="str">
            <v>NULL</v>
          </cell>
          <cell r="T102">
            <v>3</v>
          </cell>
          <cell r="U102">
            <v>3</v>
          </cell>
          <cell r="V102">
            <v>2</v>
          </cell>
          <cell r="W102">
            <v>3</v>
          </cell>
          <cell r="X102" t="str">
            <v>NULL</v>
          </cell>
          <cell r="Y102" t="str">
            <v>NULL</v>
          </cell>
          <cell r="Z102">
            <v>3</v>
          </cell>
          <cell r="AA102" t="str">
            <v>NULL</v>
          </cell>
          <cell r="AB102" t="str">
            <v>NULL</v>
          </cell>
          <cell r="AC102" t="str">
            <v>NULL</v>
          </cell>
          <cell r="AD102">
            <v>3</v>
          </cell>
          <cell r="AE102" t="str">
            <v>NULL</v>
          </cell>
          <cell r="AF102">
            <v>3</v>
          </cell>
          <cell r="AG102">
            <v>3</v>
          </cell>
          <cell r="AH102">
            <v>2</v>
          </cell>
          <cell r="AI102">
            <v>3</v>
          </cell>
          <cell r="AJ102" t="str">
            <v>NULL</v>
          </cell>
          <cell r="AK102" t="str">
            <v>NULL</v>
          </cell>
          <cell r="AL102" t="str">
            <v>NULL</v>
          </cell>
        </row>
        <row r="103">
          <cell r="A103">
            <v>104137</v>
          </cell>
          <cell r="B103">
            <v>3351005</v>
          </cell>
          <cell r="C103" t="str">
            <v>Valley Nursery School</v>
          </cell>
          <cell r="D103" t="str">
            <v>West Midlands</v>
          </cell>
          <cell r="E103" t="str">
            <v>West Midlands</v>
          </cell>
          <cell r="F103" t="str">
            <v>Walsall</v>
          </cell>
          <cell r="G103" t="str">
            <v>Walsall North</v>
          </cell>
          <cell r="H103" t="str">
            <v>WS3 1HT</v>
          </cell>
          <cell r="I103" t="str">
            <v>LA Nursery School</v>
          </cell>
          <cell r="J103" t="str">
            <v>Nursery</v>
          </cell>
          <cell r="K103" t="str">
            <v>Not applicable</v>
          </cell>
          <cell r="L103">
            <v>10005540</v>
          </cell>
          <cell r="M103">
            <v>42278</v>
          </cell>
          <cell r="N103">
            <v>42278</v>
          </cell>
          <cell r="O103" t="str">
            <v>Maintained Academy and School Short inspection</v>
          </cell>
          <cell r="P103" t="str">
            <v>Schools - Short inspection</v>
          </cell>
          <cell r="Q103" t="str">
            <v>NULL</v>
          </cell>
          <cell r="R103" t="str">
            <v>NULL</v>
          </cell>
          <cell r="S103" t="str">
            <v>NULL</v>
          </cell>
          <cell r="T103" t="str">
            <v>NULL</v>
          </cell>
          <cell r="U103" t="str">
            <v>NULL</v>
          </cell>
          <cell r="V103" t="str">
            <v>NULL</v>
          </cell>
          <cell r="W103" t="str">
            <v>NULL</v>
          </cell>
          <cell r="X103" t="str">
            <v>NULL</v>
          </cell>
          <cell r="Y103" t="str">
            <v>NULL</v>
          </cell>
          <cell r="Z103" t="str">
            <v>NULL</v>
          </cell>
          <cell r="AA103" t="str">
            <v>NULL</v>
          </cell>
          <cell r="AB103" t="str">
            <v>NULL</v>
          </cell>
          <cell r="AC103" t="str">
            <v>NULL</v>
          </cell>
          <cell r="AD103">
            <v>1</v>
          </cell>
          <cell r="AE103" t="str">
            <v>NULL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 t="str">
            <v>NULL</v>
          </cell>
          <cell r="AK103">
            <v>8</v>
          </cell>
          <cell r="AL103" t="str">
            <v>NULL</v>
          </cell>
        </row>
        <row r="104">
          <cell r="A104">
            <v>104139</v>
          </cell>
          <cell r="B104">
            <v>3351007</v>
          </cell>
          <cell r="C104" t="str">
            <v>Lane Head Nursery School</v>
          </cell>
          <cell r="D104" t="str">
            <v>West Midlands</v>
          </cell>
          <cell r="E104" t="str">
            <v>West Midlands</v>
          </cell>
          <cell r="F104" t="str">
            <v>Walsall</v>
          </cell>
          <cell r="G104" t="str">
            <v>Walsall North</v>
          </cell>
          <cell r="H104" t="str">
            <v>WV12 4JQ</v>
          </cell>
          <cell r="I104" t="str">
            <v>LA Nursery School</v>
          </cell>
          <cell r="J104" t="str">
            <v>Nursery</v>
          </cell>
          <cell r="K104" t="str">
            <v>Not applicable</v>
          </cell>
          <cell r="L104">
            <v>10005541</v>
          </cell>
          <cell r="M104">
            <v>42346</v>
          </cell>
          <cell r="N104">
            <v>42346</v>
          </cell>
          <cell r="O104" t="str">
            <v>Maintained Academy and School Short inspection</v>
          </cell>
          <cell r="P104" t="str">
            <v>Schools - Short inspection</v>
          </cell>
          <cell r="Q104" t="str">
            <v>NULL</v>
          </cell>
          <cell r="R104" t="str">
            <v>NULL</v>
          </cell>
          <cell r="S104" t="str">
            <v>NULL</v>
          </cell>
          <cell r="T104" t="str">
            <v>NULL</v>
          </cell>
          <cell r="U104" t="str">
            <v>NULL</v>
          </cell>
          <cell r="V104" t="str">
            <v>NULL</v>
          </cell>
          <cell r="W104" t="str">
            <v>NULL</v>
          </cell>
          <cell r="X104" t="str">
            <v>NULL</v>
          </cell>
          <cell r="Y104" t="str">
            <v>NULL</v>
          </cell>
          <cell r="Z104" t="str">
            <v>NULL</v>
          </cell>
          <cell r="AA104" t="str">
            <v>NULL</v>
          </cell>
          <cell r="AB104" t="str">
            <v>NULL</v>
          </cell>
          <cell r="AC104" t="str">
            <v>NULL</v>
          </cell>
          <cell r="AD104">
            <v>1</v>
          </cell>
          <cell r="AE104" t="str">
            <v>NULL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 t="str">
            <v>NULL</v>
          </cell>
          <cell r="AK104">
            <v>8</v>
          </cell>
          <cell r="AL104" t="str">
            <v>NULL</v>
          </cell>
        </row>
        <row r="105">
          <cell r="A105">
            <v>104160</v>
          </cell>
          <cell r="B105">
            <v>3352028</v>
          </cell>
          <cell r="C105" t="str">
            <v>Palfrey Junior School</v>
          </cell>
          <cell r="D105" t="str">
            <v>West Midlands</v>
          </cell>
          <cell r="E105" t="str">
            <v>West Midlands</v>
          </cell>
          <cell r="F105" t="str">
            <v>Walsall</v>
          </cell>
          <cell r="G105" t="str">
            <v>Walsall South</v>
          </cell>
          <cell r="H105" t="str">
            <v>WS1 4AH</v>
          </cell>
          <cell r="I105" t="str">
            <v>Community School</v>
          </cell>
          <cell r="J105" t="str">
            <v>Primary</v>
          </cell>
          <cell r="K105" t="str">
            <v>Does not have a sixth form</v>
          </cell>
          <cell r="L105">
            <v>10001605</v>
          </cell>
          <cell r="M105">
            <v>42339</v>
          </cell>
          <cell r="N105">
            <v>42340</v>
          </cell>
          <cell r="O105" t="str">
            <v>Special Measures S5 ReInspection</v>
          </cell>
          <cell r="P105" t="str">
            <v>Schools - S5</v>
          </cell>
          <cell r="Q105" t="str">
            <v>NULL</v>
          </cell>
          <cell r="R105">
            <v>3</v>
          </cell>
          <cell r="S105" t="str">
            <v>NULL</v>
          </cell>
          <cell r="T105">
            <v>3</v>
          </cell>
          <cell r="U105">
            <v>3</v>
          </cell>
          <cell r="V105">
            <v>3</v>
          </cell>
          <cell r="W105">
            <v>3</v>
          </cell>
          <cell r="X105" t="str">
            <v>NULL</v>
          </cell>
          <cell r="Y105" t="str">
            <v>NULL</v>
          </cell>
          <cell r="Z105" t="str">
            <v>NULL</v>
          </cell>
          <cell r="AA105" t="str">
            <v>NULL</v>
          </cell>
          <cell r="AB105" t="str">
            <v>NULL</v>
          </cell>
          <cell r="AC105" t="str">
            <v>NULL</v>
          </cell>
          <cell r="AD105">
            <v>4</v>
          </cell>
          <cell r="AE105" t="str">
            <v>SM</v>
          </cell>
          <cell r="AF105">
            <v>4</v>
          </cell>
          <cell r="AG105">
            <v>4</v>
          </cell>
          <cell r="AH105">
            <v>3</v>
          </cell>
          <cell r="AI105">
            <v>4</v>
          </cell>
          <cell r="AJ105" t="str">
            <v>NULL</v>
          </cell>
          <cell r="AK105" t="str">
            <v>NULL</v>
          </cell>
          <cell r="AL105" t="str">
            <v>NULL</v>
          </cell>
        </row>
        <row r="106">
          <cell r="A106">
            <v>104188</v>
          </cell>
          <cell r="B106">
            <v>3352116</v>
          </cell>
          <cell r="C106" t="str">
            <v>Short Heath Junior School</v>
          </cell>
          <cell r="D106" t="str">
            <v>West Midlands</v>
          </cell>
          <cell r="E106" t="str">
            <v>West Midlands</v>
          </cell>
          <cell r="F106" t="str">
            <v>Walsall</v>
          </cell>
          <cell r="G106" t="str">
            <v>Walsall North</v>
          </cell>
          <cell r="H106" t="str">
            <v>WV12 4DS</v>
          </cell>
          <cell r="I106" t="str">
            <v>Community School</v>
          </cell>
          <cell r="J106" t="str">
            <v>Primary</v>
          </cell>
          <cell r="K106" t="str">
            <v>Does not have a sixth form</v>
          </cell>
          <cell r="L106">
            <v>10006703</v>
          </cell>
          <cell r="M106">
            <v>42328</v>
          </cell>
          <cell r="N106">
            <v>42328</v>
          </cell>
          <cell r="O106" t="str">
            <v>Requires Improvement monitoring Visit 1</v>
          </cell>
          <cell r="P106" t="str">
            <v>Schools - S8</v>
          </cell>
          <cell r="Q106" t="str">
            <v>NULL</v>
          </cell>
          <cell r="R106" t="str">
            <v>NULL</v>
          </cell>
          <cell r="S106" t="str">
            <v>NULL</v>
          </cell>
          <cell r="T106" t="str">
            <v>NULL</v>
          </cell>
          <cell r="U106" t="str">
            <v>NULL</v>
          </cell>
          <cell r="V106" t="str">
            <v>NULL</v>
          </cell>
          <cell r="W106" t="str">
            <v>NULL</v>
          </cell>
          <cell r="X106" t="str">
            <v>NULL</v>
          </cell>
          <cell r="Y106" t="str">
            <v>NULL</v>
          </cell>
          <cell r="Z106" t="str">
            <v>NULL</v>
          </cell>
          <cell r="AA106" t="str">
            <v>NULL</v>
          </cell>
          <cell r="AB106" t="str">
            <v>NULL</v>
          </cell>
          <cell r="AC106" t="str">
            <v>NULL</v>
          </cell>
          <cell r="AD106">
            <v>3</v>
          </cell>
          <cell r="AE106" t="str">
            <v>NULL</v>
          </cell>
          <cell r="AF106">
            <v>3</v>
          </cell>
          <cell r="AG106">
            <v>3</v>
          </cell>
          <cell r="AH106">
            <v>2</v>
          </cell>
          <cell r="AI106">
            <v>3</v>
          </cell>
          <cell r="AJ106" t="str">
            <v>NULL</v>
          </cell>
          <cell r="AK106">
            <v>9</v>
          </cell>
          <cell r="AL106">
            <v>9</v>
          </cell>
        </row>
        <row r="107">
          <cell r="A107">
            <v>104203</v>
          </cell>
          <cell r="B107">
            <v>3352220</v>
          </cell>
          <cell r="C107" t="str">
            <v>Millfield Primary School</v>
          </cell>
          <cell r="D107" t="str">
            <v>West Midlands</v>
          </cell>
          <cell r="E107" t="str">
            <v>West Midlands</v>
          </cell>
          <cell r="F107" t="str">
            <v>Walsall</v>
          </cell>
          <cell r="G107" t="str">
            <v>Aldridge-Brownhills</v>
          </cell>
          <cell r="H107" t="str">
            <v>WS8 6BN</v>
          </cell>
          <cell r="I107" t="str">
            <v>Community School</v>
          </cell>
          <cell r="J107" t="str">
            <v>Primary</v>
          </cell>
          <cell r="K107" t="str">
            <v>Does not have a sixth form</v>
          </cell>
          <cell r="L107">
            <v>10001499</v>
          </cell>
          <cell r="M107">
            <v>42284</v>
          </cell>
          <cell r="N107">
            <v>42284</v>
          </cell>
          <cell r="O107" t="str">
            <v>Maintained Academy and School Short inspection</v>
          </cell>
          <cell r="P107" t="str">
            <v>Schools - Short inspection</v>
          </cell>
          <cell r="Q107" t="str">
            <v>NULL</v>
          </cell>
          <cell r="R107" t="str">
            <v>NULL</v>
          </cell>
          <cell r="S107" t="str">
            <v>NULL</v>
          </cell>
          <cell r="T107" t="str">
            <v>NULL</v>
          </cell>
          <cell r="U107" t="str">
            <v>NULL</v>
          </cell>
          <cell r="V107" t="str">
            <v>NULL</v>
          </cell>
          <cell r="W107" t="str">
            <v>NULL</v>
          </cell>
          <cell r="X107" t="str">
            <v>NULL</v>
          </cell>
          <cell r="Y107" t="str">
            <v>NULL</v>
          </cell>
          <cell r="Z107" t="str">
            <v>NULL</v>
          </cell>
          <cell r="AA107" t="str">
            <v>NULL</v>
          </cell>
          <cell r="AB107" t="str">
            <v>NULL</v>
          </cell>
          <cell r="AC107" t="str">
            <v>NULL</v>
          </cell>
          <cell r="AD107">
            <v>2</v>
          </cell>
          <cell r="AE107" t="str">
            <v>NULL</v>
          </cell>
          <cell r="AF107">
            <v>2</v>
          </cell>
          <cell r="AG107">
            <v>2</v>
          </cell>
          <cell r="AH107">
            <v>2</v>
          </cell>
          <cell r="AI107">
            <v>2</v>
          </cell>
          <cell r="AJ107" t="str">
            <v>NULL</v>
          </cell>
          <cell r="AK107">
            <v>8</v>
          </cell>
          <cell r="AL107" t="str">
            <v>NULL</v>
          </cell>
        </row>
        <row r="108">
          <cell r="A108">
            <v>104251</v>
          </cell>
          <cell r="B108">
            <v>3354106</v>
          </cell>
          <cell r="C108" t="str">
            <v>Pool Hayes Arts and Community School</v>
          </cell>
          <cell r="D108" t="str">
            <v>West Midlands</v>
          </cell>
          <cell r="E108" t="str">
            <v>West Midlands</v>
          </cell>
          <cell r="F108" t="str">
            <v>Walsall</v>
          </cell>
          <cell r="G108" t="str">
            <v>Walsall North</v>
          </cell>
          <cell r="H108" t="str">
            <v>WV12 4QZ</v>
          </cell>
          <cell r="I108" t="str">
            <v>Foundation School</v>
          </cell>
          <cell r="J108" t="str">
            <v>Secondary</v>
          </cell>
          <cell r="K108" t="str">
            <v>Has a sixth form</v>
          </cell>
          <cell r="L108">
            <v>10002470</v>
          </cell>
          <cell r="M108">
            <v>42283</v>
          </cell>
          <cell r="N108">
            <v>42284</v>
          </cell>
          <cell r="O108" t="str">
            <v>Requires Improvement S5 Reinspection Visit 1</v>
          </cell>
          <cell r="P108" t="str">
            <v>Schools - S5</v>
          </cell>
          <cell r="Q108" t="str">
            <v>NULL</v>
          </cell>
          <cell r="R108">
            <v>3</v>
          </cell>
          <cell r="S108" t="str">
            <v>NULL</v>
          </cell>
          <cell r="T108">
            <v>3</v>
          </cell>
          <cell r="U108">
            <v>3</v>
          </cell>
          <cell r="V108">
            <v>2</v>
          </cell>
          <cell r="W108">
            <v>2</v>
          </cell>
          <cell r="X108" t="str">
            <v>NULL</v>
          </cell>
          <cell r="Y108" t="str">
            <v>NULL</v>
          </cell>
          <cell r="Z108">
            <v>2</v>
          </cell>
          <cell r="AA108" t="str">
            <v>NULL</v>
          </cell>
          <cell r="AB108" t="str">
            <v>NULL</v>
          </cell>
          <cell r="AC108" t="str">
            <v>NULL</v>
          </cell>
          <cell r="AD108">
            <v>3</v>
          </cell>
          <cell r="AE108" t="str">
            <v>NULL</v>
          </cell>
          <cell r="AF108">
            <v>3</v>
          </cell>
          <cell r="AG108">
            <v>3</v>
          </cell>
          <cell r="AH108">
            <v>3</v>
          </cell>
          <cell r="AI108">
            <v>3</v>
          </cell>
          <cell r="AJ108" t="str">
            <v>NULL</v>
          </cell>
          <cell r="AK108" t="str">
            <v>NULL</v>
          </cell>
          <cell r="AL108" t="str">
            <v>NULL</v>
          </cell>
        </row>
        <row r="109">
          <cell r="A109">
            <v>104286</v>
          </cell>
          <cell r="B109">
            <v>3361101</v>
          </cell>
          <cell r="C109" t="str">
            <v>Kingston Centre (Primary PRU)</v>
          </cell>
          <cell r="D109" t="str">
            <v>West Midlands</v>
          </cell>
          <cell r="E109" t="str">
            <v>West Midlands</v>
          </cell>
          <cell r="F109" t="str">
            <v>Wolverhampton</v>
          </cell>
          <cell r="G109" t="str">
            <v>Wolverhampton South West</v>
          </cell>
          <cell r="H109" t="str">
            <v>WV6 0TD</v>
          </cell>
          <cell r="I109" t="str">
            <v>Pupil Referral Unit</v>
          </cell>
          <cell r="J109" t="str">
            <v>PRU</v>
          </cell>
          <cell r="K109" t="str">
            <v>Not applicable</v>
          </cell>
          <cell r="L109">
            <v>10004109</v>
          </cell>
          <cell r="M109">
            <v>42313</v>
          </cell>
          <cell r="N109">
            <v>42313</v>
          </cell>
          <cell r="O109" t="str">
            <v>Schools into Special Measures Visit 2</v>
          </cell>
          <cell r="P109" t="str">
            <v>Schools - S8</v>
          </cell>
          <cell r="Q109" t="str">
            <v>NULL</v>
          </cell>
          <cell r="R109" t="str">
            <v>NULL</v>
          </cell>
          <cell r="S109" t="str">
            <v>NULL</v>
          </cell>
          <cell r="T109" t="str">
            <v>NULL</v>
          </cell>
          <cell r="U109" t="str">
            <v>NULL</v>
          </cell>
          <cell r="V109" t="str">
            <v>NULL</v>
          </cell>
          <cell r="W109" t="str">
            <v>NULL</v>
          </cell>
          <cell r="X109" t="str">
            <v>NULL</v>
          </cell>
          <cell r="Y109" t="str">
            <v>NULL</v>
          </cell>
          <cell r="Z109" t="str">
            <v>NULL</v>
          </cell>
          <cell r="AA109" t="str">
            <v>NULL</v>
          </cell>
          <cell r="AB109" t="str">
            <v>NULL</v>
          </cell>
          <cell r="AC109" t="str">
            <v>NULL</v>
          </cell>
          <cell r="AD109">
            <v>4</v>
          </cell>
          <cell r="AE109" t="str">
            <v>SM</v>
          </cell>
          <cell r="AF109">
            <v>4</v>
          </cell>
          <cell r="AG109">
            <v>4</v>
          </cell>
          <cell r="AH109">
            <v>4</v>
          </cell>
          <cell r="AI109">
            <v>4</v>
          </cell>
          <cell r="AJ109" t="str">
            <v>NULL</v>
          </cell>
          <cell r="AK109">
            <v>3</v>
          </cell>
          <cell r="AL109">
            <v>9</v>
          </cell>
        </row>
        <row r="110">
          <cell r="A110">
            <v>104295</v>
          </cell>
          <cell r="B110">
            <v>3362016</v>
          </cell>
          <cell r="C110" t="str">
            <v>Oxley Primary School</v>
          </cell>
          <cell r="D110" t="str">
            <v>West Midlands</v>
          </cell>
          <cell r="E110" t="str">
            <v>West Midlands</v>
          </cell>
          <cell r="F110" t="str">
            <v>Wolverhampton</v>
          </cell>
          <cell r="G110" t="str">
            <v>Wolverhampton North East</v>
          </cell>
          <cell r="H110" t="str">
            <v>WV10 9TR</v>
          </cell>
          <cell r="I110" t="str">
            <v>Community School</v>
          </cell>
          <cell r="J110" t="str">
            <v>Primary</v>
          </cell>
          <cell r="K110" t="str">
            <v>Does not have a sixth form</v>
          </cell>
          <cell r="L110">
            <v>10006698</v>
          </cell>
          <cell r="M110">
            <v>42298</v>
          </cell>
          <cell r="N110">
            <v>42298</v>
          </cell>
          <cell r="O110" t="str">
            <v>Requires Improvement monitoring Visit 1</v>
          </cell>
          <cell r="P110" t="str">
            <v>Schools - S8</v>
          </cell>
          <cell r="Q110" t="str">
            <v>NULL</v>
          </cell>
          <cell r="R110" t="str">
            <v>NULL</v>
          </cell>
          <cell r="S110" t="str">
            <v>NULL</v>
          </cell>
          <cell r="T110" t="str">
            <v>NULL</v>
          </cell>
          <cell r="U110" t="str">
            <v>NULL</v>
          </cell>
          <cell r="V110" t="str">
            <v>NULL</v>
          </cell>
          <cell r="W110" t="str">
            <v>NULL</v>
          </cell>
          <cell r="X110" t="str">
            <v>NULL</v>
          </cell>
          <cell r="Y110" t="str">
            <v>NULL</v>
          </cell>
          <cell r="Z110" t="str">
            <v>NULL</v>
          </cell>
          <cell r="AA110" t="str">
            <v>NULL</v>
          </cell>
          <cell r="AB110" t="str">
            <v>NULL</v>
          </cell>
          <cell r="AC110" t="str">
            <v>NULL</v>
          </cell>
          <cell r="AD110">
            <v>3</v>
          </cell>
          <cell r="AE110" t="str">
            <v>NULL</v>
          </cell>
          <cell r="AF110">
            <v>3</v>
          </cell>
          <cell r="AG110">
            <v>3</v>
          </cell>
          <cell r="AH110">
            <v>2</v>
          </cell>
          <cell r="AI110">
            <v>3</v>
          </cell>
          <cell r="AJ110" t="str">
            <v>NULL</v>
          </cell>
          <cell r="AK110">
            <v>3</v>
          </cell>
          <cell r="AL110">
            <v>9</v>
          </cell>
        </row>
        <row r="111">
          <cell r="A111">
            <v>104297</v>
          </cell>
          <cell r="B111">
            <v>3362022</v>
          </cell>
          <cell r="C111" t="str">
            <v>Whitgreave Junior School</v>
          </cell>
          <cell r="D111" t="str">
            <v>West Midlands</v>
          </cell>
          <cell r="E111" t="str">
            <v>West Midlands</v>
          </cell>
          <cell r="F111" t="str">
            <v>Wolverhampton</v>
          </cell>
          <cell r="G111" t="str">
            <v>Wolverhampton North East</v>
          </cell>
          <cell r="H111" t="str">
            <v>WV10 9JP</v>
          </cell>
          <cell r="I111" t="str">
            <v>Community School</v>
          </cell>
          <cell r="J111" t="str">
            <v>Primary</v>
          </cell>
          <cell r="K111" t="str">
            <v>Does not have a sixth form</v>
          </cell>
          <cell r="L111">
            <v>10001373</v>
          </cell>
          <cell r="M111">
            <v>42311</v>
          </cell>
          <cell r="N111">
            <v>42312</v>
          </cell>
          <cell r="O111" t="str">
            <v>Maintained Academy and School Short inspection</v>
          </cell>
          <cell r="P111" t="str">
            <v>Schools - S8 deemed S5</v>
          </cell>
          <cell r="Q111" t="str">
            <v>NULL</v>
          </cell>
          <cell r="R111">
            <v>1</v>
          </cell>
          <cell r="S111" t="str">
            <v>NULL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 t="str">
            <v>NULL</v>
          </cell>
          <cell r="Y111" t="str">
            <v>NULL</v>
          </cell>
          <cell r="Z111" t="str">
            <v>NULL</v>
          </cell>
          <cell r="AA111" t="str">
            <v>NULL</v>
          </cell>
          <cell r="AB111" t="str">
            <v>NULL</v>
          </cell>
          <cell r="AC111" t="str">
            <v>NULL</v>
          </cell>
          <cell r="AD111">
            <v>2</v>
          </cell>
          <cell r="AE111" t="str">
            <v>NULL</v>
          </cell>
          <cell r="AF111">
            <v>2</v>
          </cell>
          <cell r="AG111">
            <v>2</v>
          </cell>
          <cell r="AH111">
            <v>2</v>
          </cell>
          <cell r="AI111">
            <v>2</v>
          </cell>
          <cell r="AJ111" t="str">
            <v>NULL</v>
          </cell>
          <cell r="AK111">
            <v>9</v>
          </cell>
          <cell r="AL111">
            <v>9</v>
          </cell>
        </row>
        <row r="112">
          <cell r="A112">
            <v>104300</v>
          </cell>
          <cell r="B112">
            <v>3362027</v>
          </cell>
          <cell r="C112" t="str">
            <v>Woodfield Infant School</v>
          </cell>
          <cell r="D112" t="str">
            <v>West Midlands</v>
          </cell>
          <cell r="E112" t="str">
            <v>West Midlands</v>
          </cell>
          <cell r="F112" t="str">
            <v>Wolverhampton</v>
          </cell>
          <cell r="G112" t="str">
            <v>Wolverhampton South West</v>
          </cell>
          <cell r="H112" t="str">
            <v>WV4 4AG</v>
          </cell>
          <cell r="I112" t="str">
            <v>Community School</v>
          </cell>
          <cell r="J112" t="str">
            <v>Primary</v>
          </cell>
          <cell r="K112" t="str">
            <v>Does not have a sixth form</v>
          </cell>
          <cell r="L112">
            <v>10001120</v>
          </cell>
          <cell r="M112">
            <v>42346</v>
          </cell>
          <cell r="N112">
            <v>42347</v>
          </cell>
          <cell r="O112" t="str">
            <v>Maintained Academy and School Short inspection</v>
          </cell>
          <cell r="P112" t="str">
            <v>Schools - S8 deemed S5</v>
          </cell>
          <cell r="Q112" t="str">
            <v>NULL</v>
          </cell>
          <cell r="R112">
            <v>3</v>
          </cell>
          <cell r="S112" t="str">
            <v>NULL</v>
          </cell>
          <cell r="T112">
            <v>3</v>
          </cell>
          <cell r="U112">
            <v>3</v>
          </cell>
          <cell r="V112">
            <v>2</v>
          </cell>
          <cell r="W112">
            <v>3</v>
          </cell>
          <cell r="X112" t="str">
            <v>NULL</v>
          </cell>
          <cell r="Y112">
            <v>2</v>
          </cell>
          <cell r="Z112" t="str">
            <v>NULL</v>
          </cell>
          <cell r="AA112" t="str">
            <v>NULL</v>
          </cell>
          <cell r="AB112" t="str">
            <v>NULL</v>
          </cell>
          <cell r="AC112" t="str">
            <v>NULL</v>
          </cell>
          <cell r="AD112">
            <v>2</v>
          </cell>
          <cell r="AE112" t="str">
            <v>NULL</v>
          </cell>
          <cell r="AF112">
            <v>1</v>
          </cell>
          <cell r="AG112">
            <v>2</v>
          </cell>
          <cell r="AH112">
            <v>2</v>
          </cell>
          <cell r="AI112">
            <v>2</v>
          </cell>
          <cell r="AJ112" t="str">
            <v>NULL</v>
          </cell>
          <cell r="AK112">
            <v>2</v>
          </cell>
          <cell r="AL112">
            <v>9</v>
          </cell>
        </row>
        <row r="113">
          <cell r="A113">
            <v>104326</v>
          </cell>
          <cell r="B113">
            <v>3362070</v>
          </cell>
          <cell r="C113" t="str">
            <v>Hill Avenue Primary School</v>
          </cell>
          <cell r="D113" t="str">
            <v>West Midlands</v>
          </cell>
          <cell r="E113" t="str">
            <v>West Midlands</v>
          </cell>
          <cell r="F113" t="str">
            <v>Wolverhampton</v>
          </cell>
          <cell r="G113" t="str">
            <v>Wolverhampton South East</v>
          </cell>
          <cell r="H113" t="str">
            <v>WV4 6PY</v>
          </cell>
          <cell r="I113" t="str">
            <v>Community School</v>
          </cell>
          <cell r="J113" t="str">
            <v>Primary</v>
          </cell>
          <cell r="K113" t="str">
            <v>Does not have a sixth form</v>
          </cell>
          <cell r="L113">
            <v>10004041</v>
          </cell>
          <cell r="M113">
            <v>42312</v>
          </cell>
          <cell r="N113">
            <v>42313</v>
          </cell>
          <cell r="O113" t="str">
            <v>Schools into Special Measures Visit 2</v>
          </cell>
          <cell r="P113" t="str">
            <v>Schools - S8</v>
          </cell>
          <cell r="Q113" t="str">
            <v>NULL</v>
          </cell>
          <cell r="R113" t="str">
            <v>NULL</v>
          </cell>
          <cell r="S113" t="str">
            <v>NULL</v>
          </cell>
          <cell r="T113" t="str">
            <v>NULL</v>
          </cell>
          <cell r="U113" t="str">
            <v>NULL</v>
          </cell>
          <cell r="V113" t="str">
            <v>NULL</v>
          </cell>
          <cell r="W113" t="str">
            <v>NULL</v>
          </cell>
          <cell r="X113" t="str">
            <v>NULL</v>
          </cell>
          <cell r="Y113" t="str">
            <v>NULL</v>
          </cell>
          <cell r="Z113" t="str">
            <v>NULL</v>
          </cell>
          <cell r="AA113" t="str">
            <v>NULL</v>
          </cell>
          <cell r="AB113" t="str">
            <v>NULL</v>
          </cell>
          <cell r="AC113" t="str">
            <v>NULL</v>
          </cell>
          <cell r="AD113">
            <v>4</v>
          </cell>
          <cell r="AE113" t="str">
            <v>SM</v>
          </cell>
          <cell r="AF113">
            <v>4</v>
          </cell>
          <cell r="AG113">
            <v>4</v>
          </cell>
          <cell r="AH113">
            <v>4</v>
          </cell>
          <cell r="AI113">
            <v>4</v>
          </cell>
          <cell r="AJ113" t="str">
            <v>NULL</v>
          </cell>
          <cell r="AK113">
            <v>3</v>
          </cell>
          <cell r="AL113">
            <v>9</v>
          </cell>
        </row>
        <row r="114">
          <cell r="A114">
            <v>104387</v>
          </cell>
          <cell r="B114">
            <v>3364115</v>
          </cell>
          <cell r="C114" t="str">
            <v>St Matthias School</v>
          </cell>
          <cell r="D114" t="str">
            <v>West Midlands</v>
          </cell>
          <cell r="E114" t="str">
            <v>West Midlands</v>
          </cell>
          <cell r="F114" t="str">
            <v>Wolverhampton</v>
          </cell>
          <cell r="G114" t="str">
            <v>Wolverhampton South East</v>
          </cell>
          <cell r="H114" t="str">
            <v>WV1 2BH</v>
          </cell>
          <cell r="I114" t="str">
            <v>Community School</v>
          </cell>
          <cell r="J114" t="str">
            <v>Secondary</v>
          </cell>
          <cell r="K114" t="str">
            <v>Has a sixth form</v>
          </cell>
          <cell r="L114">
            <v>10005242</v>
          </cell>
          <cell r="M114">
            <v>42332</v>
          </cell>
          <cell r="N114">
            <v>42333</v>
          </cell>
          <cell r="O114" t="str">
            <v>Schools into Special Measures Visit 4</v>
          </cell>
          <cell r="P114" t="str">
            <v>Schools - S8</v>
          </cell>
          <cell r="Q114" t="str">
            <v>NULL</v>
          </cell>
          <cell r="R114" t="str">
            <v>NULL</v>
          </cell>
          <cell r="S114" t="str">
            <v>NULL</v>
          </cell>
          <cell r="T114" t="str">
            <v>NULL</v>
          </cell>
          <cell r="U114" t="str">
            <v>NULL</v>
          </cell>
          <cell r="V114" t="str">
            <v>NULL</v>
          </cell>
          <cell r="W114" t="str">
            <v>NULL</v>
          </cell>
          <cell r="X114" t="str">
            <v>NULL</v>
          </cell>
          <cell r="Y114" t="str">
            <v>NULL</v>
          </cell>
          <cell r="Z114" t="str">
            <v>NULL</v>
          </cell>
          <cell r="AA114" t="str">
            <v>NULL</v>
          </cell>
          <cell r="AB114" t="str">
            <v>NULL</v>
          </cell>
          <cell r="AC114" t="str">
            <v>NULL</v>
          </cell>
          <cell r="AD114">
            <v>4</v>
          </cell>
          <cell r="AE114" t="str">
            <v>SM</v>
          </cell>
          <cell r="AF114">
            <v>4</v>
          </cell>
          <cell r="AG114">
            <v>4</v>
          </cell>
          <cell r="AH114">
            <v>3</v>
          </cell>
          <cell r="AI114">
            <v>4</v>
          </cell>
          <cell r="AJ114" t="str">
            <v>NULL</v>
          </cell>
          <cell r="AK114" t="str">
            <v>NULL</v>
          </cell>
          <cell r="AL114" t="str">
            <v>NULL</v>
          </cell>
        </row>
        <row r="115">
          <cell r="A115">
            <v>104415</v>
          </cell>
          <cell r="B115">
            <v>3367008</v>
          </cell>
          <cell r="C115" t="str">
            <v>Green Park School</v>
          </cell>
          <cell r="D115" t="str">
            <v>West Midlands</v>
          </cell>
          <cell r="E115" t="str">
            <v>West Midlands</v>
          </cell>
          <cell r="F115" t="str">
            <v>Wolverhampton</v>
          </cell>
          <cell r="G115" t="str">
            <v>Wolverhampton South East</v>
          </cell>
          <cell r="H115" t="str">
            <v>WV14 6EH</v>
          </cell>
          <cell r="I115" t="str">
            <v>Community Special School</v>
          </cell>
          <cell r="J115" t="str">
            <v>Special</v>
          </cell>
          <cell r="K115" t="str">
            <v>Has a sixth form</v>
          </cell>
          <cell r="L115">
            <v>10003820</v>
          </cell>
          <cell r="M115">
            <v>42353</v>
          </cell>
          <cell r="N115">
            <v>42353</v>
          </cell>
          <cell r="O115" t="str">
            <v>Maintained Academy and School Short inspection</v>
          </cell>
          <cell r="P115" t="str">
            <v>Schools - Short inspection</v>
          </cell>
          <cell r="Q115" t="str">
            <v>NULL</v>
          </cell>
          <cell r="R115" t="str">
            <v>NULL</v>
          </cell>
          <cell r="S115" t="str">
            <v>NULL</v>
          </cell>
          <cell r="T115" t="str">
            <v>NULL</v>
          </cell>
          <cell r="U115" t="str">
            <v>NULL</v>
          </cell>
          <cell r="V115" t="str">
            <v>NULL</v>
          </cell>
          <cell r="W115" t="str">
            <v>NULL</v>
          </cell>
          <cell r="X115" t="str">
            <v>NULL</v>
          </cell>
          <cell r="Y115" t="str">
            <v>NULL</v>
          </cell>
          <cell r="Z115" t="str">
            <v>NULL</v>
          </cell>
          <cell r="AA115" t="str">
            <v>NULL</v>
          </cell>
          <cell r="AB115" t="str">
            <v>NULL</v>
          </cell>
          <cell r="AC115" t="str">
            <v>NULL</v>
          </cell>
          <cell r="AD115">
            <v>2</v>
          </cell>
          <cell r="AE115" t="str">
            <v>NULL</v>
          </cell>
          <cell r="AF115">
            <v>2</v>
          </cell>
          <cell r="AG115">
            <v>2</v>
          </cell>
          <cell r="AH115">
            <v>1</v>
          </cell>
          <cell r="AI115">
            <v>2</v>
          </cell>
          <cell r="AJ115" t="str">
            <v>NULL</v>
          </cell>
          <cell r="AK115" t="str">
            <v>NULL</v>
          </cell>
          <cell r="AL115" t="str">
            <v>NULL</v>
          </cell>
        </row>
        <row r="116">
          <cell r="A116">
            <v>104445</v>
          </cell>
          <cell r="B116">
            <v>3402049</v>
          </cell>
          <cell r="C116" t="str">
            <v>Blacklow Brow Primary School</v>
          </cell>
          <cell r="D116" t="str">
            <v>North West</v>
          </cell>
          <cell r="E116" t="str">
            <v>North West</v>
          </cell>
          <cell r="F116" t="str">
            <v>Knowsley</v>
          </cell>
          <cell r="G116" t="str">
            <v>Knowsley</v>
          </cell>
          <cell r="H116" t="str">
            <v>L36 5XW</v>
          </cell>
          <cell r="I116" t="str">
            <v>Community School</v>
          </cell>
          <cell r="J116" t="str">
            <v>Primary</v>
          </cell>
          <cell r="K116" t="str">
            <v>Does not have a sixth form</v>
          </cell>
          <cell r="L116">
            <v>10002591</v>
          </cell>
          <cell r="M116">
            <v>42297</v>
          </cell>
          <cell r="N116">
            <v>42297</v>
          </cell>
          <cell r="O116" t="str">
            <v>S8 No Formal Designation Visit</v>
          </cell>
          <cell r="P116" t="str">
            <v>Schools - S8 deemed S5</v>
          </cell>
          <cell r="Q116" t="str">
            <v>NULL</v>
          </cell>
          <cell r="R116">
            <v>4</v>
          </cell>
          <cell r="S116" t="str">
            <v>SM</v>
          </cell>
          <cell r="T116">
            <v>4</v>
          </cell>
          <cell r="U116">
            <v>4</v>
          </cell>
          <cell r="V116">
            <v>3</v>
          </cell>
          <cell r="W116">
            <v>4</v>
          </cell>
          <cell r="X116" t="str">
            <v>NULL</v>
          </cell>
          <cell r="Y116">
            <v>3</v>
          </cell>
          <cell r="Z116" t="str">
            <v>NULL</v>
          </cell>
          <cell r="AA116" t="str">
            <v>NULL</v>
          </cell>
          <cell r="AB116" t="str">
            <v>NULL</v>
          </cell>
          <cell r="AC116" t="str">
            <v>NULL</v>
          </cell>
          <cell r="AD116">
            <v>1</v>
          </cell>
          <cell r="AE116" t="str">
            <v>NULL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 t="str">
            <v>NULL</v>
          </cell>
          <cell r="AK116">
            <v>1</v>
          </cell>
          <cell r="AL116">
            <v>9</v>
          </cell>
        </row>
        <row r="117">
          <cell r="A117">
            <v>104506</v>
          </cell>
          <cell r="B117">
            <v>3411005</v>
          </cell>
          <cell r="C117" t="str">
            <v>Ellergreen Nursery School and Childcare Centre</v>
          </cell>
          <cell r="D117" t="str">
            <v>North West</v>
          </cell>
          <cell r="E117" t="str">
            <v>North West</v>
          </cell>
          <cell r="F117" t="str">
            <v>Liverpool</v>
          </cell>
          <cell r="G117" t="str">
            <v>Liverpool, West Derby</v>
          </cell>
          <cell r="H117" t="str">
            <v>L11 2RY</v>
          </cell>
          <cell r="I117" t="str">
            <v>LA Nursery School</v>
          </cell>
          <cell r="J117" t="str">
            <v>Nursery</v>
          </cell>
          <cell r="K117" t="str">
            <v>Not applicable</v>
          </cell>
          <cell r="L117">
            <v>10001122</v>
          </cell>
          <cell r="M117">
            <v>42340</v>
          </cell>
          <cell r="N117">
            <v>42341</v>
          </cell>
          <cell r="O117" t="str">
            <v>Maintained Academy and School Short inspection</v>
          </cell>
          <cell r="P117" t="str">
            <v>Schools - S8 deemed S5</v>
          </cell>
          <cell r="Q117" t="str">
            <v>NULL</v>
          </cell>
          <cell r="R117">
            <v>1</v>
          </cell>
          <cell r="S117" t="str">
            <v>NULL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 t="str">
            <v>NULL</v>
          </cell>
          <cell r="Y117" t="str">
            <v>NULL</v>
          </cell>
          <cell r="Z117" t="str">
            <v>NULL</v>
          </cell>
          <cell r="AA117" t="str">
            <v>NULL</v>
          </cell>
          <cell r="AB117" t="str">
            <v>NULL</v>
          </cell>
          <cell r="AC117" t="str">
            <v>NULL</v>
          </cell>
          <cell r="AD117">
            <v>2</v>
          </cell>
          <cell r="AE117" t="str">
            <v>NULL</v>
          </cell>
          <cell r="AF117">
            <v>2</v>
          </cell>
          <cell r="AG117">
            <v>2</v>
          </cell>
          <cell r="AH117">
            <v>1</v>
          </cell>
          <cell r="AI117">
            <v>2</v>
          </cell>
          <cell r="AJ117" t="str">
            <v>NULL</v>
          </cell>
          <cell r="AK117" t="str">
            <v>NULL</v>
          </cell>
          <cell r="AL117" t="str">
            <v>NULL</v>
          </cell>
        </row>
        <row r="118">
          <cell r="A118">
            <v>104530</v>
          </cell>
          <cell r="B118">
            <v>3412039</v>
          </cell>
          <cell r="C118" t="str">
            <v>Corinthian Community Primary School</v>
          </cell>
          <cell r="D118" t="str">
            <v>North West</v>
          </cell>
          <cell r="E118" t="str">
            <v>North West</v>
          </cell>
          <cell r="F118" t="str">
            <v>Liverpool</v>
          </cell>
          <cell r="G118" t="str">
            <v>Liverpool, Wavertree</v>
          </cell>
          <cell r="H118" t="str">
            <v>L13 6SH</v>
          </cell>
          <cell r="I118" t="str">
            <v>Community School</v>
          </cell>
          <cell r="J118" t="str">
            <v>Primary</v>
          </cell>
          <cell r="K118" t="str">
            <v>Does not have a sixth form</v>
          </cell>
          <cell r="L118">
            <v>10002223</v>
          </cell>
          <cell r="M118">
            <v>42297</v>
          </cell>
          <cell r="N118">
            <v>42298</v>
          </cell>
          <cell r="O118" t="str">
            <v>Requires Improvement S5 Reinspection Visit 1</v>
          </cell>
          <cell r="P118" t="str">
            <v>Schools - S5</v>
          </cell>
          <cell r="Q118" t="str">
            <v>NULL</v>
          </cell>
          <cell r="R118">
            <v>2</v>
          </cell>
          <cell r="S118" t="str">
            <v>NULL</v>
          </cell>
          <cell r="T118">
            <v>2</v>
          </cell>
          <cell r="U118">
            <v>2</v>
          </cell>
          <cell r="V118">
            <v>2</v>
          </cell>
          <cell r="W118">
            <v>2</v>
          </cell>
          <cell r="X118" t="str">
            <v>NULL</v>
          </cell>
          <cell r="Y118">
            <v>2</v>
          </cell>
          <cell r="Z118" t="str">
            <v>NULL</v>
          </cell>
          <cell r="AA118" t="str">
            <v>NULL</v>
          </cell>
          <cell r="AB118" t="str">
            <v>NULL</v>
          </cell>
          <cell r="AC118" t="str">
            <v>NULL</v>
          </cell>
          <cell r="AD118">
            <v>3</v>
          </cell>
          <cell r="AE118" t="str">
            <v>NULL</v>
          </cell>
          <cell r="AF118">
            <v>3</v>
          </cell>
          <cell r="AG118">
            <v>3</v>
          </cell>
          <cell r="AH118">
            <v>2</v>
          </cell>
          <cell r="AI118">
            <v>3</v>
          </cell>
          <cell r="AJ118" t="str">
            <v>NULL</v>
          </cell>
          <cell r="AK118" t="str">
            <v>NULL</v>
          </cell>
          <cell r="AL118" t="str">
            <v>NULL</v>
          </cell>
        </row>
        <row r="119">
          <cell r="A119">
            <v>104632</v>
          </cell>
          <cell r="B119">
            <v>3413511</v>
          </cell>
          <cell r="C119" t="str">
            <v>Our Lady and St Swithin's Catholic Primary School</v>
          </cell>
          <cell r="D119" t="str">
            <v>North West</v>
          </cell>
          <cell r="E119" t="str">
            <v>North West</v>
          </cell>
          <cell r="F119" t="str">
            <v>Liverpool</v>
          </cell>
          <cell r="G119" t="str">
            <v>Liverpool, West Derby</v>
          </cell>
          <cell r="H119" t="str">
            <v>L11 0BQ</v>
          </cell>
          <cell r="I119" t="str">
            <v>Voluntary Aided School</v>
          </cell>
          <cell r="J119" t="str">
            <v>Primary</v>
          </cell>
          <cell r="K119" t="str">
            <v>Does not have a sixth form</v>
          </cell>
          <cell r="L119">
            <v>10005419</v>
          </cell>
          <cell r="M119">
            <v>42346</v>
          </cell>
          <cell r="N119">
            <v>42347</v>
          </cell>
          <cell r="O119" t="str">
            <v>Schools into Special Measures Visit 5</v>
          </cell>
          <cell r="P119" t="str">
            <v>Schools - S8 deemed S5</v>
          </cell>
          <cell r="Q119" t="str">
            <v>NULL</v>
          </cell>
          <cell r="R119">
            <v>3</v>
          </cell>
          <cell r="S119" t="str">
            <v>NULL</v>
          </cell>
          <cell r="T119">
            <v>3</v>
          </cell>
          <cell r="U119">
            <v>3</v>
          </cell>
          <cell r="V119">
            <v>2</v>
          </cell>
          <cell r="W119">
            <v>2</v>
          </cell>
          <cell r="X119" t="str">
            <v>NULL</v>
          </cell>
          <cell r="Y119">
            <v>2</v>
          </cell>
          <cell r="Z119" t="str">
            <v>NULL</v>
          </cell>
          <cell r="AA119" t="str">
            <v>NULL</v>
          </cell>
          <cell r="AB119" t="str">
            <v>NULL</v>
          </cell>
          <cell r="AC119" t="str">
            <v>NULL</v>
          </cell>
          <cell r="AD119">
            <v>4</v>
          </cell>
          <cell r="AE119" t="str">
            <v>SM</v>
          </cell>
          <cell r="AF119">
            <v>4</v>
          </cell>
          <cell r="AG119">
            <v>4</v>
          </cell>
          <cell r="AH119">
            <v>3</v>
          </cell>
          <cell r="AI119">
            <v>4</v>
          </cell>
          <cell r="AJ119" t="str">
            <v>NULL</v>
          </cell>
          <cell r="AK119" t="str">
            <v>NULL</v>
          </cell>
          <cell r="AL119" t="str">
            <v>NULL</v>
          </cell>
        </row>
        <row r="120">
          <cell r="A120">
            <v>104688</v>
          </cell>
          <cell r="B120">
            <v>3414404</v>
          </cell>
          <cell r="C120" t="str">
            <v>Holly Lodge Girls' College</v>
          </cell>
          <cell r="D120" t="str">
            <v>North West</v>
          </cell>
          <cell r="E120" t="str">
            <v>North West</v>
          </cell>
          <cell r="F120" t="str">
            <v>Liverpool</v>
          </cell>
          <cell r="G120" t="str">
            <v>Liverpool, West Derby</v>
          </cell>
          <cell r="H120" t="str">
            <v>L12 7LE</v>
          </cell>
          <cell r="I120" t="str">
            <v>Community School</v>
          </cell>
          <cell r="J120" t="str">
            <v>Secondary</v>
          </cell>
          <cell r="K120" t="str">
            <v>Has a sixth form</v>
          </cell>
          <cell r="L120">
            <v>10006758</v>
          </cell>
          <cell r="M120">
            <v>42339</v>
          </cell>
          <cell r="N120">
            <v>42339</v>
          </cell>
          <cell r="O120" t="str">
            <v>Requires Improvement monitoring Visit 1</v>
          </cell>
          <cell r="P120" t="str">
            <v>Schools - S8</v>
          </cell>
          <cell r="Q120" t="str">
            <v>NULL</v>
          </cell>
          <cell r="R120" t="str">
            <v>NULL</v>
          </cell>
          <cell r="S120" t="str">
            <v>NULL</v>
          </cell>
          <cell r="T120" t="str">
            <v>NULL</v>
          </cell>
          <cell r="U120" t="str">
            <v>NULL</v>
          </cell>
          <cell r="V120" t="str">
            <v>NULL</v>
          </cell>
          <cell r="W120" t="str">
            <v>NULL</v>
          </cell>
          <cell r="X120" t="str">
            <v>NULL</v>
          </cell>
          <cell r="Y120" t="str">
            <v>NULL</v>
          </cell>
          <cell r="Z120" t="str">
            <v>NULL</v>
          </cell>
          <cell r="AA120" t="str">
            <v>NULL</v>
          </cell>
          <cell r="AB120" t="str">
            <v>NULL</v>
          </cell>
          <cell r="AC120" t="str">
            <v>NULL</v>
          </cell>
          <cell r="AD120">
            <v>3</v>
          </cell>
          <cell r="AE120" t="str">
            <v>NULL</v>
          </cell>
          <cell r="AF120">
            <v>3</v>
          </cell>
          <cell r="AG120">
            <v>3</v>
          </cell>
          <cell r="AH120">
            <v>2</v>
          </cell>
          <cell r="AI120">
            <v>3</v>
          </cell>
          <cell r="AJ120" t="str">
            <v>NULL</v>
          </cell>
          <cell r="AK120">
            <v>9</v>
          </cell>
          <cell r="AL120">
            <v>2</v>
          </cell>
        </row>
        <row r="121">
          <cell r="A121">
            <v>104717</v>
          </cell>
          <cell r="B121">
            <v>3414796</v>
          </cell>
          <cell r="C121" t="str">
            <v>Archbishop Beck Catholic Sports College</v>
          </cell>
          <cell r="D121" t="str">
            <v>North West</v>
          </cell>
          <cell r="E121" t="str">
            <v>North West</v>
          </cell>
          <cell r="F121" t="str">
            <v>Liverpool</v>
          </cell>
          <cell r="G121" t="str">
            <v>Liverpool, Walton</v>
          </cell>
          <cell r="H121" t="str">
            <v>L9 9AF</v>
          </cell>
          <cell r="I121" t="str">
            <v>Voluntary Aided School</v>
          </cell>
          <cell r="J121" t="str">
            <v>Secondary</v>
          </cell>
          <cell r="K121" t="str">
            <v>Has a sixth form</v>
          </cell>
          <cell r="L121">
            <v>10000959</v>
          </cell>
          <cell r="M121">
            <v>42269</v>
          </cell>
          <cell r="N121">
            <v>42269</v>
          </cell>
          <cell r="O121" t="str">
            <v>Maintained Academy and School Short inspection</v>
          </cell>
          <cell r="P121" t="str">
            <v>Schools - S8 deemed S5</v>
          </cell>
          <cell r="Q121" t="str">
            <v>NULL</v>
          </cell>
          <cell r="R121">
            <v>3</v>
          </cell>
          <cell r="S121" t="str">
            <v>NULL</v>
          </cell>
          <cell r="T121">
            <v>3</v>
          </cell>
          <cell r="U121">
            <v>3</v>
          </cell>
          <cell r="V121">
            <v>2</v>
          </cell>
          <cell r="W121">
            <v>2</v>
          </cell>
          <cell r="X121" t="str">
            <v>NULL</v>
          </cell>
          <cell r="Y121" t="str">
            <v>NULL</v>
          </cell>
          <cell r="Z121">
            <v>2</v>
          </cell>
          <cell r="AA121" t="str">
            <v>NULL</v>
          </cell>
          <cell r="AB121" t="str">
            <v>NULL</v>
          </cell>
          <cell r="AC121" t="str">
            <v>NULL</v>
          </cell>
          <cell r="AD121">
            <v>2</v>
          </cell>
          <cell r="AE121" t="str">
            <v>NULL</v>
          </cell>
          <cell r="AF121">
            <v>2</v>
          </cell>
          <cell r="AG121">
            <v>2</v>
          </cell>
          <cell r="AH121">
            <v>2</v>
          </cell>
          <cell r="AI121">
            <v>2</v>
          </cell>
          <cell r="AJ121" t="str">
            <v>NULL</v>
          </cell>
          <cell r="AK121">
            <v>9</v>
          </cell>
          <cell r="AL121" t="str">
            <v>NULL</v>
          </cell>
        </row>
        <row r="122">
          <cell r="A122">
            <v>104721</v>
          </cell>
          <cell r="B122">
            <v>3415403</v>
          </cell>
          <cell r="C122" t="str">
            <v>St Hilda's Church of England High School</v>
          </cell>
          <cell r="D122" t="str">
            <v>North West</v>
          </cell>
          <cell r="E122" t="str">
            <v>North West</v>
          </cell>
          <cell r="F122" t="str">
            <v>Liverpool</v>
          </cell>
          <cell r="G122" t="str">
            <v>Liverpool, Riverside</v>
          </cell>
          <cell r="H122" t="str">
            <v>L17 3AL</v>
          </cell>
          <cell r="I122" t="str">
            <v>Voluntary Aided School</v>
          </cell>
          <cell r="J122" t="str">
            <v>Secondary</v>
          </cell>
          <cell r="K122" t="str">
            <v>Has a sixth form</v>
          </cell>
          <cell r="L122">
            <v>10005573</v>
          </cell>
          <cell r="M122">
            <v>42332</v>
          </cell>
          <cell r="N122">
            <v>42332</v>
          </cell>
          <cell r="O122" t="str">
            <v>Maintained Academy and School Short inspection</v>
          </cell>
          <cell r="P122" t="str">
            <v>Schools - Short inspection</v>
          </cell>
          <cell r="Q122" t="str">
            <v>NULL</v>
          </cell>
          <cell r="R122" t="str">
            <v>NULL</v>
          </cell>
          <cell r="S122" t="str">
            <v>NULL</v>
          </cell>
          <cell r="T122" t="str">
            <v>NULL</v>
          </cell>
          <cell r="U122" t="str">
            <v>NULL</v>
          </cell>
          <cell r="V122" t="str">
            <v>NULL</v>
          </cell>
          <cell r="W122" t="str">
            <v>NULL</v>
          </cell>
          <cell r="X122" t="str">
            <v>NULL</v>
          </cell>
          <cell r="Y122" t="str">
            <v>NULL</v>
          </cell>
          <cell r="Z122" t="str">
            <v>NULL</v>
          </cell>
          <cell r="AA122" t="str">
            <v>NULL</v>
          </cell>
          <cell r="AB122" t="str">
            <v>NULL</v>
          </cell>
          <cell r="AC122" t="str">
            <v>NULL</v>
          </cell>
          <cell r="AD122">
            <v>2</v>
          </cell>
          <cell r="AE122" t="str">
            <v>NULL</v>
          </cell>
          <cell r="AF122">
            <v>2</v>
          </cell>
          <cell r="AG122">
            <v>2</v>
          </cell>
          <cell r="AH122">
            <v>1</v>
          </cell>
          <cell r="AI122">
            <v>2</v>
          </cell>
          <cell r="AJ122" t="str">
            <v>NULL</v>
          </cell>
          <cell r="AK122">
            <v>9</v>
          </cell>
          <cell r="AL122" t="str">
            <v>NULL</v>
          </cell>
        </row>
        <row r="123">
          <cell r="A123">
            <v>104834</v>
          </cell>
          <cell r="B123">
            <v>3424714</v>
          </cell>
          <cell r="C123" t="str">
            <v>De La Salle School</v>
          </cell>
          <cell r="D123" t="str">
            <v>North West</v>
          </cell>
          <cell r="E123" t="str">
            <v>North West</v>
          </cell>
          <cell r="F123" t="str">
            <v>St Helens</v>
          </cell>
          <cell r="G123" t="str">
            <v>St Helens South and Whiston</v>
          </cell>
          <cell r="H123" t="str">
            <v>WA10 4QH</v>
          </cell>
          <cell r="I123" t="str">
            <v>Voluntary Aided School</v>
          </cell>
          <cell r="J123" t="str">
            <v>Secondary</v>
          </cell>
          <cell r="K123" t="str">
            <v>Does not have a sixth form</v>
          </cell>
          <cell r="L123">
            <v>10004118</v>
          </cell>
          <cell r="M123">
            <v>42346</v>
          </cell>
          <cell r="N123">
            <v>42347</v>
          </cell>
          <cell r="O123" t="str">
            <v>Schools into Special Measures Visit 3</v>
          </cell>
          <cell r="P123" t="str">
            <v>Schools - S8</v>
          </cell>
          <cell r="Q123" t="str">
            <v>NULL</v>
          </cell>
          <cell r="R123" t="str">
            <v>NULL</v>
          </cell>
          <cell r="S123" t="str">
            <v>NULL</v>
          </cell>
          <cell r="T123" t="str">
            <v>NULL</v>
          </cell>
          <cell r="U123" t="str">
            <v>NULL</v>
          </cell>
          <cell r="V123" t="str">
            <v>NULL</v>
          </cell>
          <cell r="W123" t="str">
            <v>NULL</v>
          </cell>
          <cell r="X123" t="str">
            <v>NULL</v>
          </cell>
          <cell r="Y123" t="str">
            <v>NULL</v>
          </cell>
          <cell r="Z123" t="str">
            <v>NULL</v>
          </cell>
          <cell r="AA123" t="str">
            <v>NULL</v>
          </cell>
          <cell r="AB123" t="str">
            <v>NULL</v>
          </cell>
          <cell r="AC123" t="str">
            <v>NULL</v>
          </cell>
          <cell r="AD123">
            <v>4</v>
          </cell>
          <cell r="AE123" t="str">
            <v>SM</v>
          </cell>
          <cell r="AF123">
            <v>4</v>
          </cell>
          <cell r="AG123">
            <v>4</v>
          </cell>
          <cell r="AH123">
            <v>3</v>
          </cell>
          <cell r="AI123">
            <v>4</v>
          </cell>
          <cell r="AJ123" t="str">
            <v>NULL</v>
          </cell>
          <cell r="AK123">
            <v>9</v>
          </cell>
          <cell r="AL123">
            <v>9</v>
          </cell>
        </row>
        <row r="124">
          <cell r="A124">
            <v>104864</v>
          </cell>
          <cell r="B124">
            <v>3432036</v>
          </cell>
          <cell r="C124" t="str">
            <v>Linaker Primary School</v>
          </cell>
          <cell r="D124" t="str">
            <v>North West</v>
          </cell>
          <cell r="E124" t="str">
            <v>North West</v>
          </cell>
          <cell r="F124" t="str">
            <v>Sefton</v>
          </cell>
          <cell r="G124" t="str">
            <v>Southport</v>
          </cell>
          <cell r="H124" t="str">
            <v>PR8 5DB</v>
          </cell>
          <cell r="I124" t="str">
            <v>Community School</v>
          </cell>
          <cell r="J124" t="str">
            <v>Primary</v>
          </cell>
          <cell r="K124" t="str">
            <v>Does not have a sixth form</v>
          </cell>
          <cell r="L124">
            <v>10002202</v>
          </cell>
          <cell r="M124">
            <v>42332</v>
          </cell>
          <cell r="N124">
            <v>42333</v>
          </cell>
          <cell r="O124" t="str">
            <v>Requires Improvement S5 Reinspection Visit 1</v>
          </cell>
          <cell r="P124" t="str">
            <v>Schools - S5</v>
          </cell>
          <cell r="Q124" t="str">
            <v>NULL</v>
          </cell>
          <cell r="R124">
            <v>2</v>
          </cell>
          <cell r="S124" t="str">
            <v>NULL</v>
          </cell>
          <cell r="T124">
            <v>2</v>
          </cell>
          <cell r="U124">
            <v>2</v>
          </cell>
          <cell r="V124">
            <v>2</v>
          </cell>
          <cell r="W124">
            <v>2</v>
          </cell>
          <cell r="X124" t="str">
            <v>NULL</v>
          </cell>
          <cell r="Y124">
            <v>2</v>
          </cell>
          <cell r="Z124" t="str">
            <v>NULL</v>
          </cell>
          <cell r="AA124" t="str">
            <v>NULL</v>
          </cell>
          <cell r="AB124" t="str">
            <v>NULL</v>
          </cell>
          <cell r="AC124" t="str">
            <v>NULL</v>
          </cell>
          <cell r="AD124">
            <v>3</v>
          </cell>
          <cell r="AE124" t="str">
            <v>NULL</v>
          </cell>
          <cell r="AF124">
            <v>3</v>
          </cell>
          <cell r="AG124">
            <v>3</v>
          </cell>
          <cell r="AH124">
            <v>3</v>
          </cell>
          <cell r="AI124">
            <v>3</v>
          </cell>
          <cell r="AJ124" t="str">
            <v>NULL</v>
          </cell>
          <cell r="AK124" t="str">
            <v>NULL</v>
          </cell>
          <cell r="AL124" t="str">
            <v>NULL</v>
          </cell>
        </row>
        <row r="125">
          <cell r="A125">
            <v>104865</v>
          </cell>
          <cell r="B125">
            <v>3432038</v>
          </cell>
          <cell r="C125" t="str">
            <v>Norwood Primary School</v>
          </cell>
          <cell r="D125" t="str">
            <v>North West</v>
          </cell>
          <cell r="E125" t="str">
            <v>North West</v>
          </cell>
          <cell r="F125" t="str">
            <v>Sefton</v>
          </cell>
          <cell r="G125" t="str">
            <v>Southport</v>
          </cell>
          <cell r="H125" t="str">
            <v>PR9 7DU</v>
          </cell>
          <cell r="I125" t="str">
            <v>Community School</v>
          </cell>
          <cell r="J125" t="str">
            <v>Primary</v>
          </cell>
          <cell r="K125" t="str">
            <v>Does not have a sixth form</v>
          </cell>
          <cell r="L125">
            <v>10007247</v>
          </cell>
          <cell r="M125">
            <v>42345</v>
          </cell>
          <cell r="N125">
            <v>42345</v>
          </cell>
          <cell r="O125" t="str">
            <v>Requires Improvement monitoring Visit 1</v>
          </cell>
          <cell r="P125" t="str">
            <v>Schools - S8</v>
          </cell>
          <cell r="Q125" t="str">
            <v>NULL</v>
          </cell>
          <cell r="R125" t="str">
            <v>NULL</v>
          </cell>
          <cell r="S125" t="str">
            <v>NULL</v>
          </cell>
          <cell r="T125" t="str">
            <v>NULL</v>
          </cell>
          <cell r="U125" t="str">
            <v>NULL</v>
          </cell>
          <cell r="V125" t="str">
            <v>NULL</v>
          </cell>
          <cell r="W125" t="str">
            <v>NULL</v>
          </cell>
          <cell r="X125" t="str">
            <v>NULL</v>
          </cell>
          <cell r="Y125" t="str">
            <v>NULL</v>
          </cell>
          <cell r="Z125" t="str">
            <v>NULL</v>
          </cell>
          <cell r="AA125" t="str">
            <v>NULL</v>
          </cell>
          <cell r="AB125" t="str">
            <v>NULL</v>
          </cell>
          <cell r="AC125" t="str">
            <v>NULL</v>
          </cell>
          <cell r="AD125">
            <v>3</v>
          </cell>
          <cell r="AE125" t="str">
            <v>NULL</v>
          </cell>
          <cell r="AF125">
            <v>3</v>
          </cell>
          <cell r="AG125">
            <v>3</v>
          </cell>
          <cell r="AH125">
            <v>2</v>
          </cell>
          <cell r="AI125">
            <v>3</v>
          </cell>
          <cell r="AJ125" t="str">
            <v>NULL</v>
          </cell>
          <cell r="AK125">
            <v>3</v>
          </cell>
          <cell r="AL125">
            <v>9</v>
          </cell>
        </row>
        <row r="126">
          <cell r="A126">
            <v>104871</v>
          </cell>
          <cell r="B126">
            <v>3432056</v>
          </cell>
          <cell r="C126" t="str">
            <v>Forefield Junior School</v>
          </cell>
          <cell r="D126" t="str">
            <v>North West</v>
          </cell>
          <cell r="E126" t="str">
            <v>North West</v>
          </cell>
          <cell r="F126" t="str">
            <v>Sefton</v>
          </cell>
          <cell r="G126" t="str">
            <v>Bootle</v>
          </cell>
          <cell r="H126" t="str">
            <v>L23 9TJ</v>
          </cell>
          <cell r="I126" t="str">
            <v>Community School</v>
          </cell>
          <cell r="J126" t="str">
            <v>Primary</v>
          </cell>
          <cell r="K126" t="str">
            <v>Does not have a sixth form</v>
          </cell>
          <cell r="L126">
            <v>10000747</v>
          </cell>
          <cell r="M126">
            <v>42325</v>
          </cell>
          <cell r="N126">
            <v>42325</v>
          </cell>
          <cell r="O126" t="str">
            <v>Maintained Academy and School Short inspection</v>
          </cell>
          <cell r="P126" t="str">
            <v>Schools - Short inspection</v>
          </cell>
          <cell r="Q126" t="str">
            <v>NULL</v>
          </cell>
          <cell r="R126" t="str">
            <v>NULL</v>
          </cell>
          <cell r="S126" t="str">
            <v>NULL</v>
          </cell>
          <cell r="T126" t="str">
            <v>NULL</v>
          </cell>
          <cell r="U126" t="str">
            <v>NULL</v>
          </cell>
          <cell r="V126" t="str">
            <v>NULL</v>
          </cell>
          <cell r="W126" t="str">
            <v>NULL</v>
          </cell>
          <cell r="X126" t="str">
            <v>NULL</v>
          </cell>
          <cell r="Y126" t="str">
            <v>NULL</v>
          </cell>
          <cell r="Z126" t="str">
            <v>NULL</v>
          </cell>
          <cell r="AA126" t="str">
            <v>NULL</v>
          </cell>
          <cell r="AB126" t="str">
            <v>NULL</v>
          </cell>
          <cell r="AC126" t="str">
            <v>NULL</v>
          </cell>
          <cell r="AD126">
            <v>2</v>
          </cell>
          <cell r="AE126" t="str">
            <v>NULL</v>
          </cell>
          <cell r="AF126">
            <v>2</v>
          </cell>
          <cell r="AG126">
            <v>2</v>
          </cell>
          <cell r="AH126">
            <v>1</v>
          </cell>
          <cell r="AI126">
            <v>2</v>
          </cell>
          <cell r="AJ126" t="str">
            <v>NULL</v>
          </cell>
          <cell r="AK126">
            <v>9</v>
          </cell>
          <cell r="AL126" t="str">
            <v>NULL</v>
          </cell>
        </row>
        <row r="127">
          <cell r="A127">
            <v>104885</v>
          </cell>
          <cell r="B127">
            <v>3432086</v>
          </cell>
          <cell r="C127" t="str">
            <v>Redgate Primary School</v>
          </cell>
          <cell r="D127" t="str">
            <v>North West</v>
          </cell>
          <cell r="E127" t="str">
            <v>North West</v>
          </cell>
          <cell r="F127" t="str">
            <v>Sefton</v>
          </cell>
          <cell r="G127" t="str">
            <v>Sefton Central</v>
          </cell>
          <cell r="H127" t="str">
            <v>L37 4EW</v>
          </cell>
          <cell r="I127" t="str">
            <v>Community School</v>
          </cell>
          <cell r="J127" t="str">
            <v>Primary</v>
          </cell>
          <cell r="K127" t="str">
            <v>Does not have a sixth form</v>
          </cell>
          <cell r="L127">
            <v>10002205</v>
          </cell>
          <cell r="M127">
            <v>42283</v>
          </cell>
          <cell r="N127">
            <v>42284</v>
          </cell>
          <cell r="O127" t="str">
            <v>Requires Improvement S5 Reinspection Visit 1</v>
          </cell>
          <cell r="P127" t="str">
            <v>Schools - S5</v>
          </cell>
          <cell r="Q127" t="str">
            <v>NULL</v>
          </cell>
          <cell r="R127">
            <v>3</v>
          </cell>
          <cell r="S127" t="str">
            <v>NULL</v>
          </cell>
          <cell r="T127">
            <v>3</v>
          </cell>
          <cell r="U127">
            <v>3</v>
          </cell>
          <cell r="V127">
            <v>2</v>
          </cell>
          <cell r="W127">
            <v>3</v>
          </cell>
          <cell r="X127" t="str">
            <v>NULL</v>
          </cell>
          <cell r="Y127">
            <v>3</v>
          </cell>
          <cell r="Z127" t="str">
            <v>NULL</v>
          </cell>
          <cell r="AA127" t="str">
            <v>NULL</v>
          </cell>
          <cell r="AB127" t="str">
            <v>NULL</v>
          </cell>
          <cell r="AC127" t="str">
            <v>NULL</v>
          </cell>
          <cell r="AD127">
            <v>3</v>
          </cell>
          <cell r="AE127" t="str">
            <v>NULL</v>
          </cell>
          <cell r="AF127">
            <v>3</v>
          </cell>
          <cell r="AG127">
            <v>3</v>
          </cell>
          <cell r="AH127">
            <v>3</v>
          </cell>
          <cell r="AI127">
            <v>3</v>
          </cell>
          <cell r="AJ127" t="str">
            <v>NULL</v>
          </cell>
          <cell r="AK127" t="str">
            <v>NULL</v>
          </cell>
          <cell r="AL127" t="str">
            <v>NULL</v>
          </cell>
        </row>
        <row r="128">
          <cell r="A128">
            <v>104935</v>
          </cell>
          <cell r="B128">
            <v>3433366</v>
          </cell>
          <cell r="C128" t="str">
            <v>Our Lady Queen of Peace Catholic Primary School</v>
          </cell>
          <cell r="D128" t="str">
            <v>North West</v>
          </cell>
          <cell r="E128" t="str">
            <v>North West</v>
          </cell>
          <cell r="F128" t="str">
            <v>Sefton</v>
          </cell>
          <cell r="G128" t="str">
            <v>Bootle</v>
          </cell>
          <cell r="H128" t="str">
            <v>L21 0EP</v>
          </cell>
          <cell r="I128" t="str">
            <v>Voluntary Aided School</v>
          </cell>
          <cell r="J128" t="str">
            <v>Primary</v>
          </cell>
          <cell r="K128" t="str">
            <v>Does not have a sixth form</v>
          </cell>
          <cell r="L128">
            <v>10000558</v>
          </cell>
          <cell r="M128">
            <v>42332</v>
          </cell>
          <cell r="N128">
            <v>42333</v>
          </cell>
          <cell r="O128" t="str">
            <v>Maintained Academy and School Short inspection</v>
          </cell>
          <cell r="P128" t="str">
            <v>Schools - S8 deemed S5</v>
          </cell>
          <cell r="Q128" t="str">
            <v>NULL</v>
          </cell>
          <cell r="R128">
            <v>2</v>
          </cell>
          <cell r="S128" t="str">
            <v>NULL</v>
          </cell>
          <cell r="T128">
            <v>2</v>
          </cell>
          <cell r="U128">
            <v>2</v>
          </cell>
          <cell r="V128">
            <v>2</v>
          </cell>
          <cell r="W128">
            <v>2</v>
          </cell>
          <cell r="X128" t="str">
            <v>NULL</v>
          </cell>
          <cell r="Y128">
            <v>2</v>
          </cell>
          <cell r="Z128" t="str">
            <v>NULL</v>
          </cell>
          <cell r="AA128" t="str">
            <v>NULL</v>
          </cell>
          <cell r="AB128" t="str">
            <v>NULL</v>
          </cell>
          <cell r="AC128" t="str">
            <v>NULL</v>
          </cell>
          <cell r="AD128">
            <v>2</v>
          </cell>
          <cell r="AE128" t="str">
            <v>NULL</v>
          </cell>
          <cell r="AF128">
            <v>2</v>
          </cell>
          <cell r="AG128">
            <v>2</v>
          </cell>
          <cell r="AH128">
            <v>1</v>
          </cell>
          <cell r="AI128">
            <v>2</v>
          </cell>
          <cell r="AJ128" t="str">
            <v>NULL</v>
          </cell>
          <cell r="AK128">
            <v>8</v>
          </cell>
          <cell r="AL128" t="str">
            <v>NULL</v>
          </cell>
        </row>
        <row r="129">
          <cell r="A129">
            <v>104963</v>
          </cell>
          <cell r="B129">
            <v>3434625</v>
          </cell>
          <cell r="C129" t="str">
            <v>St Ambrose Barlow Catholic College</v>
          </cell>
          <cell r="D129" t="str">
            <v>North West</v>
          </cell>
          <cell r="E129" t="str">
            <v>North West</v>
          </cell>
          <cell r="F129" t="str">
            <v>Sefton</v>
          </cell>
          <cell r="G129" t="str">
            <v>Bootle</v>
          </cell>
          <cell r="H129" t="str">
            <v>L30 7PQ</v>
          </cell>
          <cell r="I129" t="str">
            <v>Voluntary Aided School</v>
          </cell>
          <cell r="J129" t="str">
            <v>Secondary</v>
          </cell>
          <cell r="K129" t="str">
            <v>Does not have a sixth form</v>
          </cell>
          <cell r="L129">
            <v>10007255</v>
          </cell>
          <cell r="M129">
            <v>42331</v>
          </cell>
          <cell r="N129">
            <v>42331</v>
          </cell>
          <cell r="O129" t="str">
            <v>Requires Improvement monitoring Visit 1</v>
          </cell>
          <cell r="P129" t="str">
            <v>Schools - S8</v>
          </cell>
          <cell r="Q129" t="str">
            <v>NULL</v>
          </cell>
          <cell r="R129" t="str">
            <v>NULL</v>
          </cell>
          <cell r="S129" t="str">
            <v>NULL</v>
          </cell>
          <cell r="T129" t="str">
            <v>NULL</v>
          </cell>
          <cell r="U129" t="str">
            <v>NULL</v>
          </cell>
          <cell r="V129" t="str">
            <v>NULL</v>
          </cell>
          <cell r="W129" t="str">
            <v>NULL</v>
          </cell>
          <cell r="X129" t="str">
            <v>NULL</v>
          </cell>
          <cell r="Y129" t="str">
            <v>NULL</v>
          </cell>
          <cell r="Z129" t="str">
            <v>NULL</v>
          </cell>
          <cell r="AA129" t="str">
            <v>NULL</v>
          </cell>
          <cell r="AB129" t="str">
            <v>NULL</v>
          </cell>
          <cell r="AC129" t="str">
            <v>NULL</v>
          </cell>
          <cell r="AD129">
            <v>3</v>
          </cell>
          <cell r="AE129" t="str">
            <v>NULL</v>
          </cell>
          <cell r="AF129">
            <v>3</v>
          </cell>
          <cell r="AG129">
            <v>3</v>
          </cell>
          <cell r="AH129">
            <v>2</v>
          </cell>
          <cell r="AI129">
            <v>3</v>
          </cell>
          <cell r="AJ129" t="str">
            <v>NULL</v>
          </cell>
          <cell r="AK129">
            <v>9</v>
          </cell>
          <cell r="AL129">
            <v>9</v>
          </cell>
        </row>
        <row r="130">
          <cell r="A130">
            <v>104964</v>
          </cell>
          <cell r="B130">
            <v>3434800</v>
          </cell>
          <cell r="C130" t="str">
            <v>Christ The King Catholic High School and Sixth Form Centre</v>
          </cell>
          <cell r="D130" t="str">
            <v>North West</v>
          </cell>
          <cell r="E130" t="str">
            <v>North West</v>
          </cell>
          <cell r="F130" t="str">
            <v>Sefton</v>
          </cell>
          <cell r="G130" t="str">
            <v>Southport</v>
          </cell>
          <cell r="H130" t="str">
            <v>PR8 4EX</v>
          </cell>
          <cell r="I130" t="str">
            <v>Voluntary Aided School</v>
          </cell>
          <cell r="J130" t="str">
            <v>Secondary</v>
          </cell>
          <cell r="K130" t="str">
            <v>Has a sixth form</v>
          </cell>
          <cell r="L130">
            <v>10002201</v>
          </cell>
          <cell r="M130">
            <v>42319</v>
          </cell>
          <cell r="N130">
            <v>42320</v>
          </cell>
          <cell r="O130" t="str">
            <v>Requires Improvement S5 Reinspection Visit 1</v>
          </cell>
          <cell r="P130" t="str">
            <v>Schools - S5</v>
          </cell>
          <cell r="Q130" t="str">
            <v>NULL</v>
          </cell>
          <cell r="R130">
            <v>3</v>
          </cell>
          <cell r="S130" t="str">
            <v>NULL</v>
          </cell>
          <cell r="T130">
            <v>3</v>
          </cell>
          <cell r="U130">
            <v>3</v>
          </cell>
          <cell r="V130">
            <v>2</v>
          </cell>
          <cell r="W130">
            <v>2</v>
          </cell>
          <cell r="X130" t="str">
            <v>NULL</v>
          </cell>
          <cell r="Y130" t="str">
            <v>NULL</v>
          </cell>
          <cell r="Z130">
            <v>2</v>
          </cell>
          <cell r="AA130" t="str">
            <v>NULL</v>
          </cell>
          <cell r="AB130" t="str">
            <v>NULL</v>
          </cell>
          <cell r="AC130" t="str">
            <v>NULL</v>
          </cell>
          <cell r="AD130">
            <v>3</v>
          </cell>
          <cell r="AE130" t="str">
            <v>NULL</v>
          </cell>
          <cell r="AF130">
            <v>3</v>
          </cell>
          <cell r="AG130">
            <v>3</v>
          </cell>
          <cell r="AH130">
            <v>2</v>
          </cell>
          <cell r="AI130">
            <v>3</v>
          </cell>
          <cell r="AJ130" t="str">
            <v>NULL</v>
          </cell>
          <cell r="AK130" t="str">
            <v>NULL</v>
          </cell>
          <cell r="AL130" t="str">
            <v>NULL</v>
          </cell>
        </row>
        <row r="131">
          <cell r="A131">
            <v>105025</v>
          </cell>
          <cell r="B131">
            <v>3442224</v>
          </cell>
          <cell r="C131" t="str">
            <v>Irby Primary School</v>
          </cell>
          <cell r="D131" t="str">
            <v>North West</v>
          </cell>
          <cell r="E131" t="str">
            <v>North West</v>
          </cell>
          <cell r="F131" t="str">
            <v>Wirral</v>
          </cell>
          <cell r="G131" t="str">
            <v>Wirral West</v>
          </cell>
          <cell r="H131" t="str">
            <v>CH61 4UR</v>
          </cell>
          <cell r="I131" t="str">
            <v>Community School</v>
          </cell>
          <cell r="J131" t="str">
            <v>Primary</v>
          </cell>
          <cell r="K131" t="str">
            <v>Does not have a sixth form</v>
          </cell>
          <cell r="L131">
            <v>10001503</v>
          </cell>
          <cell r="M131">
            <v>42318</v>
          </cell>
          <cell r="N131">
            <v>42319</v>
          </cell>
          <cell r="O131" t="str">
            <v>Maintained Academy and School Short inspection</v>
          </cell>
          <cell r="P131" t="str">
            <v>Schools - S8 deemed S5</v>
          </cell>
          <cell r="Q131" t="str">
            <v>NULL</v>
          </cell>
          <cell r="R131">
            <v>1</v>
          </cell>
          <cell r="S131" t="str">
            <v>NULL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 t="str">
            <v>NULL</v>
          </cell>
          <cell r="Y131">
            <v>1</v>
          </cell>
          <cell r="Z131" t="str">
            <v>NULL</v>
          </cell>
          <cell r="AA131" t="str">
            <v>NULL</v>
          </cell>
          <cell r="AB131" t="str">
            <v>NULL</v>
          </cell>
          <cell r="AC131" t="str">
            <v>NULL</v>
          </cell>
          <cell r="AD131">
            <v>2</v>
          </cell>
          <cell r="AE131" t="str">
            <v>NULL</v>
          </cell>
          <cell r="AF131">
            <v>2</v>
          </cell>
          <cell r="AG131">
            <v>2</v>
          </cell>
          <cell r="AH131">
            <v>1</v>
          </cell>
          <cell r="AI131">
            <v>2</v>
          </cell>
          <cell r="AJ131" t="str">
            <v>NULL</v>
          </cell>
          <cell r="AK131">
            <v>8</v>
          </cell>
          <cell r="AL131" t="str">
            <v>NULL</v>
          </cell>
        </row>
        <row r="132">
          <cell r="A132">
            <v>105033</v>
          </cell>
          <cell r="B132">
            <v>3442234</v>
          </cell>
          <cell r="C132" t="str">
            <v>Great Meols Primary School</v>
          </cell>
          <cell r="D132" t="str">
            <v>North West</v>
          </cell>
          <cell r="E132" t="str">
            <v>North West</v>
          </cell>
          <cell r="F132" t="str">
            <v>Wirral</v>
          </cell>
          <cell r="G132" t="str">
            <v>Wirral West</v>
          </cell>
          <cell r="H132" t="str">
            <v>CH47 7AP</v>
          </cell>
          <cell r="I132" t="str">
            <v>Community School</v>
          </cell>
          <cell r="J132" t="str">
            <v>Primary</v>
          </cell>
          <cell r="K132" t="str">
            <v>Does not have a sixth form</v>
          </cell>
          <cell r="L132">
            <v>10002590</v>
          </cell>
          <cell r="M132">
            <v>42269</v>
          </cell>
          <cell r="N132">
            <v>42269</v>
          </cell>
          <cell r="O132" t="str">
            <v>S8 No Formal Designation Visit</v>
          </cell>
          <cell r="P132" t="str">
            <v>Schools - S8</v>
          </cell>
          <cell r="Q132" t="str">
            <v>NULL</v>
          </cell>
          <cell r="R132" t="str">
            <v>NULL</v>
          </cell>
          <cell r="S132" t="str">
            <v>NULL</v>
          </cell>
          <cell r="T132" t="str">
            <v>NULL</v>
          </cell>
          <cell r="U132" t="str">
            <v>NULL</v>
          </cell>
          <cell r="V132" t="str">
            <v>NULL</v>
          </cell>
          <cell r="W132" t="str">
            <v>NULL</v>
          </cell>
          <cell r="X132" t="str">
            <v>NULL</v>
          </cell>
          <cell r="Y132" t="str">
            <v>NULL</v>
          </cell>
          <cell r="Z132" t="str">
            <v>NULL</v>
          </cell>
          <cell r="AA132" t="str">
            <v>NULL</v>
          </cell>
          <cell r="AB132" t="str">
            <v>NULL</v>
          </cell>
          <cell r="AC132" t="str">
            <v>NULL</v>
          </cell>
          <cell r="AD132">
            <v>1</v>
          </cell>
          <cell r="AE132" t="str">
            <v>NULL</v>
          </cell>
          <cell r="AF132">
            <v>1</v>
          </cell>
          <cell r="AG132">
            <v>2</v>
          </cell>
          <cell r="AH132">
            <v>1</v>
          </cell>
          <cell r="AI132">
            <v>1</v>
          </cell>
          <cell r="AJ132" t="str">
            <v>NULL</v>
          </cell>
          <cell r="AK132">
            <v>2</v>
          </cell>
          <cell r="AL132">
            <v>9</v>
          </cell>
        </row>
        <row r="133">
          <cell r="A133">
            <v>105097</v>
          </cell>
          <cell r="B133">
            <v>3444018</v>
          </cell>
          <cell r="C133" t="str">
            <v>Ridgeway High School</v>
          </cell>
          <cell r="D133" t="str">
            <v>North West</v>
          </cell>
          <cell r="E133" t="str">
            <v>North West</v>
          </cell>
          <cell r="F133" t="str">
            <v>Wirral</v>
          </cell>
          <cell r="G133" t="str">
            <v>Birkenhead</v>
          </cell>
          <cell r="H133" t="str">
            <v>CH43 9EB</v>
          </cell>
          <cell r="I133" t="str">
            <v>Foundation School</v>
          </cell>
          <cell r="J133" t="str">
            <v>Secondary</v>
          </cell>
          <cell r="K133" t="str">
            <v>Does not have a sixth form</v>
          </cell>
          <cell r="L133">
            <v>10006829</v>
          </cell>
          <cell r="M133">
            <v>42277</v>
          </cell>
          <cell r="N133">
            <v>42277</v>
          </cell>
          <cell r="O133" t="str">
            <v>Section 8 Inspection due to Parental Complaint</v>
          </cell>
          <cell r="P133" t="str">
            <v>Schools - S8</v>
          </cell>
          <cell r="Q133" t="str">
            <v>NULL</v>
          </cell>
          <cell r="R133" t="str">
            <v>NULL</v>
          </cell>
          <cell r="S133" t="str">
            <v>NULL</v>
          </cell>
          <cell r="T133" t="str">
            <v>NULL</v>
          </cell>
          <cell r="U133" t="str">
            <v>NULL</v>
          </cell>
          <cell r="V133" t="str">
            <v>NULL</v>
          </cell>
          <cell r="W133" t="str">
            <v>NULL</v>
          </cell>
          <cell r="X133" t="str">
            <v>NULL</v>
          </cell>
          <cell r="Y133" t="str">
            <v>NULL</v>
          </cell>
          <cell r="Z133" t="str">
            <v>NULL</v>
          </cell>
          <cell r="AA133" t="str">
            <v>NULL</v>
          </cell>
          <cell r="AB133" t="str">
            <v>NULL</v>
          </cell>
          <cell r="AC133" t="str">
            <v>NULL</v>
          </cell>
          <cell r="AD133">
            <v>2</v>
          </cell>
          <cell r="AE133" t="str">
            <v>NULL</v>
          </cell>
          <cell r="AF133">
            <v>2</v>
          </cell>
          <cell r="AG133">
            <v>2</v>
          </cell>
          <cell r="AH133">
            <v>2</v>
          </cell>
          <cell r="AI133">
            <v>2</v>
          </cell>
          <cell r="AJ133" t="str">
            <v>NULL</v>
          </cell>
          <cell r="AK133" t="str">
            <v>NULL</v>
          </cell>
          <cell r="AL133" t="str">
            <v>NULL</v>
          </cell>
        </row>
        <row r="134">
          <cell r="A134">
            <v>105150</v>
          </cell>
          <cell r="B134">
            <v>3502005</v>
          </cell>
          <cell r="C134" t="str">
            <v>Castle Hill Primary School</v>
          </cell>
          <cell r="D134" t="str">
            <v>North West</v>
          </cell>
          <cell r="E134" t="str">
            <v>North West</v>
          </cell>
          <cell r="F134" t="str">
            <v>Bolton</v>
          </cell>
          <cell r="G134" t="str">
            <v>Bolton North East</v>
          </cell>
          <cell r="H134" t="str">
            <v>BL2 2JT</v>
          </cell>
          <cell r="I134" t="str">
            <v>Community School</v>
          </cell>
          <cell r="J134" t="str">
            <v>Primary</v>
          </cell>
          <cell r="K134" t="str">
            <v>Does not have a sixth form</v>
          </cell>
          <cell r="L134">
            <v>10002276</v>
          </cell>
          <cell r="M134">
            <v>42325</v>
          </cell>
          <cell r="N134">
            <v>42326</v>
          </cell>
          <cell r="O134" t="str">
            <v>Requires Improvement S5 Reinspection Visit 1</v>
          </cell>
          <cell r="P134" t="str">
            <v>Schools - S5</v>
          </cell>
          <cell r="Q134" t="str">
            <v>NULL</v>
          </cell>
          <cell r="R134">
            <v>2</v>
          </cell>
          <cell r="S134" t="str">
            <v>NULL</v>
          </cell>
          <cell r="T134">
            <v>2</v>
          </cell>
          <cell r="U134">
            <v>2</v>
          </cell>
          <cell r="V134">
            <v>2</v>
          </cell>
          <cell r="W134">
            <v>2</v>
          </cell>
          <cell r="X134" t="str">
            <v>NULL</v>
          </cell>
          <cell r="Y134">
            <v>2</v>
          </cell>
          <cell r="Z134" t="str">
            <v>NULL</v>
          </cell>
          <cell r="AA134" t="str">
            <v>NULL</v>
          </cell>
          <cell r="AB134" t="str">
            <v>NULL</v>
          </cell>
          <cell r="AC134" t="str">
            <v>NULL</v>
          </cell>
          <cell r="AD134">
            <v>3</v>
          </cell>
          <cell r="AE134" t="str">
            <v>NULL</v>
          </cell>
          <cell r="AF134">
            <v>3</v>
          </cell>
          <cell r="AG134">
            <v>3</v>
          </cell>
          <cell r="AH134">
            <v>3</v>
          </cell>
          <cell r="AI134">
            <v>3</v>
          </cell>
          <cell r="AJ134" t="str">
            <v>NULL</v>
          </cell>
          <cell r="AK134" t="str">
            <v>NULL</v>
          </cell>
          <cell r="AL134" t="str">
            <v>NULL</v>
          </cell>
        </row>
        <row r="135">
          <cell r="A135">
            <v>105192</v>
          </cell>
          <cell r="B135">
            <v>3502068</v>
          </cell>
          <cell r="C135" t="str">
            <v>Egerton Primary School</v>
          </cell>
          <cell r="D135" t="str">
            <v>North West</v>
          </cell>
          <cell r="E135" t="str">
            <v>North West</v>
          </cell>
          <cell r="F135" t="str">
            <v>Bolton</v>
          </cell>
          <cell r="G135" t="str">
            <v>Bolton North East</v>
          </cell>
          <cell r="H135" t="str">
            <v>BL7 9RE</v>
          </cell>
          <cell r="I135" t="str">
            <v>Community School</v>
          </cell>
          <cell r="J135" t="str">
            <v>Primary</v>
          </cell>
          <cell r="K135" t="str">
            <v>Does not have a sixth form</v>
          </cell>
          <cell r="L135">
            <v>10002596</v>
          </cell>
          <cell r="M135">
            <v>42290</v>
          </cell>
          <cell r="N135">
            <v>42290</v>
          </cell>
          <cell r="O135" t="str">
            <v>S8 No Formal Designation Visit</v>
          </cell>
          <cell r="P135" t="str">
            <v>Schools - S8</v>
          </cell>
          <cell r="Q135" t="str">
            <v>NULL</v>
          </cell>
          <cell r="R135" t="str">
            <v>NULL</v>
          </cell>
          <cell r="S135" t="str">
            <v>NULL</v>
          </cell>
          <cell r="T135" t="str">
            <v>NULL</v>
          </cell>
          <cell r="U135" t="str">
            <v>NULL</v>
          </cell>
          <cell r="V135" t="str">
            <v>NULL</v>
          </cell>
          <cell r="W135" t="str">
            <v>NULL</v>
          </cell>
          <cell r="X135" t="str">
            <v>NULL</v>
          </cell>
          <cell r="Y135" t="str">
            <v>NULL</v>
          </cell>
          <cell r="Z135" t="str">
            <v>NULL</v>
          </cell>
          <cell r="AA135" t="str">
            <v>NULL</v>
          </cell>
          <cell r="AB135" t="str">
            <v>NULL</v>
          </cell>
          <cell r="AC135" t="str">
            <v>NULL</v>
          </cell>
          <cell r="AD135">
            <v>1</v>
          </cell>
          <cell r="AE135" t="str">
            <v>NULL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 t="str">
            <v>NULL</v>
          </cell>
          <cell r="AK135">
            <v>2</v>
          </cell>
          <cell r="AL135">
            <v>9</v>
          </cell>
        </row>
        <row r="136">
          <cell r="A136">
            <v>105225</v>
          </cell>
          <cell r="B136">
            <v>3503328</v>
          </cell>
          <cell r="C136" t="str">
            <v>St Peter and St Paul RC Primary School</v>
          </cell>
          <cell r="D136" t="str">
            <v>North West</v>
          </cell>
          <cell r="E136" t="str">
            <v>North West</v>
          </cell>
          <cell r="F136" t="str">
            <v>Bolton</v>
          </cell>
          <cell r="G136" t="str">
            <v>Bolton South East</v>
          </cell>
          <cell r="H136" t="str">
            <v>BL3 6HP</v>
          </cell>
          <cell r="I136" t="str">
            <v>Voluntary Aided School</v>
          </cell>
          <cell r="J136" t="str">
            <v>Primary</v>
          </cell>
          <cell r="K136" t="str">
            <v>Does not have a sixth form</v>
          </cell>
          <cell r="L136">
            <v>10001504</v>
          </cell>
          <cell r="M136">
            <v>42353</v>
          </cell>
          <cell r="N136">
            <v>42353</v>
          </cell>
          <cell r="O136" t="str">
            <v>Maintained Academy and School Short inspection</v>
          </cell>
          <cell r="P136" t="str">
            <v>Schools - Short inspection</v>
          </cell>
          <cell r="Q136" t="str">
            <v>NULL</v>
          </cell>
          <cell r="R136" t="str">
            <v>NULL</v>
          </cell>
          <cell r="S136" t="str">
            <v>NULL</v>
          </cell>
          <cell r="T136" t="str">
            <v>NULL</v>
          </cell>
          <cell r="U136" t="str">
            <v>NULL</v>
          </cell>
          <cell r="V136" t="str">
            <v>NULL</v>
          </cell>
          <cell r="W136" t="str">
            <v>NULL</v>
          </cell>
          <cell r="X136" t="str">
            <v>NULL</v>
          </cell>
          <cell r="Y136" t="str">
            <v>NULL</v>
          </cell>
          <cell r="Z136" t="str">
            <v>NULL</v>
          </cell>
          <cell r="AA136" t="str">
            <v>NULL</v>
          </cell>
          <cell r="AB136" t="str">
            <v>NULL</v>
          </cell>
          <cell r="AC136" t="str">
            <v>NULL</v>
          </cell>
          <cell r="AD136">
            <v>2</v>
          </cell>
          <cell r="AE136" t="str">
            <v>NULL</v>
          </cell>
          <cell r="AF136">
            <v>2</v>
          </cell>
          <cell r="AG136">
            <v>2</v>
          </cell>
          <cell r="AH136">
            <v>2</v>
          </cell>
          <cell r="AI136">
            <v>2</v>
          </cell>
          <cell r="AJ136" t="str">
            <v>NULL</v>
          </cell>
          <cell r="AK136">
            <v>8</v>
          </cell>
          <cell r="AL136" t="str">
            <v>NULL</v>
          </cell>
        </row>
        <row r="137">
          <cell r="A137">
            <v>105252</v>
          </cell>
          <cell r="B137">
            <v>3504031</v>
          </cell>
          <cell r="C137" t="str">
            <v>Westhoughton High School</v>
          </cell>
          <cell r="D137" t="str">
            <v>North West</v>
          </cell>
          <cell r="E137" t="str">
            <v>North West</v>
          </cell>
          <cell r="F137" t="str">
            <v>Bolton</v>
          </cell>
          <cell r="G137" t="str">
            <v>Bolton West</v>
          </cell>
          <cell r="H137" t="str">
            <v>BL5 3BZ</v>
          </cell>
          <cell r="I137" t="str">
            <v>Community School</v>
          </cell>
          <cell r="J137" t="str">
            <v>Secondary</v>
          </cell>
          <cell r="K137" t="str">
            <v>Does not have a sixth form</v>
          </cell>
          <cell r="L137">
            <v>10002281</v>
          </cell>
          <cell r="M137">
            <v>42297</v>
          </cell>
          <cell r="N137">
            <v>42298</v>
          </cell>
          <cell r="O137" t="str">
            <v>Requires Improvement S5 Reinspection Visit 1</v>
          </cell>
          <cell r="P137" t="str">
            <v>Schools - S5</v>
          </cell>
          <cell r="Q137" t="str">
            <v>NULL</v>
          </cell>
          <cell r="R137">
            <v>2</v>
          </cell>
          <cell r="S137" t="str">
            <v>NULL</v>
          </cell>
          <cell r="T137">
            <v>2</v>
          </cell>
          <cell r="U137">
            <v>2</v>
          </cell>
          <cell r="V137">
            <v>1</v>
          </cell>
          <cell r="W137">
            <v>2</v>
          </cell>
          <cell r="X137" t="str">
            <v>NULL</v>
          </cell>
          <cell r="Y137" t="str">
            <v>NULL</v>
          </cell>
          <cell r="Z137" t="str">
            <v>NULL</v>
          </cell>
          <cell r="AA137" t="str">
            <v>NULL</v>
          </cell>
          <cell r="AB137" t="str">
            <v>NULL</v>
          </cell>
          <cell r="AC137" t="str">
            <v>NULL</v>
          </cell>
          <cell r="AD137">
            <v>3</v>
          </cell>
          <cell r="AE137" t="str">
            <v>NULL</v>
          </cell>
          <cell r="AF137">
            <v>3</v>
          </cell>
          <cell r="AG137">
            <v>3</v>
          </cell>
          <cell r="AH137">
            <v>2</v>
          </cell>
          <cell r="AI137">
            <v>3</v>
          </cell>
          <cell r="AJ137" t="str">
            <v>NULL</v>
          </cell>
          <cell r="AK137" t="str">
            <v>NULL</v>
          </cell>
          <cell r="AL137" t="str">
            <v>NULL</v>
          </cell>
        </row>
        <row r="138">
          <cell r="A138">
            <v>105257</v>
          </cell>
          <cell r="B138">
            <v>3504046</v>
          </cell>
          <cell r="C138" t="str">
            <v>Harper Green School</v>
          </cell>
          <cell r="D138" t="str">
            <v>North West</v>
          </cell>
          <cell r="E138" t="str">
            <v>North West</v>
          </cell>
          <cell r="F138" t="str">
            <v>Bolton</v>
          </cell>
          <cell r="G138" t="str">
            <v>Bolton South East</v>
          </cell>
          <cell r="H138" t="str">
            <v>BL4 0DH</v>
          </cell>
          <cell r="I138" t="str">
            <v>Community School</v>
          </cell>
          <cell r="J138" t="str">
            <v>Secondary</v>
          </cell>
          <cell r="K138" t="str">
            <v>Does not have a sixth form</v>
          </cell>
          <cell r="L138">
            <v>10002278</v>
          </cell>
          <cell r="M138">
            <v>42283</v>
          </cell>
          <cell r="N138">
            <v>42284</v>
          </cell>
          <cell r="O138" t="str">
            <v>Requires Improvement S5 Reinspection Visit 1</v>
          </cell>
          <cell r="P138" t="str">
            <v>Schools - S5</v>
          </cell>
          <cell r="Q138" t="str">
            <v>NULL</v>
          </cell>
          <cell r="R138">
            <v>3</v>
          </cell>
          <cell r="S138" t="str">
            <v>NULL</v>
          </cell>
          <cell r="T138">
            <v>3</v>
          </cell>
          <cell r="U138">
            <v>3</v>
          </cell>
          <cell r="V138">
            <v>2</v>
          </cell>
          <cell r="W138">
            <v>3</v>
          </cell>
          <cell r="X138" t="str">
            <v>NULL</v>
          </cell>
          <cell r="Y138" t="str">
            <v>NULL</v>
          </cell>
          <cell r="Z138" t="str">
            <v>NULL</v>
          </cell>
          <cell r="AA138" t="str">
            <v>NULL</v>
          </cell>
          <cell r="AB138" t="str">
            <v>NULL</v>
          </cell>
          <cell r="AC138" t="str">
            <v>NULL</v>
          </cell>
          <cell r="AD138">
            <v>3</v>
          </cell>
          <cell r="AE138" t="str">
            <v>NULL</v>
          </cell>
          <cell r="AF138">
            <v>3</v>
          </cell>
          <cell r="AG138">
            <v>3</v>
          </cell>
          <cell r="AH138">
            <v>2</v>
          </cell>
          <cell r="AI138">
            <v>3</v>
          </cell>
          <cell r="AJ138" t="str">
            <v>NULL</v>
          </cell>
          <cell r="AK138" t="str">
            <v>NULL</v>
          </cell>
          <cell r="AL138" t="str">
            <v>NULL</v>
          </cell>
        </row>
        <row r="139">
          <cell r="A139">
            <v>105264</v>
          </cell>
          <cell r="B139">
            <v>3504612</v>
          </cell>
          <cell r="C139" t="str">
            <v>Thornleigh Salesian College</v>
          </cell>
          <cell r="D139" t="str">
            <v>North West</v>
          </cell>
          <cell r="E139" t="str">
            <v>North West</v>
          </cell>
          <cell r="F139" t="str">
            <v>Bolton</v>
          </cell>
          <cell r="G139" t="str">
            <v>Bolton North East</v>
          </cell>
          <cell r="H139" t="str">
            <v>BL1 6PQ</v>
          </cell>
          <cell r="I139" t="str">
            <v>Voluntary Aided School</v>
          </cell>
          <cell r="J139" t="str">
            <v>Secondary</v>
          </cell>
          <cell r="K139" t="str">
            <v>Has a sixth form</v>
          </cell>
          <cell r="L139">
            <v>10001090</v>
          </cell>
          <cell r="M139">
            <v>42353</v>
          </cell>
          <cell r="N139">
            <v>42353</v>
          </cell>
          <cell r="O139" t="str">
            <v>Maintained Academy and School Short inspection</v>
          </cell>
          <cell r="P139" t="str">
            <v>Schools - Short inspection</v>
          </cell>
          <cell r="Q139" t="str">
            <v>NULL</v>
          </cell>
          <cell r="R139" t="str">
            <v>NULL</v>
          </cell>
          <cell r="S139" t="str">
            <v>NULL</v>
          </cell>
          <cell r="T139" t="str">
            <v>NULL</v>
          </cell>
          <cell r="U139" t="str">
            <v>NULL</v>
          </cell>
          <cell r="V139" t="str">
            <v>NULL</v>
          </cell>
          <cell r="W139" t="str">
            <v>NULL</v>
          </cell>
          <cell r="X139" t="str">
            <v>NULL</v>
          </cell>
          <cell r="Y139" t="str">
            <v>NULL</v>
          </cell>
          <cell r="Z139" t="str">
            <v>NULL</v>
          </cell>
          <cell r="AA139" t="str">
            <v>NULL</v>
          </cell>
          <cell r="AB139" t="str">
            <v>NULL</v>
          </cell>
          <cell r="AC139" t="str">
            <v>NULL</v>
          </cell>
          <cell r="AD139">
            <v>2</v>
          </cell>
          <cell r="AE139" t="str">
            <v>NULL</v>
          </cell>
          <cell r="AF139">
            <v>2</v>
          </cell>
          <cell r="AG139">
            <v>2</v>
          </cell>
          <cell r="AH139">
            <v>2</v>
          </cell>
          <cell r="AI139">
            <v>2</v>
          </cell>
          <cell r="AJ139" t="str">
            <v>NULL</v>
          </cell>
          <cell r="AK139">
            <v>9</v>
          </cell>
          <cell r="AL139">
            <v>3</v>
          </cell>
        </row>
        <row r="140">
          <cell r="A140">
            <v>105338</v>
          </cell>
          <cell r="B140">
            <v>3513330</v>
          </cell>
          <cell r="C140" t="str">
            <v>Emmanuel Holcombe Church of England Primary School</v>
          </cell>
          <cell r="D140" t="str">
            <v>North West</v>
          </cell>
          <cell r="E140" t="str">
            <v>North West</v>
          </cell>
          <cell r="F140" t="str">
            <v>Bury</v>
          </cell>
          <cell r="G140" t="str">
            <v>Bury North</v>
          </cell>
          <cell r="H140" t="str">
            <v>BL8 4PA</v>
          </cell>
          <cell r="I140" t="str">
            <v>Voluntary Aided School</v>
          </cell>
          <cell r="J140" t="str">
            <v>Primary</v>
          </cell>
          <cell r="K140" t="str">
            <v>Does not have a sixth form</v>
          </cell>
          <cell r="L140">
            <v>10002274</v>
          </cell>
          <cell r="M140">
            <v>42270</v>
          </cell>
          <cell r="N140">
            <v>42271</v>
          </cell>
          <cell r="O140" t="str">
            <v>Requires Improvement S5 Reinspection Visit 1</v>
          </cell>
          <cell r="P140" t="str">
            <v>Schools - S5</v>
          </cell>
          <cell r="Q140" t="str">
            <v>NULL</v>
          </cell>
          <cell r="R140">
            <v>3</v>
          </cell>
          <cell r="S140" t="str">
            <v>NULL</v>
          </cell>
          <cell r="T140">
            <v>3</v>
          </cell>
          <cell r="U140">
            <v>3</v>
          </cell>
          <cell r="V140">
            <v>2</v>
          </cell>
          <cell r="W140">
            <v>3</v>
          </cell>
          <cell r="X140" t="str">
            <v>NULL</v>
          </cell>
          <cell r="Y140">
            <v>3</v>
          </cell>
          <cell r="Z140" t="str">
            <v>NULL</v>
          </cell>
          <cell r="AA140" t="str">
            <v>NULL</v>
          </cell>
          <cell r="AB140" t="str">
            <v>NULL</v>
          </cell>
          <cell r="AC140" t="str">
            <v>NULL</v>
          </cell>
          <cell r="AD140">
            <v>3</v>
          </cell>
          <cell r="AE140" t="str">
            <v>NULL</v>
          </cell>
          <cell r="AF140">
            <v>3</v>
          </cell>
          <cell r="AG140">
            <v>3</v>
          </cell>
          <cell r="AH140">
            <v>1</v>
          </cell>
          <cell r="AI140">
            <v>3</v>
          </cell>
          <cell r="AJ140" t="str">
            <v>NULL</v>
          </cell>
          <cell r="AK140" t="str">
            <v>NULL</v>
          </cell>
          <cell r="AL140" t="str">
            <v>NULL</v>
          </cell>
        </row>
        <row r="141">
          <cell r="A141">
            <v>105353</v>
          </cell>
          <cell r="B141">
            <v>3513350</v>
          </cell>
          <cell r="C141" t="str">
            <v>St Mary's Roman Catholic Primary School, Radcliffe</v>
          </cell>
          <cell r="D141" t="str">
            <v>North West</v>
          </cell>
          <cell r="E141" t="str">
            <v>North West</v>
          </cell>
          <cell r="F141" t="str">
            <v>Bury</v>
          </cell>
          <cell r="G141" t="str">
            <v>Bury South</v>
          </cell>
          <cell r="H141" t="str">
            <v>M26 4DG</v>
          </cell>
          <cell r="I141" t="str">
            <v>Voluntary Aided School</v>
          </cell>
          <cell r="J141" t="str">
            <v>Primary</v>
          </cell>
          <cell r="K141" t="str">
            <v>Does not have a sixth form</v>
          </cell>
          <cell r="L141">
            <v>10006762</v>
          </cell>
          <cell r="M141">
            <v>42328</v>
          </cell>
          <cell r="N141">
            <v>42328</v>
          </cell>
          <cell r="O141" t="str">
            <v>Requires Improvement monitoring Visit 1</v>
          </cell>
          <cell r="P141" t="str">
            <v>Schools - S8</v>
          </cell>
          <cell r="Q141" t="str">
            <v>NULL</v>
          </cell>
          <cell r="R141" t="str">
            <v>NULL</v>
          </cell>
          <cell r="S141" t="str">
            <v>NULL</v>
          </cell>
          <cell r="T141" t="str">
            <v>NULL</v>
          </cell>
          <cell r="U141" t="str">
            <v>NULL</v>
          </cell>
          <cell r="V141" t="str">
            <v>NULL</v>
          </cell>
          <cell r="W141" t="str">
            <v>NULL</v>
          </cell>
          <cell r="X141" t="str">
            <v>NULL</v>
          </cell>
          <cell r="Y141" t="str">
            <v>NULL</v>
          </cell>
          <cell r="Z141" t="str">
            <v>NULL</v>
          </cell>
          <cell r="AA141" t="str">
            <v>NULL</v>
          </cell>
          <cell r="AB141" t="str">
            <v>NULL</v>
          </cell>
          <cell r="AC141" t="str">
            <v>NULL</v>
          </cell>
          <cell r="AD141">
            <v>3</v>
          </cell>
          <cell r="AE141" t="str">
            <v>NULL</v>
          </cell>
          <cell r="AF141">
            <v>3</v>
          </cell>
          <cell r="AG141">
            <v>3</v>
          </cell>
          <cell r="AH141">
            <v>2</v>
          </cell>
          <cell r="AI141">
            <v>3</v>
          </cell>
          <cell r="AJ141" t="str">
            <v>NULL</v>
          </cell>
          <cell r="AK141">
            <v>2</v>
          </cell>
          <cell r="AL141">
            <v>9</v>
          </cell>
        </row>
        <row r="142">
          <cell r="A142">
            <v>105357</v>
          </cell>
          <cell r="B142">
            <v>3514020</v>
          </cell>
          <cell r="C142" t="str">
            <v>Tottington High School</v>
          </cell>
          <cell r="D142" t="str">
            <v>North West</v>
          </cell>
          <cell r="E142" t="str">
            <v>North West</v>
          </cell>
          <cell r="F142" t="str">
            <v>Bury</v>
          </cell>
          <cell r="G142" t="str">
            <v>Bury North</v>
          </cell>
          <cell r="H142" t="str">
            <v>BL8 3LY</v>
          </cell>
          <cell r="I142" t="str">
            <v>Community School</v>
          </cell>
          <cell r="J142" t="str">
            <v>Secondary</v>
          </cell>
          <cell r="K142" t="str">
            <v>Does not have a sixth form</v>
          </cell>
          <cell r="L142">
            <v>10000745</v>
          </cell>
          <cell r="M142">
            <v>42311</v>
          </cell>
          <cell r="N142">
            <v>42311</v>
          </cell>
          <cell r="O142" t="str">
            <v>Maintained Academy and School Short inspection</v>
          </cell>
          <cell r="P142" t="str">
            <v>Schools - Short inspection</v>
          </cell>
          <cell r="Q142" t="str">
            <v>NULL</v>
          </cell>
          <cell r="R142" t="str">
            <v>NULL</v>
          </cell>
          <cell r="S142" t="str">
            <v>NULL</v>
          </cell>
          <cell r="T142" t="str">
            <v>NULL</v>
          </cell>
          <cell r="U142" t="str">
            <v>NULL</v>
          </cell>
          <cell r="V142" t="str">
            <v>NULL</v>
          </cell>
          <cell r="W142" t="str">
            <v>NULL</v>
          </cell>
          <cell r="X142" t="str">
            <v>NULL</v>
          </cell>
          <cell r="Y142" t="str">
            <v>NULL</v>
          </cell>
          <cell r="Z142" t="str">
            <v>NULL</v>
          </cell>
          <cell r="AA142" t="str">
            <v>NULL</v>
          </cell>
          <cell r="AB142" t="str">
            <v>NULL</v>
          </cell>
          <cell r="AC142" t="str">
            <v>NULL</v>
          </cell>
          <cell r="AD142">
            <v>2</v>
          </cell>
          <cell r="AE142" t="str">
            <v>NULL</v>
          </cell>
          <cell r="AF142">
            <v>2</v>
          </cell>
          <cell r="AG142">
            <v>2</v>
          </cell>
          <cell r="AH142">
            <v>2</v>
          </cell>
          <cell r="AI142">
            <v>2</v>
          </cell>
          <cell r="AJ142" t="str">
            <v>NULL</v>
          </cell>
          <cell r="AK142">
            <v>9</v>
          </cell>
          <cell r="AL142" t="str">
            <v>NULL</v>
          </cell>
        </row>
        <row r="143">
          <cell r="A143">
            <v>105468</v>
          </cell>
          <cell r="B143">
            <v>3522300</v>
          </cell>
          <cell r="C143" t="str">
            <v>Peel Hall Primary School</v>
          </cell>
          <cell r="D143" t="str">
            <v>North West</v>
          </cell>
          <cell r="E143" t="str">
            <v>North West</v>
          </cell>
          <cell r="F143" t="str">
            <v>Manchester</v>
          </cell>
          <cell r="G143" t="str">
            <v>Wythenshawe and Sale East</v>
          </cell>
          <cell r="H143" t="str">
            <v>M22 5AU</v>
          </cell>
          <cell r="I143" t="str">
            <v>Community School</v>
          </cell>
          <cell r="J143" t="str">
            <v>Primary</v>
          </cell>
          <cell r="K143" t="str">
            <v>Does not have a sixth form</v>
          </cell>
          <cell r="L143">
            <v>10002914</v>
          </cell>
          <cell r="M143">
            <v>42346</v>
          </cell>
          <cell r="N143">
            <v>42346</v>
          </cell>
          <cell r="O143" t="str">
            <v>Maintained Academy and School Short inspection</v>
          </cell>
          <cell r="P143" t="str">
            <v>Schools - Short inspection</v>
          </cell>
          <cell r="Q143" t="str">
            <v>NULL</v>
          </cell>
          <cell r="R143" t="str">
            <v>NULL</v>
          </cell>
          <cell r="S143" t="str">
            <v>NULL</v>
          </cell>
          <cell r="T143" t="str">
            <v>NULL</v>
          </cell>
          <cell r="U143" t="str">
            <v>NULL</v>
          </cell>
          <cell r="V143" t="str">
            <v>NULL</v>
          </cell>
          <cell r="W143" t="str">
            <v>NULL</v>
          </cell>
          <cell r="X143" t="str">
            <v>NULL</v>
          </cell>
          <cell r="Y143" t="str">
            <v>NULL</v>
          </cell>
          <cell r="Z143" t="str">
            <v>NULL</v>
          </cell>
          <cell r="AA143" t="str">
            <v>NULL</v>
          </cell>
          <cell r="AB143" t="str">
            <v>NULL</v>
          </cell>
          <cell r="AC143" t="str">
            <v>NULL</v>
          </cell>
          <cell r="AD143">
            <v>2</v>
          </cell>
          <cell r="AE143" t="str">
            <v>NULL</v>
          </cell>
          <cell r="AF143">
            <v>2</v>
          </cell>
          <cell r="AG143">
            <v>2</v>
          </cell>
          <cell r="AH143">
            <v>2</v>
          </cell>
          <cell r="AI143">
            <v>2</v>
          </cell>
          <cell r="AJ143" t="str">
            <v>NULL</v>
          </cell>
          <cell r="AK143">
            <v>8</v>
          </cell>
          <cell r="AL143" t="str">
            <v>NULL</v>
          </cell>
        </row>
        <row r="144">
          <cell r="A144">
            <v>105486</v>
          </cell>
          <cell r="B144">
            <v>3522327</v>
          </cell>
          <cell r="C144" t="str">
            <v>Crumpsall Lane Primary School</v>
          </cell>
          <cell r="D144" t="str">
            <v>North West</v>
          </cell>
          <cell r="E144" t="str">
            <v>North West</v>
          </cell>
          <cell r="F144" t="str">
            <v>Manchester</v>
          </cell>
          <cell r="G144" t="str">
            <v>Blackley and Broughton</v>
          </cell>
          <cell r="H144" t="str">
            <v>M8 5SR</v>
          </cell>
          <cell r="I144" t="str">
            <v>Community School</v>
          </cell>
          <cell r="J144" t="str">
            <v>Primary</v>
          </cell>
          <cell r="K144" t="str">
            <v>Does not have a sixth form</v>
          </cell>
          <cell r="L144">
            <v>10006761</v>
          </cell>
          <cell r="M144">
            <v>42331</v>
          </cell>
          <cell r="N144">
            <v>42331</v>
          </cell>
          <cell r="O144" t="str">
            <v>Requires Improvement monitoring Visit 1</v>
          </cell>
          <cell r="P144" t="str">
            <v>Schools - S8</v>
          </cell>
          <cell r="Q144" t="str">
            <v>NULL</v>
          </cell>
          <cell r="R144" t="str">
            <v>NULL</v>
          </cell>
          <cell r="S144" t="str">
            <v>NULL</v>
          </cell>
          <cell r="T144" t="str">
            <v>NULL</v>
          </cell>
          <cell r="U144" t="str">
            <v>NULL</v>
          </cell>
          <cell r="V144" t="str">
            <v>NULL</v>
          </cell>
          <cell r="W144" t="str">
            <v>NULL</v>
          </cell>
          <cell r="X144" t="str">
            <v>NULL</v>
          </cell>
          <cell r="Y144" t="str">
            <v>NULL</v>
          </cell>
          <cell r="Z144" t="str">
            <v>NULL</v>
          </cell>
          <cell r="AA144" t="str">
            <v>NULL</v>
          </cell>
          <cell r="AB144" t="str">
            <v>NULL</v>
          </cell>
          <cell r="AC144" t="str">
            <v>NULL</v>
          </cell>
          <cell r="AD144">
            <v>3</v>
          </cell>
          <cell r="AE144" t="str">
            <v>NULL</v>
          </cell>
          <cell r="AF144">
            <v>3</v>
          </cell>
          <cell r="AG144">
            <v>3</v>
          </cell>
          <cell r="AH144">
            <v>3</v>
          </cell>
          <cell r="AI144">
            <v>3</v>
          </cell>
          <cell r="AJ144" t="str">
            <v>NULL</v>
          </cell>
          <cell r="AK144">
            <v>3</v>
          </cell>
          <cell r="AL144">
            <v>9</v>
          </cell>
        </row>
        <row r="145">
          <cell r="A145">
            <v>105529</v>
          </cell>
          <cell r="B145">
            <v>3523445</v>
          </cell>
          <cell r="C145" t="str">
            <v>St Francis RC Primary School</v>
          </cell>
          <cell r="D145" t="str">
            <v>North West</v>
          </cell>
          <cell r="E145" t="str">
            <v>North West</v>
          </cell>
          <cell r="F145" t="str">
            <v>Manchester</v>
          </cell>
          <cell r="G145" t="str">
            <v>Manchester, Gorton</v>
          </cell>
          <cell r="H145" t="str">
            <v>M12 5LZ</v>
          </cell>
          <cell r="I145" t="str">
            <v>Voluntary Aided School</v>
          </cell>
          <cell r="J145" t="str">
            <v>Primary</v>
          </cell>
          <cell r="K145" t="str">
            <v>Does not have a sixth form</v>
          </cell>
          <cell r="L145">
            <v>10002583</v>
          </cell>
          <cell r="M145">
            <v>42332</v>
          </cell>
          <cell r="N145">
            <v>42332</v>
          </cell>
          <cell r="O145" t="str">
            <v>S8 No Formal Designation Visit</v>
          </cell>
          <cell r="P145" t="str">
            <v>Schools - S8</v>
          </cell>
          <cell r="Q145" t="str">
            <v>NULL</v>
          </cell>
          <cell r="R145" t="str">
            <v>NULL</v>
          </cell>
          <cell r="S145" t="str">
            <v>NULL</v>
          </cell>
          <cell r="T145" t="str">
            <v>NULL</v>
          </cell>
          <cell r="U145" t="str">
            <v>NULL</v>
          </cell>
          <cell r="V145" t="str">
            <v>NULL</v>
          </cell>
          <cell r="W145" t="str">
            <v>NULL</v>
          </cell>
          <cell r="X145" t="str">
            <v>NULL</v>
          </cell>
          <cell r="Y145" t="str">
            <v>NULL</v>
          </cell>
          <cell r="Z145" t="str">
            <v>NULL</v>
          </cell>
          <cell r="AA145" t="str">
            <v>NULL</v>
          </cell>
          <cell r="AB145" t="str">
            <v>NULL</v>
          </cell>
          <cell r="AC145" t="str">
            <v>NULL</v>
          </cell>
          <cell r="AD145">
            <v>1</v>
          </cell>
          <cell r="AE145" t="str">
            <v>NULL</v>
          </cell>
          <cell r="AF145">
            <v>1</v>
          </cell>
          <cell r="AG145">
            <v>2</v>
          </cell>
          <cell r="AH145">
            <v>1</v>
          </cell>
          <cell r="AI145">
            <v>1</v>
          </cell>
          <cell r="AJ145" t="str">
            <v>NULL</v>
          </cell>
          <cell r="AK145">
            <v>2</v>
          </cell>
          <cell r="AL145">
            <v>9</v>
          </cell>
        </row>
        <row r="146">
          <cell r="A146">
            <v>105549</v>
          </cell>
          <cell r="B146">
            <v>3523492</v>
          </cell>
          <cell r="C146" t="str">
            <v>St Wilfrid's CofE Aided Primary School Northenden</v>
          </cell>
          <cell r="D146" t="str">
            <v>North West</v>
          </cell>
          <cell r="E146" t="str">
            <v>North West</v>
          </cell>
          <cell r="F146" t="str">
            <v>Manchester</v>
          </cell>
          <cell r="G146" t="str">
            <v>Wythenshawe and Sale East</v>
          </cell>
          <cell r="H146" t="str">
            <v>M22 4NR</v>
          </cell>
          <cell r="I146" t="str">
            <v>Voluntary Aided School</v>
          </cell>
          <cell r="J146" t="str">
            <v>Primary</v>
          </cell>
          <cell r="K146" t="str">
            <v>Does not have a sixth form</v>
          </cell>
          <cell r="L146">
            <v>10006714</v>
          </cell>
          <cell r="M146">
            <v>42353</v>
          </cell>
          <cell r="N146">
            <v>42354</v>
          </cell>
          <cell r="O146" t="str">
            <v>Schools into Special Measures Visit 1</v>
          </cell>
          <cell r="P146" t="str">
            <v>Schools - S8</v>
          </cell>
          <cell r="Q146" t="str">
            <v>NULL</v>
          </cell>
          <cell r="R146" t="str">
            <v>NULL</v>
          </cell>
          <cell r="S146" t="str">
            <v>NULL</v>
          </cell>
          <cell r="T146" t="str">
            <v>NULL</v>
          </cell>
          <cell r="U146" t="str">
            <v>NULL</v>
          </cell>
          <cell r="V146" t="str">
            <v>NULL</v>
          </cell>
          <cell r="W146" t="str">
            <v>NULL</v>
          </cell>
          <cell r="X146" t="str">
            <v>NULL</v>
          </cell>
          <cell r="Y146" t="str">
            <v>NULL</v>
          </cell>
          <cell r="Z146" t="str">
            <v>NULL</v>
          </cell>
          <cell r="AA146" t="str">
            <v>NULL</v>
          </cell>
          <cell r="AB146" t="str">
            <v>NULL</v>
          </cell>
          <cell r="AC146" t="str">
            <v>NULL</v>
          </cell>
          <cell r="AD146">
            <v>4</v>
          </cell>
          <cell r="AE146" t="str">
            <v>SM</v>
          </cell>
          <cell r="AF146">
            <v>4</v>
          </cell>
          <cell r="AG146">
            <v>4</v>
          </cell>
          <cell r="AH146">
            <v>4</v>
          </cell>
          <cell r="AI146">
            <v>4</v>
          </cell>
          <cell r="AJ146" t="str">
            <v>NULL</v>
          </cell>
          <cell r="AK146">
            <v>4</v>
          </cell>
          <cell r="AL146">
            <v>9</v>
          </cell>
        </row>
        <row r="147">
          <cell r="A147">
            <v>105560</v>
          </cell>
          <cell r="B147">
            <v>3524271</v>
          </cell>
          <cell r="C147" t="str">
            <v>Abraham Moss Community School</v>
          </cell>
          <cell r="D147" t="str">
            <v>North West</v>
          </cell>
          <cell r="E147" t="str">
            <v>North West</v>
          </cell>
          <cell r="F147" t="str">
            <v>Manchester</v>
          </cell>
          <cell r="G147" t="str">
            <v>Blackley and Broughton</v>
          </cell>
          <cell r="H147" t="str">
            <v>M8 5UF</v>
          </cell>
          <cell r="I147" t="str">
            <v>Community School</v>
          </cell>
          <cell r="J147" t="str">
            <v>Secondary</v>
          </cell>
          <cell r="K147" t="str">
            <v>Does not have a sixth form</v>
          </cell>
          <cell r="L147">
            <v>10008956</v>
          </cell>
          <cell r="M147">
            <v>42339</v>
          </cell>
          <cell r="N147">
            <v>42340</v>
          </cell>
          <cell r="O147" t="str">
            <v>Requires Improvement S5 Reinspection Visit 1</v>
          </cell>
          <cell r="P147" t="str">
            <v>Schools - S5</v>
          </cell>
          <cell r="Q147" t="str">
            <v>NULL</v>
          </cell>
          <cell r="R147">
            <v>3</v>
          </cell>
          <cell r="S147" t="str">
            <v>NULL</v>
          </cell>
          <cell r="T147">
            <v>3</v>
          </cell>
          <cell r="U147">
            <v>3</v>
          </cell>
          <cell r="V147">
            <v>3</v>
          </cell>
          <cell r="W147">
            <v>3</v>
          </cell>
          <cell r="X147" t="str">
            <v>NULL</v>
          </cell>
          <cell r="Y147">
            <v>2</v>
          </cell>
          <cell r="Z147" t="str">
            <v>NULL</v>
          </cell>
          <cell r="AA147" t="str">
            <v>NULL</v>
          </cell>
          <cell r="AB147" t="str">
            <v>NULL</v>
          </cell>
          <cell r="AC147" t="str">
            <v>NULL</v>
          </cell>
          <cell r="AD147">
            <v>3</v>
          </cell>
          <cell r="AE147" t="str">
            <v>NULL</v>
          </cell>
          <cell r="AF147">
            <v>3</v>
          </cell>
          <cell r="AG147">
            <v>3</v>
          </cell>
          <cell r="AH147">
            <v>3</v>
          </cell>
          <cell r="AI147">
            <v>3</v>
          </cell>
          <cell r="AJ147" t="str">
            <v>NULL</v>
          </cell>
          <cell r="AK147" t="str">
            <v>NULL</v>
          </cell>
          <cell r="AL147" t="str">
            <v>NULL</v>
          </cell>
        </row>
        <row r="148">
          <cell r="A148">
            <v>105577</v>
          </cell>
          <cell r="B148">
            <v>3524762</v>
          </cell>
          <cell r="C148" t="str">
            <v>St Matthew's RC High School</v>
          </cell>
          <cell r="D148" t="str">
            <v>North West</v>
          </cell>
          <cell r="E148" t="str">
            <v>North West</v>
          </cell>
          <cell r="F148" t="str">
            <v>Manchester</v>
          </cell>
          <cell r="G148" t="str">
            <v>Blackley and Broughton</v>
          </cell>
          <cell r="H148" t="str">
            <v>M40 0EW</v>
          </cell>
          <cell r="I148" t="str">
            <v>Voluntary Aided School</v>
          </cell>
          <cell r="J148" t="str">
            <v>Secondary</v>
          </cell>
          <cell r="K148" t="str">
            <v>Does not have a sixth form</v>
          </cell>
          <cell r="L148">
            <v>10000494</v>
          </cell>
          <cell r="M148">
            <v>42269</v>
          </cell>
          <cell r="N148">
            <v>42270</v>
          </cell>
          <cell r="O148" t="str">
            <v>Maintained Academy and School Short inspection</v>
          </cell>
          <cell r="P148" t="str">
            <v>Schools - S8 deemed S5</v>
          </cell>
          <cell r="Q148" t="str">
            <v>NULL</v>
          </cell>
          <cell r="R148">
            <v>3</v>
          </cell>
          <cell r="S148" t="str">
            <v>NULL</v>
          </cell>
          <cell r="T148">
            <v>3</v>
          </cell>
          <cell r="U148">
            <v>3</v>
          </cell>
          <cell r="V148">
            <v>3</v>
          </cell>
          <cell r="W148">
            <v>3</v>
          </cell>
          <cell r="X148" t="str">
            <v>NULL</v>
          </cell>
          <cell r="Y148" t="str">
            <v>NULL</v>
          </cell>
          <cell r="Z148" t="str">
            <v>NULL</v>
          </cell>
          <cell r="AA148" t="str">
            <v>NULL</v>
          </cell>
          <cell r="AB148" t="str">
            <v>NULL</v>
          </cell>
          <cell r="AC148" t="str">
            <v>NULL</v>
          </cell>
          <cell r="AD148">
            <v>2</v>
          </cell>
          <cell r="AE148" t="str">
            <v>NULL</v>
          </cell>
          <cell r="AF148">
            <v>2</v>
          </cell>
          <cell r="AG148">
            <v>2</v>
          </cell>
          <cell r="AH148">
            <v>2</v>
          </cell>
          <cell r="AI148">
            <v>1</v>
          </cell>
          <cell r="AJ148" t="str">
            <v>NULL</v>
          </cell>
          <cell r="AK148" t="str">
            <v>NULL</v>
          </cell>
          <cell r="AL148" t="str">
            <v>NULL</v>
          </cell>
        </row>
        <row r="149">
          <cell r="A149">
            <v>105584</v>
          </cell>
          <cell r="B149">
            <v>3525200</v>
          </cell>
          <cell r="C149" t="str">
            <v>St Kentigern's RC Primary</v>
          </cell>
          <cell r="D149" t="str">
            <v>North West</v>
          </cell>
          <cell r="E149" t="str">
            <v>North West</v>
          </cell>
          <cell r="F149" t="str">
            <v>Manchester</v>
          </cell>
          <cell r="G149" t="str">
            <v>Manchester, Gorton</v>
          </cell>
          <cell r="H149" t="str">
            <v>M14 7ED</v>
          </cell>
          <cell r="I149" t="str">
            <v>Voluntary Aided School</v>
          </cell>
          <cell r="J149" t="str">
            <v>Primary</v>
          </cell>
          <cell r="K149" t="str">
            <v>Does not have a sixth form</v>
          </cell>
          <cell r="L149">
            <v>10001639</v>
          </cell>
          <cell r="M149">
            <v>42277</v>
          </cell>
          <cell r="N149">
            <v>42278</v>
          </cell>
          <cell r="O149" t="str">
            <v>Serious Weaknesses S5 Reinspection</v>
          </cell>
          <cell r="P149" t="str">
            <v>Schools - S5</v>
          </cell>
          <cell r="Q149" t="str">
            <v>NULL</v>
          </cell>
          <cell r="R149">
            <v>3</v>
          </cell>
          <cell r="S149" t="str">
            <v>NULL</v>
          </cell>
          <cell r="T149">
            <v>3</v>
          </cell>
          <cell r="U149">
            <v>2</v>
          </cell>
          <cell r="V149">
            <v>2</v>
          </cell>
          <cell r="W149">
            <v>2</v>
          </cell>
          <cell r="X149" t="str">
            <v>NULL</v>
          </cell>
          <cell r="Y149">
            <v>2</v>
          </cell>
          <cell r="Z149" t="str">
            <v>NULL</v>
          </cell>
          <cell r="AA149" t="str">
            <v>NULL</v>
          </cell>
          <cell r="AB149" t="str">
            <v>NULL</v>
          </cell>
          <cell r="AC149" t="str">
            <v>NULL</v>
          </cell>
          <cell r="AD149">
            <v>4</v>
          </cell>
          <cell r="AE149" t="str">
            <v>SWK</v>
          </cell>
          <cell r="AF149">
            <v>4</v>
          </cell>
          <cell r="AG149">
            <v>4</v>
          </cell>
          <cell r="AH149">
            <v>3</v>
          </cell>
          <cell r="AI149">
            <v>3</v>
          </cell>
          <cell r="AJ149" t="str">
            <v>NULL</v>
          </cell>
          <cell r="AK149" t="str">
            <v>NULL</v>
          </cell>
          <cell r="AL149" t="str">
            <v>NULL</v>
          </cell>
        </row>
        <row r="150">
          <cell r="A150">
            <v>105632</v>
          </cell>
          <cell r="B150">
            <v>3532012</v>
          </cell>
          <cell r="C150" t="str">
            <v>Lyndhurst Primary and Nursery School</v>
          </cell>
          <cell r="D150" t="str">
            <v>North West</v>
          </cell>
          <cell r="E150" t="str">
            <v>North West</v>
          </cell>
          <cell r="F150" t="str">
            <v>Oldham</v>
          </cell>
          <cell r="G150" t="str">
            <v>Oldham West and Royton</v>
          </cell>
          <cell r="H150" t="str">
            <v>OL8 4JD</v>
          </cell>
          <cell r="I150" t="str">
            <v>Community School</v>
          </cell>
          <cell r="J150" t="str">
            <v>Primary</v>
          </cell>
          <cell r="K150" t="str">
            <v>Does not have a sixth form</v>
          </cell>
          <cell r="L150">
            <v>10004031</v>
          </cell>
          <cell r="M150">
            <v>42290</v>
          </cell>
          <cell r="N150">
            <v>42291</v>
          </cell>
          <cell r="O150" t="str">
            <v>Schools into Special Measures Visit 2</v>
          </cell>
          <cell r="P150" t="str">
            <v>Schools - S8</v>
          </cell>
          <cell r="Q150" t="str">
            <v>NULL</v>
          </cell>
          <cell r="R150" t="str">
            <v>NULL</v>
          </cell>
          <cell r="S150" t="str">
            <v>NULL</v>
          </cell>
          <cell r="T150" t="str">
            <v>NULL</v>
          </cell>
          <cell r="U150" t="str">
            <v>NULL</v>
          </cell>
          <cell r="V150" t="str">
            <v>NULL</v>
          </cell>
          <cell r="W150" t="str">
            <v>NULL</v>
          </cell>
          <cell r="X150" t="str">
            <v>NULL</v>
          </cell>
          <cell r="Y150" t="str">
            <v>NULL</v>
          </cell>
          <cell r="Z150" t="str">
            <v>NULL</v>
          </cell>
          <cell r="AA150" t="str">
            <v>NULL</v>
          </cell>
          <cell r="AB150" t="str">
            <v>NULL</v>
          </cell>
          <cell r="AC150" t="str">
            <v>NULL</v>
          </cell>
          <cell r="AD150">
            <v>4</v>
          </cell>
          <cell r="AE150" t="str">
            <v>SM</v>
          </cell>
          <cell r="AF150">
            <v>4</v>
          </cell>
          <cell r="AG150">
            <v>4</v>
          </cell>
          <cell r="AH150">
            <v>4</v>
          </cell>
          <cell r="AI150">
            <v>4</v>
          </cell>
          <cell r="AJ150" t="str">
            <v>NULL</v>
          </cell>
          <cell r="AK150">
            <v>2</v>
          </cell>
          <cell r="AL150">
            <v>9</v>
          </cell>
        </row>
        <row r="151">
          <cell r="A151">
            <v>105708</v>
          </cell>
          <cell r="B151">
            <v>3533342</v>
          </cell>
          <cell r="C151" t="str">
            <v>St Luke's CofE Primary School</v>
          </cell>
          <cell r="D151" t="str">
            <v>North West</v>
          </cell>
          <cell r="E151" t="str">
            <v>North West</v>
          </cell>
          <cell r="F151" t="str">
            <v>Oldham</v>
          </cell>
          <cell r="G151" t="str">
            <v>Oldham West and Royton</v>
          </cell>
          <cell r="H151" t="str">
            <v>OL9 9HT</v>
          </cell>
          <cell r="I151" t="str">
            <v>Voluntary Aided School</v>
          </cell>
          <cell r="J151" t="str">
            <v>Primary</v>
          </cell>
          <cell r="K151" t="str">
            <v>Does not have a sixth form</v>
          </cell>
          <cell r="L151">
            <v>10002216</v>
          </cell>
          <cell r="M151">
            <v>42347</v>
          </cell>
          <cell r="N151">
            <v>42348</v>
          </cell>
          <cell r="O151" t="str">
            <v>Requires Improvement S5 Reinspection Visit 1</v>
          </cell>
          <cell r="P151" t="str">
            <v>Schools - S5</v>
          </cell>
          <cell r="Q151" t="str">
            <v>NULL</v>
          </cell>
          <cell r="R151">
            <v>2</v>
          </cell>
          <cell r="S151" t="str">
            <v>NULL</v>
          </cell>
          <cell r="T151">
            <v>2</v>
          </cell>
          <cell r="U151">
            <v>2</v>
          </cell>
          <cell r="V151">
            <v>2</v>
          </cell>
          <cell r="W151">
            <v>2</v>
          </cell>
          <cell r="X151" t="str">
            <v>NULL</v>
          </cell>
          <cell r="Y151">
            <v>3</v>
          </cell>
          <cell r="Z151" t="str">
            <v>NULL</v>
          </cell>
          <cell r="AA151" t="str">
            <v>NULL</v>
          </cell>
          <cell r="AB151" t="str">
            <v>NULL</v>
          </cell>
          <cell r="AC151" t="str">
            <v>NULL</v>
          </cell>
          <cell r="AD151">
            <v>3</v>
          </cell>
          <cell r="AE151" t="str">
            <v>NULL</v>
          </cell>
          <cell r="AF151">
            <v>3</v>
          </cell>
          <cell r="AG151">
            <v>3</v>
          </cell>
          <cell r="AH151">
            <v>3</v>
          </cell>
          <cell r="AI151">
            <v>3</v>
          </cell>
          <cell r="AJ151" t="str">
            <v>NULL</v>
          </cell>
          <cell r="AK151" t="str">
            <v>NULL</v>
          </cell>
          <cell r="AL151" t="str">
            <v>NULL</v>
          </cell>
        </row>
        <row r="152">
          <cell r="A152">
            <v>105718</v>
          </cell>
          <cell r="B152">
            <v>3533358</v>
          </cell>
          <cell r="C152" t="str">
            <v>Corpus Christi RC Primary School</v>
          </cell>
          <cell r="D152" t="str">
            <v>North West</v>
          </cell>
          <cell r="E152" t="str">
            <v>North West</v>
          </cell>
          <cell r="F152" t="str">
            <v>Oldham</v>
          </cell>
          <cell r="G152" t="str">
            <v>Oldham West and Royton</v>
          </cell>
          <cell r="H152" t="str">
            <v>OL9 7HA</v>
          </cell>
          <cell r="I152" t="str">
            <v>Voluntary Aided School</v>
          </cell>
          <cell r="J152" t="str">
            <v>Primary</v>
          </cell>
          <cell r="K152" t="str">
            <v>Does not have a sixth form</v>
          </cell>
          <cell r="L152">
            <v>10003374</v>
          </cell>
          <cell r="M152">
            <v>42339</v>
          </cell>
          <cell r="N152">
            <v>42340</v>
          </cell>
          <cell r="O152" t="str">
            <v>Maintained Academy and School Short inspection</v>
          </cell>
          <cell r="P152" t="str">
            <v>Schools - S8 deemed S5</v>
          </cell>
          <cell r="Q152" t="str">
            <v>NULL</v>
          </cell>
          <cell r="R152">
            <v>1</v>
          </cell>
          <cell r="S152" t="str">
            <v>NULL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 t="str">
            <v>NULL</v>
          </cell>
          <cell r="Y152">
            <v>2</v>
          </cell>
          <cell r="Z152" t="str">
            <v>NULL</v>
          </cell>
          <cell r="AA152" t="str">
            <v>NULL</v>
          </cell>
          <cell r="AB152" t="str">
            <v>NULL</v>
          </cell>
          <cell r="AC152" t="str">
            <v>NULL</v>
          </cell>
          <cell r="AD152">
            <v>2</v>
          </cell>
          <cell r="AE152" t="str">
            <v>NULL</v>
          </cell>
          <cell r="AF152">
            <v>2</v>
          </cell>
          <cell r="AG152">
            <v>2</v>
          </cell>
          <cell r="AH152">
            <v>2</v>
          </cell>
          <cell r="AI152">
            <v>2</v>
          </cell>
          <cell r="AJ152" t="str">
            <v>NULL</v>
          </cell>
          <cell r="AK152">
            <v>2</v>
          </cell>
          <cell r="AL152">
            <v>9</v>
          </cell>
        </row>
        <row r="153">
          <cell r="A153">
            <v>105734</v>
          </cell>
          <cell r="B153">
            <v>3534022</v>
          </cell>
          <cell r="C153" t="str">
            <v>Royton and Crompton School</v>
          </cell>
          <cell r="D153" t="str">
            <v>North West</v>
          </cell>
          <cell r="E153" t="str">
            <v>North West</v>
          </cell>
          <cell r="F153" t="str">
            <v>Oldham</v>
          </cell>
          <cell r="G153" t="str">
            <v>Oldham East and Saddleworth</v>
          </cell>
          <cell r="H153" t="str">
            <v>OL2 6NT</v>
          </cell>
          <cell r="I153" t="str">
            <v>Foundation School</v>
          </cell>
          <cell r="J153" t="str">
            <v>Secondary</v>
          </cell>
          <cell r="K153" t="str">
            <v>Does not have a sixth form</v>
          </cell>
          <cell r="L153">
            <v>10006752</v>
          </cell>
          <cell r="M153">
            <v>42327</v>
          </cell>
          <cell r="N153">
            <v>42327</v>
          </cell>
          <cell r="O153" t="str">
            <v>Requires Improvement monitoring Visit 1</v>
          </cell>
          <cell r="P153" t="str">
            <v>Schools - S8</v>
          </cell>
          <cell r="Q153" t="str">
            <v>NULL</v>
          </cell>
          <cell r="R153" t="str">
            <v>NULL</v>
          </cell>
          <cell r="S153" t="str">
            <v>NULL</v>
          </cell>
          <cell r="T153" t="str">
            <v>NULL</v>
          </cell>
          <cell r="U153" t="str">
            <v>NULL</v>
          </cell>
          <cell r="V153" t="str">
            <v>NULL</v>
          </cell>
          <cell r="W153" t="str">
            <v>NULL</v>
          </cell>
          <cell r="X153" t="str">
            <v>NULL</v>
          </cell>
          <cell r="Y153" t="str">
            <v>NULL</v>
          </cell>
          <cell r="Z153" t="str">
            <v>NULL</v>
          </cell>
          <cell r="AA153" t="str">
            <v>NULL</v>
          </cell>
          <cell r="AB153" t="str">
            <v>NULL</v>
          </cell>
          <cell r="AC153" t="str">
            <v>NULL</v>
          </cell>
          <cell r="AD153">
            <v>3</v>
          </cell>
          <cell r="AE153" t="str">
            <v>NULL</v>
          </cell>
          <cell r="AF153">
            <v>3</v>
          </cell>
          <cell r="AG153">
            <v>3</v>
          </cell>
          <cell r="AH153">
            <v>3</v>
          </cell>
          <cell r="AI153">
            <v>3</v>
          </cell>
          <cell r="AJ153" t="str">
            <v>NULL</v>
          </cell>
          <cell r="AK153">
            <v>9</v>
          </cell>
          <cell r="AL153">
            <v>9</v>
          </cell>
        </row>
        <row r="154">
          <cell r="A154">
            <v>105735</v>
          </cell>
          <cell r="B154">
            <v>3534023</v>
          </cell>
          <cell r="C154" t="str">
            <v>Failsworth School</v>
          </cell>
          <cell r="D154" t="str">
            <v>North West</v>
          </cell>
          <cell r="E154" t="str">
            <v>North West</v>
          </cell>
          <cell r="F154" t="str">
            <v>Oldham</v>
          </cell>
          <cell r="G154" t="str">
            <v>Ashton-under-Lyne</v>
          </cell>
          <cell r="H154" t="str">
            <v>M35 9HA</v>
          </cell>
          <cell r="I154" t="str">
            <v>Foundation School</v>
          </cell>
          <cell r="J154" t="str">
            <v>Secondary</v>
          </cell>
          <cell r="K154" t="str">
            <v>Does not have a sixth form</v>
          </cell>
          <cell r="L154">
            <v>10004100</v>
          </cell>
          <cell r="M154">
            <v>42318</v>
          </cell>
          <cell r="N154">
            <v>42319</v>
          </cell>
          <cell r="O154" t="str">
            <v>Schools into Special Measures Visit 3</v>
          </cell>
          <cell r="P154" t="str">
            <v>Schools - S8</v>
          </cell>
          <cell r="Q154" t="str">
            <v>NULL</v>
          </cell>
          <cell r="R154" t="str">
            <v>NULL</v>
          </cell>
          <cell r="S154" t="str">
            <v>NULL</v>
          </cell>
          <cell r="T154" t="str">
            <v>NULL</v>
          </cell>
          <cell r="U154" t="str">
            <v>NULL</v>
          </cell>
          <cell r="V154" t="str">
            <v>NULL</v>
          </cell>
          <cell r="W154" t="str">
            <v>NULL</v>
          </cell>
          <cell r="X154" t="str">
            <v>NULL</v>
          </cell>
          <cell r="Y154" t="str">
            <v>NULL</v>
          </cell>
          <cell r="Z154" t="str">
            <v>NULL</v>
          </cell>
          <cell r="AA154" t="str">
            <v>NULL</v>
          </cell>
          <cell r="AB154" t="str">
            <v>NULL</v>
          </cell>
          <cell r="AC154" t="str">
            <v>NULL</v>
          </cell>
          <cell r="AD154">
            <v>4</v>
          </cell>
          <cell r="AE154" t="str">
            <v>SM</v>
          </cell>
          <cell r="AF154">
            <v>4</v>
          </cell>
          <cell r="AG154">
            <v>4</v>
          </cell>
          <cell r="AH154">
            <v>3</v>
          </cell>
          <cell r="AI154">
            <v>4</v>
          </cell>
          <cell r="AJ154" t="str">
            <v>NULL</v>
          </cell>
          <cell r="AK154">
            <v>9</v>
          </cell>
          <cell r="AL154">
            <v>9</v>
          </cell>
        </row>
        <row r="155">
          <cell r="A155">
            <v>105738</v>
          </cell>
          <cell r="B155">
            <v>3534028</v>
          </cell>
          <cell r="C155" t="str">
            <v>The Radclyffe School</v>
          </cell>
          <cell r="D155" t="str">
            <v>North West</v>
          </cell>
          <cell r="E155" t="str">
            <v>North West</v>
          </cell>
          <cell r="F155" t="str">
            <v>Oldham</v>
          </cell>
          <cell r="G155" t="str">
            <v>Oldham West and Royton</v>
          </cell>
          <cell r="H155" t="str">
            <v>OL9 0LS</v>
          </cell>
          <cell r="I155" t="str">
            <v>Foundation School</v>
          </cell>
          <cell r="J155" t="str">
            <v>Secondary</v>
          </cell>
          <cell r="K155" t="str">
            <v>Does not have a sixth form</v>
          </cell>
          <cell r="L155">
            <v>10002215</v>
          </cell>
          <cell r="M155">
            <v>42327</v>
          </cell>
          <cell r="N155">
            <v>42328</v>
          </cell>
          <cell r="O155" t="str">
            <v>Requires Improvement S5 Reinspection Visit 1</v>
          </cell>
          <cell r="P155" t="str">
            <v>Schools - S5</v>
          </cell>
          <cell r="Q155" t="str">
            <v>NULL</v>
          </cell>
          <cell r="R155">
            <v>1</v>
          </cell>
          <cell r="S155" t="str">
            <v>NULL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 t="str">
            <v>NULL</v>
          </cell>
          <cell r="Y155" t="str">
            <v>NULL</v>
          </cell>
          <cell r="Z155" t="str">
            <v>NULL</v>
          </cell>
          <cell r="AA155" t="str">
            <v>NULL</v>
          </cell>
          <cell r="AB155" t="str">
            <v>NULL</v>
          </cell>
          <cell r="AC155" t="str">
            <v>NULL</v>
          </cell>
          <cell r="AD155">
            <v>3</v>
          </cell>
          <cell r="AE155" t="str">
            <v>NULL</v>
          </cell>
          <cell r="AF155">
            <v>3</v>
          </cell>
          <cell r="AG155">
            <v>3</v>
          </cell>
          <cell r="AH155">
            <v>2</v>
          </cell>
          <cell r="AI155">
            <v>3</v>
          </cell>
          <cell r="AJ155" t="str">
            <v>NULL</v>
          </cell>
          <cell r="AK155" t="str">
            <v>NULL</v>
          </cell>
          <cell r="AL155" t="str">
            <v>NULL</v>
          </cell>
        </row>
        <row r="156">
          <cell r="A156">
            <v>105773</v>
          </cell>
          <cell r="B156">
            <v>3542015</v>
          </cell>
          <cell r="C156" t="str">
            <v>Meanwood Community Nursery and Primary School</v>
          </cell>
          <cell r="D156" t="str">
            <v>North West</v>
          </cell>
          <cell r="E156" t="str">
            <v>North West</v>
          </cell>
          <cell r="F156" t="str">
            <v>Rochdale</v>
          </cell>
          <cell r="G156" t="str">
            <v>Rochdale</v>
          </cell>
          <cell r="H156" t="str">
            <v>OL12 7DJ</v>
          </cell>
          <cell r="I156" t="str">
            <v>Community School</v>
          </cell>
          <cell r="J156" t="str">
            <v>Primary</v>
          </cell>
          <cell r="K156" t="str">
            <v>Does not have a sixth form</v>
          </cell>
          <cell r="L156">
            <v>10002212</v>
          </cell>
          <cell r="M156">
            <v>42270</v>
          </cell>
          <cell r="N156">
            <v>42271</v>
          </cell>
          <cell r="O156" t="str">
            <v>Requires Improvement S5 Reinspection Visit 1</v>
          </cell>
          <cell r="P156" t="str">
            <v>Schools - S5</v>
          </cell>
          <cell r="Q156" t="str">
            <v>NULL</v>
          </cell>
          <cell r="R156">
            <v>2</v>
          </cell>
          <cell r="S156" t="str">
            <v>NULL</v>
          </cell>
          <cell r="T156">
            <v>2</v>
          </cell>
          <cell r="U156">
            <v>2</v>
          </cell>
          <cell r="V156">
            <v>2</v>
          </cell>
          <cell r="W156">
            <v>2</v>
          </cell>
          <cell r="X156" t="str">
            <v>NULL</v>
          </cell>
          <cell r="Y156">
            <v>2</v>
          </cell>
          <cell r="Z156" t="str">
            <v>NULL</v>
          </cell>
          <cell r="AA156" t="str">
            <v>NULL</v>
          </cell>
          <cell r="AB156" t="str">
            <v>NULL</v>
          </cell>
          <cell r="AC156" t="str">
            <v>NULL</v>
          </cell>
          <cell r="AD156">
            <v>3</v>
          </cell>
          <cell r="AE156" t="str">
            <v>NULL</v>
          </cell>
          <cell r="AF156">
            <v>3</v>
          </cell>
          <cell r="AG156">
            <v>3</v>
          </cell>
          <cell r="AH156">
            <v>3</v>
          </cell>
          <cell r="AI156">
            <v>3</v>
          </cell>
          <cell r="AJ156" t="str">
            <v>NULL</v>
          </cell>
          <cell r="AK156" t="str">
            <v>NULL</v>
          </cell>
          <cell r="AL156" t="str">
            <v>NULL</v>
          </cell>
        </row>
        <row r="157">
          <cell r="A157">
            <v>105804</v>
          </cell>
          <cell r="B157">
            <v>3543004</v>
          </cell>
          <cell r="C157" t="str">
            <v>St Mary's Church of England Primary School, Balderstone</v>
          </cell>
          <cell r="D157" t="str">
            <v>North West</v>
          </cell>
          <cell r="E157" t="str">
            <v>North West</v>
          </cell>
          <cell r="F157" t="str">
            <v>Rochdale</v>
          </cell>
          <cell r="G157" t="str">
            <v>Rochdale</v>
          </cell>
          <cell r="H157" t="str">
            <v>OL11 2HB</v>
          </cell>
          <cell r="I157" t="str">
            <v>Voluntary Controlled School</v>
          </cell>
          <cell r="J157" t="str">
            <v>Primary</v>
          </cell>
          <cell r="K157" t="str">
            <v>Does not have a sixth form</v>
          </cell>
          <cell r="L157">
            <v>10006411</v>
          </cell>
          <cell r="M157">
            <v>42282</v>
          </cell>
          <cell r="N157">
            <v>42282</v>
          </cell>
          <cell r="O157" t="str">
            <v>Requires Improvement monitoring Visit 1</v>
          </cell>
          <cell r="P157" t="str">
            <v>Schools - S8</v>
          </cell>
          <cell r="Q157" t="str">
            <v>NULL</v>
          </cell>
          <cell r="R157" t="str">
            <v>NULL</v>
          </cell>
          <cell r="S157" t="str">
            <v>NULL</v>
          </cell>
          <cell r="T157" t="str">
            <v>NULL</v>
          </cell>
          <cell r="U157" t="str">
            <v>NULL</v>
          </cell>
          <cell r="V157" t="str">
            <v>NULL</v>
          </cell>
          <cell r="W157" t="str">
            <v>NULL</v>
          </cell>
          <cell r="X157" t="str">
            <v>NULL</v>
          </cell>
          <cell r="Y157" t="str">
            <v>NULL</v>
          </cell>
          <cell r="Z157" t="str">
            <v>NULL</v>
          </cell>
          <cell r="AA157" t="str">
            <v>NULL</v>
          </cell>
          <cell r="AB157" t="str">
            <v>NULL</v>
          </cell>
          <cell r="AC157" t="str">
            <v>NULL</v>
          </cell>
          <cell r="AD157">
            <v>3</v>
          </cell>
          <cell r="AE157" t="str">
            <v>NULL</v>
          </cell>
          <cell r="AF157">
            <v>3</v>
          </cell>
          <cell r="AG157">
            <v>3</v>
          </cell>
          <cell r="AH157">
            <v>3</v>
          </cell>
          <cell r="AI157">
            <v>3</v>
          </cell>
          <cell r="AJ157" t="str">
            <v>NULL</v>
          </cell>
          <cell r="AK157">
            <v>3</v>
          </cell>
          <cell r="AL157">
            <v>9</v>
          </cell>
        </row>
        <row r="158">
          <cell r="A158">
            <v>105830</v>
          </cell>
          <cell r="B158">
            <v>3543507</v>
          </cell>
          <cell r="C158" t="str">
            <v>Holy Family Roman Catholic Primary School, Rochdale</v>
          </cell>
          <cell r="D158" t="str">
            <v>North West</v>
          </cell>
          <cell r="E158" t="str">
            <v>North West</v>
          </cell>
          <cell r="F158" t="str">
            <v>Rochdale</v>
          </cell>
          <cell r="G158" t="str">
            <v>Rochdale</v>
          </cell>
          <cell r="H158" t="str">
            <v>OL11 2DA</v>
          </cell>
          <cell r="I158" t="str">
            <v>Voluntary Aided School</v>
          </cell>
          <cell r="J158" t="str">
            <v>Primary</v>
          </cell>
          <cell r="K158" t="str">
            <v>Does not have a sixth form</v>
          </cell>
          <cell r="L158">
            <v>10002595</v>
          </cell>
          <cell r="M158">
            <v>42339</v>
          </cell>
          <cell r="N158">
            <v>42340</v>
          </cell>
          <cell r="O158" t="str">
            <v>S8 No Formal Designation Visit</v>
          </cell>
          <cell r="P158" t="str">
            <v>Schools - S8 deemed S5</v>
          </cell>
          <cell r="Q158" t="str">
            <v>NULL</v>
          </cell>
          <cell r="R158">
            <v>2</v>
          </cell>
          <cell r="S158" t="str">
            <v>NULL</v>
          </cell>
          <cell r="T158">
            <v>2</v>
          </cell>
          <cell r="U158">
            <v>2</v>
          </cell>
          <cell r="V158">
            <v>1</v>
          </cell>
          <cell r="W158">
            <v>2</v>
          </cell>
          <cell r="X158" t="str">
            <v>NULL</v>
          </cell>
          <cell r="Y158">
            <v>2</v>
          </cell>
          <cell r="Z158" t="str">
            <v>NULL</v>
          </cell>
          <cell r="AA158" t="str">
            <v>NULL</v>
          </cell>
          <cell r="AB158" t="str">
            <v>NULL</v>
          </cell>
          <cell r="AC158" t="str">
            <v>NULL</v>
          </cell>
          <cell r="AD158">
            <v>1</v>
          </cell>
          <cell r="AE158" t="str">
            <v>NULL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 t="str">
            <v>NULL</v>
          </cell>
          <cell r="AK158">
            <v>1</v>
          </cell>
          <cell r="AL158">
            <v>9</v>
          </cell>
        </row>
        <row r="159">
          <cell r="A159">
            <v>105848</v>
          </cell>
          <cell r="B159">
            <v>3545202</v>
          </cell>
          <cell r="C159" t="str">
            <v>St James' Church of England Primary School</v>
          </cell>
          <cell r="D159" t="str">
            <v>North West</v>
          </cell>
          <cell r="E159" t="str">
            <v>North West</v>
          </cell>
          <cell r="F159" t="str">
            <v>Rochdale</v>
          </cell>
          <cell r="G159" t="str">
            <v>Rochdale</v>
          </cell>
          <cell r="H159" t="str">
            <v>OL12 9JW</v>
          </cell>
          <cell r="I159" t="str">
            <v>Foundation School</v>
          </cell>
          <cell r="J159" t="str">
            <v>Primary</v>
          </cell>
          <cell r="K159" t="str">
            <v>Does not have a sixth form</v>
          </cell>
          <cell r="L159">
            <v>10007249</v>
          </cell>
          <cell r="M159">
            <v>42331</v>
          </cell>
          <cell r="N159">
            <v>42331</v>
          </cell>
          <cell r="O159" t="str">
            <v>Requires Improvement monitoring Visit 1</v>
          </cell>
          <cell r="P159" t="str">
            <v>Schools - S8</v>
          </cell>
          <cell r="Q159" t="str">
            <v>NULL</v>
          </cell>
          <cell r="R159" t="str">
            <v>NULL</v>
          </cell>
          <cell r="S159" t="str">
            <v>NULL</v>
          </cell>
          <cell r="T159" t="str">
            <v>NULL</v>
          </cell>
          <cell r="U159" t="str">
            <v>NULL</v>
          </cell>
          <cell r="V159" t="str">
            <v>NULL</v>
          </cell>
          <cell r="W159" t="str">
            <v>NULL</v>
          </cell>
          <cell r="X159" t="str">
            <v>NULL</v>
          </cell>
          <cell r="Y159" t="str">
            <v>NULL</v>
          </cell>
          <cell r="Z159" t="str">
            <v>NULL</v>
          </cell>
          <cell r="AA159" t="str">
            <v>NULL</v>
          </cell>
          <cell r="AB159" t="str">
            <v>NULL</v>
          </cell>
          <cell r="AC159" t="str">
            <v>NULL</v>
          </cell>
          <cell r="AD159">
            <v>3</v>
          </cell>
          <cell r="AE159" t="str">
            <v>NULL</v>
          </cell>
          <cell r="AF159">
            <v>3</v>
          </cell>
          <cell r="AG159">
            <v>3</v>
          </cell>
          <cell r="AH159">
            <v>2</v>
          </cell>
          <cell r="AI159">
            <v>3</v>
          </cell>
          <cell r="AJ159" t="str">
            <v>NULL</v>
          </cell>
          <cell r="AK159">
            <v>2</v>
          </cell>
          <cell r="AL159">
            <v>9</v>
          </cell>
        </row>
        <row r="160">
          <cell r="A160">
            <v>105942</v>
          </cell>
          <cell r="B160">
            <v>3553043</v>
          </cell>
          <cell r="C160" t="str">
            <v>Boothstown Methodist Primary School</v>
          </cell>
          <cell r="D160" t="str">
            <v>North West</v>
          </cell>
          <cell r="E160" t="str">
            <v>North West</v>
          </cell>
          <cell r="F160" t="str">
            <v>Salford</v>
          </cell>
          <cell r="G160" t="str">
            <v>Worsley and Eccles South</v>
          </cell>
          <cell r="H160" t="str">
            <v>M28 1DG</v>
          </cell>
          <cell r="I160" t="str">
            <v>Voluntary Controlled School</v>
          </cell>
          <cell r="J160" t="str">
            <v>Primary</v>
          </cell>
          <cell r="K160" t="str">
            <v>Does not have a sixth form</v>
          </cell>
          <cell r="L160" t="str">
            <v>ITS461739</v>
          </cell>
          <cell r="M160">
            <v>42171</v>
          </cell>
          <cell r="N160">
            <v>42292</v>
          </cell>
          <cell r="O160" t="str">
            <v>S5 Inspection</v>
          </cell>
          <cell r="P160" t="str">
            <v>Schools - S5</v>
          </cell>
          <cell r="Q160" t="str">
            <v>NULL</v>
          </cell>
          <cell r="R160">
            <v>3</v>
          </cell>
          <cell r="S160" t="str">
            <v>NULL</v>
          </cell>
          <cell r="T160">
            <v>3</v>
          </cell>
          <cell r="U160">
            <v>3</v>
          </cell>
          <cell r="V160" t="str">
            <v>NULL</v>
          </cell>
          <cell r="W160">
            <v>3</v>
          </cell>
          <cell r="X160">
            <v>1</v>
          </cell>
          <cell r="Y160">
            <v>3</v>
          </cell>
          <cell r="Z160">
            <v>9</v>
          </cell>
          <cell r="AA160" t="str">
            <v>NULL</v>
          </cell>
          <cell r="AB160" t="str">
            <v>NULL</v>
          </cell>
          <cell r="AC160" t="str">
            <v>NULL</v>
          </cell>
          <cell r="AD160">
            <v>2</v>
          </cell>
          <cell r="AE160" t="str">
            <v>NULL</v>
          </cell>
          <cell r="AF160">
            <v>2</v>
          </cell>
          <cell r="AG160">
            <v>2</v>
          </cell>
          <cell r="AH160">
            <v>1</v>
          </cell>
          <cell r="AI160">
            <v>2</v>
          </cell>
          <cell r="AJ160" t="str">
            <v>NULL</v>
          </cell>
          <cell r="AK160">
            <v>8</v>
          </cell>
          <cell r="AL160" t="str">
            <v>NULL</v>
          </cell>
        </row>
        <row r="161">
          <cell r="A161">
            <v>106144</v>
          </cell>
          <cell r="B161">
            <v>3564603</v>
          </cell>
          <cell r="C161" t="str">
            <v>St Anne's Roman Catholic High School, Stockport</v>
          </cell>
          <cell r="D161" t="str">
            <v>North West</v>
          </cell>
          <cell r="E161" t="str">
            <v>North West</v>
          </cell>
          <cell r="F161" t="str">
            <v>Stockport</v>
          </cell>
          <cell r="G161" t="str">
            <v>Stockport</v>
          </cell>
          <cell r="H161" t="str">
            <v>SK4 2QP</v>
          </cell>
          <cell r="I161" t="str">
            <v>Voluntary Aided School</v>
          </cell>
          <cell r="J161" t="str">
            <v>Secondary</v>
          </cell>
          <cell r="K161" t="str">
            <v>Does not have a sixth form</v>
          </cell>
          <cell r="L161">
            <v>10003967</v>
          </cell>
          <cell r="M161">
            <v>42290</v>
          </cell>
          <cell r="N161">
            <v>42291</v>
          </cell>
          <cell r="O161" t="str">
            <v>Schools into Special Measures Visit 3</v>
          </cell>
          <cell r="P161" t="str">
            <v>Schools - S8</v>
          </cell>
          <cell r="Q161" t="str">
            <v>NULL</v>
          </cell>
          <cell r="R161" t="str">
            <v>NULL</v>
          </cell>
          <cell r="S161" t="str">
            <v>NULL</v>
          </cell>
          <cell r="T161" t="str">
            <v>NULL</v>
          </cell>
          <cell r="U161" t="str">
            <v>NULL</v>
          </cell>
          <cell r="V161" t="str">
            <v>NULL</v>
          </cell>
          <cell r="W161" t="str">
            <v>NULL</v>
          </cell>
          <cell r="X161" t="str">
            <v>NULL</v>
          </cell>
          <cell r="Y161" t="str">
            <v>NULL</v>
          </cell>
          <cell r="Z161" t="str">
            <v>NULL</v>
          </cell>
          <cell r="AA161" t="str">
            <v>NULL</v>
          </cell>
          <cell r="AB161" t="str">
            <v>NULL</v>
          </cell>
          <cell r="AC161" t="str">
            <v>NULL</v>
          </cell>
          <cell r="AD161">
            <v>4</v>
          </cell>
          <cell r="AE161" t="str">
            <v>SM</v>
          </cell>
          <cell r="AF161">
            <v>4</v>
          </cell>
          <cell r="AG161">
            <v>4</v>
          </cell>
          <cell r="AH161">
            <v>3</v>
          </cell>
          <cell r="AI161">
            <v>4</v>
          </cell>
          <cell r="AJ161" t="str">
            <v>NULL</v>
          </cell>
          <cell r="AK161">
            <v>9</v>
          </cell>
          <cell r="AL161">
            <v>9</v>
          </cell>
        </row>
        <row r="162">
          <cell r="A162">
            <v>106178</v>
          </cell>
          <cell r="B162">
            <v>3572001</v>
          </cell>
          <cell r="C162" t="str">
            <v>Greenfield Primary School and Early Years Centre</v>
          </cell>
          <cell r="D162" t="str">
            <v>North West</v>
          </cell>
          <cell r="E162" t="str">
            <v>North West</v>
          </cell>
          <cell r="F162" t="str">
            <v>Tameside</v>
          </cell>
          <cell r="G162" t="str">
            <v>Stalybridge and Hyde</v>
          </cell>
          <cell r="H162" t="str">
            <v>SK14 1QD</v>
          </cell>
          <cell r="I162" t="str">
            <v>Community School</v>
          </cell>
          <cell r="J162" t="str">
            <v>Primary</v>
          </cell>
          <cell r="K162" t="str">
            <v>Does not have a sixth form</v>
          </cell>
          <cell r="L162">
            <v>10006768</v>
          </cell>
          <cell r="M162">
            <v>42346</v>
          </cell>
          <cell r="N162">
            <v>42346</v>
          </cell>
          <cell r="O162" t="str">
            <v>Requires Improvement monitoring Visit 1</v>
          </cell>
          <cell r="P162" t="str">
            <v>Schools - S8</v>
          </cell>
          <cell r="Q162" t="str">
            <v>NULL</v>
          </cell>
          <cell r="R162" t="str">
            <v>NULL</v>
          </cell>
          <cell r="S162" t="str">
            <v>NULL</v>
          </cell>
          <cell r="T162" t="str">
            <v>NULL</v>
          </cell>
          <cell r="U162" t="str">
            <v>NULL</v>
          </cell>
          <cell r="V162" t="str">
            <v>NULL</v>
          </cell>
          <cell r="W162" t="str">
            <v>NULL</v>
          </cell>
          <cell r="X162" t="str">
            <v>NULL</v>
          </cell>
          <cell r="Y162" t="str">
            <v>NULL</v>
          </cell>
          <cell r="Z162" t="str">
            <v>NULL</v>
          </cell>
          <cell r="AA162" t="str">
            <v>NULL</v>
          </cell>
          <cell r="AB162" t="str">
            <v>NULL</v>
          </cell>
          <cell r="AC162" t="str">
            <v>NULL</v>
          </cell>
          <cell r="AD162">
            <v>3</v>
          </cell>
          <cell r="AE162" t="str">
            <v>NULL</v>
          </cell>
          <cell r="AF162">
            <v>3</v>
          </cell>
          <cell r="AG162">
            <v>3</v>
          </cell>
          <cell r="AH162">
            <v>3</v>
          </cell>
          <cell r="AI162">
            <v>3</v>
          </cell>
          <cell r="AJ162" t="str">
            <v>NULL</v>
          </cell>
          <cell r="AK162">
            <v>3</v>
          </cell>
          <cell r="AL162">
            <v>9</v>
          </cell>
        </row>
        <row r="163">
          <cell r="A163">
            <v>106226</v>
          </cell>
          <cell r="B163">
            <v>3573000</v>
          </cell>
          <cell r="C163" t="str">
            <v>Gee Cross Holy Trinity CofE  (VC) Primary School</v>
          </cell>
          <cell r="D163" t="str">
            <v>North West</v>
          </cell>
          <cell r="E163" t="str">
            <v>North West</v>
          </cell>
          <cell r="F163" t="str">
            <v>Tameside</v>
          </cell>
          <cell r="G163" t="str">
            <v>Stalybridge and Hyde</v>
          </cell>
          <cell r="H163" t="str">
            <v>SK14 5LX</v>
          </cell>
          <cell r="I163" t="str">
            <v>Voluntary Controlled School</v>
          </cell>
          <cell r="J163" t="str">
            <v>Primary</v>
          </cell>
          <cell r="K163" t="str">
            <v>Does not have a sixth form</v>
          </cell>
          <cell r="L163">
            <v>10000445</v>
          </cell>
          <cell r="M163">
            <v>42318</v>
          </cell>
          <cell r="N163">
            <v>42319</v>
          </cell>
          <cell r="O163" t="str">
            <v>Maintained Academy and School Short inspection</v>
          </cell>
          <cell r="P163" t="str">
            <v>Schools - S8 deemed S5</v>
          </cell>
          <cell r="Q163" t="str">
            <v>NULL</v>
          </cell>
          <cell r="R163">
            <v>3</v>
          </cell>
          <cell r="S163" t="str">
            <v>NULL</v>
          </cell>
          <cell r="T163">
            <v>3</v>
          </cell>
          <cell r="U163">
            <v>3</v>
          </cell>
          <cell r="V163">
            <v>2</v>
          </cell>
          <cell r="W163">
            <v>3</v>
          </cell>
          <cell r="X163" t="str">
            <v>NULL</v>
          </cell>
          <cell r="Y163">
            <v>3</v>
          </cell>
          <cell r="Z163" t="str">
            <v>NULL</v>
          </cell>
          <cell r="AA163" t="str">
            <v>NULL</v>
          </cell>
          <cell r="AB163" t="str">
            <v>NULL</v>
          </cell>
          <cell r="AC163" t="str">
            <v>NULL</v>
          </cell>
          <cell r="AD163">
            <v>2</v>
          </cell>
          <cell r="AE163" t="str">
            <v>NULL</v>
          </cell>
          <cell r="AF163">
            <v>2</v>
          </cell>
          <cell r="AG163">
            <v>2</v>
          </cell>
          <cell r="AH163">
            <v>2</v>
          </cell>
          <cell r="AI163">
            <v>2</v>
          </cell>
          <cell r="AJ163" t="str">
            <v>NULL</v>
          </cell>
          <cell r="AK163">
            <v>8</v>
          </cell>
          <cell r="AL163" t="str">
            <v>NULL</v>
          </cell>
        </row>
        <row r="164">
          <cell r="A164">
            <v>106231</v>
          </cell>
          <cell r="B164">
            <v>3573022</v>
          </cell>
          <cell r="C164" t="str">
            <v>St James CofE Primary School, Ashton-under-Lyne</v>
          </cell>
          <cell r="D164" t="str">
            <v>North West</v>
          </cell>
          <cell r="E164" t="str">
            <v>North West</v>
          </cell>
          <cell r="F164" t="str">
            <v>Tameside</v>
          </cell>
          <cell r="G164" t="str">
            <v>Ashton-under-Lyne</v>
          </cell>
          <cell r="H164" t="str">
            <v>OL6 9HU</v>
          </cell>
          <cell r="I164" t="str">
            <v>Voluntary Controlled School</v>
          </cell>
          <cell r="J164" t="str">
            <v>Primary</v>
          </cell>
          <cell r="K164" t="str">
            <v>Does not have a sixth form</v>
          </cell>
          <cell r="L164">
            <v>10002195</v>
          </cell>
          <cell r="M164">
            <v>42312</v>
          </cell>
          <cell r="N164">
            <v>42313</v>
          </cell>
          <cell r="O164" t="str">
            <v>Requires Improvement S5 Reinspection Visit 1</v>
          </cell>
          <cell r="P164" t="str">
            <v>Schools - S5</v>
          </cell>
          <cell r="Q164" t="str">
            <v>NULL</v>
          </cell>
          <cell r="R164">
            <v>2</v>
          </cell>
          <cell r="S164" t="str">
            <v>NULL</v>
          </cell>
          <cell r="T164">
            <v>2</v>
          </cell>
          <cell r="U164">
            <v>2</v>
          </cell>
          <cell r="V164">
            <v>2</v>
          </cell>
          <cell r="W164">
            <v>2</v>
          </cell>
          <cell r="X164" t="str">
            <v>NULL</v>
          </cell>
          <cell r="Y164">
            <v>2</v>
          </cell>
          <cell r="Z164" t="str">
            <v>NULL</v>
          </cell>
          <cell r="AA164" t="str">
            <v>NULL</v>
          </cell>
          <cell r="AB164" t="str">
            <v>NULL</v>
          </cell>
          <cell r="AC164" t="str">
            <v>NULL</v>
          </cell>
          <cell r="AD164">
            <v>3</v>
          </cell>
          <cell r="AE164" t="str">
            <v>NULL</v>
          </cell>
          <cell r="AF164">
            <v>3</v>
          </cell>
          <cell r="AG164">
            <v>3</v>
          </cell>
          <cell r="AH164">
            <v>2</v>
          </cell>
          <cell r="AI164">
            <v>3</v>
          </cell>
          <cell r="AJ164" t="str">
            <v>NULL</v>
          </cell>
          <cell r="AK164" t="str">
            <v>NULL</v>
          </cell>
          <cell r="AL164" t="str">
            <v>NULL</v>
          </cell>
        </row>
        <row r="165">
          <cell r="A165">
            <v>106233</v>
          </cell>
          <cell r="B165">
            <v>3573025</v>
          </cell>
          <cell r="C165" t="str">
            <v>St Paul's CofE Primary School, Stalybridge</v>
          </cell>
          <cell r="D165" t="str">
            <v>North West</v>
          </cell>
          <cell r="E165" t="str">
            <v>North West</v>
          </cell>
          <cell r="F165" t="str">
            <v>Tameside</v>
          </cell>
          <cell r="G165" t="str">
            <v>Stalybridge and Hyde</v>
          </cell>
          <cell r="H165" t="str">
            <v>SK15 2PT</v>
          </cell>
          <cell r="I165" t="str">
            <v>Voluntary Controlled School</v>
          </cell>
          <cell r="J165" t="str">
            <v>Primary</v>
          </cell>
          <cell r="K165" t="str">
            <v>Does not have a sixth form</v>
          </cell>
          <cell r="L165">
            <v>10004033</v>
          </cell>
          <cell r="M165">
            <v>42312</v>
          </cell>
          <cell r="N165">
            <v>42313</v>
          </cell>
          <cell r="O165" t="str">
            <v>Schools into Special Measures Visit 2</v>
          </cell>
          <cell r="P165" t="str">
            <v>Schools - S8</v>
          </cell>
          <cell r="Q165" t="str">
            <v>NULL</v>
          </cell>
          <cell r="R165" t="str">
            <v>NULL</v>
          </cell>
          <cell r="S165" t="str">
            <v>NULL</v>
          </cell>
          <cell r="T165" t="str">
            <v>NULL</v>
          </cell>
          <cell r="U165" t="str">
            <v>NULL</v>
          </cell>
          <cell r="V165" t="str">
            <v>NULL</v>
          </cell>
          <cell r="W165" t="str">
            <v>NULL</v>
          </cell>
          <cell r="X165" t="str">
            <v>NULL</v>
          </cell>
          <cell r="Y165" t="str">
            <v>NULL</v>
          </cell>
          <cell r="Z165" t="str">
            <v>NULL</v>
          </cell>
          <cell r="AA165" t="str">
            <v>NULL</v>
          </cell>
          <cell r="AB165" t="str">
            <v>NULL</v>
          </cell>
          <cell r="AC165" t="str">
            <v>NULL</v>
          </cell>
          <cell r="AD165">
            <v>4</v>
          </cell>
          <cell r="AE165" t="str">
            <v>SM</v>
          </cell>
          <cell r="AF165">
            <v>4</v>
          </cell>
          <cell r="AG165">
            <v>4</v>
          </cell>
          <cell r="AH165">
            <v>3</v>
          </cell>
          <cell r="AI165">
            <v>4</v>
          </cell>
          <cell r="AJ165" t="str">
            <v>NULL</v>
          </cell>
          <cell r="AK165">
            <v>3</v>
          </cell>
          <cell r="AL165">
            <v>9</v>
          </cell>
        </row>
        <row r="166">
          <cell r="A166">
            <v>106267</v>
          </cell>
          <cell r="B166">
            <v>3574023</v>
          </cell>
          <cell r="C166" t="str">
            <v>Longdendale High School</v>
          </cell>
          <cell r="D166" t="str">
            <v>North West</v>
          </cell>
          <cell r="E166" t="str">
            <v>North West</v>
          </cell>
          <cell r="F166" t="str">
            <v>Tameside</v>
          </cell>
          <cell r="G166" t="str">
            <v>Stalybridge and Hyde</v>
          </cell>
          <cell r="H166" t="str">
            <v>SK14 8LW</v>
          </cell>
          <cell r="I166" t="str">
            <v>Community School</v>
          </cell>
          <cell r="J166" t="str">
            <v>Secondary</v>
          </cell>
          <cell r="K166" t="str">
            <v>Does not have a sixth form</v>
          </cell>
          <cell r="L166">
            <v>10002194</v>
          </cell>
          <cell r="M166">
            <v>42311</v>
          </cell>
          <cell r="N166">
            <v>42312</v>
          </cell>
          <cell r="O166" t="str">
            <v>Requires Improvement S5 Reinspection Visit 1</v>
          </cell>
          <cell r="P166" t="str">
            <v>Schools - S5</v>
          </cell>
          <cell r="Q166" t="str">
            <v>NULL</v>
          </cell>
          <cell r="R166">
            <v>2</v>
          </cell>
          <cell r="S166" t="str">
            <v>NULL</v>
          </cell>
          <cell r="T166">
            <v>2</v>
          </cell>
          <cell r="U166">
            <v>2</v>
          </cell>
          <cell r="V166">
            <v>2</v>
          </cell>
          <cell r="W166">
            <v>1</v>
          </cell>
          <cell r="X166" t="str">
            <v>NULL</v>
          </cell>
          <cell r="Y166" t="str">
            <v>NULL</v>
          </cell>
          <cell r="Z166" t="str">
            <v>NULL</v>
          </cell>
          <cell r="AA166" t="str">
            <v>NULL</v>
          </cell>
          <cell r="AB166" t="str">
            <v>NULL</v>
          </cell>
          <cell r="AC166" t="str">
            <v>NULL</v>
          </cell>
          <cell r="AD166">
            <v>3</v>
          </cell>
          <cell r="AE166" t="str">
            <v>NULL</v>
          </cell>
          <cell r="AF166">
            <v>3</v>
          </cell>
          <cell r="AG166">
            <v>3</v>
          </cell>
          <cell r="AH166">
            <v>3</v>
          </cell>
          <cell r="AI166">
            <v>3</v>
          </cell>
          <cell r="AJ166" t="str">
            <v>NULL</v>
          </cell>
          <cell r="AK166" t="str">
            <v>NULL</v>
          </cell>
          <cell r="AL166" t="str">
            <v>NULL</v>
          </cell>
        </row>
        <row r="167">
          <cell r="A167">
            <v>106452</v>
          </cell>
          <cell r="B167">
            <v>3593310</v>
          </cell>
          <cell r="C167" t="str">
            <v>St Mark's CofE Primary School</v>
          </cell>
          <cell r="D167" t="str">
            <v>North West</v>
          </cell>
          <cell r="E167" t="str">
            <v>North West</v>
          </cell>
          <cell r="F167" t="str">
            <v>Wigan</v>
          </cell>
          <cell r="G167" t="str">
            <v>Wigan</v>
          </cell>
          <cell r="H167" t="str">
            <v>WN5 9DS</v>
          </cell>
          <cell r="I167" t="str">
            <v>Voluntary Aided School</v>
          </cell>
          <cell r="J167" t="str">
            <v>Primary</v>
          </cell>
          <cell r="K167" t="str">
            <v>Does not have a sixth form</v>
          </cell>
          <cell r="L167">
            <v>10005392</v>
          </cell>
          <cell r="M167">
            <v>42353</v>
          </cell>
          <cell r="N167">
            <v>42354</v>
          </cell>
          <cell r="O167" t="str">
            <v>Schools into Special Measures Visit 2</v>
          </cell>
          <cell r="P167" t="str">
            <v>Schools - S8</v>
          </cell>
          <cell r="Q167" t="str">
            <v>NULL</v>
          </cell>
          <cell r="R167" t="str">
            <v>NULL</v>
          </cell>
          <cell r="S167" t="str">
            <v>NULL</v>
          </cell>
          <cell r="T167" t="str">
            <v>NULL</v>
          </cell>
          <cell r="U167" t="str">
            <v>NULL</v>
          </cell>
          <cell r="V167" t="str">
            <v>NULL</v>
          </cell>
          <cell r="W167" t="str">
            <v>NULL</v>
          </cell>
          <cell r="X167" t="str">
            <v>NULL</v>
          </cell>
          <cell r="Y167" t="str">
            <v>NULL</v>
          </cell>
          <cell r="Z167" t="str">
            <v>NULL</v>
          </cell>
          <cell r="AA167" t="str">
            <v>NULL</v>
          </cell>
          <cell r="AB167" t="str">
            <v>NULL</v>
          </cell>
          <cell r="AC167" t="str">
            <v>NULL</v>
          </cell>
          <cell r="AD167">
            <v>4</v>
          </cell>
          <cell r="AE167" t="str">
            <v>SM</v>
          </cell>
          <cell r="AF167">
            <v>4</v>
          </cell>
          <cell r="AG167">
            <v>4</v>
          </cell>
          <cell r="AH167">
            <v>3</v>
          </cell>
          <cell r="AI167">
            <v>4</v>
          </cell>
          <cell r="AJ167" t="str">
            <v>NULL</v>
          </cell>
          <cell r="AK167">
            <v>4</v>
          </cell>
          <cell r="AL167">
            <v>9</v>
          </cell>
        </row>
        <row r="168">
          <cell r="A168">
            <v>106464</v>
          </cell>
          <cell r="B168">
            <v>3593338</v>
          </cell>
          <cell r="C168" t="str">
            <v>St Catharine's CofE Primary School</v>
          </cell>
          <cell r="D168" t="str">
            <v>North West</v>
          </cell>
          <cell r="E168" t="str">
            <v>North West</v>
          </cell>
          <cell r="F168" t="str">
            <v>Wigan</v>
          </cell>
          <cell r="G168" t="str">
            <v>Wigan</v>
          </cell>
          <cell r="H168" t="str">
            <v>WN1 3LP</v>
          </cell>
          <cell r="I168" t="str">
            <v>Voluntary Aided School</v>
          </cell>
          <cell r="J168" t="str">
            <v>Primary</v>
          </cell>
          <cell r="K168" t="str">
            <v>Does not have a sixth form</v>
          </cell>
          <cell r="L168">
            <v>10002185</v>
          </cell>
          <cell r="M168">
            <v>42270</v>
          </cell>
          <cell r="N168">
            <v>42271</v>
          </cell>
          <cell r="O168" t="str">
            <v>Requires Improvement S5 Reinspection Visit 1</v>
          </cell>
          <cell r="P168" t="str">
            <v>Schools - S5</v>
          </cell>
          <cell r="Q168" t="str">
            <v>NULL</v>
          </cell>
          <cell r="R168">
            <v>2</v>
          </cell>
          <cell r="S168" t="str">
            <v>NULL</v>
          </cell>
          <cell r="T168">
            <v>2</v>
          </cell>
          <cell r="U168">
            <v>2</v>
          </cell>
          <cell r="V168">
            <v>2</v>
          </cell>
          <cell r="W168">
            <v>2</v>
          </cell>
          <cell r="X168" t="str">
            <v>NULL</v>
          </cell>
          <cell r="Y168">
            <v>2</v>
          </cell>
          <cell r="Z168" t="str">
            <v>NULL</v>
          </cell>
          <cell r="AA168" t="str">
            <v>NULL</v>
          </cell>
          <cell r="AB168" t="str">
            <v>NULL</v>
          </cell>
          <cell r="AC168" t="str">
            <v>NULL</v>
          </cell>
          <cell r="AD168">
            <v>3</v>
          </cell>
          <cell r="AE168" t="str">
            <v>NULL</v>
          </cell>
          <cell r="AF168">
            <v>3</v>
          </cell>
          <cell r="AG168">
            <v>3</v>
          </cell>
          <cell r="AH168">
            <v>2</v>
          </cell>
          <cell r="AI168">
            <v>3</v>
          </cell>
          <cell r="AJ168" t="str">
            <v>NULL</v>
          </cell>
          <cell r="AK168" t="str">
            <v>NULL</v>
          </cell>
          <cell r="AL168" t="str">
            <v>NULL</v>
          </cell>
        </row>
        <row r="169">
          <cell r="A169">
            <v>106528</v>
          </cell>
          <cell r="B169">
            <v>3594026</v>
          </cell>
          <cell r="C169" t="str">
            <v>Hindley High School</v>
          </cell>
          <cell r="D169" t="str">
            <v>North West</v>
          </cell>
          <cell r="E169" t="str">
            <v>North West</v>
          </cell>
          <cell r="F169" t="str">
            <v>Wigan</v>
          </cell>
          <cell r="G169" t="str">
            <v>Makerfield</v>
          </cell>
          <cell r="H169" t="str">
            <v>WN2 4LG</v>
          </cell>
          <cell r="I169" t="str">
            <v>Foundation School</v>
          </cell>
          <cell r="J169" t="str">
            <v>Secondary</v>
          </cell>
          <cell r="K169" t="str">
            <v>Does not have a sixth form</v>
          </cell>
          <cell r="L169">
            <v>10005478</v>
          </cell>
          <cell r="M169">
            <v>42290</v>
          </cell>
          <cell r="N169">
            <v>42291</v>
          </cell>
          <cell r="O169" t="str">
            <v>Maintained Academy and School Short inspection</v>
          </cell>
          <cell r="P169" t="str">
            <v>Schools - S8 deemed S5</v>
          </cell>
          <cell r="Q169" t="str">
            <v>NULL</v>
          </cell>
          <cell r="R169">
            <v>3</v>
          </cell>
          <cell r="S169" t="str">
            <v>NULL</v>
          </cell>
          <cell r="T169">
            <v>3</v>
          </cell>
          <cell r="U169">
            <v>3</v>
          </cell>
          <cell r="V169">
            <v>2</v>
          </cell>
          <cell r="W169">
            <v>3</v>
          </cell>
          <cell r="X169" t="str">
            <v>NULL</v>
          </cell>
          <cell r="Y169" t="str">
            <v>NULL</v>
          </cell>
          <cell r="Z169" t="str">
            <v>NULL</v>
          </cell>
          <cell r="AA169" t="str">
            <v>NULL</v>
          </cell>
          <cell r="AB169" t="str">
            <v>NULL</v>
          </cell>
          <cell r="AC169" t="str">
            <v>NULL</v>
          </cell>
          <cell r="AD169">
            <v>2</v>
          </cell>
          <cell r="AE169" t="str">
            <v>NULL</v>
          </cell>
          <cell r="AF169">
            <v>2</v>
          </cell>
          <cell r="AG169">
            <v>2</v>
          </cell>
          <cell r="AH169">
            <v>2</v>
          </cell>
          <cell r="AI169">
            <v>2</v>
          </cell>
          <cell r="AJ169" t="str">
            <v>NULL</v>
          </cell>
          <cell r="AK169">
            <v>9</v>
          </cell>
          <cell r="AL169">
            <v>9</v>
          </cell>
        </row>
        <row r="170">
          <cell r="A170">
            <v>106588</v>
          </cell>
          <cell r="B170">
            <v>3702079</v>
          </cell>
          <cell r="C170" t="str">
            <v>Thurlstone Primary School</v>
          </cell>
          <cell r="D170" t="str">
            <v>Yorkshire and the Humber</v>
          </cell>
          <cell r="E170" t="str">
            <v>North East, Yorkshire and the Humber</v>
          </cell>
          <cell r="F170" t="str">
            <v>Barnsley</v>
          </cell>
          <cell r="G170" t="str">
            <v>Penistone and Stocksbridge</v>
          </cell>
          <cell r="H170" t="str">
            <v>S36 9RD</v>
          </cell>
          <cell r="I170" t="str">
            <v>Community School</v>
          </cell>
          <cell r="J170" t="str">
            <v>Primary</v>
          </cell>
          <cell r="K170" t="str">
            <v>Does not have a sixth form</v>
          </cell>
          <cell r="L170">
            <v>10001195</v>
          </cell>
          <cell r="M170">
            <v>42332</v>
          </cell>
          <cell r="N170">
            <v>42333</v>
          </cell>
          <cell r="O170" t="str">
            <v>Maintained Academy and School Short inspection</v>
          </cell>
          <cell r="P170" t="str">
            <v>Schools - S8 deemed S5</v>
          </cell>
          <cell r="Q170" t="str">
            <v>NULL</v>
          </cell>
          <cell r="R170">
            <v>1</v>
          </cell>
          <cell r="S170" t="str">
            <v>NULL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 t="str">
            <v>NULL</v>
          </cell>
          <cell r="Y170">
            <v>1</v>
          </cell>
          <cell r="Z170" t="str">
            <v>NULL</v>
          </cell>
          <cell r="AA170" t="str">
            <v>NULL</v>
          </cell>
          <cell r="AB170" t="str">
            <v>NULL</v>
          </cell>
          <cell r="AC170" t="str">
            <v>NULL</v>
          </cell>
          <cell r="AD170">
            <v>2</v>
          </cell>
          <cell r="AE170" t="str">
            <v>NULL</v>
          </cell>
          <cell r="AF170">
            <v>2</v>
          </cell>
          <cell r="AG170">
            <v>2</v>
          </cell>
          <cell r="AH170">
            <v>2</v>
          </cell>
          <cell r="AI170">
            <v>2</v>
          </cell>
          <cell r="AJ170" t="str">
            <v>NULL</v>
          </cell>
          <cell r="AK170">
            <v>3</v>
          </cell>
          <cell r="AL170">
            <v>9</v>
          </cell>
        </row>
        <row r="171">
          <cell r="A171">
            <v>106643</v>
          </cell>
          <cell r="B171">
            <v>3703320</v>
          </cell>
          <cell r="C171" t="str">
            <v>Sacred Heart Catholic Primary School</v>
          </cell>
          <cell r="D171" t="str">
            <v>Yorkshire and the Humber</v>
          </cell>
          <cell r="E171" t="str">
            <v>North East, Yorkshire and the Humber</v>
          </cell>
          <cell r="F171" t="str">
            <v>Barnsley</v>
          </cell>
          <cell r="G171" t="str">
            <v>Wentworth and Dearne</v>
          </cell>
          <cell r="H171" t="str">
            <v>S63 9JY</v>
          </cell>
          <cell r="I171" t="str">
            <v>Voluntary Aided School</v>
          </cell>
          <cell r="J171" t="str">
            <v>Primary</v>
          </cell>
          <cell r="K171" t="str">
            <v>Does not have a sixth form</v>
          </cell>
          <cell r="L171">
            <v>10000523</v>
          </cell>
          <cell r="M171">
            <v>42318</v>
          </cell>
          <cell r="N171">
            <v>42319</v>
          </cell>
          <cell r="O171" t="str">
            <v>Maintained Academy and School Short inspection</v>
          </cell>
          <cell r="P171" t="str">
            <v>Schools - S8 deemed S5</v>
          </cell>
          <cell r="Q171" t="str">
            <v>NULL</v>
          </cell>
          <cell r="R171">
            <v>3</v>
          </cell>
          <cell r="S171" t="str">
            <v>NULL</v>
          </cell>
          <cell r="T171">
            <v>3</v>
          </cell>
          <cell r="U171">
            <v>3</v>
          </cell>
          <cell r="V171">
            <v>2</v>
          </cell>
          <cell r="W171">
            <v>3</v>
          </cell>
          <cell r="X171" t="str">
            <v>NULL</v>
          </cell>
          <cell r="Y171">
            <v>2</v>
          </cell>
          <cell r="Z171" t="str">
            <v>NULL</v>
          </cell>
          <cell r="AA171" t="str">
            <v>NULL</v>
          </cell>
          <cell r="AB171" t="str">
            <v>NULL</v>
          </cell>
          <cell r="AC171" t="str">
            <v>NULL</v>
          </cell>
          <cell r="AD171">
            <v>2</v>
          </cell>
          <cell r="AE171" t="str">
            <v>NULL</v>
          </cell>
          <cell r="AF171">
            <v>2</v>
          </cell>
          <cell r="AG171">
            <v>2</v>
          </cell>
          <cell r="AH171">
            <v>2</v>
          </cell>
          <cell r="AI171">
            <v>2</v>
          </cell>
          <cell r="AJ171" t="str">
            <v>NULL</v>
          </cell>
          <cell r="AK171">
            <v>8</v>
          </cell>
          <cell r="AL171" t="str">
            <v>NULL</v>
          </cell>
        </row>
        <row r="172">
          <cell r="A172">
            <v>106675</v>
          </cell>
          <cell r="B172">
            <v>3712062</v>
          </cell>
          <cell r="C172" t="str">
            <v>Edenthorpe Hall Primary School</v>
          </cell>
          <cell r="D172" t="str">
            <v>Yorkshire and the Humber</v>
          </cell>
          <cell r="E172" t="str">
            <v>North East, Yorkshire and the Humber</v>
          </cell>
          <cell r="F172" t="str">
            <v>Doncaster</v>
          </cell>
          <cell r="G172" t="str">
            <v>Doncaster Central</v>
          </cell>
          <cell r="H172" t="str">
            <v>DN3 2LS</v>
          </cell>
          <cell r="I172" t="str">
            <v>Community School</v>
          </cell>
          <cell r="J172" t="str">
            <v>Primary</v>
          </cell>
          <cell r="K172" t="str">
            <v>Does not have a sixth form</v>
          </cell>
          <cell r="L172">
            <v>10006826</v>
          </cell>
          <cell r="M172">
            <v>42314</v>
          </cell>
          <cell r="N172">
            <v>42314</v>
          </cell>
          <cell r="O172" t="str">
            <v>Requires Improvement monitoring Visit 1</v>
          </cell>
          <cell r="P172" t="str">
            <v>Schools - S8</v>
          </cell>
          <cell r="Q172" t="str">
            <v>NULL</v>
          </cell>
          <cell r="R172" t="str">
            <v>NULL</v>
          </cell>
          <cell r="S172" t="str">
            <v>NULL</v>
          </cell>
          <cell r="T172" t="str">
            <v>NULL</v>
          </cell>
          <cell r="U172" t="str">
            <v>NULL</v>
          </cell>
          <cell r="V172" t="str">
            <v>NULL</v>
          </cell>
          <cell r="W172" t="str">
            <v>NULL</v>
          </cell>
          <cell r="X172" t="str">
            <v>NULL</v>
          </cell>
          <cell r="Y172" t="str">
            <v>NULL</v>
          </cell>
          <cell r="Z172" t="str">
            <v>NULL</v>
          </cell>
          <cell r="AA172" t="str">
            <v>NULL</v>
          </cell>
          <cell r="AB172" t="str">
            <v>NULL</v>
          </cell>
          <cell r="AC172" t="str">
            <v>NULL</v>
          </cell>
          <cell r="AD172">
            <v>3</v>
          </cell>
          <cell r="AE172" t="str">
            <v>NULL</v>
          </cell>
          <cell r="AF172">
            <v>3</v>
          </cell>
          <cell r="AG172">
            <v>3</v>
          </cell>
          <cell r="AH172">
            <v>3</v>
          </cell>
          <cell r="AI172">
            <v>3</v>
          </cell>
          <cell r="AJ172" t="str">
            <v>NULL</v>
          </cell>
          <cell r="AK172">
            <v>3</v>
          </cell>
          <cell r="AL172">
            <v>9</v>
          </cell>
        </row>
        <row r="173">
          <cell r="A173">
            <v>106711</v>
          </cell>
          <cell r="B173">
            <v>3712139</v>
          </cell>
          <cell r="C173" t="str">
            <v>Morley Place Junior School</v>
          </cell>
          <cell r="D173" t="str">
            <v>Yorkshire and the Humber</v>
          </cell>
          <cell r="E173" t="str">
            <v>North East, Yorkshire and the Humber</v>
          </cell>
          <cell r="F173" t="str">
            <v>Doncaster</v>
          </cell>
          <cell r="G173" t="str">
            <v>Don Valley</v>
          </cell>
          <cell r="H173" t="str">
            <v>DN12 3LZ</v>
          </cell>
          <cell r="I173" t="str">
            <v>Community School</v>
          </cell>
          <cell r="J173" t="str">
            <v>Primary</v>
          </cell>
          <cell r="K173" t="str">
            <v>Does not have a sixth form</v>
          </cell>
          <cell r="L173">
            <v>10005220</v>
          </cell>
          <cell r="M173">
            <v>42312</v>
          </cell>
          <cell r="N173">
            <v>42313</v>
          </cell>
          <cell r="O173" t="str">
            <v>Schools into Special Measures Visit 2</v>
          </cell>
          <cell r="P173" t="str">
            <v>Schools - S8</v>
          </cell>
          <cell r="Q173" t="str">
            <v>NULL</v>
          </cell>
          <cell r="R173" t="str">
            <v>NULL</v>
          </cell>
          <cell r="S173" t="str">
            <v>NULL</v>
          </cell>
          <cell r="T173" t="str">
            <v>NULL</v>
          </cell>
          <cell r="U173" t="str">
            <v>NULL</v>
          </cell>
          <cell r="V173" t="str">
            <v>NULL</v>
          </cell>
          <cell r="W173" t="str">
            <v>NULL</v>
          </cell>
          <cell r="X173" t="str">
            <v>NULL</v>
          </cell>
          <cell r="Y173" t="str">
            <v>NULL</v>
          </cell>
          <cell r="Z173" t="str">
            <v>NULL</v>
          </cell>
          <cell r="AA173" t="str">
            <v>NULL</v>
          </cell>
          <cell r="AB173" t="str">
            <v>NULL</v>
          </cell>
          <cell r="AC173" t="str">
            <v>NULL</v>
          </cell>
          <cell r="AD173">
            <v>4</v>
          </cell>
          <cell r="AE173" t="str">
            <v>SM</v>
          </cell>
          <cell r="AF173">
            <v>4</v>
          </cell>
          <cell r="AG173">
            <v>4</v>
          </cell>
          <cell r="AH173">
            <v>4</v>
          </cell>
          <cell r="AI173">
            <v>4</v>
          </cell>
          <cell r="AJ173" t="str">
            <v>NULL</v>
          </cell>
          <cell r="AK173">
            <v>9</v>
          </cell>
          <cell r="AL173">
            <v>9</v>
          </cell>
        </row>
        <row r="174">
          <cell r="A174">
            <v>106721</v>
          </cell>
          <cell r="B174">
            <v>3712155</v>
          </cell>
          <cell r="C174" t="str">
            <v>Scawsby Rosedale Primary School</v>
          </cell>
          <cell r="D174" t="str">
            <v>Yorkshire and the Humber</v>
          </cell>
          <cell r="E174" t="str">
            <v>North East, Yorkshire and the Humber</v>
          </cell>
          <cell r="F174" t="str">
            <v>Doncaster</v>
          </cell>
          <cell r="G174" t="str">
            <v>Doncaster North</v>
          </cell>
          <cell r="H174" t="str">
            <v>DN5 8RL</v>
          </cell>
          <cell r="I174" t="str">
            <v>Community School</v>
          </cell>
          <cell r="J174" t="str">
            <v>Primary</v>
          </cell>
          <cell r="K174" t="str">
            <v>Does not have a sixth form</v>
          </cell>
          <cell r="L174">
            <v>10006645</v>
          </cell>
          <cell r="M174">
            <v>42332</v>
          </cell>
          <cell r="N174">
            <v>42333</v>
          </cell>
          <cell r="O174" t="str">
            <v>Schools into Special Measures Visit 1</v>
          </cell>
          <cell r="P174" t="str">
            <v>Schools - S8</v>
          </cell>
          <cell r="Q174" t="str">
            <v>NULL</v>
          </cell>
          <cell r="R174" t="str">
            <v>NULL</v>
          </cell>
          <cell r="S174" t="str">
            <v>NULL</v>
          </cell>
          <cell r="T174" t="str">
            <v>NULL</v>
          </cell>
          <cell r="U174" t="str">
            <v>NULL</v>
          </cell>
          <cell r="V174" t="str">
            <v>NULL</v>
          </cell>
          <cell r="W174" t="str">
            <v>NULL</v>
          </cell>
          <cell r="X174" t="str">
            <v>NULL</v>
          </cell>
          <cell r="Y174" t="str">
            <v>NULL</v>
          </cell>
          <cell r="Z174" t="str">
            <v>NULL</v>
          </cell>
          <cell r="AA174" t="str">
            <v>NULL</v>
          </cell>
          <cell r="AB174" t="str">
            <v>NULL</v>
          </cell>
          <cell r="AC174" t="str">
            <v>NULL</v>
          </cell>
          <cell r="AD174">
            <v>4</v>
          </cell>
          <cell r="AE174" t="str">
            <v>SM</v>
          </cell>
          <cell r="AF174">
            <v>4</v>
          </cell>
          <cell r="AG174">
            <v>4</v>
          </cell>
          <cell r="AH174">
            <v>3</v>
          </cell>
          <cell r="AI174">
            <v>4</v>
          </cell>
          <cell r="AJ174" t="str">
            <v>NULL</v>
          </cell>
          <cell r="AK174">
            <v>2</v>
          </cell>
          <cell r="AL174">
            <v>9</v>
          </cell>
        </row>
        <row r="175">
          <cell r="A175">
            <v>106729</v>
          </cell>
          <cell r="B175">
            <v>3712166</v>
          </cell>
          <cell r="C175" t="str">
            <v>Intake Primary School</v>
          </cell>
          <cell r="D175" t="str">
            <v>Yorkshire and the Humber</v>
          </cell>
          <cell r="E175" t="str">
            <v>North East, Yorkshire and the Humber</v>
          </cell>
          <cell r="F175" t="str">
            <v>Doncaster</v>
          </cell>
          <cell r="G175" t="str">
            <v>Doncaster Central</v>
          </cell>
          <cell r="H175" t="str">
            <v>DN2 6EW</v>
          </cell>
          <cell r="I175" t="str">
            <v>Community School</v>
          </cell>
          <cell r="J175" t="str">
            <v>Primary</v>
          </cell>
          <cell r="K175" t="str">
            <v>Does not have a sixth form</v>
          </cell>
          <cell r="L175">
            <v>10006716</v>
          </cell>
          <cell r="M175">
            <v>42269</v>
          </cell>
          <cell r="N175">
            <v>42269</v>
          </cell>
          <cell r="O175" t="str">
            <v>Requires Improvement monitoring Visit 1</v>
          </cell>
          <cell r="P175" t="str">
            <v>Schools - S8</v>
          </cell>
          <cell r="Q175" t="str">
            <v>NULL</v>
          </cell>
          <cell r="R175" t="str">
            <v>NULL</v>
          </cell>
          <cell r="S175" t="str">
            <v>NULL</v>
          </cell>
          <cell r="T175" t="str">
            <v>NULL</v>
          </cell>
          <cell r="U175" t="str">
            <v>NULL</v>
          </cell>
          <cell r="V175" t="str">
            <v>NULL</v>
          </cell>
          <cell r="W175" t="str">
            <v>NULL</v>
          </cell>
          <cell r="X175" t="str">
            <v>NULL</v>
          </cell>
          <cell r="Y175" t="str">
            <v>NULL</v>
          </cell>
          <cell r="Z175" t="str">
            <v>NULL</v>
          </cell>
          <cell r="AA175" t="str">
            <v>NULL</v>
          </cell>
          <cell r="AB175" t="str">
            <v>NULL</v>
          </cell>
          <cell r="AC175" t="str">
            <v>NULL</v>
          </cell>
          <cell r="AD175">
            <v>3</v>
          </cell>
          <cell r="AE175" t="str">
            <v>NULL</v>
          </cell>
          <cell r="AF175">
            <v>3</v>
          </cell>
          <cell r="AG175">
            <v>3</v>
          </cell>
          <cell r="AH175">
            <v>2</v>
          </cell>
          <cell r="AI175">
            <v>3</v>
          </cell>
          <cell r="AJ175" t="str">
            <v>NULL</v>
          </cell>
          <cell r="AK175">
            <v>3</v>
          </cell>
          <cell r="AL175">
            <v>9</v>
          </cell>
        </row>
        <row r="176">
          <cell r="A176">
            <v>106735</v>
          </cell>
          <cell r="B176">
            <v>3712172</v>
          </cell>
          <cell r="C176" t="str">
            <v>Waverley Primary School</v>
          </cell>
          <cell r="D176" t="str">
            <v>Yorkshire and the Humber</v>
          </cell>
          <cell r="E176" t="str">
            <v>North East, Yorkshire and the Humber</v>
          </cell>
          <cell r="F176" t="str">
            <v>Doncaster</v>
          </cell>
          <cell r="G176" t="str">
            <v>Doncaster Central</v>
          </cell>
          <cell r="H176" t="str">
            <v>DN4 0UB</v>
          </cell>
          <cell r="I176" t="str">
            <v>Community School</v>
          </cell>
          <cell r="J176" t="str">
            <v>Primary</v>
          </cell>
          <cell r="K176" t="str">
            <v>Does not have a sixth form</v>
          </cell>
          <cell r="L176">
            <v>10004098</v>
          </cell>
          <cell r="M176">
            <v>42318</v>
          </cell>
          <cell r="N176">
            <v>42319</v>
          </cell>
          <cell r="O176" t="str">
            <v>Schools into Special Measures Visit 2</v>
          </cell>
          <cell r="P176" t="str">
            <v>Schools - S8</v>
          </cell>
          <cell r="Q176" t="str">
            <v>NULL</v>
          </cell>
          <cell r="R176" t="str">
            <v>NULL</v>
          </cell>
          <cell r="S176" t="str">
            <v>NULL</v>
          </cell>
          <cell r="T176" t="str">
            <v>NULL</v>
          </cell>
          <cell r="U176" t="str">
            <v>NULL</v>
          </cell>
          <cell r="V176" t="str">
            <v>NULL</v>
          </cell>
          <cell r="W176" t="str">
            <v>NULL</v>
          </cell>
          <cell r="X176" t="str">
            <v>NULL</v>
          </cell>
          <cell r="Y176" t="str">
            <v>NULL</v>
          </cell>
          <cell r="Z176" t="str">
            <v>NULL</v>
          </cell>
          <cell r="AA176" t="str">
            <v>NULL</v>
          </cell>
          <cell r="AB176" t="str">
            <v>NULL</v>
          </cell>
          <cell r="AC176" t="str">
            <v>NULL</v>
          </cell>
          <cell r="AD176">
            <v>4</v>
          </cell>
          <cell r="AE176" t="str">
            <v>SM</v>
          </cell>
          <cell r="AF176">
            <v>4</v>
          </cell>
          <cell r="AG176">
            <v>4</v>
          </cell>
          <cell r="AH176">
            <v>3</v>
          </cell>
          <cell r="AI176">
            <v>4</v>
          </cell>
          <cell r="AJ176" t="str">
            <v>NULL</v>
          </cell>
          <cell r="AK176">
            <v>3</v>
          </cell>
          <cell r="AL176">
            <v>9</v>
          </cell>
        </row>
        <row r="177">
          <cell r="A177">
            <v>106746</v>
          </cell>
          <cell r="B177">
            <v>3712184</v>
          </cell>
          <cell r="C177" t="str">
            <v>Hayfield Lane Primary School</v>
          </cell>
          <cell r="D177" t="str">
            <v>Yorkshire and the Humber</v>
          </cell>
          <cell r="E177" t="str">
            <v>North East, Yorkshire and the Humber</v>
          </cell>
          <cell r="F177" t="str">
            <v>Doncaster</v>
          </cell>
          <cell r="G177" t="str">
            <v>Don Valley</v>
          </cell>
          <cell r="H177" t="str">
            <v>DN9 3NB</v>
          </cell>
          <cell r="I177" t="str">
            <v>Community School</v>
          </cell>
          <cell r="J177" t="str">
            <v>Primary</v>
          </cell>
          <cell r="K177" t="str">
            <v>Does not have a sixth form</v>
          </cell>
          <cell r="L177">
            <v>10002159</v>
          </cell>
          <cell r="M177">
            <v>42347</v>
          </cell>
          <cell r="N177">
            <v>42348</v>
          </cell>
          <cell r="O177" t="str">
            <v>Requires Improvement S5 Reinspection Visit 1</v>
          </cell>
          <cell r="P177" t="str">
            <v>Schools - S5</v>
          </cell>
          <cell r="Q177" t="str">
            <v>NULL</v>
          </cell>
          <cell r="R177">
            <v>3</v>
          </cell>
          <cell r="S177" t="str">
            <v>NULL</v>
          </cell>
          <cell r="T177">
            <v>3</v>
          </cell>
          <cell r="U177">
            <v>3</v>
          </cell>
          <cell r="V177">
            <v>2</v>
          </cell>
          <cell r="W177">
            <v>2</v>
          </cell>
          <cell r="X177" t="str">
            <v>NULL</v>
          </cell>
          <cell r="Y177">
            <v>2</v>
          </cell>
          <cell r="Z177" t="str">
            <v>NULL</v>
          </cell>
          <cell r="AA177" t="str">
            <v>NULL</v>
          </cell>
          <cell r="AB177" t="str">
            <v>NULL</v>
          </cell>
          <cell r="AC177" t="str">
            <v>NULL</v>
          </cell>
          <cell r="AD177">
            <v>3</v>
          </cell>
          <cell r="AE177" t="str">
            <v>NULL</v>
          </cell>
          <cell r="AF177">
            <v>3</v>
          </cell>
          <cell r="AG177">
            <v>3</v>
          </cell>
          <cell r="AH177">
            <v>3</v>
          </cell>
          <cell r="AI177">
            <v>3</v>
          </cell>
          <cell r="AJ177" t="str">
            <v>NULL</v>
          </cell>
          <cell r="AK177" t="str">
            <v>NULL</v>
          </cell>
          <cell r="AL177" t="str">
            <v>NULL</v>
          </cell>
        </row>
        <row r="178">
          <cell r="A178">
            <v>106747</v>
          </cell>
          <cell r="B178">
            <v>3712185</v>
          </cell>
          <cell r="C178" t="str">
            <v>Scawthorpe Sunnyfields Primary School</v>
          </cell>
          <cell r="D178" t="str">
            <v>Yorkshire and the Humber</v>
          </cell>
          <cell r="E178" t="str">
            <v>North East, Yorkshire and the Humber</v>
          </cell>
          <cell r="F178" t="str">
            <v>Doncaster</v>
          </cell>
          <cell r="G178" t="str">
            <v>Doncaster North</v>
          </cell>
          <cell r="H178" t="str">
            <v>DN5 9EW</v>
          </cell>
          <cell r="I178" t="str">
            <v>Community School</v>
          </cell>
          <cell r="J178" t="str">
            <v>Primary</v>
          </cell>
          <cell r="K178" t="str">
            <v>Does not have a sixth form</v>
          </cell>
          <cell r="L178">
            <v>10006803</v>
          </cell>
          <cell r="M178">
            <v>42324</v>
          </cell>
          <cell r="N178">
            <v>42324</v>
          </cell>
          <cell r="O178" t="str">
            <v>Requires Improvement monitoring Visit 1</v>
          </cell>
          <cell r="P178" t="str">
            <v>Schools - S8</v>
          </cell>
          <cell r="Q178" t="str">
            <v>NULL</v>
          </cell>
          <cell r="R178" t="str">
            <v>NULL</v>
          </cell>
          <cell r="S178" t="str">
            <v>NULL</v>
          </cell>
          <cell r="T178" t="str">
            <v>NULL</v>
          </cell>
          <cell r="U178" t="str">
            <v>NULL</v>
          </cell>
          <cell r="V178" t="str">
            <v>NULL</v>
          </cell>
          <cell r="W178" t="str">
            <v>NULL</v>
          </cell>
          <cell r="X178" t="str">
            <v>NULL</v>
          </cell>
          <cell r="Y178" t="str">
            <v>NULL</v>
          </cell>
          <cell r="Z178" t="str">
            <v>NULL</v>
          </cell>
          <cell r="AA178" t="str">
            <v>NULL</v>
          </cell>
          <cell r="AB178" t="str">
            <v>NULL</v>
          </cell>
          <cell r="AC178" t="str">
            <v>NULL</v>
          </cell>
          <cell r="AD178">
            <v>3</v>
          </cell>
          <cell r="AE178" t="str">
            <v>NULL</v>
          </cell>
          <cell r="AF178">
            <v>3</v>
          </cell>
          <cell r="AG178">
            <v>3</v>
          </cell>
          <cell r="AH178">
            <v>2</v>
          </cell>
          <cell r="AI178">
            <v>3</v>
          </cell>
          <cell r="AJ178" t="str">
            <v>NULL</v>
          </cell>
          <cell r="AK178">
            <v>2</v>
          </cell>
          <cell r="AL178">
            <v>9</v>
          </cell>
        </row>
        <row r="179">
          <cell r="A179">
            <v>106758</v>
          </cell>
          <cell r="B179">
            <v>3712197</v>
          </cell>
          <cell r="C179" t="str">
            <v>Edlington Victoria Primary School</v>
          </cell>
          <cell r="D179" t="str">
            <v>Yorkshire and the Humber</v>
          </cell>
          <cell r="E179" t="str">
            <v>North East, Yorkshire and the Humber</v>
          </cell>
          <cell r="F179" t="str">
            <v>Doncaster</v>
          </cell>
          <cell r="G179" t="str">
            <v>Don Valley</v>
          </cell>
          <cell r="H179" t="str">
            <v>DN12 1BN</v>
          </cell>
          <cell r="I179" t="str">
            <v>Community School</v>
          </cell>
          <cell r="J179" t="str">
            <v>Primary</v>
          </cell>
          <cell r="K179" t="str">
            <v>Does not have a sixth form</v>
          </cell>
          <cell r="L179">
            <v>10004066</v>
          </cell>
          <cell r="M179">
            <v>42297</v>
          </cell>
          <cell r="N179">
            <v>42298</v>
          </cell>
          <cell r="O179" t="str">
            <v>Schools into Special Measures Visit 2</v>
          </cell>
          <cell r="P179" t="str">
            <v>Schools - S8</v>
          </cell>
          <cell r="Q179" t="str">
            <v>NULL</v>
          </cell>
          <cell r="R179" t="str">
            <v>NULL</v>
          </cell>
          <cell r="S179" t="str">
            <v>NULL</v>
          </cell>
          <cell r="T179" t="str">
            <v>NULL</v>
          </cell>
          <cell r="U179" t="str">
            <v>NULL</v>
          </cell>
          <cell r="V179" t="str">
            <v>NULL</v>
          </cell>
          <cell r="W179" t="str">
            <v>NULL</v>
          </cell>
          <cell r="X179" t="str">
            <v>NULL</v>
          </cell>
          <cell r="Y179" t="str">
            <v>NULL</v>
          </cell>
          <cell r="Z179" t="str">
            <v>NULL</v>
          </cell>
          <cell r="AA179" t="str">
            <v>NULL</v>
          </cell>
          <cell r="AB179" t="str">
            <v>NULL</v>
          </cell>
          <cell r="AC179" t="str">
            <v>NULL</v>
          </cell>
          <cell r="AD179">
            <v>4</v>
          </cell>
          <cell r="AE179" t="str">
            <v>SM</v>
          </cell>
          <cell r="AF179">
            <v>4</v>
          </cell>
          <cell r="AG179">
            <v>4</v>
          </cell>
          <cell r="AH179">
            <v>2</v>
          </cell>
          <cell r="AI179">
            <v>4</v>
          </cell>
          <cell r="AJ179" t="str">
            <v>NULL</v>
          </cell>
          <cell r="AK179">
            <v>3</v>
          </cell>
          <cell r="AL179">
            <v>9</v>
          </cell>
        </row>
        <row r="180">
          <cell r="A180">
            <v>106833</v>
          </cell>
          <cell r="B180">
            <v>3722004</v>
          </cell>
          <cell r="C180" t="str">
            <v>Badsley Primary School</v>
          </cell>
          <cell r="D180" t="str">
            <v>Yorkshire and the Humber</v>
          </cell>
          <cell r="E180" t="str">
            <v>North East, Yorkshire and the Humber</v>
          </cell>
          <cell r="F180" t="str">
            <v>Rotherham</v>
          </cell>
          <cell r="G180" t="str">
            <v>Rotherham</v>
          </cell>
          <cell r="H180" t="str">
            <v>S65 2QS</v>
          </cell>
          <cell r="I180" t="str">
            <v>Community School</v>
          </cell>
          <cell r="J180" t="str">
            <v>Primary</v>
          </cell>
          <cell r="K180" t="str">
            <v>Does not have a sixth form</v>
          </cell>
          <cell r="L180">
            <v>10006741</v>
          </cell>
          <cell r="M180">
            <v>42296</v>
          </cell>
          <cell r="N180">
            <v>42296</v>
          </cell>
          <cell r="O180" t="str">
            <v>Requires Improvement monitoring Visit 1</v>
          </cell>
          <cell r="P180" t="str">
            <v>Schools - S8</v>
          </cell>
          <cell r="Q180" t="str">
            <v>NULL</v>
          </cell>
          <cell r="R180" t="str">
            <v>NULL</v>
          </cell>
          <cell r="S180" t="str">
            <v>NULL</v>
          </cell>
          <cell r="T180" t="str">
            <v>NULL</v>
          </cell>
          <cell r="U180" t="str">
            <v>NULL</v>
          </cell>
          <cell r="V180" t="str">
            <v>NULL</v>
          </cell>
          <cell r="W180" t="str">
            <v>NULL</v>
          </cell>
          <cell r="X180" t="str">
            <v>NULL</v>
          </cell>
          <cell r="Y180" t="str">
            <v>NULL</v>
          </cell>
          <cell r="Z180" t="str">
            <v>NULL</v>
          </cell>
          <cell r="AA180" t="str">
            <v>NULL</v>
          </cell>
          <cell r="AB180" t="str">
            <v>NULL</v>
          </cell>
          <cell r="AC180" t="str">
            <v>NULL</v>
          </cell>
          <cell r="AD180">
            <v>3</v>
          </cell>
          <cell r="AE180" t="str">
            <v>NULL</v>
          </cell>
          <cell r="AF180">
            <v>3</v>
          </cell>
          <cell r="AG180">
            <v>3</v>
          </cell>
          <cell r="AH180">
            <v>3</v>
          </cell>
          <cell r="AI180">
            <v>3</v>
          </cell>
          <cell r="AJ180" t="str">
            <v>NULL</v>
          </cell>
          <cell r="AK180">
            <v>2</v>
          </cell>
          <cell r="AL180">
            <v>9</v>
          </cell>
        </row>
        <row r="181">
          <cell r="A181">
            <v>106863</v>
          </cell>
          <cell r="B181">
            <v>3722054</v>
          </cell>
          <cell r="C181" t="str">
            <v>Brinsworth Manor Junior School</v>
          </cell>
          <cell r="D181" t="str">
            <v>Yorkshire and the Humber</v>
          </cell>
          <cell r="E181" t="str">
            <v>North East, Yorkshire and the Humber</v>
          </cell>
          <cell r="F181" t="str">
            <v>Rotherham</v>
          </cell>
          <cell r="G181" t="str">
            <v>Rotherham</v>
          </cell>
          <cell r="H181" t="str">
            <v>S60 5BX</v>
          </cell>
          <cell r="I181" t="str">
            <v>Community School</v>
          </cell>
          <cell r="J181" t="str">
            <v>Primary</v>
          </cell>
          <cell r="K181" t="str">
            <v>Does not have a sixth form</v>
          </cell>
          <cell r="L181">
            <v>10006799</v>
          </cell>
          <cell r="M181">
            <v>42331</v>
          </cell>
          <cell r="N181">
            <v>42331</v>
          </cell>
          <cell r="O181" t="str">
            <v>Requires Improvement monitoring Visit 1</v>
          </cell>
          <cell r="P181" t="str">
            <v>Schools - S8</v>
          </cell>
          <cell r="Q181" t="str">
            <v>NULL</v>
          </cell>
          <cell r="R181" t="str">
            <v>NULL</v>
          </cell>
          <cell r="S181" t="str">
            <v>NULL</v>
          </cell>
          <cell r="T181" t="str">
            <v>NULL</v>
          </cell>
          <cell r="U181" t="str">
            <v>NULL</v>
          </cell>
          <cell r="V181" t="str">
            <v>NULL</v>
          </cell>
          <cell r="W181" t="str">
            <v>NULL</v>
          </cell>
          <cell r="X181" t="str">
            <v>NULL</v>
          </cell>
          <cell r="Y181" t="str">
            <v>NULL</v>
          </cell>
          <cell r="Z181" t="str">
            <v>NULL</v>
          </cell>
          <cell r="AA181" t="str">
            <v>NULL</v>
          </cell>
          <cell r="AB181" t="str">
            <v>NULL</v>
          </cell>
          <cell r="AC181" t="str">
            <v>NULL</v>
          </cell>
          <cell r="AD181">
            <v>3</v>
          </cell>
          <cell r="AE181" t="str">
            <v>NULL</v>
          </cell>
          <cell r="AF181">
            <v>3</v>
          </cell>
          <cell r="AG181">
            <v>3</v>
          </cell>
          <cell r="AH181">
            <v>2</v>
          </cell>
          <cell r="AI181">
            <v>3</v>
          </cell>
          <cell r="AJ181" t="str">
            <v>NULL</v>
          </cell>
          <cell r="AK181">
            <v>9</v>
          </cell>
          <cell r="AL181">
            <v>9</v>
          </cell>
        </row>
        <row r="182">
          <cell r="A182">
            <v>106888</v>
          </cell>
          <cell r="B182">
            <v>3722087</v>
          </cell>
          <cell r="C182" t="str">
            <v>Aston Lodge Primary School</v>
          </cell>
          <cell r="D182" t="str">
            <v>Yorkshire and the Humber</v>
          </cell>
          <cell r="E182" t="str">
            <v>North East, Yorkshire and the Humber</v>
          </cell>
          <cell r="F182" t="str">
            <v>Rotherham</v>
          </cell>
          <cell r="G182" t="str">
            <v>Rother Valley</v>
          </cell>
          <cell r="H182" t="str">
            <v>S26 2BL</v>
          </cell>
          <cell r="I182" t="str">
            <v>Community School</v>
          </cell>
          <cell r="J182" t="str">
            <v>Primary</v>
          </cell>
          <cell r="K182" t="str">
            <v>Does not have a sixth form</v>
          </cell>
          <cell r="L182">
            <v>10006811</v>
          </cell>
          <cell r="M182">
            <v>42352</v>
          </cell>
          <cell r="N182">
            <v>42352</v>
          </cell>
          <cell r="O182" t="str">
            <v>Requires Improvement monitoring Visit 1</v>
          </cell>
          <cell r="P182" t="str">
            <v>Schools - S8</v>
          </cell>
          <cell r="Q182" t="str">
            <v>NULL</v>
          </cell>
          <cell r="R182" t="str">
            <v>NULL</v>
          </cell>
          <cell r="S182" t="str">
            <v>NULL</v>
          </cell>
          <cell r="T182" t="str">
            <v>NULL</v>
          </cell>
          <cell r="U182" t="str">
            <v>NULL</v>
          </cell>
          <cell r="V182" t="str">
            <v>NULL</v>
          </cell>
          <cell r="W182" t="str">
            <v>NULL</v>
          </cell>
          <cell r="X182" t="str">
            <v>NULL</v>
          </cell>
          <cell r="Y182" t="str">
            <v>NULL</v>
          </cell>
          <cell r="Z182" t="str">
            <v>NULL</v>
          </cell>
          <cell r="AA182" t="str">
            <v>NULL</v>
          </cell>
          <cell r="AB182" t="str">
            <v>NULL</v>
          </cell>
          <cell r="AC182" t="str">
            <v>NULL</v>
          </cell>
          <cell r="AD182">
            <v>3</v>
          </cell>
          <cell r="AE182" t="str">
            <v>NULL</v>
          </cell>
          <cell r="AF182">
            <v>3</v>
          </cell>
          <cell r="AG182">
            <v>3</v>
          </cell>
          <cell r="AH182">
            <v>2</v>
          </cell>
          <cell r="AI182">
            <v>3</v>
          </cell>
          <cell r="AJ182" t="str">
            <v>NULL</v>
          </cell>
          <cell r="AK182">
            <v>2</v>
          </cell>
          <cell r="AL182">
            <v>9</v>
          </cell>
        </row>
        <row r="183">
          <cell r="A183">
            <v>106893</v>
          </cell>
          <cell r="B183">
            <v>3722092</v>
          </cell>
          <cell r="C183" t="str">
            <v>Wath Central Primary</v>
          </cell>
          <cell r="D183" t="str">
            <v>Yorkshire and the Humber</v>
          </cell>
          <cell r="E183" t="str">
            <v>North East, Yorkshire and the Humber</v>
          </cell>
          <cell r="F183" t="str">
            <v>Rotherham</v>
          </cell>
          <cell r="G183" t="str">
            <v>Wentworth and Dearne</v>
          </cell>
          <cell r="H183" t="str">
            <v>S63 7HG</v>
          </cell>
          <cell r="I183" t="str">
            <v>Foundation School</v>
          </cell>
          <cell r="J183" t="str">
            <v>Primary</v>
          </cell>
          <cell r="K183" t="str">
            <v>Does not have a sixth form</v>
          </cell>
          <cell r="L183">
            <v>10005211</v>
          </cell>
          <cell r="M183">
            <v>42341</v>
          </cell>
          <cell r="N183">
            <v>42342</v>
          </cell>
          <cell r="O183" t="str">
            <v>Schools into Special Measures Visit 4</v>
          </cell>
          <cell r="P183" t="str">
            <v>Schools - S8</v>
          </cell>
          <cell r="Q183" t="str">
            <v>NULL</v>
          </cell>
          <cell r="R183" t="str">
            <v>NULL</v>
          </cell>
          <cell r="S183" t="str">
            <v>NULL</v>
          </cell>
          <cell r="T183" t="str">
            <v>NULL</v>
          </cell>
          <cell r="U183" t="str">
            <v>NULL</v>
          </cell>
          <cell r="V183" t="str">
            <v>NULL</v>
          </cell>
          <cell r="W183" t="str">
            <v>NULL</v>
          </cell>
          <cell r="X183" t="str">
            <v>NULL</v>
          </cell>
          <cell r="Y183" t="str">
            <v>NULL</v>
          </cell>
          <cell r="Z183" t="str">
            <v>NULL</v>
          </cell>
          <cell r="AA183" t="str">
            <v>NULL</v>
          </cell>
          <cell r="AB183" t="str">
            <v>NULL</v>
          </cell>
          <cell r="AC183" t="str">
            <v>NULL</v>
          </cell>
          <cell r="AD183">
            <v>4</v>
          </cell>
          <cell r="AE183" t="str">
            <v>SM</v>
          </cell>
          <cell r="AF183">
            <v>3</v>
          </cell>
          <cell r="AG183">
            <v>3</v>
          </cell>
          <cell r="AH183">
            <v>4</v>
          </cell>
          <cell r="AI183">
            <v>4</v>
          </cell>
          <cell r="AJ183" t="str">
            <v>NULL</v>
          </cell>
          <cell r="AK183" t="str">
            <v>NULL</v>
          </cell>
          <cell r="AL183" t="str">
            <v>NULL</v>
          </cell>
        </row>
        <row r="184">
          <cell r="A184">
            <v>106947</v>
          </cell>
          <cell r="B184">
            <v>3724000</v>
          </cell>
          <cell r="C184" t="str">
            <v>Clifton Community School</v>
          </cell>
          <cell r="D184" t="str">
            <v>Yorkshire and the Humber</v>
          </cell>
          <cell r="E184" t="str">
            <v>North East, Yorkshire and the Humber</v>
          </cell>
          <cell r="F184" t="str">
            <v>Rotherham</v>
          </cell>
          <cell r="G184" t="str">
            <v>Rotherham</v>
          </cell>
          <cell r="H184" t="str">
            <v>S65 2SN</v>
          </cell>
          <cell r="I184" t="str">
            <v>Community School</v>
          </cell>
          <cell r="J184" t="str">
            <v>Secondary</v>
          </cell>
          <cell r="K184" t="str">
            <v>Does not have a sixth form</v>
          </cell>
          <cell r="L184">
            <v>10005215</v>
          </cell>
          <cell r="M184">
            <v>42340</v>
          </cell>
          <cell r="N184">
            <v>42341</v>
          </cell>
          <cell r="O184" t="str">
            <v>Schools into Special Measures Visit 4</v>
          </cell>
          <cell r="P184" t="str">
            <v>Schools - S8</v>
          </cell>
          <cell r="Q184" t="str">
            <v>NULL</v>
          </cell>
          <cell r="R184" t="str">
            <v>NULL</v>
          </cell>
          <cell r="S184" t="str">
            <v>NULL</v>
          </cell>
          <cell r="T184" t="str">
            <v>NULL</v>
          </cell>
          <cell r="U184" t="str">
            <v>NULL</v>
          </cell>
          <cell r="V184" t="str">
            <v>NULL</v>
          </cell>
          <cell r="W184" t="str">
            <v>NULL</v>
          </cell>
          <cell r="X184" t="str">
            <v>NULL</v>
          </cell>
          <cell r="Y184" t="str">
            <v>NULL</v>
          </cell>
          <cell r="Z184" t="str">
            <v>NULL</v>
          </cell>
          <cell r="AA184" t="str">
            <v>NULL</v>
          </cell>
          <cell r="AB184" t="str">
            <v>NULL</v>
          </cell>
          <cell r="AC184" t="str">
            <v>NULL</v>
          </cell>
          <cell r="AD184">
            <v>4</v>
          </cell>
          <cell r="AE184" t="str">
            <v>SM</v>
          </cell>
          <cell r="AF184">
            <v>4</v>
          </cell>
          <cell r="AG184">
            <v>4</v>
          </cell>
          <cell r="AH184">
            <v>4</v>
          </cell>
          <cell r="AI184">
            <v>4</v>
          </cell>
          <cell r="AJ184" t="str">
            <v>NULL</v>
          </cell>
          <cell r="AK184">
            <v>9</v>
          </cell>
          <cell r="AL184">
            <v>9</v>
          </cell>
        </row>
        <row r="185">
          <cell r="A185">
            <v>106967</v>
          </cell>
          <cell r="B185">
            <v>3727001</v>
          </cell>
          <cell r="C185" t="str">
            <v>Abbey School</v>
          </cell>
          <cell r="D185" t="str">
            <v>Yorkshire and the Humber</v>
          </cell>
          <cell r="E185" t="str">
            <v>North East, Yorkshire and the Humber</v>
          </cell>
          <cell r="F185" t="str">
            <v>Rotherham</v>
          </cell>
          <cell r="G185" t="str">
            <v>Rotherham</v>
          </cell>
          <cell r="H185" t="str">
            <v>S61 2RA</v>
          </cell>
          <cell r="I185" t="str">
            <v>Community Special School</v>
          </cell>
          <cell r="J185" t="str">
            <v>Special</v>
          </cell>
          <cell r="K185" t="str">
            <v>Not applicable</v>
          </cell>
          <cell r="L185">
            <v>10004128</v>
          </cell>
          <cell r="M185">
            <v>42334</v>
          </cell>
          <cell r="N185">
            <v>42334</v>
          </cell>
          <cell r="O185" t="str">
            <v>Schools into Special Measures Visit 3</v>
          </cell>
          <cell r="P185" t="str">
            <v>Schools - S8</v>
          </cell>
          <cell r="Q185" t="str">
            <v>NULL</v>
          </cell>
          <cell r="R185" t="str">
            <v>NULL</v>
          </cell>
          <cell r="S185" t="str">
            <v>NULL</v>
          </cell>
          <cell r="T185" t="str">
            <v>NULL</v>
          </cell>
          <cell r="U185" t="str">
            <v>NULL</v>
          </cell>
          <cell r="V185" t="str">
            <v>NULL</v>
          </cell>
          <cell r="W185" t="str">
            <v>NULL</v>
          </cell>
          <cell r="X185" t="str">
            <v>NULL</v>
          </cell>
          <cell r="Y185" t="str">
            <v>NULL</v>
          </cell>
          <cell r="Z185" t="str">
            <v>NULL</v>
          </cell>
          <cell r="AA185" t="str">
            <v>NULL</v>
          </cell>
          <cell r="AB185" t="str">
            <v>NULL</v>
          </cell>
          <cell r="AC185" t="str">
            <v>NULL</v>
          </cell>
          <cell r="AD185">
            <v>4</v>
          </cell>
          <cell r="AE185" t="str">
            <v>SM</v>
          </cell>
          <cell r="AF185">
            <v>4</v>
          </cell>
          <cell r="AG185">
            <v>4</v>
          </cell>
          <cell r="AH185">
            <v>4</v>
          </cell>
          <cell r="AI185">
            <v>4</v>
          </cell>
          <cell r="AJ185" t="str">
            <v>NULL</v>
          </cell>
          <cell r="AK185">
            <v>9</v>
          </cell>
          <cell r="AL185">
            <v>9</v>
          </cell>
        </row>
        <row r="186">
          <cell r="A186">
            <v>107005</v>
          </cell>
          <cell r="B186">
            <v>3732363</v>
          </cell>
          <cell r="C186" t="str">
            <v>Rainbow Forge Primary School</v>
          </cell>
          <cell r="D186" t="str">
            <v>Yorkshire and the Humber</v>
          </cell>
          <cell r="E186" t="str">
            <v>North East, Yorkshire and the Humber</v>
          </cell>
          <cell r="F186" t="str">
            <v>Sheffield</v>
          </cell>
          <cell r="G186" t="str">
            <v>Sheffield South East</v>
          </cell>
          <cell r="H186" t="str">
            <v>S12 4LQ</v>
          </cell>
          <cell r="I186" t="str">
            <v>Foundation School</v>
          </cell>
          <cell r="J186" t="str">
            <v>Primary</v>
          </cell>
          <cell r="K186" t="str">
            <v>Does not have a sixth form</v>
          </cell>
          <cell r="L186">
            <v>10006733</v>
          </cell>
          <cell r="M186">
            <v>42338</v>
          </cell>
          <cell r="N186">
            <v>42338</v>
          </cell>
          <cell r="O186" t="str">
            <v>Requires Improvement monitoring Visit 1</v>
          </cell>
          <cell r="P186" t="str">
            <v>Schools - S8</v>
          </cell>
          <cell r="Q186" t="str">
            <v>NULL</v>
          </cell>
          <cell r="R186" t="str">
            <v>NULL</v>
          </cell>
          <cell r="S186" t="str">
            <v>NULL</v>
          </cell>
          <cell r="T186" t="str">
            <v>NULL</v>
          </cell>
          <cell r="U186" t="str">
            <v>NULL</v>
          </cell>
          <cell r="V186" t="str">
            <v>NULL</v>
          </cell>
          <cell r="W186" t="str">
            <v>NULL</v>
          </cell>
          <cell r="X186" t="str">
            <v>NULL</v>
          </cell>
          <cell r="Y186" t="str">
            <v>NULL</v>
          </cell>
          <cell r="Z186" t="str">
            <v>NULL</v>
          </cell>
          <cell r="AA186" t="str">
            <v>NULL</v>
          </cell>
          <cell r="AB186" t="str">
            <v>NULL</v>
          </cell>
          <cell r="AC186" t="str">
            <v>NULL</v>
          </cell>
          <cell r="AD186">
            <v>3</v>
          </cell>
          <cell r="AE186" t="str">
            <v>NULL</v>
          </cell>
          <cell r="AF186">
            <v>3</v>
          </cell>
          <cell r="AG186">
            <v>3</v>
          </cell>
          <cell r="AH186">
            <v>3</v>
          </cell>
          <cell r="AI186">
            <v>3</v>
          </cell>
          <cell r="AJ186" t="str">
            <v>NULL</v>
          </cell>
          <cell r="AK186">
            <v>2</v>
          </cell>
          <cell r="AL186">
            <v>9</v>
          </cell>
        </row>
        <row r="187">
          <cell r="A187">
            <v>107006</v>
          </cell>
          <cell r="B187">
            <v>3732092</v>
          </cell>
          <cell r="C187" t="str">
            <v>Mundella Primary School</v>
          </cell>
          <cell r="D187" t="str">
            <v>Yorkshire and the Humber</v>
          </cell>
          <cell r="E187" t="str">
            <v>North East, Yorkshire and the Humber</v>
          </cell>
          <cell r="F187" t="str">
            <v>Sheffield</v>
          </cell>
          <cell r="G187" t="str">
            <v>Sheffield, Heeley</v>
          </cell>
          <cell r="H187" t="str">
            <v>S8 8SJ</v>
          </cell>
          <cell r="I187" t="str">
            <v>Community School</v>
          </cell>
          <cell r="J187" t="str">
            <v>Primary</v>
          </cell>
          <cell r="K187" t="str">
            <v>Does not have a sixth form</v>
          </cell>
          <cell r="L187">
            <v>10003409</v>
          </cell>
          <cell r="M187">
            <v>42320</v>
          </cell>
          <cell r="N187">
            <v>42320</v>
          </cell>
          <cell r="O187" t="str">
            <v>Maintained Academy and School Short inspection</v>
          </cell>
          <cell r="P187" t="str">
            <v>Schools - Short inspection</v>
          </cell>
          <cell r="Q187" t="str">
            <v>NULL</v>
          </cell>
          <cell r="R187" t="str">
            <v>NULL</v>
          </cell>
          <cell r="S187" t="str">
            <v>NULL</v>
          </cell>
          <cell r="T187" t="str">
            <v>NULL</v>
          </cell>
          <cell r="U187" t="str">
            <v>NULL</v>
          </cell>
          <cell r="V187" t="str">
            <v>NULL</v>
          </cell>
          <cell r="W187" t="str">
            <v>NULL</v>
          </cell>
          <cell r="X187" t="str">
            <v>NULL</v>
          </cell>
          <cell r="Y187" t="str">
            <v>NULL</v>
          </cell>
          <cell r="Z187" t="str">
            <v>NULL</v>
          </cell>
          <cell r="AA187" t="str">
            <v>NULL</v>
          </cell>
          <cell r="AB187" t="str">
            <v>NULL</v>
          </cell>
          <cell r="AC187" t="str">
            <v>NULL</v>
          </cell>
          <cell r="AD187">
            <v>2</v>
          </cell>
          <cell r="AE187" t="str">
            <v>NULL</v>
          </cell>
          <cell r="AF187">
            <v>2</v>
          </cell>
          <cell r="AG187">
            <v>2</v>
          </cell>
          <cell r="AH187">
            <v>1</v>
          </cell>
          <cell r="AI187">
            <v>2</v>
          </cell>
          <cell r="AJ187" t="str">
            <v>NULL</v>
          </cell>
          <cell r="AK187">
            <v>2</v>
          </cell>
          <cell r="AL187">
            <v>9</v>
          </cell>
        </row>
        <row r="188">
          <cell r="A188">
            <v>107063</v>
          </cell>
          <cell r="B188">
            <v>3732318</v>
          </cell>
          <cell r="C188" t="str">
            <v>Acres Hill Community Primary School</v>
          </cell>
          <cell r="D188" t="str">
            <v>Yorkshire and the Humber</v>
          </cell>
          <cell r="E188" t="str">
            <v>North East, Yorkshire and the Humber</v>
          </cell>
          <cell r="F188" t="str">
            <v>Sheffield</v>
          </cell>
          <cell r="G188" t="str">
            <v>Sheffield South East</v>
          </cell>
          <cell r="H188" t="str">
            <v>S9 4GQ</v>
          </cell>
          <cell r="I188" t="str">
            <v>Community School</v>
          </cell>
          <cell r="J188" t="str">
            <v>Primary</v>
          </cell>
          <cell r="K188" t="str">
            <v>Does not have a sixth form</v>
          </cell>
          <cell r="L188">
            <v>10002047</v>
          </cell>
          <cell r="M188">
            <v>42332</v>
          </cell>
          <cell r="N188">
            <v>42333</v>
          </cell>
          <cell r="O188" t="str">
            <v>Requires Improvement S5 Reinspection Visit 1</v>
          </cell>
          <cell r="P188" t="str">
            <v>Schools - S5</v>
          </cell>
          <cell r="Q188" t="str">
            <v>NULL</v>
          </cell>
          <cell r="R188">
            <v>4</v>
          </cell>
          <cell r="S188" t="str">
            <v>SM</v>
          </cell>
          <cell r="T188">
            <v>4</v>
          </cell>
          <cell r="U188">
            <v>4</v>
          </cell>
          <cell r="V188">
            <v>3</v>
          </cell>
          <cell r="W188">
            <v>4</v>
          </cell>
          <cell r="X188" t="str">
            <v>NULL</v>
          </cell>
          <cell r="Y188">
            <v>3</v>
          </cell>
          <cell r="Z188" t="str">
            <v>NULL</v>
          </cell>
          <cell r="AA188" t="str">
            <v>NULL</v>
          </cell>
          <cell r="AB188" t="str">
            <v>NULL</v>
          </cell>
          <cell r="AC188" t="str">
            <v>NULL</v>
          </cell>
          <cell r="AD188">
            <v>3</v>
          </cell>
          <cell r="AE188" t="str">
            <v>NULL</v>
          </cell>
          <cell r="AF188">
            <v>3</v>
          </cell>
          <cell r="AG188">
            <v>3</v>
          </cell>
          <cell r="AH188">
            <v>2</v>
          </cell>
          <cell r="AI188">
            <v>3</v>
          </cell>
          <cell r="AJ188" t="str">
            <v>NULL</v>
          </cell>
          <cell r="AK188" t="str">
            <v>NULL</v>
          </cell>
          <cell r="AL188" t="str">
            <v>NULL</v>
          </cell>
        </row>
        <row r="189">
          <cell r="A189">
            <v>107073</v>
          </cell>
          <cell r="B189">
            <v>3732329</v>
          </cell>
          <cell r="C189" t="str">
            <v>Springfield Primary School</v>
          </cell>
          <cell r="D189" t="str">
            <v>Yorkshire and the Humber</v>
          </cell>
          <cell r="E189" t="str">
            <v>North East, Yorkshire and the Humber</v>
          </cell>
          <cell r="F189" t="str">
            <v>Sheffield</v>
          </cell>
          <cell r="G189" t="str">
            <v>Sheffield Central</v>
          </cell>
          <cell r="H189" t="str">
            <v>S10 2FA</v>
          </cell>
          <cell r="I189" t="str">
            <v>Community School</v>
          </cell>
          <cell r="J189" t="str">
            <v>Primary</v>
          </cell>
          <cell r="K189" t="str">
            <v>Does not have a sixth form</v>
          </cell>
          <cell r="L189">
            <v>10002042</v>
          </cell>
          <cell r="M189">
            <v>42284</v>
          </cell>
          <cell r="N189">
            <v>42285</v>
          </cell>
          <cell r="O189" t="str">
            <v>Requires Improvement S5 Reinspection Visit 1</v>
          </cell>
          <cell r="P189" t="str">
            <v>Schools - S5</v>
          </cell>
          <cell r="Q189" t="str">
            <v>NULL</v>
          </cell>
          <cell r="R189">
            <v>2</v>
          </cell>
          <cell r="S189" t="str">
            <v>NULL</v>
          </cell>
          <cell r="T189">
            <v>2</v>
          </cell>
          <cell r="U189">
            <v>2</v>
          </cell>
          <cell r="V189">
            <v>2</v>
          </cell>
          <cell r="W189">
            <v>2</v>
          </cell>
          <cell r="X189" t="str">
            <v>NULL</v>
          </cell>
          <cell r="Y189">
            <v>2</v>
          </cell>
          <cell r="Z189" t="str">
            <v>NULL</v>
          </cell>
          <cell r="AA189" t="str">
            <v>NULL</v>
          </cell>
          <cell r="AB189" t="str">
            <v>NULL</v>
          </cell>
          <cell r="AC189" t="str">
            <v>NULL</v>
          </cell>
          <cell r="AD189">
            <v>3</v>
          </cell>
          <cell r="AE189" t="str">
            <v>NULL</v>
          </cell>
          <cell r="AF189">
            <v>3</v>
          </cell>
          <cell r="AG189">
            <v>3</v>
          </cell>
          <cell r="AH189">
            <v>2</v>
          </cell>
          <cell r="AI189">
            <v>3</v>
          </cell>
          <cell r="AJ189" t="str">
            <v>NULL</v>
          </cell>
          <cell r="AK189" t="str">
            <v>NULL</v>
          </cell>
          <cell r="AL189" t="str">
            <v>NULL</v>
          </cell>
        </row>
        <row r="190">
          <cell r="A190">
            <v>107081</v>
          </cell>
          <cell r="B190">
            <v>3732338</v>
          </cell>
          <cell r="C190" t="str">
            <v>Rivelin Primary School</v>
          </cell>
          <cell r="D190" t="str">
            <v>Yorkshire and the Humber</v>
          </cell>
          <cell r="E190" t="str">
            <v>North East, Yorkshire and the Humber</v>
          </cell>
          <cell r="F190" t="str">
            <v>Sheffield</v>
          </cell>
          <cell r="G190" t="str">
            <v>Sheffield Central</v>
          </cell>
          <cell r="H190" t="str">
            <v>S6 2PL</v>
          </cell>
          <cell r="I190" t="str">
            <v>Community School</v>
          </cell>
          <cell r="J190" t="str">
            <v>Primary</v>
          </cell>
          <cell r="K190" t="str">
            <v>Does not have a sixth form</v>
          </cell>
          <cell r="L190">
            <v>10002048</v>
          </cell>
          <cell r="M190">
            <v>42346</v>
          </cell>
          <cell r="N190">
            <v>42347</v>
          </cell>
          <cell r="O190" t="str">
            <v>Requires Improvement S5 Reinspection Visit 1</v>
          </cell>
          <cell r="P190" t="str">
            <v>Schools - S5</v>
          </cell>
          <cell r="Q190" t="str">
            <v>NULL</v>
          </cell>
          <cell r="R190">
            <v>2</v>
          </cell>
          <cell r="S190" t="str">
            <v>NULL</v>
          </cell>
          <cell r="T190">
            <v>2</v>
          </cell>
          <cell r="U190">
            <v>2</v>
          </cell>
          <cell r="V190">
            <v>2</v>
          </cell>
          <cell r="W190">
            <v>2</v>
          </cell>
          <cell r="X190" t="str">
            <v>NULL</v>
          </cell>
          <cell r="Y190">
            <v>2</v>
          </cell>
          <cell r="Z190" t="str">
            <v>NULL</v>
          </cell>
          <cell r="AA190" t="str">
            <v>NULL</v>
          </cell>
          <cell r="AB190" t="str">
            <v>NULL</v>
          </cell>
          <cell r="AC190" t="str">
            <v>NULL</v>
          </cell>
          <cell r="AD190">
            <v>3</v>
          </cell>
          <cell r="AE190" t="str">
            <v>NULL</v>
          </cell>
          <cell r="AF190">
            <v>3</v>
          </cell>
          <cell r="AG190">
            <v>3</v>
          </cell>
          <cell r="AH190">
            <v>2</v>
          </cell>
          <cell r="AI190">
            <v>2</v>
          </cell>
          <cell r="AJ190" t="str">
            <v>NULL</v>
          </cell>
          <cell r="AK190" t="str">
            <v>NULL</v>
          </cell>
          <cell r="AL190" t="str">
            <v>NULL</v>
          </cell>
        </row>
        <row r="191">
          <cell r="A191">
            <v>107084</v>
          </cell>
          <cell r="B191">
            <v>3732341</v>
          </cell>
          <cell r="C191" t="str">
            <v>Greenhill Primary School</v>
          </cell>
          <cell r="D191" t="str">
            <v>Yorkshire and the Humber</v>
          </cell>
          <cell r="E191" t="str">
            <v>North East, Yorkshire and the Humber</v>
          </cell>
          <cell r="F191" t="str">
            <v>Sheffield</v>
          </cell>
          <cell r="G191" t="str">
            <v>Sheffield, Heeley</v>
          </cell>
          <cell r="H191" t="str">
            <v>S8 7RA</v>
          </cell>
          <cell r="I191" t="str">
            <v>Community School</v>
          </cell>
          <cell r="J191" t="str">
            <v>Primary</v>
          </cell>
          <cell r="K191" t="str">
            <v>Does not have a sixth form</v>
          </cell>
          <cell r="L191">
            <v>10002045</v>
          </cell>
          <cell r="M191">
            <v>42340</v>
          </cell>
          <cell r="N191">
            <v>42341</v>
          </cell>
          <cell r="O191" t="str">
            <v>Requires Improvement S5 Reinspection Visit 1</v>
          </cell>
          <cell r="P191" t="str">
            <v>Schools - S5</v>
          </cell>
          <cell r="Q191" t="str">
            <v>NULL</v>
          </cell>
          <cell r="R191">
            <v>3</v>
          </cell>
          <cell r="S191" t="str">
            <v>NULL</v>
          </cell>
          <cell r="T191">
            <v>3</v>
          </cell>
          <cell r="U191">
            <v>3</v>
          </cell>
          <cell r="V191">
            <v>2</v>
          </cell>
          <cell r="W191">
            <v>3</v>
          </cell>
          <cell r="X191" t="str">
            <v>NULL</v>
          </cell>
          <cell r="Y191">
            <v>3</v>
          </cell>
          <cell r="Z191" t="str">
            <v>NULL</v>
          </cell>
          <cell r="AA191" t="str">
            <v>NULL</v>
          </cell>
          <cell r="AB191" t="str">
            <v>NULL</v>
          </cell>
          <cell r="AC191" t="str">
            <v>NULL</v>
          </cell>
          <cell r="AD191">
            <v>3</v>
          </cell>
          <cell r="AE191" t="str">
            <v>NULL</v>
          </cell>
          <cell r="AF191">
            <v>3</v>
          </cell>
          <cell r="AG191">
            <v>3</v>
          </cell>
          <cell r="AH191">
            <v>3</v>
          </cell>
          <cell r="AI191">
            <v>3</v>
          </cell>
          <cell r="AJ191" t="str">
            <v>NULL</v>
          </cell>
          <cell r="AK191" t="str">
            <v>NULL</v>
          </cell>
          <cell r="AL191" t="str">
            <v>NULL</v>
          </cell>
        </row>
        <row r="192">
          <cell r="A192">
            <v>107106</v>
          </cell>
          <cell r="B192">
            <v>3733010</v>
          </cell>
          <cell r="C192" t="str">
            <v>Norton Free Church of England Primary School</v>
          </cell>
          <cell r="D192" t="str">
            <v>Yorkshire and the Humber</v>
          </cell>
          <cell r="E192" t="str">
            <v>North East, Yorkshire and the Humber</v>
          </cell>
          <cell r="F192" t="str">
            <v>Sheffield</v>
          </cell>
          <cell r="G192" t="str">
            <v>Sheffield, Heeley</v>
          </cell>
          <cell r="H192" t="str">
            <v>S8 8JS</v>
          </cell>
          <cell r="I192" t="str">
            <v>Voluntary Controlled School</v>
          </cell>
          <cell r="J192" t="str">
            <v>Primary</v>
          </cell>
          <cell r="K192" t="str">
            <v>Does not have a sixth form</v>
          </cell>
          <cell r="L192">
            <v>10002753</v>
          </cell>
          <cell r="M192">
            <v>42318</v>
          </cell>
          <cell r="N192">
            <v>42318</v>
          </cell>
          <cell r="O192" t="str">
            <v>Maintained Academy and School Short inspection</v>
          </cell>
          <cell r="P192" t="str">
            <v>Schools - Short inspection</v>
          </cell>
          <cell r="Q192" t="str">
            <v>NULL</v>
          </cell>
          <cell r="R192" t="str">
            <v>NULL</v>
          </cell>
          <cell r="S192" t="str">
            <v>NULL</v>
          </cell>
          <cell r="T192" t="str">
            <v>NULL</v>
          </cell>
          <cell r="U192" t="str">
            <v>NULL</v>
          </cell>
          <cell r="V192" t="str">
            <v>NULL</v>
          </cell>
          <cell r="W192" t="str">
            <v>NULL</v>
          </cell>
          <cell r="X192" t="str">
            <v>NULL</v>
          </cell>
          <cell r="Y192" t="str">
            <v>NULL</v>
          </cell>
          <cell r="Z192" t="str">
            <v>NULL</v>
          </cell>
          <cell r="AA192" t="str">
            <v>NULL</v>
          </cell>
          <cell r="AB192" t="str">
            <v>NULL</v>
          </cell>
          <cell r="AC192" t="str">
            <v>NULL</v>
          </cell>
          <cell r="AD192">
            <v>2</v>
          </cell>
          <cell r="AE192" t="str">
            <v>NULL</v>
          </cell>
          <cell r="AF192">
            <v>2</v>
          </cell>
          <cell r="AG192">
            <v>2</v>
          </cell>
          <cell r="AH192">
            <v>2</v>
          </cell>
          <cell r="AI192">
            <v>2</v>
          </cell>
          <cell r="AJ192" t="str">
            <v>NULL</v>
          </cell>
          <cell r="AK192">
            <v>8</v>
          </cell>
          <cell r="AL192" t="str">
            <v>NULL</v>
          </cell>
        </row>
        <row r="193">
          <cell r="A193">
            <v>107206</v>
          </cell>
          <cell r="B193">
            <v>3802033</v>
          </cell>
          <cell r="C193" t="str">
            <v>Greengates Primary School</v>
          </cell>
          <cell r="D193" t="str">
            <v>Yorkshire and the Humber</v>
          </cell>
          <cell r="E193" t="str">
            <v>North East, Yorkshire and the Humber</v>
          </cell>
          <cell r="F193" t="str">
            <v>Bradford</v>
          </cell>
          <cell r="G193" t="str">
            <v>Bradford East</v>
          </cell>
          <cell r="H193" t="str">
            <v>BD10 9AX</v>
          </cell>
          <cell r="I193" t="str">
            <v>Community School</v>
          </cell>
          <cell r="J193" t="str">
            <v>Primary</v>
          </cell>
          <cell r="K193" t="str">
            <v>Does not have a sixth form</v>
          </cell>
          <cell r="L193">
            <v>10001635</v>
          </cell>
          <cell r="M193">
            <v>42333</v>
          </cell>
          <cell r="N193">
            <v>42334</v>
          </cell>
          <cell r="O193" t="str">
            <v>Serious Weaknesses S5 Reinspection</v>
          </cell>
          <cell r="P193" t="str">
            <v>Schools - S5</v>
          </cell>
          <cell r="Q193" t="str">
            <v>NULL</v>
          </cell>
          <cell r="R193">
            <v>3</v>
          </cell>
          <cell r="S193" t="str">
            <v>NULL</v>
          </cell>
          <cell r="T193">
            <v>3</v>
          </cell>
          <cell r="U193">
            <v>3</v>
          </cell>
          <cell r="V193">
            <v>2</v>
          </cell>
          <cell r="W193">
            <v>3</v>
          </cell>
          <cell r="X193" t="str">
            <v>NULL</v>
          </cell>
          <cell r="Y193">
            <v>3</v>
          </cell>
          <cell r="Z193" t="str">
            <v>NULL</v>
          </cell>
          <cell r="AA193" t="str">
            <v>NULL</v>
          </cell>
          <cell r="AB193" t="str">
            <v>NULL</v>
          </cell>
          <cell r="AC193" t="str">
            <v>NULL</v>
          </cell>
          <cell r="AD193">
            <v>4</v>
          </cell>
          <cell r="AE193" t="str">
            <v>SWK</v>
          </cell>
          <cell r="AF193">
            <v>4</v>
          </cell>
          <cell r="AG193">
            <v>4</v>
          </cell>
          <cell r="AH193">
            <v>2</v>
          </cell>
          <cell r="AI193">
            <v>3</v>
          </cell>
          <cell r="AJ193" t="str">
            <v>NULL</v>
          </cell>
          <cell r="AK193" t="str">
            <v>NULL</v>
          </cell>
          <cell r="AL193" t="str">
            <v>NULL</v>
          </cell>
        </row>
        <row r="194">
          <cell r="A194">
            <v>107221</v>
          </cell>
          <cell r="B194">
            <v>3802058</v>
          </cell>
          <cell r="C194" t="str">
            <v>Thackley Primary School</v>
          </cell>
          <cell r="D194" t="str">
            <v>Yorkshire and the Humber</v>
          </cell>
          <cell r="E194" t="str">
            <v>North East, Yorkshire and the Humber</v>
          </cell>
          <cell r="F194" t="str">
            <v>Bradford</v>
          </cell>
          <cell r="G194" t="str">
            <v>Bradford East</v>
          </cell>
          <cell r="H194" t="str">
            <v>BD10 8PJ</v>
          </cell>
          <cell r="I194" t="str">
            <v>Community School</v>
          </cell>
          <cell r="J194" t="str">
            <v>Primary</v>
          </cell>
          <cell r="K194" t="str">
            <v>Does not have a sixth form</v>
          </cell>
          <cell r="L194">
            <v>10000701</v>
          </cell>
          <cell r="M194">
            <v>42297</v>
          </cell>
          <cell r="N194">
            <v>42297</v>
          </cell>
          <cell r="O194" t="str">
            <v>Maintained Academy and School Short inspection</v>
          </cell>
          <cell r="P194" t="str">
            <v>Schools - Short inspection</v>
          </cell>
          <cell r="Q194" t="str">
            <v>NULL</v>
          </cell>
          <cell r="R194" t="str">
            <v>NULL</v>
          </cell>
          <cell r="S194" t="str">
            <v>NULL</v>
          </cell>
          <cell r="T194" t="str">
            <v>NULL</v>
          </cell>
          <cell r="U194" t="str">
            <v>NULL</v>
          </cell>
          <cell r="V194" t="str">
            <v>NULL</v>
          </cell>
          <cell r="W194" t="str">
            <v>NULL</v>
          </cell>
          <cell r="X194" t="str">
            <v>NULL</v>
          </cell>
          <cell r="Y194" t="str">
            <v>NULL</v>
          </cell>
          <cell r="Z194" t="str">
            <v>NULL</v>
          </cell>
          <cell r="AA194" t="str">
            <v>NULL</v>
          </cell>
          <cell r="AB194" t="str">
            <v>NULL</v>
          </cell>
          <cell r="AC194" t="str">
            <v>NULL</v>
          </cell>
          <cell r="AD194">
            <v>2</v>
          </cell>
          <cell r="AE194" t="str">
            <v>NULL</v>
          </cell>
          <cell r="AF194">
            <v>2</v>
          </cell>
          <cell r="AG194">
            <v>2</v>
          </cell>
          <cell r="AH194">
            <v>1</v>
          </cell>
          <cell r="AI194">
            <v>1</v>
          </cell>
          <cell r="AJ194" t="str">
            <v>NULL</v>
          </cell>
          <cell r="AK194">
            <v>2</v>
          </cell>
          <cell r="AL194">
            <v>9</v>
          </cell>
        </row>
        <row r="195">
          <cell r="A195">
            <v>107271</v>
          </cell>
          <cell r="B195">
            <v>3802142</v>
          </cell>
          <cell r="C195" t="str">
            <v>High Crags Primary School</v>
          </cell>
          <cell r="D195" t="str">
            <v>Yorkshire and the Humber</v>
          </cell>
          <cell r="E195" t="str">
            <v>North East, Yorkshire and the Humber</v>
          </cell>
          <cell r="F195" t="str">
            <v>Bradford</v>
          </cell>
          <cell r="G195" t="str">
            <v>Shipley</v>
          </cell>
          <cell r="H195" t="str">
            <v>BD18 2ES</v>
          </cell>
          <cell r="I195" t="str">
            <v>Community School</v>
          </cell>
          <cell r="J195" t="str">
            <v>Primary</v>
          </cell>
          <cell r="K195" t="str">
            <v>Does not have a sixth form</v>
          </cell>
          <cell r="L195">
            <v>10006707</v>
          </cell>
          <cell r="M195">
            <v>42339</v>
          </cell>
          <cell r="N195">
            <v>42340</v>
          </cell>
          <cell r="O195" t="str">
            <v>Schools into Special Measures Visit 1</v>
          </cell>
          <cell r="P195" t="str">
            <v>Schools - S8</v>
          </cell>
          <cell r="Q195" t="str">
            <v>NULL</v>
          </cell>
          <cell r="R195" t="str">
            <v>NULL</v>
          </cell>
          <cell r="S195" t="str">
            <v>NULL</v>
          </cell>
          <cell r="T195" t="str">
            <v>NULL</v>
          </cell>
          <cell r="U195" t="str">
            <v>NULL</v>
          </cell>
          <cell r="V195" t="str">
            <v>NULL</v>
          </cell>
          <cell r="W195" t="str">
            <v>NULL</v>
          </cell>
          <cell r="X195" t="str">
            <v>NULL</v>
          </cell>
          <cell r="Y195" t="str">
            <v>NULL</v>
          </cell>
          <cell r="Z195" t="str">
            <v>NULL</v>
          </cell>
          <cell r="AA195" t="str">
            <v>NULL</v>
          </cell>
          <cell r="AB195" t="str">
            <v>NULL</v>
          </cell>
          <cell r="AC195" t="str">
            <v>NULL</v>
          </cell>
          <cell r="AD195">
            <v>4</v>
          </cell>
          <cell r="AE195" t="str">
            <v>SM</v>
          </cell>
          <cell r="AF195">
            <v>4</v>
          </cell>
          <cell r="AG195">
            <v>4</v>
          </cell>
          <cell r="AH195">
            <v>3</v>
          </cell>
          <cell r="AI195">
            <v>4</v>
          </cell>
          <cell r="AJ195" t="str">
            <v>NULL</v>
          </cell>
          <cell r="AK195">
            <v>2</v>
          </cell>
          <cell r="AL195">
            <v>9</v>
          </cell>
        </row>
        <row r="196">
          <cell r="A196">
            <v>107330</v>
          </cell>
          <cell r="B196">
            <v>3803349</v>
          </cell>
          <cell r="C196" t="str">
            <v>St William's Catholic Primary School</v>
          </cell>
          <cell r="D196" t="str">
            <v>Yorkshire and the Humber</v>
          </cell>
          <cell r="E196" t="str">
            <v>North East, Yorkshire and the Humber</v>
          </cell>
          <cell r="F196" t="str">
            <v>Bradford</v>
          </cell>
          <cell r="G196" t="str">
            <v>Bradford West</v>
          </cell>
          <cell r="H196" t="str">
            <v>BD8 9RG</v>
          </cell>
          <cell r="I196" t="str">
            <v>Voluntary Aided School</v>
          </cell>
          <cell r="J196" t="str">
            <v>Primary</v>
          </cell>
          <cell r="K196" t="str">
            <v>Does not have a sixth form</v>
          </cell>
          <cell r="L196">
            <v>10006820</v>
          </cell>
          <cell r="M196">
            <v>42321</v>
          </cell>
          <cell r="N196">
            <v>42321</v>
          </cell>
          <cell r="O196" t="str">
            <v>Requires Improvement monitoring Visit 1</v>
          </cell>
          <cell r="P196" t="str">
            <v>Schools - S8</v>
          </cell>
          <cell r="Q196" t="str">
            <v>NULL</v>
          </cell>
          <cell r="R196" t="str">
            <v>NULL</v>
          </cell>
          <cell r="S196" t="str">
            <v>NULL</v>
          </cell>
          <cell r="T196" t="str">
            <v>NULL</v>
          </cell>
          <cell r="U196" t="str">
            <v>NULL</v>
          </cell>
          <cell r="V196" t="str">
            <v>NULL</v>
          </cell>
          <cell r="W196" t="str">
            <v>NULL</v>
          </cell>
          <cell r="X196" t="str">
            <v>NULL</v>
          </cell>
          <cell r="Y196" t="str">
            <v>NULL</v>
          </cell>
          <cell r="Z196" t="str">
            <v>NULL</v>
          </cell>
          <cell r="AA196" t="str">
            <v>NULL</v>
          </cell>
          <cell r="AB196" t="str">
            <v>NULL</v>
          </cell>
          <cell r="AC196" t="str">
            <v>NULL</v>
          </cell>
          <cell r="AD196">
            <v>3</v>
          </cell>
          <cell r="AE196" t="str">
            <v>NULL</v>
          </cell>
          <cell r="AF196">
            <v>3</v>
          </cell>
          <cell r="AG196">
            <v>3</v>
          </cell>
          <cell r="AH196">
            <v>2</v>
          </cell>
          <cell r="AI196">
            <v>3</v>
          </cell>
          <cell r="AJ196" t="str">
            <v>NULL</v>
          </cell>
          <cell r="AK196">
            <v>3</v>
          </cell>
          <cell r="AL196">
            <v>9</v>
          </cell>
        </row>
        <row r="197">
          <cell r="A197">
            <v>107334</v>
          </cell>
          <cell r="B197">
            <v>3803353</v>
          </cell>
          <cell r="C197" t="str">
            <v>Our Lady and St Brendan's Catholic Primary School</v>
          </cell>
          <cell r="D197" t="str">
            <v>Yorkshire and the Humber</v>
          </cell>
          <cell r="E197" t="str">
            <v>North East, Yorkshire and the Humber</v>
          </cell>
          <cell r="F197" t="str">
            <v>Bradford</v>
          </cell>
          <cell r="G197" t="str">
            <v>Bradford East</v>
          </cell>
          <cell r="H197" t="str">
            <v>BD10 0QA</v>
          </cell>
          <cell r="I197" t="str">
            <v>Voluntary Aided School</v>
          </cell>
          <cell r="J197" t="str">
            <v>Primary</v>
          </cell>
          <cell r="K197" t="str">
            <v>Does not have a sixth form</v>
          </cell>
          <cell r="L197">
            <v>10006821</v>
          </cell>
          <cell r="M197">
            <v>42331</v>
          </cell>
          <cell r="N197">
            <v>42331</v>
          </cell>
          <cell r="O197" t="str">
            <v>Requires Improvement monitoring Visit 1</v>
          </cell>
          <cell r="P197" t="str">
            <v>Schools - S8</v>
          </cell>
          <cell r="Q197" t="str">
            <v>NULL</v>
          </cell>
          <cell r="R197" t="str">
            <v>NULL</v>
          </cell>
          <cell r="S197" t="str">
            <v>NULL</v>
          </cell>
          <cell r="T197" t="str">
            <v>NULL</v>
          </cell>
          <cell r="U197" t="str">
            <v>NULL</v>
          </cell>
          <cell r="V197" t="str">
            <v>NULL</v>
          </cell>
          <cell r="W197" t="str">
            <v>NULL</v>
          </cell>
          <cell r="X197" t="str">
            <v>NULL</v>
          </cell>
          <cell r="Y197" t="str">
            <v>NULL</v>
          </cell>
          <cell r="Z197" t="str">
            <v>NULL</v>
          </cell>
          <cell r="AA197" t="str">
            <v>NULL</v>
          </cell>
          <cell r="AB197" t="str">
            <v>NULL</v>
          </cell>
          <cell r="AC197" t="str">
            <v>NULL</v>
          </cell>
          <cell r="AD197">
            <v>3</v>
          </cell>
          <cell r="AE197" t="str">
            <v>NULL</v>
          </cell>
          <cell r="AF197">
            <v>3</v>
          </cell>
          <cell r="AG197">
            <v>3</v>
          </cell>
          <cell r="AH197">
            <v>2</v>
          </cell>
          <cell r="AI197">
            <v>3</v>
          </cell>
          <cell r="AJ197" t="str">
            <v>NULL</v>
          </cell>
          <cell r="AK197">
            <v>2</v>
          </cell>
          <cell r="AL197">
            <v>9</v>
          </cell>
        </row>
        <row r="198">
          <cell r="A198">
            <v>107335</v>
          </cell>
          <cell r="B198">
            <v>3803354</v>
          </cell>
          <cell r="C198" t="str">
            <v>St Cuthbert and The First Martyrs' Catholic Primary School</v>
          </cell>
          <cell r="D198" t="str">
            <v>Yorkshire and the Humber</v>
          </cell>
          <cell r="E198" t="str">
            <v>North East, Yorkshire and the Humber</v>
          </cell>
          <cell r="F198" t="str">
            <v>Bradford</v>
          </cell>
          <cell r="G198" t="str">
            <v>Bradford West</v>
          </cell>
          <cell r="H198" t="str">
            <v>BD9 5AT</v>
          </cell>
          <cell r="I198" t="str">
            <v>Voluntary Aided School</v>
          </cell>
          <cell r="J198" t="str">
            <v>Primary</v>
          </cell>
          <cell r="K198" t="str">
            <v>Does not have a sixth form</v>
          </cell>
          <cell r="L198">
            <v>10003334</v>
          </cell>
          <cell r="M198">
            <v>42346</v>
          </cell>
          <cell r="N198">
            <v>42346</v>
          </cell>
          <cell r="O198" t="str">
            <v>Maintained Academy and School Short inspection</v>
          </cell>
          <cell r="P198" t="str">
            <v>Schools - Short inspection</v>
          </cell>
          <cell r="Q198" t="str">
            <v>NULL</v>
          </cell>
          <cell r="R198" t="str">
            <v>NULL</v>
          </cell>
          <cell r="S198" t="str">
            <v>NULL</v>
          </cell>
          <cell r="T198" t="str">
            <v>NULL</v>
          </cell>
          <cell r="U198" t="str">
            <v>NULL</v>
          </cell>
          <cell r="V198" t="str">
            <v>NULL</v>
          </cell>
          <cell r="W198" t="str">
            <v>NULL</v>
          </cell>
          <cell r="X198" t="str">
            <v>NULL</v>
          </cell>
          <cell r="Y198" t="str">
            <v>NULL</v>
          </cell>
          <cell r="Z198" t="str">
            <v>NULL</v>
          </cell>
          <cell r="AA198" t="str">
            <v>NULL</v>
          </cell>
          <cell r="AB198" t="str">
            <v>NULL</v>
          </cell>
          <cell r="AC198" t="str">
            <v>NULL</v>
          </cell>
          <cell r="AD198">
            <v>2</v>
          </cell>
          <cell r="AE198" t="str">
            <v>NULL</v>
          </cell>
          <cell r="AF198">
            <v>2</v>
          </cell>
          <cell r="AG198">
            <v>2</v>
          </cell>
          <cell r="AH198">
            <v>1</v>
          </cell>
          <cell r="AI198">
            <v>2</v>
          </cell>
          <cell r="AJ198" t="str">
            <v>NULL</v>
          </cell>
          <cell r="AK198">
            <v>8</v>
          </cell>
          <cell r="AL198" t="str">
            <v>NULL</v>
          </cell>
        </row>
        <row r="199">
          <cell r="A199">
            <v>107413</v>
          </cell>
          <cell r="B199">
            <v>3804100</v>
          </cell>
          <cell r="C199" t="str">
            <v>Carlton Bolling College</v>
          </cell>
          <cell r="D199" t="str">
            <v>Yorkshire and the Humber</v>
          </cell>
          <cell r="E199" t="str">
            <v>North East, Yorkshire and the Humber</v>
          </cell>
          <cell r="F199" t="str">
            <v>Bradford</v>
          </cell>
          <cell r="G199" t="str">
            <v>Bradford East</v>
          </cell>
          <cell r="H199" t="str">
            <v>BD3 0DU</v>
          </cell>
          <cell r="I199" t="str">
            <v>Community School</v>
          </cell>
          <cell r="J199" t="str">
            <v>Secondary</v>
          </cell>
          <cell r="K199" t="str">
            <v>Has a sixth form</v>
          </cell>
          <cell r="L199">
            <v>10005213</v>
          </cell>
          <cell r="M199">
            <v>42291</v>
          </cell>
          <cell r="N199">
            <v>42292</v>
          </cell>
          <cell r="O199" t="str">
            <v>Schools into Special Measures Visit 4</v>
          </cell>
          <cell r="P199" t="str">
            <v>Schools - S8 deemed S5</v>
          </cell>
          <cell r="Q199" t="str">
            <v>NULL</v>
          </cell>
          <cell r="R199">
            <v>3</v>
          </cell>
          <cell r="S199" t="str">
            <v>NULL</v>
          </cell>
          <cell r="T199">
            <v>3</v>
          </cell>
          <cell r="U199">
            <v>3</v>
          </cell>
          <cell r="V199">
            <v>3</v>
          </cell>
          <cell r="W199">
            <v>3</v>
          </cell>
          <cell r="X199" t="str">
            <v>NULL</v>
          </cell>
          <cell r="Y199" t="str">
            <v>NULL</v>
          </cell>
          <cell r="Z199">
            <v>3</v>
          </cell>
          <cell r="AA199" t="str">
            <v>NULL</v>
          </cell>
          <cell r="AB199" t="str">
            <v>NULL</v>
          </cell>
          <cell r="AC199" t="str">
            <v>NULL</v>
          </cell>
          <cell r="AD199">
            <v>4</v>
          </cell>
          <cell r="AE199" t="str">
            <v>SM</v>
          </cell>
          <cell r="AF199">
            <v>3</v>
          </cell>
          <cell r="AG199">
            <v>3</v>
          </cell>
          <cell r="AH199">
            <v>4</v>
          </cell>
          <cell r="AI199">
            <v>4</v>
          </cell>
          <cell r="AJ199" t="str">
            <v>NULL</v>
          </cell>
          <cell r="AK199" t="str">
            <v>NULL</v>
          </cell>
          <cell r="AL199" t="str">
            <v>NULL</v>
          </cell>
        </row>
        <row r="200">
          <cell r="A200">
            <v>107440</v>
          </cell>
          <cell r="B200">
            <v>3805401</v>
          </cell>
          <cell r="C200" t="str">
            <v>Hanson School</v>
          </cell>
          <cell r="D200" t="str">
            <v>Yorkshire and the Humber</v>
          </cell>
          <cell r="E200" t="str">
            <v>North East, Yorkshire and the Humber</v>
          </cell>
          <cell r="F200" t="str">
            <v>Bradford</v>
          </cell>
          <cell r="G200" t="str">
            <v>Bradford East</v>
          </cell>
          <cell r="H200" t="str">
            <v>BD2 1JP</v>
          </cell>
          <cell r="I200" t="str">
            <v>Foundation School</v>
          </cell>
          <cell r="J200" t="str">
            <v>Secondary</v>
          </cell>
          <cell r="K200" t="str">
            <v>Has a sixth form</v>
          </cell>
          <cell r="L200">
            <v>10005882</v>
          </cell>
          <cell r="M200">
            <v>42327</v>
          </cell>
          <cell r="N200">
            <v>42328</v>
          </cell>
          <cell r="O200" t="str">
            <v>Schools into Special Measures Visit 2</v>
          </cell>
          <cell r="P200" t="str">
            <v>Schools - S8</v>
          </cell>
          <cell r="Q200" t="str">
            <v>NULL</v>
          </cell>
          <cell r="R200" t="str">
            <v>NULL</v>
          </cell>
          <cell r="S200" t="str">
            <v>NULL</v>
          </cell>
          <cell r="T200" t="str">
            <v>NULL</v>
          </cell>
          <cell r="U200" t="str">
            <v>NULL</v>
          </cell>
          <cell r="V200" t="str">
            <v>NULL</v>
          </cell>
          <cell r="W200" t="str">
            <v>NULL</v>
          </cell>
          <cell r="X200" t="str">
            <v>NULL</v>
          </cell>
          <cell r="Y200" t="str">
            <v>NULL</v>
          </cell>
          <cell r="Z200" t="str">
            <v>NULL</v>
          </cell>
          <cell r="AA200" t="str">
            <v>NULL</v>
          </cell>
          <cell r="AB200" t="str">
            <v>NULL</v>
          </cell>
          <cell r="AC200" t="str">
            <v>NULL</v>
          </cell>
          <cell r="AD200">
            <v>4</v>
          </cell>
          <cell r="AE200" t="str">
            <v>SM</v>
          </cell>
          <cell r="AF200">
            <v>4</v>
          </cell>
          <cell r="AG200">
            <v>4</v>
          </cell>
          <cell r="AH200">
            <v>4</v>
          </cell>
          <cell r="AI200">
            <v>4</v>
          </cell>
          <cell r="AJ200" t="str">
            <v>NULL</v>
          </cell>
          <cell r="AK200">
            <v>9</v>
          </cell>
          <cell r="AL200">
            <v>3</v>
          </cell>
        </row>
        <row r="201">
          <cell r="A201">
            <v>107443</v>
          </cell>
          <cell r="B201">
            <v>3805404</v>
          </cell>
          <cell r="C201" t="str">
            <v>Laisterdyke Business and Enterprise College</v>
          </cell>
          <cell r="D201" t="str">
            <v>Yorkshire and the Humber</v>
          </cell>
          <cell r="E201" t="str">
            <v>North East, Yorkshire and the Humber</v>
          </cell>
          <cell r="F201" t="str">
            <v>Bradford</v>
          </cell>
          <cell r="G201" t="str">
            <v>Bradford East</v>
          </cell>
          <cell r="H201" t="str">
            <v>BD3 8HE</v>
          </cell>
          <cell r="I201" t="str">
            <v>Foundation School</v>
          </cell>
          <cell r="J201" t="str">
            <v>Secondary</v>
          </cell>
          <cell r="K201" t="str">
            <v>Has a sixth form</v>
          </cell>
          <cell r="L201">
            <v>10002170</v>
          </cell>
          <cell r="M201">
            <v>42276</v>
          </cell>
          <cell r="N201">
            <v>42277</v>
          </cell>
          <cell r="O201" t="str">
            <v>Requires Improvement S5 Reinspection Visit 1</v>
          </cell>
          <cell r="P201" t="str">
            <v>Schools - S5</v>
          </cell>
          <cell r="Q201" t="str">
            <v>NULL</v>
          </cell>
          <cell r="R201">
            <v>4</v>
          </cell>
          <cell r="S201" t="str">
            <v>SM</v>
          </cell>
          <cell r="T201">
            <v>4</v>
          </cell>
          <cell r="U201">
            <v>4</v>
          </cell>
          <cell r="V201">
            <v>3</v>
          </cell>
          <cell r="W201">
            <v>4</v>
          </cell>
          <cell r="X201" t="str">
            <v>NULL</v>
          </cell>
          <cell r="Y201" t="str">
            <v>NULL</v>
          </cell>
          <cell r="Z201">
            <v>3</v>
          </cell>
          <cell r="AA201" t="str">
            <v>NULL</v>
          </cell>
          <cell r="AB201" t="str">
            <v>NULL</v>
          </cell>
          <cell r="AC201" t="str">
            <v>NULL</v>
          </cell>
          <cell r="AD201">
            <v>3</v>
          </cell>
          <cell r="AE201" t="str">
            <v>NULL</v>
          </cell>
          <cell r="AF201">
            <v>3</v>
          </cell>
          <cell r="AG201">
            <v>3</v>
          </cell>
          <cell r="AH201">
            <v>3</v>
          </cell>
          <cell r="AI201">
            <v>3</v>
          </cell>
          <cell r="AJ201" t="str">
            <v>NULL</v>
          </cell>
          <cell r="AK201" t="str">
            <v>NULL</v>
          </cell>
          <cell r="AL201" t="str">
            <v>NULL</v>
          </cell>
        </row>
        <row r="202">
          <cell r="A202">
            <v>107505</v>
          </cell>
          <cell r="B202">
            <v>3812050</v>
          </cell>
          <cell r="C202" t="str">
            <v>Holywell Green Primary School</v>
          </cell>
          <cell r="D202" t="str">
            <v>Yorkshire and the Humber</v>
          </cell>
          <cell r="E202" t="str">
            <v>North East, Yorkshire and the Humber</v>
          </cell>
          <cell r="F202" t="str">
            <v>Calderdale</v>
          </cell>
          <cell r="G202" t="str">
            <v>Calder Valley</v>
          </cell>
          <cell r="H202" t="str">
            <v>HX4 9AE</v>
          </cell>
          <cell r="I202" t="str">
            <v>Community School</v>
          </cell>
          <cell r="J202" t="str">
            <v>Primary</v>
          </cell>
          <cell r="K202" t="str">
            <v>Does not have a sixth form</v>
          </cell>
          <cell r="L202">
            <v>10001209</v>
          </cell>
          <cell r="M202">
            <v>42341</v>
          </cell>
          <cell r="N202">
            <v>42341</v>
          </cell>
          <cell r="O202" t="str">
            <v>Maintained Academy and School Short inspection</v>
          </cell>
          <cell r="P202" t="str">
            <v>Schools - Short inspection</v>
          </cell>
          <cell r="Q202" t="str">
            <v>NULL</v>
          </cell>
          <cell r="R202" t="str">
            <v>NULL</v>
          </cell>
          <cell r="S202" t="str">
            <v>NULL</v>
          </cell>
          <cell r="T202" t="str">
            <v>NULL</v>
          </cell>
          <cell r="U202" t="str">
            <v>NULL</v>
          </cell>
          <cell r="V202" t="str">
            <v>NULL</v>
          </cell>
          <cell r="W202" t="str">
            <v>NULL</v>
          </cell>
          <cell r="X202" t="str">
            <v>NULL</v>
          </cell>
          <cell r="Y202" t="str">
            <v>NULL</v>
          </cell>
          <cell r="Z202" t="str">
            <v>NULL</v>
          </cell>
          <cell r="AA202" t="str">
            <v>NULL</v>
          </cell>
          <cell r="AB202" t="str">
            <v>NULL</v>
          </cell>
          <cell r="AC202" t="str">
            <v>NULL</v>
          </cell>
          <cell r="AD202">
            <v>2</v>
          </cell>
          <cell r="AE202" t="str">
            <v>NULL</v>
          </cell>
          <cell r="AF202">
            <v>2</v>
          </cell>
          <cell r="AG202">
            <v>2</v>
          </cell>
          <cell r="AH202">
            <v>2</v>
          </cell>
          <cell r="AI202">
            <v>2</v>
          </cell>
          <cell r="AJ202" t="str">
            <v>NULL</v>
          </cell>
          <cell r="AK202">
            <v>2</v>
          </cell>
          <cell r="AL202">
            <v>9</v>
          </cell>
        </row>
        <row r="203">
          <cell r="A203">
            <v>107533</v>
          </cell>
          <cell r="B203">
            <v>3812087</v>
          </cell>
          <cell r="C203" t="str">
            <v>Cross Lane Primary and Nursery School</v>
          </cell>
          <cell r="D203" t="str">
            <v>Yorkshire and the Humber</v>
          </cell>
          <cell r="E203" t="str">
            <v>North East, Yorkshire and the Humber</v>
          </cell>
          <cell r="F203" t="str">
            <v>Calderdale</v>
          </cell>
          <cell r="G203" t="str">
            <v>Calder Valley</v>
          </cell>
          <cell r="H203" t="str">
            <v>HX5 0LP</v>
          </cell>
          <cell r="I203" t="str">
            <v>Community School</v>
          </cell>
          <cell r="J203" t="str">
            <v>Primary</v>
          </cell>
          <cell r="K203" t="str">
            <v>Does not have a sixth form</v>
          </cell>
          <cell r="L203">
            <v>10006732</v>
          </cell>
          <cell r="M203">
            <v>42268</v>
          </cell>
          <cell r="N203">
            <v>42268</v>
          </cell>
          <cell r="O203" t="str">
            <v>Requires Improvement monitoring Visit 1</v>
          </cell>
          <cell r="P203" t="str">
            <v>Schools - S8</v>
          </cell>
          <cell r="Q203" t="str">
            <v>NULL</v>
          </cell>
          <cell r="R203" t="str">
            <v>NULL</v>
          </cell>
          <cell r="S203" t="str">
            <v>NULL</v>
          </cell>
          <cell r="T203" t="str">
            <v>NULL</v>
          </cell>
          <cell r="U203" t="str">
            <v>NULL</v>
          </cell>
          <cell r="V203" t="str">
            <v>NULL</v>
          </cell>
          <cell r="W203" t="str">
            <v>NULL</v>
          </cell>
          <cell r="X203" t="str">
            <v>NULL</v>
          </cell>
          <cell r="Y203" t="str">
            <v>NULL</v>
          </cell>
          <cell r="Z203" t="str">
            <v>NULL</v>
          </cell>
          <cell r="AA203" t="str">
            <v>NULL</v>
          </cell>
          <cell r="AB203" t="str">
            <v>NULL</v>
          </cell>
          <cell r="AC203" t="str">
            <v>NULL</v>
          </cell>
          <cell r="AD203">
            <v>3</v>
          </cell>
          <cell r="AE203" t="str">
            <v>NULL</v>
          </cell>
          <cell r="AF203">
            <v>3</v>
          </cell>
          <cell r="AG203">
            <v>3</v>
          </cell>
          <cell r="AH203">
            <v>2</v>
          </cell>
          <cell r="AI203">
            <v>3</v>
          </cell>
          <cell r="AJ203" t="str">
            <v>NULL</v>
          </cell>
          <cell r="AK203">
            <v>3</v>
          </cell>
          <cell r="AL203">
            <v>9</v>
          </cell>
        </row>
        <row r="204">
          <cell r="A204">
            <v>107535</v>
          </cell>
          <cell r="B204">
            <v>3813001</v>
          </cell>
          <cell r="C204" t="str">
            <v>Christ Church Pellon CofE VC Primary School</v>
          </cell>
          <cell r="D204" t="str">
            <v>Yorkshire and the Humber</v>
          </cell>
          <cell r="E204" t="str">
            <v>North East, Yorkshire and the Humber</v>
          </cell>
          <cell r="F204" t="str">
            <v>Calderdale</v>
          </cell>
          <cell r="G204" t="str">
            <v>Halifax</v>
          </cell>
          <cell r="H204" t="str">
            <v>HX2 0QQ</v>
          </cell>
          <cell r="I204" t="str">
            <v>Voluntary Controlled School</v>
          </cell>
          <cell r="J204" t="str">
            <v>Primary</v>
          </cell>
          <cell r="K204" t="str">
            <v>Does not have a sixth form</v>
          </cell>
          <cell r="L204">
            <v>10006737</v>
          </cell>
          <cell r="M204">
            <v>42297</v>
          </cell>
          <cell r="N204">
            <v>42297</v>
          </cell>
          <cell r="O204" t="str">
            <v>Requires Improvement monitoring Visit 1</v>
          </cell>
          <cell r="P204" t="str">
            <v>Schools - S8</v>
          </cell>
          <cell r="Q204" t="str">
            <v>NULL</v>
          </cell>
          <cell r="R204" t="str">
            <v>NULL</v>
          </cell>
          <cell r="S204" t="str">
            <v>NULL</v>
          </cell>
          <cell r="T204" t="str">
            <v>NULL</v>
          </cell>
          <cell r="U204" t="str">
            <v>NULL</v>
          </cell>
          <cell r="V204" t="str">
            <v>NULL</v>
          </cell>
          <cell r="W204" t="str">
            <v>NULL</v>
          </cell>
          <cell r="X204" t="str">
            <v>NULL</v>
          </cell>
          <cell r="Y204" t="str">
            <v>NULL</v>
          </cell>
          <cell r="Z204" t="str">
            <v>NULL</v>
          </cell>
          <cell r="AA204" t="str">
            <v>NULL</v>
          </cell>
          <cell r="AB204" t="str">
            <v>NULL</v>
          </cell>
          <cell r="AC204" t="str">
            <v>NULL</v>
          </cell>
          <cell r="AD204">
            <v>3</v>
          </cell>
          <cell r="AE204" t="str">
            <v>NULL</v>
          </cell>
          <cell r="AF204">
            <v>3</v>
          </cell>
          <cell r="AG204">
            <v>3</v>
          </cell>
          <cell r="AH204">
            <v>2</v>
          </cell>
          <cell r="AI204">
            <v>3</v>
          </cell>
          <cell r="AJ204" t="str">
            <v>NULL</v>
          </cell>
          <cell r="AK204">
            <v>2</v>
          </cell>
          <cell r="AL204">
            <v>9</v>
          </cell>
        </row>
        <row r="205">
          <cell r="A205">
            <v>107562</v>
          </cell>
          <cell r="B205">
            <v>3814022</v>
          </cell>
          <cell r="C205" t="str">
            <v>Calder High School, A Specialist Technology College</v>
          </cell>
          <cell r="D205" t="str">
            <v>Yorkshire and the Humber</v>
          </cell>
          <cell r="E205" t="str">
            <v>North East, Yorkshire and the Humber</v>
          </cell>
          <cell r="F205" t="str">
            <v>Calderdale</v>
          </cell>
          <cell r="G205" t="str">
            <v>Calder Valley</v>
          </cell>
          <cell r="H205" t="str">
            <v>HX7 5QN</v>
          </cell>
          <cell r="I205" t="str">
            <v>Foundation School</v>
          </cell>
          <cell r="J205" t="str">
            <v>Secondary</v>
          </cell>
          <cell r="K205" t="str">
            <v>Has a sixth form</v>
          </cell>
          <cell r="L205">
            <v>10006730</v>
          </cell>
          <cell r="M205">
            <v>42290</v>
          </cell>
          <cell r="N205">
            <v>42290</v>
          </cell>
          <cell r="O205" t="str">
            <v>Requires Improvement monitoring Visit 1</v>
          </cell>
          <cell r="P205" t="str">
            <v>Schools - S8</v>
          </cell>
          <cell r="Q205" t="str">
            <v>NULL</v>
          </cell>
          <cell r="R205" t="str">
            <v>NULL</v>
          </cell>
          <cell r="S205" t="str">
            <v>NULL</v>
          </cell>
          <cell r="T205" t="str">
            <v>NULL</v>
          </cell>
          <cell r="U205" t="str">
            <v>NULL</v>
          </cell>
          <cell r="V205" t="str">
            <v>NULL</v>
          </cell>
          <cell r="W205" t="str">
            <v>NULL</v>
          </cell>
          <cell r="X205" t="str">
            <v>NULL</v>
          </cell>
          <cell r="Y205" t="str">
            <v>NULL</v>
          </cell>
          <cell r="Z205" t="str">
            <v>NULL</v>
          </cell>
          <cell r="AA205" t="str">
            <v>NULL</v>
          </cell>
          <cell r="AB205" t="str">
            <v>NULL</v>
          </cell>
          <cell r="AC205" t="str">
            <v>NULL</v>
          </cell>
          <cell r="AD205">
            <v>3</v>
          </cell>
          <cell r="AE205" t="str">
            <v>NULL</v>
          </cell>
          <cell r="AF205">
            <v>3</v>
          </cell>
          <cell r="AG205">
            <v>3</v>
          </cell>
          <cell r="AH205">
            <v>2</v>
          </cell>
          <cell r="AI205">
            <v>3</v>
          </cell>
          <cell r="AJ205" t="str">
            <v>NULL</v>
          </cell>
          <cell r="AK205">
            <v>9</v>
          </cell>
          <cell r="AL205">
            <v>3</v>
          </cell>
        </row>
        <row r="206">
          <cell r="A206">
            <v>107647</v>
          </cell>
          <cell r="B206">
            <v>3822076</v>
          </cell>
          <cell r="C206" t="str">
            <v>Wellhouse Junior and Infant School</v>
          </cell>
          <cell r="D206" t="str">
            <v>Yorkshire and the Humber</v>
          </cell>
          <cell r="E206" t="str">
            <v>North East, Yorkshire and the Humber</v>
          </cell>
          <cell r="F206" t="str">
            <v>Kirklees</v>
          </cell>
          <cell r="G206" t="str">
            <v>Colne Valley</v>
          </cell>
          <cell r="H206" t="str">
            <v>HD7 4ES</v>
          </cell>
          <cell r="I206" t="str">
            <v>Community School</v>
          </cell>
          <cell r="J206" t="str">
            <v>Primary</v>
          </cell>
          <cell r="K206" t="str">
            <v>Does not have a sixth form</v>
          </cell>
          <cell r="L206">
            <v>10000476</v>
          </cell>
          <cell r="M206">
            <v>42339</v>
          </cell>
          <cell r="N206">
            <v>42339</v>
          </cell>
          <cell r="O206" t="str">
            <v>Maintained Academy and School Short inspection</v>
          </cell>
          <cell r="P206" t="str">
            <v>Schools - Short inspection</v>
          </cell>
          <cell r="Q206" t="str">
            <v>NULL</v>
          </cell>
          <cell r="R206" t="str">
            <v>NULL</v>
          </cell>
          <cell r="S206" t="str">
            <v>NULL</v>
          </cell>
          <cell r="T206" t="str">
            <v>NULL</v>
          </cell>
          <cell r="U206" t="str">
            <v>NULL</v>
          </cell>
          <cell r="V206" t="str">
            <v>NULL</v>
          </cell>
          <cell r="W206" t="str">
            <v>NULL</v>
          </cell>
          <cell r="X206" t="str">
            <v>NULL</v>
          </cell>
          <cell r="Y206" t="str">
            <v>NULL</v>
          </cell>
          <cell r="Z206" t="str">
            <v>NULL</v>
          </cell>
          <cell r="AA206" t="str">
            <v>NULL</v>
          </cell>
          <cell r="AB206" t="str">
            <v>NULL</v>
          </cell>
          <cell r="AC206" t="str">
            <v>NULL</v>
          </cell>
          <cell r="AD206">
            <v>2</v>
          </cell>
          <cell r="AE206" t="str">
            <v>NULL</v>
          </cell>
          <cell r="AF206">
            <v>2</v>
          </cell>
          <cell r="AG206">
            <v>2</v>
          </cell>
          <cell r="AH206">
            <v>2</v>
          </cell>
          <cell r="AI206">
            <v>2</v>
          </cell>
          <cell r="AJ206" t="str">
            <v>NULL</v>
          </cell>
          <cell r="AK206">
            <v>8</v>
          </cell>
          <cell r="AL206" t="str">
            <v>NULL</v>
          </cell>
        </row>
        <row r="207">
          <cell r="A207">
            <v>107667</v>
          </cell>
          <cell r="B207">
            <v>3822100</v>
          </cell>
          <cell r="C207" t="str">
            <v>Hartshead Junior and Infant School</v>
          </cell>
          <cell r="D207" t="str">
            <v>Yorkshire and the Humber</v>
          </cell>
          <cell r="E207" t="str">
            <v>North East, Yorkshire and the Humber</v>
          </cell>
          <cell r="F207" t="str">
            <v>Kirklees</v>
          </cell>
          <cell r="G207" t="str">
            <v>Batley and Spen</v>
          </cell>
          <cell r="H207" t="str">
            <v>WF15 8AW</v>
          </cell>
          <cell r="I207" t="str">
            <v>Community School</v>
          </cell>
          <cell r="J207" t="str">
            <v>Primary</v>
          </cell>
          <cell r="K207" t="str">
            <v>Does not have a sixth form</v>
          </cell>
          <cell r="L207">
            <v>10003657</v>
          </cell>
          <cell r="M207">
            <v>42339</v>
          </cell>
          <cell r="N207">
            <v>42339</v>
          </cell>
          <cell r="O207" t="str">
            <v>Maintained Academy and School Short inspection</v>
          </cell>
          <cell r="P207" t="str">
            <v>Schools - Short inspection</v>
          </cell>
          <cell r="Q207" t="str">
            <v>NULL</v>
          </cell>
          <cell r="R207" t="str">
            <v>NULL</v>
          </cell>
          <cell r="S207" t="str">
            <v>NULL</v>
          </cell>
          <cell r="T207" t="str">
            <v>NULL</v>
          </cell>
          <cell r="U207" t="str">
            <v>NULL</v>
          </cell>
          <cell r="V207" t="str">
            <v>NULL</v>
          </cell>
          <cell r="W207" t="str">
            <v>NULL</v>
          </cell>
          <cell r="X207" t="str">
            <v>NULL</v>
          </cell>
          <cell r="Y207" t="str">
            <v>NULL</v>
          </cell>
          <cell r="Z207" t="str">
            <v>NULL</v>
          </cell>
          <cell r="AA207" t="str">
            <v>NULL</v>
          </cell>
          <cell r="AB207" t="str">
            <v>NULL</v>
          </cell>
          <cell r="AC207" t="str">
            <v>NULL</v>
          </cell>
          <cell r="AD207">
            <v>2</v>
          </cell>
          <cell r="AE207" t="str">
            <v>NULL</v>
          </cell>
          <cell r="AF207">
            <v>2</v>
          </cell>
          <cell r="AG207">
            <v>2</v>
          </cell>
          <cell r="AH207">
            <v>1</v>
          </cell>
          <cell r="AI207">
            <v>3</v>
          </cell>
          <cell r="AJ207" t="str">
            <v>NULL</v>
          </cell>
          <cell r="AK207">
            <v>2</v>
          </cell>
          <cell r="AL207">
            <v>9</v>
          </cell>
        </row>
        <row r="208">
          <cell r="A208">
            <v>107678</v>
          </cell>
          <cell r="B208">
            <v>3822122</v>
          </cell>
          <cell r="C208" t="str">
            <v>Lydgate Junior and Infant School</v>
          </cell>
          <cell r="D208" t="str">
            <v>Yorkshire and the Humber</v>
          </cell>
          <cell r="E208" t="str">
            <v>North East, Yorkshire and the Humber</v>
          </cell>
          <cell r="F208" t="str">
            <v>Kirklees</v>
          </cell>
          <cell r="G208" t="str">
            <v>Batley and Spen</v>
          </cell>
          <cell r="H208" t="str">
            <v>WF17 6EY</v>
          </cell>
          <cell r="I208" t="str">
            <v>Community School</v>
          </cell>
          <cell r="J208" t="str">
            <v>Primary</v>
          </cell>
          <cell r="K208" t="str">
            <v>Does not have a sixth form</v>
          </cell>
          <cell r="L208">
            <v>10000520</v>
          </cell>
          <cell r="M208">
            <v>42283</v>
          </cell>
          <cell r="N208">
            <v>42283</v>
          </cell>
          <cell r="O208" t="str">
            <v>Maintained Academy and School Short inspection</v>
          </cell>
          <cell r="P208" t="str">
            <v>Schools - Short inspection</v>
          </cell>
          <cell r="Q208" t="str">
            <v>NULL</v>
          </cell>
          <cell r="R208" t="str">
            <v>NULL</v>
          </cell>
          <cell r="S208" t="str">
            <v>NULL</v>
          </cell>
          <cell r="T208" t="str">
            <v>NULL</v>
          </cell>
          <cell r="U208" t="str">
            <v>NULL</v>
          </cell>
          <cell r="V208" t="str">
            <v>NULL</v>
          </cell>
          <cell r="W208" t="str">
            <v>NULL</v>
          </cell>
          <cell r="X208" t="str">
            <v>NULL</v>
          </cell>
          <cell r="Y208" t="str">
            <v>NULL</v>
          </cell>
          <cell r="Z208" t="str">
            <v>NULL</v>
          </cell>
          <cell r="AA208" t="str">
            <v>NULL</v>
          </cell>
          <cell r="AB208" t="str">
            <v>NULL</v>
          </cell>
          <cell r="AC208" t="str">
            <v>NULL</v>
          </cell>
          <cell r="AD208">
            <v>2</v>
          </cell>
          <cell r="AE208" t="str">
            <v>NULL</v>
          </cell>
          <cell r="AF208">
            <v>2</v>
          </cell>
          <cell r="AG208">
            <v>2</v>
          </cell>
          <cell r="AH208">
            <v>2</v>
          </cell>
          <cell r="AI208">
            <v>2</v>
          </cell>
          <cell r="AJ208" t="str">
            <v>NULL</v>
          </cell>
          <cell r="AK208">
            <v>2</v>
          </cell>
          <cell r="AL208">
            <v>9</v>
          </cell>
        </row>
        <row r="209">
          <cell r="A209">
            <v>107716</v>
          </cell>
          <cell r="B209">
            <v>3823026</v>
          </cell>
          <cell r="C209" t="str">
            <v>Lepton Church of England Voluntary Controlled Junior, Infant and Nursery School</v>
          </cell>
          <cell r="D209" t="str">
            <v>Yorkshire and the Humber</v>
          </cell>
          <cell r="E209" t="str">
            <v>North East, Yorkshire and the Humber</v>
          </cell>
          <cell r="F209" t="str">
            <v>Kirklees</v>
          </cell>
          <cell r="G209" t="str">
            <v>Huddersfield</v>
          </cell>
          <cell r="H209" t="str">
            <v>HD8 0DE</v>
          </cell>
          <cell r="I209" t="str">
            <v>Voluntary Controlled School</v>
          </cell>
          <cell r="J209" t="str">
            <v>Primary</v>
          </cell>
          <cell r="K209" t="str">
            <v>Does not have a sixth form</v>
          </cell>
          <cell r="L209">
            <v>10002113</v>
          </cell>
          <cell r="M209">
            <v>42341</v>
          </cell>
          <cell r="N209">
            <v>42342</v>
          </cell>
          <cell r="O209" t="str">
            <v>Requires Improvement S5 Reinspection Visit 1</v>
          </cell>
          <cell r="P209" t="str">
            <v>Schools - S5</v>
          </cell>
          <cell r="Q209" t="str">
            <v>NULL</v>
          </cell>
          <cell r="R209">
            <v>2</v>
          </cell>
          <cell r="S209" t="str">
            <v>NULL</v>
          </cell>
          <cell r="T209">
            <v>2</v>
          </cell>
          <cell r="U209">
            <v>2</v>
          </cell>
          <cell r="V209">
            <v>2</v>
          </cell>
          <cell r="W209">
            <v>2</v>
          </cell>
          <cell r="X209" t="str">
            <v>NULL</v>
          </cell>
          <cell r="Y209">
            <v>3</v>
          </cell>
          <cell r="Z209" t="str">
            <v>NULL</v>
          </cell>
          <cell r="AA209" t="str">
            <v>NULL</v>
          </cell>
          <cell r="AB209" t="str">
            <v>NULL</v>
          </cell>
          <cell r="AC209" t="str">
            <v>NULL</v>
          </cell>
          <cell r="AD209">
            <v>3</v>
          </cell>
          <cell r="AE209" t="str">
            <v>NULL</v>
          </cell>
          <cell r="AF209">
            <v>3</v>
          </cell>
          <cell r="AG209">
            <v>3</v>
          </cell>
          <cell r="AH209">
            <v>2</v>
          </cell>
          <cell r="AI209">
            <v>3</v>
          </cell>
          <cell r="AJ209" t="str">
            <v>NULL</v>
          </cell>
          <cell r="AK209" t="str">
            <v>NULL</v>
          </cell>
          <cell r="AL209" t="str">
            <v>NULL</v>
          </cell>
        </row>
        <row r="210">
          <cell r="A210">
            <v>107758</v>
          </cell>
          <cell r="B210">
            <v>3824019</v>
          </cell>
          <cell r="C210" t="str">
            <v>Almondbury Community School</v>
          </cell>
          <cell r="D210" t="str">
            <v>Yorkshire and the Humber</v>
          </cell>
          <cell r="E210" t="str">
            <v>North East, Yorkshire and the Humber</v>
          </cell>
          <cell r="F210" t="str">
            <v>Kirklees</v>
          </cell>
          <cell r="G210" t="str">
            <v>Huddersfield</v>
          </cell>
          <cell r="H210" t="str">
            <v>HD5 8PQ</v>
          </cell>
          <cell r="I210" t="str">
            <v>Community School</v>
          </cell>
          <cell r="J210" t="str">
            <v>Secondary</v>
          </cell>
          <cell r="K210" t="str">
            <v>Does not have a sixth form</v>
          </cell>
          <cell r="L210">
            <v>10007783</v>
          </cell>
          <cell r="M210">
            <v>42313</v>
          </cell>
          <cell r="N210">
            <v>42313</v>
          </cell>
          <cell r="O210" t="str">
            <v>Requires Improvement monitoring Visit 1</v>
          </cell>
          <cell r="P210" t="str">
            <v>Schools - S8</v>
          </cell>
          <cell r="Q210" t="str">
            <v>NULL</v>
          </cell>
          <cell r="R210" t="str">
            <v>NULL</v>
          </cell>
          <cell r="S210" t="str">
            <v>NULL</v>
          </cell>
          <cell r="T210" t="str">
            <v>NULL</v>
          </cell>
          <cell r="U210" t="str">
            <v>NULL</v>
          </cell>
          <cell r="V210" t="str">
            <v>NULL</v>
          </cell>
          <cell r="W210" t="str">
            <v>NULL</v>
          </cell>
          <cell r="X210" t="str">
            <v>NULL</v>
          </cell>
          <cell r="Y210" t="str">
            <v>NULL</v>
          </cell>
          <cell r="Z210" t="str">
            <v>NULL</v>
          </cell>
          <cell r="AA210" t="str">
            <v>NULL</v>
          </cell>
          <cell r="AB210" t="str">
            <v>NULL</v>
          </cell>
          <cell r="AC210" t="str">
            <v>NULL</v>
          </cell>
          <cell r="AD210">
            <v>3</v>
          </cell>
          <cell r="AE210" t="str">
            <v>NULL</v>
          </cell>
          <cell r="AF210">
            <v>3</v>
          </cell>
          <cell r="AG210">
            <v>3</v>
          </cell>
          <cell r="AH210">
            <v>3</v>
          </cell>
          <cell r="AI210">
            <v>3</v>
          </cell>
          <cell r="AJ210" t="str">
            <v>NULL</v>
          </cell>
          <cell r="AK210">
            <v>2</v>
          </cell>
          <cell r="AL210">
            <v>9</v>
          </cell>
        </row>
        <row r="211">
          <cell r="A211">
            <v>107763</v>
          </cell>
          <cell r="B211">
            <v>3824038</v>
          </cell>
          <cell r="C211" t="str">
            <v>Honley High School</v>
          </cell>
          <cell r="D211" t="str">
            <v>Yorkshire and the Humber</v>
          </cell>
          <cell r="E211" t="str">
            <v>North East, Yorkshire and the Humber</v>
          </cell>
          <cell r="F211" t="str">
            <v>Kirklees</v>
          </cell>
          <cell r="G211" t="str">
            <v>Colne Valley</v>
          </cell>
          <cell r="H211" t="str">
            <v>HD9 6QJ</v>
          </cell>
          <cell r="I211" t="str">
            <v>Foundation School</v>
          </cell>
          <cell r="J211" t="str">
            <v>Secondary</v>
          </cell>
          <cell r="K211" t="str">
            <v>Does not have a sixth form</v>
          </cell>
          <cell r="L211">
            <v>10002114</v>
          </cell>
          <cell r="M211">
            <v>42291</v>
          </cell>
          <cell r="N211">
            <v>42292</v>
          </cell>
          <cell r="O211" t="str">
            <v>Requires Improvement S5 Reinspection Visit 1</v>
          </cell>
          <cell r="P211" t="str">
            <v>Schools - S5</v>
          </cell>
          <cell r="Q211" t="str">
            <v>NULL</v>
          </cell>
          <cell r="R211">
            <v>2</v>
          </cell>
          <cell r="S211" t="str">
            <v>NULL</v>
          </cell>
          <cell r="T211">
            <v>2</v>
          </cell>
          <cell r="U211">
            <v>2</v>
          </cell>
          <cell r="V211">
            <v>2</v>
          </cell>
          <cell r="W211">
            <v>2</v>
          </cell>
          <cell r="X211" t="str">
            <v>NULL</v>
          </cell>
          <cell r="Y211" t="str">
            <v>NULL</v>
          </cell>
          <cell r="Z211" t="str">
            <v>NULL</v>
          </cell>
          <cell r="AA211" t="str">
            <v>NULL</v>
          </cell>
          <cell r="AB211" t="str">
            <v>NULL</v>
          </cell>
          <cell r="AC211" t="str">
            <v>NULL</v>
          </cell>
          <cell r="AD211">
            <v>3</v>
          </cell>
          <cell r="AE211" t="str">
            <v>NULL</v>
          </cell>
          <cell r="AF211">
            <v>3</v>
          </cell>
          <cell r="AG211">
            <v>3</v>
          </cell>
          <cell r="AH211">
            <v>2</v>
          </cell>
          <cell r="AI211">
            <v>2</v>
          </cell>
          <cell r="AJ211" t="str">
            <v>NULL</v>
          </cell>
          <cell r="AK211" t="str">
            <v>NULL</v>
          </cell>
          <cell r="AL211" t="str">
            <v>NULL</v>
          </cell>
        </row>
        <row r="212">
          <cell r="A212">
            <v>107767</v>
          </cell>
          <cell r="B212">
            <v>3824044</v>
          </cell>
          <cell r="C212" t="str">
            <v>Upper Batley High School</v>
          </cell>
          <cell r="D212" t="str">
            <v>Yorkshire and the Humber</v>
          </cell>
          <cell r="E212" t="str">
            <v>North East, Yorkshire and the Humber</v>
          </cell>
          <cell r="F212" t="str">
            <v>Kirklees</v>
          </cell>
          <cell r="G212" t="str">
            <v>Batley and Spen</v>
          </cell>
          <cell r="H212" t="str">
            <v>WF17 0BJ</v>
          </cell>
          <cell r="I212" t="str">
            <v>Community School</v>
          </cell>
          <cell r="J212" t="str">
            <v>Secondary</v>
          </cell>
          <cell r="K212" t="str">
            <v>Does not have a sixth form</v>
          </cell>
          <cell r="L212">
            <v>10005394</v>
          </cell>
          <cell r="M212">
            <v>42353</v>
          </cell>
          <cell r="N212">
            <v>42354</v>
          </cell>
          <cell r="O212" t="str">
            <v>Schools with Serious Weaknesses Visit 3</v>
          </cell>
          <cell r="P212" t="str">
            <v>Schools - S8 deemed S5</v>
          </cell>
          <cell r="Q212" t="str">
            <v>NULL</v>
          </cell>
          <cell r="R212">
            <v>2</v>
          </cell>
          <cell r="S212" t="str">
            <v>NULL</v>
          </cell>
          <cell r="T212">
            <v>2</v>
          </cell>
          <cell r="U212">
            <v>2</v>
          </cell>
          <cell r="V212">
            <v>2</v>
          </cell>
          <cell r="W212">
            <v>2</v>
          </cell>
          <cell r="X212" t="str">
            <v>NULL</v>
          </cell>
          <cell r="Y212" t="str">
            <v>NULL</v>
          </cell>
          <cell r="Z212" t="str">
            <v>NULL</v>
          </cell>
          <cell r="AA212" t="str">
            <v>NULL</v>
          </cell>
          <cell r="AB212" t="str">
            <v>NULL</v>
          </cell>
          <cell r="AC212" t="str">
            <v>NULL</v>
          </cell>
          <cell r="AD212">
            <v>4</v>
          </cell>
          <cell r="AE212" t="str">
            <v>SWK</v>
          </cell>
          <cell r="AF212">
            <v>4</v>
          </cell>
          <cell r="AG212">
            <v>4</v>
          </cell>
          <cell r="AH212">
            <v>3</v>
          </cell>
          <cell r="AI212">
            <v>3</v>
          </cell>
          <cell r="AJ212" t="str">
            <v>NULL</v>
          </cell>
          <cell r="AK212">
            <v>9</v>
          </cell>
          <cell r="AL212">
            <v>9</v>
          </cell>
        </row>
        <row r="213">
          <cell r="A213">
            <v>107797</v>
          </cell>
          <cell r="B213">
            <v>3827001</v>
          </cell>
          <cell r="C213" t="str">
            <v>Longley School</v>
          </cell>
          <cell r="D213" t="str">
            <v>Yorkshire and the Humber</v>
          </cell>
          <cell r="E213" t="str">
            <v>North East, Yorkshire and the Humber</v>
          </cell>
          <cell r="F213" t="str">
            <v>Kirklees</v>
          </cell>
          <cell r="G213" t="str">
            <v>Huddersfield</v>
          </cell>
          <cell r="H213" t="str">
            <v>HD5 8JE</v>
          </cell>
          <cell r="I213" t="str">
            <v>Community Special School</v>
          </cell>
          <cell r="J213" t="str">
            <v>Special</v>
          </cell>
          <cell r="K213" t="str">
            <v>Not applicable</v>
          </cell>
          <cell r="L213">
            <v>10002120</v>
          </cell>
          <cell r="M213">
            <v>42276</v>
          </cell>
          <cell r="N213">
            <v>42277</v>
          </cell>
          <cell r="O213" t="str">
            <v>Requires Improvement S5 Reinspection Visit 1</v>
          </cell>
          <cell r="P213" t="str">
            <v>Schools - S5</v>
          </cell>
          <cell r="Q213" t="str">
            <v>NULL</v>
          </cell>
          <cell r="R213">
            <v>3</v>
          </cell>
          <cell r="S213" t="str">
            <v>NULL</v>
          </cell>
          <cell r="T213">
            <v>3</v>
          </cell>
          <cell r="U213">
            <v>3</v>
          </cell>
          <cell r="V213">
            <v>2</v>
          </cell>
          <cell r="W213">
            <v>3</v>
          </cell>
          <cell r="X213" t="str">
            <v>NULL</v>
          </cell>
          <cell r="Y213" t="str">
            <v>NULL</v>
          </cell>
          <cell r="Z213" t="str">
            <v>NULL</v>
          </cell>
          <cell r="AA213" t="str">
            <v>NULL</v>
          </cell>
          <cell r="AB213" t="str">
            <v>NULL</v>
          </cell>
          <cell r="AC213" t="str">
            <v>NULL</v>
          </cell>
          <cell r="AD213">
            <v>3</v>
          </cell>
          <cell r="AE213" t="str">
            <v>NULL</v>
          </cell>
          <cell r="AF213">
            <v>3</v>
          </cell>
          <cell r="AG213">
            <v>3</v>
          </cell>
          <cell r="AH213">
            <v>3</v>
          </cell>
          <cell r="AI213">
            <v>3</v>
          </cell>
          <cell r="AJ213" t="str">
            <v>NULL</v>
          </cell>
          <cell r="AK213" t="str">
            <v>NULL</v>
          </cell>
          <cell r="AL213" t="str">
            <v>NULL</v>
          </cell>
        </row>
        <row r="214">
          <cell r="A214">
            <v>107823</v>
          </cell>
          <cell r="B214">
            <v>3832292</v>
          </cell>
          <cell r="C214" t="str">
            <v>Hill Top Primary School</v>
          </cell>
          <cell r="D214" t="str">
            <v>Yorkshire and the Humber</v>
          </cell>
          <cell r="E214" t="str">
            <v>North East, Yorkshire and the Humber</v>
          </cell>
          <cell r="F214" t="str">
            <v>Leeds</v>
          </cell>
          <cell r="G214" t="str">
            <v>Morley and Outwood</v>
          </cell>
          <cell r="H214" t="str">
            <v>WF3 1HD</v>
          </cell>
          <cell r="I214" t="str">
            <v>Community School</v>
          </cell>
          <cell r="J214" t="str">
            <v>Primary</v>
          </cell>
          <cell r="K214" t="str">
            <v>Does not have a sixth form</v>
          </cell>
          <cell r="L214">
            <v>10001533</v>
          </cell>
          <cell r="M214">
            <v>42290</v>
          </cell>
          <cell r="N214">
            <v>42290</v>
          </cell>
          <cell r="O214" t="str">
            <v>Maintained Academy and School Short inspection</v>
          </cell>
          <cell r="P214" t="str">
            <v>Schools - Short inspection</v>
          </cell>
          <cell r="Q214" t="str">
            <v>NULL</v>
          </cell>
          <cell r="R214" t="str">
            <v>NULL</v>
          </cell>
          <cell r="S214" t="str">
            <v>NULL</v>
          </cell>
          <cell r="T214" t="str">
            <v>NULL</v>
          </cell>
          <cell r="U214" t="str">
            <v>NULL</v>
          </cell>
          <cell r="V214" t="str">
            <v>NULL</v>
          </cell>
          <cell r="W214" t="str">
            <v>NULL</v>
          </cell>
          <cell r="X214" t="str">
            <v>NULL</v>
          </cell>
          <cell r="Y214" t="str">
            <v>NULL</v>
          </cell>
          <cell r="Z214" t="str">
            <v>NULL</v>
          </cell>
          <cell r="AA214" t="str">
            <v>NULL</v>
          </cell>
          <cell r="AB214" t="str">
            <v>NULL</v>
          </cell>
          <cell r="AC214" t="str">
            <v>NULL</v>
          </cell>
          <cell r="AD214">
            <v>2</v>
          </cell>
          <cell r="AE214" t="str">
            <v>NULL</v>
          </cell>
          <cell r="AF214">
            <v>2</v>
          </cell>
          <cell r="AG214">
            <v>2</v>
          </cell>
          <cell r="AH214">
            <v>2</v>
          </cell>
          <cell r="AI214">
            <v>2</v>
          </cell>
          <cell r="AJ214" t="str">
            <v>NULL</v>
          </cell>
          <cell r="AK214">
            <v>2</v>
          </cell>
          <cell r="AL214">
            <v>9</v>
          </cell>
        </row>
        <row r="215">
          <cell r="A215">
            <v>107843</v>
          </cell>
          <cell r="B215">
            <v>3832328</v>
          </cell>
          <cell r="C215" t="str">
            <v>Swillington Primary School</v>
          </cell>
          <cell r="D215" t="str">
            <v>Yorkshire and the Humber</v>
          </cell>
          <cell r="E215" t="str">
            <v>North East, Yorkshire and the Humber</v>
          </cell>
          <cell r="F215" t="str">
            <v>Leeds</v>
          </cell>
          <cell r="G215" t="str">
            <v>Elmet and Rothwell</v>
          </cell>
          <cell r="H215" t="str">
            <v>LS26 8DX</v>
          </cell>
          <cell r="I215" t="str">
            <v>Foundation School</v>
          </cell>
          <cell r="J215" t="str">
            <v>Primary</v>
          </cell>
          <cell r="K215" t="str">
            <v>Does not have a sixth form</v>
          </cell>
          <cell r="L215">
            <v>10002099</v>
          </cell>
          <cell r="M215">
            <v>42319</v>
          </cell>
          <cell r="N215">
            <v>42320</v>
          </cell>
          <cell r="O215" t="str">
            <v>Requires Improvement S5 Reinspection Visit 1</v>
          </cell>
          <cell r="P215" t="str">
            <v>Schools - S5</v>
          </cell>
          <cell r="Q215" t="str">
            <v>NULL</v>
          </cell>
          <cell r="R215">
            <v>2</v>
          </cell>
          <cell r="S215" t="str">
            <v>NULL</v>
          </cell>
          <cell r="T215">
            <v>2</v>
          </cell>
          <cell r="U215">
            <v>2</v>
          </cell>
          <cell r="V215">
            <v>2</v>
          </cell>
          <cell r="W215">
            <v>2</v>
          </cell>
          <cell r="X215" t="str">
            <v>NULL</v>
          </cell>
          <cell r="Y215">
            <v>2</v>
          </cell>
          <cell r="Z215" t="str">
            <v>NULL</v>
          </cell>
          <cell r="AA215" t="str">
            <v>NULL</v>
          </cell>
          <cell r="AB215" t="str">
            <v>NULL</v>
          </cell>
          <cell r="AC215" t="str">
            <v>NULL</v>
          </cell>
          <cell r="AD215">
            <v>3</v>
          </cell>
          <cell r="AE215" t="str">
            <v>NULL</v>
          </cell>
          <cell r="AF215">
            <v>3</v>
          </cell>
          <cell r="AG215">
            <v>3</v>
          </cell>
          <cell r="AH215">
            <v>2</v>
          </cell>
          <cell r="AI215">
            <v>3</v>
          </cell>
          <cell r="AJ215" t="str">
            <v>NULL</v>
          </cell>
          <cell r="AK215" t="str">
            <v>NULL</v>
          </cell>
          <cell r="AL215" t="str">
            <v>NULL</v>
          </cell>
        </row>
        <row r="216">
          <cell r="A216">
            <v>107889</v>
          </cell>
          <cell r="B216">
            <v>3832413</v>
          </cell>
          <cell r="C216" t="str">
            <v>Quarry Mount Primary School</v>
          </cell>
          <cell r="D216" t="str">
            <v>Yorkshire and the Humber</v>
          </cell>
          <cell r="E216" t="str">
            <v>North East, Yorkshire and the Humber</v>
          </cell>
          <cell r="F216" t="str">
            <v>Leeds</v>
          </cell>
          <cell r="G216" t="str">
            <v>Leeds Central</v>
          </cell>
          <cell r="H216" t="str">
            <v>LS6 2JP</v>
          </cell>
          <cell r="I216" t="str">
            <v>Foundation School</v>
          </cell>
          <cell r="J216" t="str">
            <v>Primary</v>
          </cell>
          <cell r="K216" t="str">
            <v>Does not have a sixth form</v>
          </cell>
          <cell r="L216">
            <v>10002098</v>
          </cell>
          <cell r="M216">
            <v>42292</v>
          </cell>
          <cell r="N216">
            <v>42293</v>
          </cell>
          <cell r="O216" t="str">
            <v>Requires Improvement S5 Reinspection Visit 1</v>
          </cell>
          <cell r="P216" t="str">
            <v>Schools - S5</v>
          </cell>
          <cell r="Q216" t="str">
            <v>NULL</v>
          </cell>
          <cell r="R216">
            <v>2</v>
          </cell>
          <cell r="S216" t="str">
            <v>NULL</v>
          </cell>
          <cell r="T216">
            <v>2</v>
          </cell>
          <cell r="U216">
            <v>2</v>
          </cell>
          <cell r="V216">
            <v>2</v>
          </cell>
          <cell r="W216">
            <v>2</v>
          </cell>
          <cell r="X216" t="str">
            <v>NULL</v>
          </cell>
          <cell r="Y216">
            <v>2</v>
          </cell>
          <cell r="Z216" t="str">
            <v>NULL</v>
          </cell>
          <cell r="AA216" t="str">
            <v>NULL</v>
          </cell>
          <cell r="AB216" t="str">
            <v>NULL</v>
          </cell>
          <cell r="AC216" t="str">
            <v>NULL</v>
          </cell>
          <cell r="AD216">
            <v>3</v>
          </cell>
          <cell r="AE216" t="str">
            <v>NULL</v>
          </cell>
          <cell r="AF216">
            <v>3</v>
          </cell>
          <cell r="AG216">
            <v>3</v>
          </cell>
          <cell r="AH216">
            <v>3</v>
          </cell>
          <cell r="AI216">
            <v>3</v>
          </cell>
          <cell r="AJ216" t="str">
            <v>NULL</v>
          </cell>
          <cell r="AK216" t="str">
            <v>NULL</v>
          </cell>
          <cell r="AL216" t="str">
            <v>NULL</v>
          </cell>
        </row>
        <row r="217">
          <cell r="A217">
            <v>107925</v>
          </cell>
          <cell r="B217">
            <v>3832449</v>
          </cell>
          <cell r="C217" t="str">
            <v>Harehills Primary School</v>
          </cell>
          <cell r="D217" t="str">
            <v>Yorkshire and the Humber</v>
          </cell>
          <cell r="E217" t="str">
            <v>North East, Yorkshire and the Humber</v>
          </cell>
          <cell r="F217" t="str">
            <v>Leeds</v>
          </cell>
          <cell r="G217" t="str">
            <v>Leeds East</v>
          </cell>
          <cell r="H217" t="str">
            <v>LS8 5DQ</v>
          </cell>
          <cell r="I217" t="str">
            <v>Community School</v>
          </cell>
          <cell r="J217" t="str">
            <v>Primary</v>
          </cell>
          <cell r="K217" t="str">
            <v>Does not have a sixth form</v>
          </cell>
          <cell r="L217">
            <v>10002104</v>
          </cell>
          <cell r="M217">
            <v>42318</v>
          </cell>
          <cell r="N217">
            <v>42319</v>
          </cell>
          <cell r="O217" t="str">
            <v>Requires Improvement S5 Reinspection Visit 1</v>
          </cell>
          <cell r="P217" t="str">
            <v>Schools - S5</v>
          </cell>
          <cell r="Q217" t="str">
            <v>NULL</v>
          </cell>
          <cell r="R217">
            <v>2</v>
          </cell>
          <cell r="S217" t="str">
            <v>NULL</v>
          </cell>
          <cell r="T217">
            <v>2</v>
          </cell>
          <cell r="U217">
            <v>2</v>
          </cell>
          <cell r="V217">
            <v>1</v>
          </cell>
          <cell r="W217">
            <v>1</v>
          </cell>
          <cell r="X217" t="str">
            <v>NULL</v>
          </cell>
          <cell r="Y217">
            <v>2</v>
          </cell>
          <cell r="Z217" t="str">
            <v>NULL</v>
          </cell>
          <cell r="AA217" t="str">
            <v>NULL</v>
          </cell>
          <cell r="AB217" t="str">
            <v>NULL</v>
          </cell>
          <cell r="AC217" t="str">
            <v>NULL</v>
          </cell>
          <cell r="AD217">
            <v>3</v>
          </cell>
          <cell r="AE217" t="str">
            <v>NULL</v>
          </cell>
          <cell r="AF217">
            <v>3</v>
          </cell>
          <cell r="AG217">
            <v>3</v>
          </cell>
          <cell r="AH217">
            <v>3</v>
          </cell>
          <cell r="AI217">
            <v>3</v>
          </cell>
          <cell r="AJ217" t="str">
            <v>NULL</v>
          </cell>
          <cell r="AK217" t="str">
            <v>NULL</v>
          </cell>
          <cell r="AL217" t="str">
            <v>NULL</v>
          </cell>
        </row>
        <row r="218">
          <cell r="A218">
            <v>108051</v>
          </cell>
          <cell r="B218">
            <v>3833912</v>
          </cell>
          <cell r="C218" t="str">
            <v>Whinmoor St Paul's Church of England Primary School</v>
          </cell>
          <cell r="D218" t="str">
            <v>Yorkshire and the Humber</v>
          </cell>
          <cell r="E218" t="str">
            <v>North East, Yorkshire and the Humber</v>
          </cell>
          <cell r="F218" t="str">
            <v>Leeds</v>
          </cell>
          <cell r="G218" t="str">
            <v>Leeds East</v>
          </cell>
          <cell r="H218" t="str">
            <v>LS14 1EG</v>
          </cell>
          <cell r="I218" t="str">
            <v>Voluntary Aided School</v>
          </cell>
          <cell r="J218" t="str">
            <v>Primary</v>
          </cell>
          <cell r="K218" t="str">
            <v>Does not have a sixth form</v>
          </cell>
          <cell r="L218">
            <v>10002101</v>
          </cell>
          <cell r="M218">
            <v>42332</v>
          </cell>
          <cell r="N218">
            <v>42333</v>
          </cell>
          <cell r="O218" t="str">
            <v>Requires Improvement S5 Reinspection Visit 1</v>
          </cell>
          <cell r="P218" t="str">
            <v>Schools - S5</v>
          </cell>
          <cell r="Q218" t="str">
            <v>NULL</v>
          </cell>
          <cell r="R218">
            <v>3</v>
          </cell>
          <cell r="S218" t="str">
            <v>NULL</v>
          </cell>
          <cell r="T218">
            <v>3</v>
          </cell>
          <cell r="U218">
            <v>3</v>
          </cell>
          <cell r="V218">
            <v>2</v>
          </cell>
          <cell r="W218">
            <v>3</v>
          </cell>
          <cell r="X218" t="str">
            <v>NULL</v>
          </cell>
          <cell r="Y218">
            <v>3</v>
          </cell>
          <cell r="Z218" t="str">
            <v>NULL</v>
          </cell>
          <cell r="AA218" t="str">
            <v>NULL</v>
          </cell>
          <cell r="AB218" t="str">
            <v>NULL</v>
          </cell>
          <cell r="AC218" t="str">
            <v>NULL</v>
          </cell>
          <cell r="AD218">
            <v>3</v>
          </cell>
          <cell r="AE218" t="str">
            <v>NULL</v>
          </cell>
          <cell r="AF218">
            <v>3</v>
          </cell>
          <cell r="AG218">
            <v>3</v>
          </cell>
          <cell r="AH218">
            <v>3</v>
          </cell>
          <cell r="AI218">
            <v>3</v>
          </cell>
          <cell r="AJ218" t="str">
            <v>NULL</v>
          </cell>
          <cell r="AK218" t="str">
            <v>NULL</v>
          </cell>
          <cell r="AL218" t="str">
            <v>NULL</v>
          </cell>
        </row>
        <row r="219">
          <cell r="A219">
            <v>108081</v>
          </cell>
          <cell r="B219">
            <v>3834104</v>
          </cell>
          <cell r="C219" t="str">
            <v>Royds School</v>
          </cell>
          <cell r="D219" t="str">
            <v>Yorkshire and the Humber</v>
          </cell>
          <cell r="E219" t="str">
            <v>North East, Yorkshire and the Humber</v>
          </cell>
          <cell r="F219" t="str">
            <v>Leeds</v>
          </cell>
          <cell r="G219" t="str">
            <v>Elmet and Rothwell</v>
          </cell>
          <cell r="H219" t="str">
            <v>LS26 8EX</v>
          </cell>
          <cell r="I219" t="str">
            <v>Foundation School</v>
          </cell>
          <cell r="J219" t="str">
            <v>Secondary</v>
          </cell>
          <cell r="K219" t="str">
            <v>Has a sixth form</v>
          </cell>
          <cell r="L219">
            <v>10005393</v>
          </cell>
          <cell r="M219">
            <v>42339</v>
          </cell>
          <cell r="N219">
            <v>42339</v>
          </cell>
          <cell r="O219" t="str">
            <v>Schools with Serious Weaknesses Visit 3</v>
          </cell>
          <cell r="P219" t="str">
            <v>Schools - S8</v>
          </cell>
          <cell r="Q219" t="str">
            <v>NULL</v>
          </cell>
          <cell r="R219" t="str">
            <v>NULL</v>
          </cell>
          <cell r="S219" t="str">
            <v>NULL</v>
          </cell>
          <cell r="T219" t="str">
            <v>NULL</v>
          </cell>
          <cell r="U219" t="str">
            <v>NULL</v>
          </cell>
          <cell r="V219" t="str">
            <v>NULL</v>
          </cell>
          <cell r="W219" t="str">
            <v>NULL</v>
          </cell>
          <cell r="X219" t="str">
            <v>NULL</v>
          </cell>
          <cell r="Y219" t="str">
            <v>NULL</v>
          </cell>
          <cell r="Z219" t="str">
            <v>NULL</v>
          </cell>
          <cell r="AA219" t="str">
            <v>NULL</v>
          </cell>
          <cell r="AB219" t="str">
            <v>NULL</v>
          </cell>
          <cell r="AC219" t="str">
            <v>NULL</v>
          </cell>
          <cell r="AD219">
            <v>4</v>
          </cell>
          <cell r="AE219" t="str">
            <v>SWK</v>
          </cell>
          <cell r="AF219">
            <v>3</v>
          </cell>
          <cell r="AG219">
            <v>3</v>
          </cell>
          <cell r="AH219">
            <v>4</v>
          </cell>
          <cell r="AI219">
            <v>3</v>
          </cell>
          <cell r="AJ219" t="str">
            <v>NULL</v>
          </cell>
          <cell r="AK219">
            <v>9</v>
          </cell>
          <cell r="AL219">
            <v>3</v>
          </cell>
        </row>
        <row r="220">
          <cell r="A220">
            <v>108097</v>
          </cell>
          <cell r="B220">
            <v>3834753</v>
          </cell>
          <cell r="C220" t="str">
            <v>Mount St Mary's Catholic High School</v>
          </cell>
          <cell r="D220" t="str">
            <v>Yorkshire and the Humber</v>
          </cell>
          <cell r="E220" t="str">
            <v>North East, Yorkshire and the Humber</v>
          </cell>
          <cell r="F220" t="str">
            <v>Leeds</v>
          </cell>
          <cell r="G220" t="str">
            <v>Leeds Central</v>
          </cell>
          <cell r="H220" t="str">
            <v>LS9 8LA</v>
          </cell>
          <cell r="I220" t="str">
            <v>Voluntary Aided School</v>
          </cell>
          <cell r="J220" t="str">
            <v>Secondary</v>
          </cell>
          <cell r="K220" t="str">
            <v>Does not have a sixth form</v>
          </cell>
          <cell r="L220">
            <v>10006805</v>
          </cell>
          <cell r="M220">
            <v>42324</v>
          </cell>
          <cell r="N220">
            <v>42324</v>
          </cell>
          <cell r="O220" t="str">
            <v>Requires Improvement monitoring Visit 1</v>
          </cell>
          <cell r="P220" t="str">
            <v>Schools - S8</v>
          </cell>
          <cell r="Q220" t="str">
            <v>NULL</v>
          </cell>
          <cell r="R220" t="str">
            <v>NULL</v>
          </cell>
          <cell r="S220" t="str">
            <v>NULL</v>
          </cell>
          <cell r="T220" t="str">
            <v>NULL</v>
          </cell>
          <cell r="U220" t="str">
            <v>NULL</v>
          </cell>
          <cell r="V220" t="str">
            <v>NULL</v>
          </cell>
          <cell r="W220" t="str">
            <v>NULL</v>
          </cell>
          <cell r="X220" t="str">
            <v>NULL</v>
          </cell>
          <cell r="Y220" t="str">
            <v>NULL</v>
          </cell>
          <cell r="Z220" t="str">
            <v>NULL</v>
          </cell>
          <cell r="AA220" t="str">
            <v>NULL</v>
          </cell>
          <cell r="AB220" t="str">
            <v>NULL</v>
          </cell>
          <cell r="AC220" t="str">
            <v>NULL</v>
          </cell>
          <cell r="AD220">
            <v>3</v>
          </cell>
          <cell r="AE220" t="str">
            <v>NULL</v>
          </cell>
          <cell r="AF220">
            <v>3</v>
          </cell>
          <cell r="AG220">
            <v>3</v>
          </cell>
          <cell r="AH220">
            <v>3</v>
          </cell>
          <cell r="AI220">
            <v>3</v>
          </cell>
          <cell r="AJ220" t="str">
            <v>NULL</v>
          </cell>
          <cell r="AK220">
            <v>9</v>
          </cell>
          <cell r="AL220">
            <v>9</v>
          </cell>
        </row>
        <row r="221">
          <cell r="A221">
            <v>108123</v>
          </cell>
          <cell r="B221">
            <v>3837062</v>
          </cell>
          <cell r="C221" t="str">
            <v>Broomfield South SILC</v>
          </cell>
          <cell r="D221" t="str">
            <v>Yorkshire and the Humber</v>
          </cell>
          <cell r="E221" t="str">
            <v>North East, Yorkshire and the Humber</v>
          </cell>
          <cell r="F221" t="str">
            <v>Leeds</v>
          </cell>
          <cell r="G221" t="str">
            <v>Leeds Central</v>
          </cell>
          <cell r="H221" t="str">
            <v>LS10 3JP</v>
          </cell>
          <cell r="I221" t="str">
            <v>Community Special School</v>
          </cell>
          <cell r="J221" t="str">
            <v>Special</v>
          </cell>
          <cell r="K221" t="str">
            <v>Has a sixth form</v>
          </cell>
          <cell r="L221">
            <v>10003741</v>
          </cell>
          <cell r="M221">
            <v>42312</v>
          </cell>
          <cell r="N221">
            <v>42313</v>
          </cell>
          <cell r="O221" t="str">
            <v>Maintained Academy and School Short inspection</v>
          </cell>
          <cell r="P221" t="str">
            <v>Schools - S8 deemed S5</v>
          </cell>
          <cell r="Q221" t="str">
            <v>NULL</v>
          </cell>
          <cell r="R221">
            <v>3</v>
          </cell>
          <cell r="S221" t="str">
            <v>NULL</v>
          </cell>
          <cell r="T221">
            <v>3</v>
          </cell>
          <cell r="U221">
            <v>3</v>
          </cell>
          <cell r="V221">
            <v>3</v>
          </cell>
          <cell r="W221">
            <v>3</v>
          </cell>
          <cell r="X221" t="str">
            <v>NULL</v>
          </cell>
          <cell r="Y221">
            <v>3</v>
          </cell>
          <cell r="Z221">
            <v>3</v>
          </cell>
          <cell r="AA221" t="str">
            <v>NULL</v>
          </cell>
          <cell r="AB221" t="str">
            <v>NULL</v>
          </cell>
          <cell r="AC221" t="str">
            <v>NULL</v>
          </cell>
          <cell r="AD221">
            <v>2</v>
          </cell>
          <cell r="AE221" t="str">
            <v>NULL</v>
          </cell>
          <cell r="AF221">
            <v>2</v>
          </cell>
          <cell r="AG221">
            <v>2</v>
          </cell>
          <cell r="AH221">
            <v>2</v>
          </cell>
          <cell r="AI221">
            <v>2</v>
          </cell>
          <cell r="AJ221" t="str">
            <v>NULL</v>
          </cell>
          <cell r="AK221" t="str">
            <v>NULL</v>
          </cell>
          <cell r="AL221" t="str">
            <v>NULL</v>
          </cell>
        </row>
        <row r="222">
          <cell r="A222">
            <v>108129</v>
          </cell>
          <cell r="B222">
            <v>3837068</v>
          </cell>
          <cell r="C222" t="str">
            <v>Elmete Wood - BESD SILC (Behaviour, Emotional, Social Difficulties Specialist Learning Centre)</v>
          </cell>
          <cell r="D222" t="str">
            <v>Yorkshire and the Humber</v>
          </cell>
          <cell r="E222" t="str">
            <v>North East, Yorkshire and the Humber</v>
          </cell>
          <cell r="F222" t="str">
            <v>Leeds</v>
          </cell>
          <cell r="G222" t="str">
            <v>Leeds North East</v>
          </cell>
          <cell r="H222" t="str">
            <v>LS8 2LJ</v>
          </cell>
          <cell r="I222" t="str">
            <v>Community Special School</v>
          </cell>
          <cell r="J222" t="str">
            <v>Special</v>
          </cell>
          <cell r="K222" t="str">
            <v>Does not have a sixth form</v>
          </cell>
          <cell r="L222">
            <v>10005216</v>
          </cell>
          <cell r="M222">
            <v>42332</v>
          </cell>
          <cell r="N222">
            <v>42333</v>
          </cell>
          <cell r="O222" t="str">
            <v>Schools into Special Measures Visit 4</v>
          </cell>
          <cell r="P222" t="str">
            <v>Schools - S8</v>
          </cell>
          <cell r="Q222" t="str">
            <v>NULL</v>
          </cell>
          <cell r="R222" t="str">
            <v>NULL</v>
          </cell>
          <cell r="S222" t="str">
            <v>NULL</v>
          </cell>
          <cell r="T222" t="str">
            <v>NULL</v>
          </cell>
          <cell r="U222" t="str">
            <v>NULL</v>
          </cell>
          <cell r="V222" t="str">
            <v>NULL</v>
          </cell>
          <cell r="W222" t="str">
            <v>NULL</v>
          </cell>
          <cell r="X222" t="str">
            <v>NULL</v>
          </cell>
          <cell r="Y222" t="str">
            <v>NULL</v>
          </cell>
          <cell r="Z222" t="str">
            <v>NULL</v>
          </cell>
          <cell r="AA222" t="str">
            <v>NULL</v>
          </cell>
          <cell r="AB222" t="str">
            <v>NULL</v>
          </cell>
          <cell r="AC222" t="str">
            <v>NULL</v>
          </cell>
          <cell r="AD222">
            <v>4</v>
          </cell>
          <cell r="AE222" t="str">
            <v>SM</v>
          </cell>
          <cell r="AF222">
            <v>4</v>
          </cell>
          <cell r="AG222">
            <v>4</v>
          </cell>
          <cell r="AH222">
            <v>4</v>
          </cell>
          <cell r="AI222">
            <v>4</v>
          </cell>
          <cell r="AJ222" t="str">
            <v>NULL</v>
          </cell>
          <cell r="AK222">
            <v>9</v>
          </cell>
          <cell r="AL222">
            <v>9</v>
          </cell>
        </row>
        <row r="223">
          <cell r="A223">
            <v>108196</v>
          </cell>
          <cell r="B223">
            <v>3842129</v>
          </cell>
          <cell r="C223" t="str">
            <v>Towngate Primary School</v>
          </cell>
          <cell r="D223" t="str">
            <v>Yorkshire and the Humber</v>
          </cell>
          <cell r="E223" t="str">
            <v>North East, Yorkshire and the Humber</v>
          </cell>
          <cell r="F223" t="str">
            <v>Wakefield</v>
          </cell>
          <cell r="G223" t="str">
            <v>Wakefield</v>
          </cell>
          <cell r="H223" t="str">
            <v>WF5 0QA</v>
          </cell>
          <cell r="I223" t="str">
            <v>Foundation School</v>
          </cell>
          <cell r="J223" t="str">
            <v>Primary</v>
          </cell>
          <cell r="K223" t="str">
            <v>Does not have a sixth form</v>
          </cell>
          <cell r="L223">
            <v>10006734</v>
          </cell>
          <cell r="M223">
            <v>42276</v>
          </cell>
          <cell r="N223">
            <v>42276</v>
          </cell>
          <cell r="O223" t="str">
            <v>Requires Improvement monitoring Visit 1</v>
          </cell>
          <cell r="P223" t="str">
            <v>Schools - S8</v>
          </cell>
          <cell r="Q223" t="str">
            <v>NULL</v>
          </cell>
          <cell r="R223" t="str">
            <v>NULL</v>
          </cell>
          <cell r="S223" t="str">
            <v>NULL</v>
          </cell>
          <cell r="T223" t="str">
            <v>NULL</v>
          </cell>
          <cell r="U223" t="str">
            <v>NULL</v>
          </cell>
          <cell r="V223" t="str">
            <v>NULL</v>
          </cell>
          <cell r="W223" t="str">
            <v>NULL</v>
          </cell>
          <cell r="X223" t="str">
            <v>NULL</v>
          </cell>
          <cell r="Y223" t="str">
            <v>NULL</v>
          </cell>
          <cell r="Z223" t="str">
            <v>NULL</v>
          </cell>
          <cell r="AA223" t="str">
            <v>NULL</v>
          </cell>
          <cell r="AB223" t="str">
            <v>NULL</v>
          </cell>
          <cell r="AC223" t="str">
            <v>NULL</v>
          </cell>
          <cell r="AD223">
            <v>3</v>
          </cell>
          <cell r="AE223" t="str">
            <v>NULL</v>
          </cell>
          <cell r="AF223">
            <v>3</v>
          </cell>
          <cell r="AG223">
            <v>3</v>
          </cell>
          <cell r="AH223">
            <v>2</v>
          </cell>
          <cell r="AI223">
            <v>3</v>
          </cell>
          <cell r="AJ223" t="str">
            <v>NULL</v>
          </cell>
          <cell r="AK223">
            <v>2</v>
          </cell>
          <cell r="AL223">
            <v>9</v>
          </cell>
        </row>
        <row r="224">
          <cell r="A224">
            <v>108346</v>
          </cell>
          <cell r="B224">
            <v>3902177</v>
          </cell>
          <cell r="C224" t="str">
            <v>Winlaton West Lane Community Primary School</v>
          </cell>
          <cell r="D224" t="str">
            <v>North East</v>
          </cell>
          <cell r="E224" t="str">
            <v>North East, Yorkshire and the Humber</v>
          </cell>
          <cell r="F224" t="str">
            <v>Gateshead</v>
          </cell>
          <cell r="G224" t="str">
            <v>Blaydon</v>
          </cell>
          <cell r="H224" t="str">
            <v>NE21 6PH</v>
          </cell>
          <cell r="I224" t="str">
            <v>Community School</v>
          </cell>
          <cell r="J224" t="str">
            <v>Primary</v>
          </cell>
          <cell r="K224" t="str">
            <v>Does not have a sixth form</v>
          </cell>
          <cell r="L224">
            <v>10006797</v>
          </cell>
          <cell r="M224">
            <v>42348</v>
          </cell>
          <cell r="N224">
            <v>42348</v>
          </cell>
          <cell r="O224" t="str">
            <v>Requires Improvement monitoring Visit 1</v>
          </cell>
          <cell r="P224" t="str">
            <v>Schools - S8</v>
          </cell>
          <cell r="Q224" t="str">
            <v>NULL</v>
          </cell>
          <cell r="R224" t="str">
            <v>NULL</v>
          </cell>
          <cell r="S224" t="str">
            <v>NULL</v>
          </cell>
          <cell r="T224" t="str">
            <v>NULL</v>
          </cell>
          <cell r="U224" t="str">
            <v>NULL</v>
          </cell>
          <cell r="V224" t="str">
            <v>NULL</v>
          </cell>
          <cell r="W224" t="str">
            <v>NULL</v>
          </cell>
          <cell r="X224" t="str">
            <v>NULL</v>
          </cell>
          <cell r="Y224" t="str">
            <v>NULL</v>
          </cell>
          <cell r="Z224" t="str">
            <v>NULL</v>
          </cell>
          <cell r="AA224" t="str">
            <v>NULL</v>
          </cell>
          <cell r="AB224" t="str">
            <v>NULL</v>
          </cell>
          <cell r="AC224" t="str">
            <v>NULL</v>
          </cell>
          <cell r="AD224">
            <v>3</v>
          </cell>
          <cell r="AE224" t="str">
            <v>NULL</v>
          </cell>
          <cell r="AF224">
            <v>3</v>
          </cell>
          <cell r="AG224">
            <v>3</v>
          </cell>
          <cell r="AH224">
            <v>2</v>
          </cell>
          <cell r="AI224">
            <v>3</v>
          </cell>
          <cell r="AJ224" t="str">
            <v>NULL</v>
          </cell>
          <cell r="AK224">
            <v>2</v>
          </cell>
          <cell r="AL224">
            <v>9</v>
          </cell>
        </row>
        <row r="225">
          <cell r="A225">
            <v>108352</v>
          </cell>
          <cell r="B225">
            <v>3902188</v>
          </cell>
          <cell r="C225" t="str">
            <v>Ryton Community Infant School</v>
          </cell>
          <cell r="D225" t="str">
            <v>North East</v>
          </cell>
          <cell r="E225" t="str">
            <v>North East, Yorkshire and the Humber</v>
          </cell>
          <cell r="F225" t="str">
            <v>Gateshead</v>
          </cell>
          <cell r="G225" t="str">
            <v>Blaydon</v>
          </cell>
          <cell r="H225" t="str">
            <v>NE40 3AF</v>
          </cell>
          <cell r="I225" t="str">
            <v>Community School</v>
          </cell>
          <cell r="J225" t="str">
            <v>Primary</v>
          </cell>
          <cell r="K225" t="str">
            <v>Does not have a sixth form</v>
          </cell>
          <cell r="L225">
            <v>10003906</v>
          </cell>
          <cell r="M225">
            <v>42290</v>
          </cell>
          <cell r="N225">
            <v>42291</v>
          </cell>
          <cell r="O225" t="str">
            <v>Maintained Academy and School Short inspection</v>
          </cell>
          <cell r="P225" t="str">
            <v>Schools - S8 deemed S5</v>
          </cell>
          <cell r="Q225" t="str">
            <v>NULL</v>
          </cell>
          <cell r="R225">
            <v>3</v>
          </cell>
          <cell r="S225" t="str">
            <v>NULL</v>
          </cell>
          <cell r="T225">
            <v>3</v>
          </cell>
          <cell r="U225">
            <v>3</v>
          </cell>
          <cell r="V225">
            <v>2</v>
          </cell>
          <cell r="W225">
            <v>3</v>
          </cell>
          <cell r="X225" t="str">
            <v>NULL</v>
          </cell>
          <cell r="Y225">
            <v>3</v>
          </cell>
          <cell r="Z225" t="str">
            <v>NULL</v>
          </cell>
          <cell r="AA225" t="str">
            <v>NULL</v>
          </cell>
          <cell r="AB225" t="str">
            <v>NULL</v>
          </cell>
          <cell r="AC225" t="str">
            <v>NULL</v>
          </cell>
          <cell r="AD225">
            <v>2</v>
          </cell>
          <cell r="AE225" t="str">
            <v>NULL</v>
          </cell>
          <cell r="AF225">
            <v>2</v>
          </cell>
          <cell r="AG225">
            <v>2</v>
          </cell>
          <cell r="AH225">
            <v>2</v>
          </cell>
          <cell r="AI225">
            <v>2</v>
          </cell>
          <cell r="AJ225" t="str">
            <v>NULL</v>
          </cell>
          <cell r="AK225">
            <v>3</v>
          </cell>
          <cell r="AL225">
            <v>9</v>
          </cell>
        </row>
        <row r="226">
          <cell r="A226">
            <v>108355</v>
          </cell>
          <cell r="B226">
            <v>3902193</v>
          </cell>
          <cell r="C226" t="str">
            <v>Ryton Junior School</v>
          </cell>
          <cell r="D226" t="str">
            <v>North East</v>
          </cell>
          <cell r="E226" t="str">
            <v>North East, Yorkshire and the Humber</v>
          </cell>
          <cell r="F226" t="str">
            <v>Gateshead</v>
          </cell>
          <cell r="G226" t="str">
            <v>Blaydon</v>
          </cell>
          <cell r="H226" t="str">
            <v>NE40 3AF</v>
          </cell>
          <cell r="I226" t="str">
            <v>Community School</v>
          </cell>
          <cell r="J226" t="str">
            <v>Primary</v>
          </cell>
          <cell r="K226" t="str">
            <v>Does not have a sixth form</v>
          </cell>
          <cell r="L226">
            <v>10004117</v>
          </cell>
          <cell r="M226">
            <v>42283</v>
          </cell>
          <cell r="N226">
            <v>42284</v>
          </cell>
          <cell r="O226" t="str">
            <v>Schools into Special Measures Visit 3</v>
          </cell>
          <cell r="P226" t="str">
            <v>Schools - S8 deemed S5</v>
          </cell>
          <cell r="Q226" t="str">
            <v>NULL</v>
          </cell>
          <cell r="R226">
            <v>2</v>
          </cell>
          <cell r="S226" t="str">
            <v>NULL</v>
          </cell>
          <cell r="T226">
            <v>2</v>
          </cell>
          <cell r="U226">
            <v>2</v>
          </cell>
          <cell r="V226">
            <v>2</v>
          </cell>
          <cell r="W226">
            <v>2</v>
          </cell>
          <cell r="X226" t="str">
            <v>NULL</v>
          </cell>
          <cell r="Y226" t="str">
            <v>NULL</v>
          </cell>
          <cell r="Z226" t="str">
            <v>NULL</v>
          </cell>
          <cell r="AA226" t="str">
            <v>NULL</v>
          </cell>
          <cell r="AB226" t="str">
            <v>NULL</v>
          </cell>
          <cell r="AC226" t="str">
            <v>NULL</v>
          </cell>
          <cell r="AD226">
            <v>4</v>
          </cell>
          <cell r="AE226" t="str">
            <v>SM</v>
          </cell>
          <cell r="AF226">
            <v>3</v>
          </cell>
          <cell r="AG226">
            <v>3</v>
          </cell>
          <cell r="AH226">
            <v>4</v>
          </cell>
          <cell r="AI226">
            <v>4</v>
          </cell>
          <cell r="AJ226" t="str">
            <v>NULL</v>
          </cell>
          <cell r="AK226">
            <v>9</v>
          </cell>
          <cell r="AL226">
            <v>9</v>
          </cell>
        </row>
        <row r="227">
          <cell r="A227">
            <v>108509</v>
          </cell>
          <cell r="B227">
            <v>3913792</v>
          </cell>
          <cell r="C227" t="str">
            <v>St Lawrence's RC Primary School</v>
          </cell>
          <cell r="D227" t="str">
            <v>North East</v>
          </cell>
          <cell r="E227" t="str">
            <v>North East, Yorkshire and the Humber</v>
          </cell>
          <cell r="F227" t="str">
            <v>Newcastle upon Tyne</v>
          </cell>
          <cell r="G227" t="str">
            <v>Newcastle upon Tyne East</v>
          </cell>
          <cell r="H227" t="str">
            <v>NE6 2JX</v>
          </cell>
          <cell r="I227" t="str">
            <v>Voluntary Aided School</v>
          </cell>
          <cell r="J227" t="str">
            <v>Primary</v>
          </cell>
          <cell r="K227" t="str">
            <v>Does not have a sixth form</v>
          </cell>
          <cell r="L227">
            <v>10007012</v>
          </cell>
          <cell r="M227">
            <v>42339</v>
          </cell>
          <cell r="N227">
            <v>42340</v>
          </cell>
          <cell r="O227" t="str">
            <v>Maintained Academy and School Short inspection</v>
          </cell>
          <cell r="P227" t="str">
            <v>Schools - S8 deemed S5</v>
          </cell>
          <cell r="Q227" t="str">
            <v>NULL</v>
          </cell>
          <cell r="R227">
            <v>3</v>
          </cell>
          <cell r="S227" t="str">
            <v>NULL</v>
          </cell>
          <cell r="T227">
            <v>3</v>
          </cell>
          <cell r="U227">
            <v>3</v>
          </cell>
          <cell r="V227">
            <v>2</v>
          </cell>
          <cell r="W227">
            <v>3</v>
          </cell>
          <cell r="X227" t="str">
            <v>NULL</v>
          </cell>
          <cell r="Y227">
            <v>3</v>
          </cell>
          <cell r="Z227" t="str">
            <v>NULL</v>
          </cell>
          <cell r="AA227" t="str">
            <v>NULL</v>
          </cell>
          <cell r="AB227" t="str">
            <v>NULL</v>
          </cell>
          <cell r="AC227" t="str">
            <v>NULL</v>
          </cell>
          <cell r="AD227">
            <v>2</v>
          </cell>
          <cell r="AE227" t="str">
            <v>NULL</v>
          </cell>
          <cell r="AF227">
            <v>2</v>
          </cell>
          <cell r="AG227">
            <v>2</v>
          </cell>
          <cell r="AH227">
            <v>1</v>
          </cell>
          <cell r="AI227">
            <v>2</v>
          </cell>
          <cell r="AJ227" t="str">
            <v>NULL</v>
          </cell>
          <cell r="AK227">
            <v>8</v>
          </cell>
          <cell r="AL227" t="str">
            <v>NULL</v>
          </cell>
        </row>
        <row r="228">
          <cell r="A228">
            <v>108578</v>
          </cell>
          <cell r="B228">
            <v>3922026</v>
          </cell>
          <cell r="C228" t="str">
            <v>Preston Grange Primary School</v>
          </cell>
          <cell r="D228" t="str">
            <v>North East</v>
          </cell>
          <cell r="E228" t="str">
            <v>North East, Yorkshire and the Humber</v>
          </cell>
          <cell r="F228" t="str">
            <v>North Tyneside</v>
          </cell>
          <cell r="G228" t="str">
            <v>Tynemouth</v>
          </cell>
          <cell r="H228" t="str">
            <v>NE29 9QL</v>
          </cell>
          <cell r="I228" t="str">
            <v>Foundation School</v>
          </cell>
          <cell r="J228" t="str">
            <v>Primary</v>
          </cell>
          <cell r="K228" t="str">
            <v>Does not have a sixth form</v>
          </cell>
          <cell r="L228">
            <v>10000540</v>
          </cell>
          <cell r="M228">
            <v>42278</v>
          </cell>
          <cell r="N228">
            <v>42279</v>
          </cell>
          <cell r="O228" t="str">
            <v>Maintained Academy and School Short inspection</v>
          </cell>
          <cell r="P228" t="str">
            <v>Schools - S8 deemed S5</v>
          </cell>
          <cell r="Q228" t="str">
            <v>NULL</v>
          </cell>
          <cell r="R228">
            <v>2</v>
          </cell>
          <cell r="S228" t="str">
            <v>NULL</v>
          </cell>
          <cell r="T228">
            <v>2</v>
          </cell>
          <cell r="U228">
            <v>2</v>
          </cell>
          <cell r="V228">
            <v>2</v>
          </cell>
          <cell r="W228">
            <v>2</v>
          </cell>
          <cell r="X228" t="str">
            <v>NULL</v>
          </cell>
          <cell r="Y228">
            <v>2</v>
          </cell>
          <cell r="Z228" t="str">
            <v>NULL</v>
          </cell>
          <cell r="AA228" t="str">
            <v>NULL</v>
          </cell>
          <cell r="AB228" t="str">
            <v>NULL</v>
          </cell>
          <cell r="AC228" t="str">
            <v>NULL</v>
          </cell>
          <cell r="AD228">
            <v>2</v>
          </cell>
          <cell r="AE228" t="str">
            <v>NULL</v>
          </cell>
          <cell r="AF228">
            <v>2</v>
          </cell>
          <cell r="AG228">
            <v>2</v>
          </cell>
          <cell r="AH228">
            <v>2</v>
          </cell>
          <cell r="AI228">
            <v>2</v>
          </cell>
          <cell r="AJ228" t="str">
            <v>NULL</v>
          </cell>
          <cell r="AK228">
            <v>8</v>
          </cell>
          <cell r="AL228" t="str">
            <v>NULL</v>
          </cell>
        </row>
        <row r="229">
          <cell r="A229">
            <v>108606</v>
          </cell>
          <cell r="B229">
            <v>3922080</v>
          </cell>
          <cell r="C229" t="str">
            <v>Ivy Road Primary School</v>
          </cell>
          <cell r="D229" t="str">
            <v>North East</v>
          </cell>
          <cell r="E229" t="str">
            <v>North East, Yorkshire and the Humber</v>
          </cell>
          <cell r="F229" t="str">
            <v>North Tyneside</v>
          </cell>
          <cell r="G229" t="str">
            <v>North Tyneside</v>
          </cell>
          <cell r="H229" t="str">
            <v>NE12 9AP</v>
          </cell>
          <cell r="I229" t="str">
            <v>Foundation School</v>
          </cell>
          <cell r="J229" t="str">
            <v>Primary</v>
          </cell>
          <cell r="K229" t="str">
            <v>Does not have a sixth form</v>
          </cell>
          <cell r="L229">
            <v>10001439</v>
          </cell>
          <cell r="M229">
            <v>42290</v>
          </cell>
          <cell r="N229">
            <v>42291</v>
          </cell>
          <cell r="O229" t="str">
            <v>Maintained Academy and School Short inspection</v>
          </cell>
          <cell r="P229" t="str">
            <v>Schools - S8 deemed S5</v>
          </cell>
          <cell r="Q229" t="str">
            <v>NULL</v>
          </cell>
          <cell r="R229">
            <v>3</v>
          </cell>
          <cell r="S229" t="str">
            <v>NULL</v>
          </cell>
          <cell r="T229">
            <v>3</v>
          </cell>
          <cell r="U229">
            <v>3</v>
          </cell>
          <cell r="V229">
            <v>2</v>
          </cell>
          <cell r="W229">
            <v>3</v>
          </cell>
          <cell r="X229" t="str">
            <v>NULL</v>
          </cell>
          <cell r="Y229">
            <v>3</v>
          </cell>
          <cell r="Z229" t="str">
            <v>NULL</v>
          </cell>
          <cell r="AA229" t="str">
            <v>NULL</v>
          </cell>
          <cell r="AB229" t="str">
            <v>NULL</v>
          </cell>
          <cell r="AC229" t="str">
            <v>NULL</v>
          </cell>
          <cell r="AD229">
            <v>2</v>
          </cell>
          <cell r="AE229" t="str">
            <v>NULL</v>
          </cell>
          <cell r="AF229">
            <v>2</v>
          </cell>
          <cell r="AG229">
            <v>2</v>
          </cell>
          <cell r="AH229">
            <v>2</v>
          </cell>
          <cell r="AI229">
            <v>2</v>
          </cell>
          <cell r="AJ229" t="str">
            <v>NULL</v>
          </cell>
          <cell r="AK229">
            <v>2</v>
          </cell>
          <cell r="AL229">
            <v>9</v>
          </cell>
        </row>
        <row r="230">
          <cell r="A230">
            <v>108628</v>
          </cell>
          <cell r="B230">
            <v>3924008</v>
          </cell>
          <cell r="C230" t="str">
            <v>Norham High School</v>
          </cell>
          <cell r="D230" t="str">
            <v>North East</v>
          </cell>
          <cell r="E230" t="str">
            <v>North East, Yorkshire and the Humber</v>
          </cell>
          <cell r="F230" t="str">
            <v>North Tyneside</v>
          </cell>
          <cell r="G230" t="str">
            <v>Tynemouth</v>
          </cell>
          <cell r="H230" t="str">
            <v>NE29 7BU</v>
          </cell>
          <cell r="I230" t="str">
            <v>Foundation School</v>
          </cell>
          <cell r="J230" t="str">
            <v>Secondary</v>
          </cell>
          <cell r="K230" t="str">
            <v>Does not have a sixth form</v>
          </cell>
          <cell r="L230">
            <v>10005847</v>
          </cell>
          <cell r="M230">
            <v>42333</v>
          </cell>
          <cell r="N230">
            <v>42333</v>
          </cell>
          <cell r="O230" t="str">
            <v>Schools with Serious Weaknesses Visit 3</v>
          </cell>
          <cell r="P230" t="str">
            <v>Schools - S8</v>
          </cell>
          <cell r="Q230" t="str">
            <v>NULL</v>
          </cell>
          <cell r="R230" t="str">
            <v>NULL</v>
          </cell>
          <cell r="S230" t="str">
            <v>NULL</v>
          </cell>
          <cell r="T230" t="str">
            <v>NULL</v>
          </cell>
          <cell r="U230" t="str">
            <v>NULL</v>
          </cell>
          <cell r="V230" t="str">
            <v>NULL</v>
          </cell>
          <cell r="W230" t="str">
            <v>NULL</v>
          </cell>
          <cell r="X230" t="str">
            <v>NULL</v>
          </cell>
          <cell r="Y230" t="str">
            <v>NULL</v>
          </cell>
          <cell r="Z230" t="str">
            <v>NULL</v>
          </cell>
          <cell r="AA230" t="str">
            <v>NULL</v>
          </cell>
          <cell r="AB230" t="str">
            <v>NULL</v>
          </cell>
          <cell r="AC230" t="str">
            <v>NULL</v>
          </cell>
          <cell r="AD230">
            <v>4</v>
          </cell>
          <cell r="AE230" t="str">
            <v>SWK</v>
          </cell>
          <cell r="AF230">
            <v>4</v>
          </cell>
          <cell r="AG230">
            <v>4</v>
          </cell>
          <cell r="AH230">
            <v>3</v>
          </cell>
          <cell r="AI230">
            <v>3</v>
          </cell>
          <cell r="AJ230" t="str">
            <v>NULL</v>
          </cell>
          <cell r="AK230">
            <v>9</v>
          </cell>
          <cell r="AL230">
            <v>9</v>
          </cell>
        </row>
        <row r="231">
          <cell r="A231">
            <v>108647</v>
          </cell>
          <cell r="B231">
            <v>3924041</v>
          </cell>
          <cell r="C231" t="str">
            <v>Seaton Burn College, A Specialist Business and Enterprise School</v>
          </cell>
          <cell r="D231" t="str">
            <v>North East</v>
          </cell>
          <cell r="E231" t="str">
            <v>North East, Yorkshire and the Humber</v>
          </cell>
          <cell r="F231" t="str">
            <v>North Tyneside</v>
          </cell>
          <cell r="G231" t="str">
            <v>North Tyneside</v>
          </cell>
          <cell r="H231" t="str">
            <v>NE13 6EJ</v>
          </cell>
          <cell r="I231" t="str">
            <v>Foundation School</v>
          </cell>
          <cell r="J231" t="str">
            <v>Secondary</v>
          </cell>
          <cell r="K231" t="str">
            <v>Has a sixth form</v>
          </cell>
          <cell r="L231">
            <v>10000492</v>
          </cell>
          <cell r="M231">
            <v>42291</v>
          </cell>
          <cell r="N231">
            <v>42292</v>
          </cell>
          <cell r="O231" t="str">
            <v>Maintained Academy and School Short inspection</v>
          </cell>
          <cell r="P231" t="str">
            <v>Schools - S8 deemed S5</v>
          </cell>
          <cell r="Q231" t="str">
            <v>NULL</v>
          </cell>
          <cell r="R231">
            <v>4</v>
          </cell>
          <cell r="S231" t="str">
            <v>SM</v>
          </cell>
          <cell r="T231">
            <v>4</v>
          </cell>
          <cell r="U231">
            <v>4</v>
          </cell>
          <cell r="V231">
            <v>3</v>
          </cell>
          <cell r="W231">
            <v>4</v>
          </cell>
          <cell r="X231" t="str">
            <v>NULL</v>
          </cell>
          <cell r="Y231" t="str">
            <v>NULL</v>
          </cell>
          <cell r="Z231">
            <v>3</v>
          </cell>
          <cell r="AA231" t="str">
            <v>NULL</v>
          </cell>
          <cell r="AB231" t="str">
            <v>NULL</v>
          </cell>
          <cell r="AC231" t="str">
            <v>NULL</v>
          </cell>
          <cell r="AD231">
            <v>2</v>
          </cell>
          <cell r="AE231" t="str">
            <v>NULL</v>
          </cell>
          <cell r="AF231">
            <v>2</v>
          </cell>
          <cell r="AG231">
            <v>2</v>
          </cell>
          <cell r="AH231">
            <v>2</v>
          </cell>
          <cell r="AI231">
            <v>2</v>
          </cell>
          <cell r="AJ231" t="str">
            <v>NULL</v>
          </cell>
          <cell r="AK231" t="str">
            <v>NULL</v>
          </cell>
          <cell r="AL231" t="str">
            <v>NULL</v>
          </cell>
        </row>
        <row r="232">
          <cell r="A232">
            <v>108719</v>
          </cell>
          <cell r="B232">
            <v>3933306</v>
          </cell>
          <cell r="C232" t="str">
            <v>St Aloysius' RC Voluntary Aided Junior School</v>
          </cell>
          <cell r="D232" t="str">
            <v>North East</v>
          </cell>
          <cell r="E232" t="str">
            <v>North East, Yorkshire and the Humber</v>
          </cell>
          <cell r="F232" t="str">
            <v>South Tyneside</v>
          </cell>
          <cell r="G232" t="str">
            <v>Jarrow</v>
          </cell>
          <cell r="H232" t="str">
            <v>NE31 1BQ</v>
          </cell>
          <cell r="I232" t="str">
            <v>Voluntary Aided School</v>
          </cell>
          <cell r="J232" t="str">
            <v>Primary</v>
          </cell>
          <cell r="K232" t="str">
            <v>Does not have a sixth form</v>
          </cell>
          <cell r="L232">
            <v>10002039</v>
          </cell>
          <cell r="M232">
            <v>42277</v>
          </cell>
          <cell r="N232">
            <v>42278</v>
          </cell>
          <cell r="O232" t="str">
            <v>Requires Improvement S5 Reinspection Visit 1</v>
          </cell>
          <cell r="P232" t="str">
            <v>Schools - S5</v>
          </cell>
          <cell r="Q232" t="str">
            <v>NULL</v>
          </cell>
          <cell r="R232">
            <v>1</v>
          </cell>
          <cell r="S232" t="str">
            <v>NULL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 t="str">
            <v>NULL</v>
          </cell>
          <cell r="Y232" t="str">
            <v>NULL</v>
          </cell>
          <cell r="Z232" t="str">
            <v>NULL</v>
          </cell>
          <cell r="AA232" t="str">
            <v>NULL</v>
          </cell>
          <cell r="AB232" t="str">
            <v>NULL</v>
          </cell>
          <cell r="AC232" t="str">
            <v>NULL</v>
          </cell>
          <cell r="AD232">
            <v>3</v>
          </cell>
          <cell r="AE232" t="str">
            <v>NULL</v>
          </cell>
          <cell r="AF232">
            <v>3</v>
          </cell>
          <cell r="AG232">
            <v>3</v>
          </cell>
          <cell r="AH232">
            <v>2</v>
          </cell>
          <cell r="AI232">
            <v>2</v>
          </cell>
          <cell r="AJ232" t="str">
            <v>NULL</v>
          </cell>
          <cell r="AK232" t="str">
            <v>NULL</v>
          </cell>
          <cell r="AL232" t="str">
            <v>NULL</v>
          </cell>
        </row>
        <row r="233">
          <cell r="A233">
            <v>108745</v>
          </cell>
          <cell r="B233">
            <v>3941002</v>
          </cell>
          <cell r="C233" t="str">
            <v>Millfield Community Nursery School</v>
          </cell>
          <cell r="D233" t="str">
            <v>North East</v>
          </cell>
          <cell r="E233" t="str">
            <v>North East, Yorkshire and the Humber</v>
          </cell>
          <cell r="F233" t="str">
            <v>Sunderland</v>
          </cell>
          <cell r="G233" t="str">
            <v>Sunderland Central</v>
          </cell>
          <cell r="H233" t="str">
            <v>SR4 6JR</v>
          </cell>
          <cell r="I233" t="str">
            <v>LA Nursery School</v>
          </cell>
          <cell r="J233" t="str">
            <v>Nursery</v>
          </cell>
          <cell r="K233" t="str">
            <v>Not applicable</v>
          </cell>
          <cell r="L233">
            <v>10001574</v>
          </cell>
          <cell r="M233">
            <v>42326</v>
          </cell>
          <cell r="N233">
            <v>42327</v>
          </cell>
          <cell r="O233" t="str">
            <v>Special Measures S5 ReInspection</v>
          </cell>
          <cell r="P233" t="str">
            <v>Schools - S5</v>
          </cell>
          <cell r="Q233" t="str">
            <v>NULL</v>
          </cell>
          <cell r="R233">
            <v>2</v>
          </cell>
          <cell r="S233" t="str">
            <v>NULL</v>
          </cell>
          <cell r="T233">
            <v>2</v>
          </cell>
          <cell r="U233">
            <v>2</v>
          </cell>
          <cell r="V233">
            <v>2</v>
          </cell>
          <cell r="W233">
            <v>2</v>
          </cell>
          <cell r="X233" t="str">
            <v>NULL</v>
          </cell>
          <cell r="Y233">
            <v>2</v>
          </cell>
          <cell r="Z233" t="str">
            <v>NULL</v>
          </cell>
          <cell r="AA233" t="str">
            <v>NULL</v>
          </cell>
          <cell r="AB233" t="str">
            <v>NULL</v>
          </cell>
          <cell r="AC233" t="str">
            <v>NULL</v>
          </cell>
          <cell r="AD233">
            <v>4</v>
          </cell>
          <cell r="AE233" t="str">
            <v>SM</v>
          </cell>
          <cell r="AF233">
            <v>4</v>
          </cell>
          <cell r="AG233">
            <v>4</v>
          </cell>
          <cell r="AH233">
            <v>3</v>
          </cell>
          <cell r="AI233">
            <v>4</v>
          </cell>
          <cell r="AJ233" t="str">
            <v>NULL</v>
          </cell>
          <cell r="AK233" t="str">
            <v>NULL</v>
          </cell>
          <cell r="AL233" t="str">
            <v>NULL</v>
          </cell>
        </row>
        <row r="234">
          <cell r="A234">
            <v>108790</v>
          </cell>
          <cell r="B234">
            <v>3942096</v>
          </cell>
          <cell r="C234" t="str">
            <v>New Silksworth Infant School</v>
          </cell>
          <cell r="D234" t="str">
            <v>North East</v>
          </cell>
          <cell r="E234" t="str">
            <v>North East, Yorkshire and the Humber</v>
          </cell>
          <cell r="F234" t="str">
            <v>Sunderland</v>
          </cell>
          <cell r="G234" t="str">
            <v>Houghton and Sunderland South</v>
          </cell>
          <cell r="H234" t="str">
            <v>SR3 1AS</v>
          </cell>
          <cell r="I234" t="str">
            <v>Community School</v>
          </cell>
          <cell r="J234" t="str">
            <v>Primary</v>
          </cell>
          <cell r="K234" t="str">
            <v>Does not have a sixth form</v>
          </cell>
          <cell r="L234">
            <v>10004049</v>
          </cell>
          <cell r="M234">
            <v>42339</v>
          </cell>
          <cell r="N234">
            <v>42340</v>
          </cell>
          <cell r="O234" t="str">
            <v>Schools into Special Measures Visit 2</v>
          </cell>
          <cell r="P234" t="str">
            <v>Schools - S8</v>
          </cell>
          <cell r="Q234" t="str">
            <v>NULL</v>
          </cell>
          <cell r="R234" t="str">
            <v>NULL</v>
          </cell>
          <cell r="S234" t="str">
            <v>NULL</v>
          </cell>
          <cell r="T234" t="str">
            <v>NULL</v>
          </cell>
          <cell r="U234" t="str">
            <v>NULL</v>
          </cell>
          <cell r="V234" t="str">
            <v>NULL</v>
          </cell>
          <cell r="W234" t="str">
            <v>NULL</v>
          </cell>
          <cell r="X234" t="str">
            <v>NULL</v>
          </cell>
          <cell r="Y234" t="str">
            <v>NULL</v>
          </cell>
          <cell r="Z234" t="str">
            <v>NULL</v>
          </cell>
          <cell r="AA234" t="str">
            <v>NULL</v>
          </cell>
          <cell r="AB234" t="str">
            <v>NULL</v>
          </cell>
          <cell r="AC234" t="str">
            <v>NULL</v>
          </cell>
          <cell r="AD234">
            <v>4</v>
          </cell>
          <cell r="AE234" t="str">
            <v>SM</v>
          </cell>
          <cell r="AF234">
            <v>4</v>
          </cell>
          <cell r="AG234">
            <v>4</v>
          </cell>
          <cell r="AH234">
            <v>4</v>
          </cell>
          <cell r="AI234">
            <v>4</v>
          </cell>
          <cell r="AJ234" t="str">
            <v>NULL</v>
          </cell>
          <cell r="AK234">
            <v>4</v>
          </cell>
          <cell r="AL234">
            <v>9</v>
          </cell>
        </row>
        <row r="235">
          <cell r="A235">
            <v>108830</v>
          </cell>
          <cell r="B235">
            <v>3942176</v>
          </cell>
          <cell r="C235" t="str">
            <v>Bernard Gilpin Primary School</v>
          </cell>
          <cell r="D235" t="str">
            <v>North East</v>
          </cell>
          <cell r="E235" t="str">
            <v>North East, Yorkshire and the Humber</v>
          </cell>
          <cell r="F235" t="str">
            <v>Sunderland</v>
          </cell>
          <cell r="G235" t="str">
            <v>Houghton and Sunderland South</v>
          </cell>
          <cell r="H235" t="str">
            <v>DH5 8DA</v>
          </cell>
          <cell r="I235" t="str">
            <v>Community School</v>
          </cell>
          <cell r="J235" t="str">
            <v>Primary</v>
          </cell>
          <cell r="K235" t="str">
            <v>Does not have a sixth form</v>
          </cell>
          <cell r="L235">
            <v>10003430</v>
          </cell>
          <cell r="M235">
            <v>42318</v>
          </cell>
          <cell r="N235">
            <v>42318</v>
          </cell>
          <cell r="O235" t="str">
            <v>Maintained Academy and School Short inspection</v>
          </cell>
          <cell r="P235" t="str">
            <v>Schools - Short inspection</v>
          </cell>
          <cell r="Q235" t="str">
            <v>NULL</v>
          </cell>
          <cell r="R235" t="str">
            <v>NULL</v>
          </cell>
          <cell r="S235" t="str">
            <v>NULL</v>
          </cell>
          <cell r="T235" t="str">
            <v>NULL</v>
          </cell>
          <cell r="U235" t="str">
            <v>NULL</v>
          </cell>
          <cell r="V235" t="str">
            <v>NULL</v>
          </cell>
          <cell r="W235" t="str">
            <v>NULL</v>
          </cell>
          <cell r="X235" t="str">
            <v>NULL</v>
          </cell>
          <cell r="Y235" t="str">
            <v>NULL</v>
          </cell>
          <cell r="Z235" t="str">
            <v>NULL</v>
          </cell>
          <cell r="AA235" t="str">
            <v>NULL</v>
          </cell>
          <cell r="AB235" t="str">
            <v>NULL</v>
          </cell>
          <cell r="AC235" t="str">
            <v>NULL</v>
          </cell>
          <cell r="AD235">
            <v>2</v>
          </cell>
          <cell r="AE235" t="str">
            <v>NULL</v>
          </cell>
          <cell r="AF235">
            <v>2</v>
          </cell>
          <cell r="AG235">
            <v>2</v>
          </cell>
          <cell r="AH235">
            <v>2</v>
          </cell>
          <cell r="AI235">
            <v>2</v>
          </cell>
          <cell r="AJ235" t="str">
            <v>NULL</v>
          </cell>
          <cell r="AK235">
            <v>8</v>
          </cell>
          <cell r="AL235" t="str">
            <v>NULL</v>
          </cell>
        </row>
        <row r="236">
          <cell r="A236">
            <v>108845</v>
          </cell>
          <cell r="B236">
            <v>3943317</v>
          </cell>
          <cell r="C236" t="str">
            <v>St Patrick's Roman Catholic Voluntary Aided Primary School</v>
          </cell>
          <cell r="D236" t="str">
            <v>North East</v>
          </cell>
          <cell r="E236" t="str">
            <v>North East, Yorkshire and the Humber</v>
          </cell>
          <cell r="F236" t="str">
            <v>Sunderland</v>
          </cell>
          <cell r="G236" t="str">
            <v>Sunderland Central</v>
          </cell>
          <cell r="H236" t="str">
            <v>SR2 0RQ</v>
          </cell>
          <cell r="I236" t="str">
            <v>Voluntary Aided School</v>
          </cell>
          <cell r="J236" t="str">
            <v>Primary</v>
          </cell>
          <cell r="K236" t="str">
            <v>Does not have a sixth form</v>
          </cell>
          <cell r="L236">
            <v>10002033</v>
          </cell>
          <cell r="M236">
            <v>42326</v>
          </cell>
          <cell r="N236">
            <v>42327</v>
          </cell>
          <cell r="O236" t="str">
            <v>Requires Improvement S5 Reinspection Visit 1</v>
          </cell>
          <cell r="P236" t="str">
            <v>Schools - S5</v>
          </cell>
          <cell r="Q236" t="str">
            <v>NULL</v>
          </cell>
          <cell r="R236">
            <v>2</v>
          </cell>
          <cell r="S236" t="str">
            <v>NULL</v>
          </cell>
          <cell r="T236">
            <v>2</v>
          </cell>
          <cell r="U236">
            <v>2</v>
          </cell>
          <cell r="V236">
            <v>2</v>
          </cell>
          <cell r="W236">
            <v>2</v>
          </cell>
          <cell r="X236" t="str">
            <v>NULL</v>
          </cell>
          <cell r="Y236">
            <v>2</v>
          </cell>
          <cell r="Z236" t="str">
            <v>NULL</v>
          </cell>
          <cell r="AA236" t="str">
            <v>NULL</v>
          </cell>
          <cell r="AB236" t="str">
            <v>NULL</v>
          </cell>
          <cell r="AC236" t="str">
            <v>NULL</v>
          </cell>
          <cell r="AD236">
            <v>3</v>
          </cell>
          <cell r="AE236" t="str">
            <v>NULL</v>
          </cell>
          <cell r="AF236">
            <v>3</v>
          </cell>
          <cell r="AG236">
            <v>3</v>
          </cell>
          <cell r="AH236">
            <v>2</v>
          </cell>
          <cell r="AI236">
            <v>3</v>
          </cell>
          <cell r="AJ236" t="str">
            <v>NULL</v>
          </cell>
          <cell r="AK236" t="str">
            <v>NULL</v>
          </cell>
          <cell r="AL236" t="str">
            <v>NULL</v>
          </cell>
        </row>
        <row r="237">
          <cell r="A237">
            <v>108846</v>
          </cell>
          <cell r="B237">
            <v>3943319</v>
          </cell>
          <cell r="C237" t="str">
            <v>St Leonard's Roman Catholic Voluntary Aided Primary School</v>
          </cell>
          <cell r="D237" t="str">
            <v>North East</v>
          </cell>
          <cell r="E237" t="str">
            <v>North East, Yorkshire and the Humber</v>
          </cell>
          <cell r="F237" t="str">
            <v>Sunderland</v>
          </cell>
          <cell r="G237" t="str">
            <v>Houghton and Sunderland South</v>
          </cell>
          <cell r="H237" t="str">
            <v>SR3 2BB</v>
          </cell>
          <cell r="I237" t="str">
            <v>Voluntary Aided School</v>
          </cell>
          <cell r="J237" t="str">
            <v>Primary</v>
          </cell>
          <cell r="K237" t="str">
            <v>Does not have a sixth form</v>
          </cell>
          <cell r="L237">
            <v>10002034</v>
          </cell>
          <cell r="M237">
            <v>42298</v>
          </cell>
          <cell r="N237">
            <v>42299</v>
          </cell>
          <cell r="O237" t="str">
            <v>Requires Improvement S5 Reinspection Visit 1</v>
          </cell>
          <cell r="P237" t="str">
            <v>Schools - S5</v>
          </cell>
          <cell r="Q237" t="str">
            <v>NULL</v>
          </cell>
          <cell r="R237">
            <v>2</v>
          </cell>
          <cell r="S237" t="str">
            <v>NULL</v>
          </cell>
          <cell r="T237">
            <v>2</v>
          </cell>
          <cell r="U237">
            <v>2</v>
          </cell>
          <cell r="V237">
            <v>2</v>
          </cell>
          <cell r="W237">
            <v>2</v>
          </cell>
          <cell r="X237" t="str">
            <v>NULL</v>
          </cell>
          <cell r="Y237">
            <v>2</v>
          </cell>
          <cell r="Z237" t="str">
            <v>NULL</v>
          </cell>
          <cell r="AA237" t="str">
            <v>NULL</v>
          </cell>
          <cell r="AB237" t="str">
            <v>NULL</v>
          </cell>
          <cell r="AC237" t="str">
            <v>NULL</v>
          </cell>
          <cell r="AD237">
            <v>3</v>
          </cell>
          <cell r="AE237" t="str">
            <v>NULL</v>
          </cell>
          <cell r="AF237">
            <v>3</v>
          </cell>
          <cell r="AG237">
            <v>3</v>
          </cell>
          <cell r="AH237">
            <v>2</v>
          </cell>
          <cell r="AI237">
            <v>3</v>
          </cell>
          <cell r="AJ237" t="str">
            <v>NULL</v>
          </cell>
          <cell r="AK237" t="str">
            <v>NULL</v>
          </cell>
          <cell r="AL237" t="str">
            <v>NULL</v>
          </cell>
        </row>
        <row r="238">
          <cell r="A238">
            <v>108860</v>
          </cell>
          <cell r="B238">
            <v>3944042</v>
          </cell>
          <cell r="C238" t="str">
            <v>Thornhill School Business &amp; Enterprise College</v>
          </cell>
          <cell r="D238" t="str">
            <v>North East</v>
          </cell>
          <cell r="E238" t="str">
            <v>North East, Yorkshire and the Humber</v>
          </cell>
          <cell r="F238" t="str">
            <v>Sunderland</v>
          </cell>
          <cell r="G238" t="str">
            <v>Sunderland Central</v>
          </cell>
          <cell r="H238" t="str">
            <v>SR2 7NA</v>
          </cell>
          <cell r="I238" t="str">
            <v>Community School</v>
          </cell>
          <cell r="J238" t="str">
            <v>Secondary</v>
          </cell>
          <cell r="K238" t="str">
            <v>Does not have a sixth form</v>
          </cell>
          <cell r="L238">
            <v>10002031</v>
          </cell>
          <cell r="M238">
            <v>42341</v>
          </cell>
          <cell r="N238">
            <v>42342</v>
          </cell>
          <cell r="O238" t="str">
            <v>Requires Improvement S5 Reinspection Visit 1</v>
          </cell>
          <cell r="P238" t="str">
            <v>Schools - S5</v>
          </cell>
          <cell r="Q238" t="str">
            <v>NULL</v>
          </cell>
          <cell r="R238">
            <v>4</v>
          </cell>
          <cell r="S238" t="str">
            <v>SM</v>
          </cell>
          <cell r="T238">
            <v>3</v>
          </cell>
          <cell r="U238">
            <v>3</v>
          </cell>
          <cell r="V238">
            <v>3</v>
          </cell>
          <cell r="W238">
            <v>4</v>
          </cell>
          <cell r="X238" t="str">
            <v>NULL</v>
          </cell>
          <cell r="Y238" t="str">
            <v>NULL</v>
          </cell>
          <cell r="Z238" t="str">
            <v>NULL</v>
          </cell>
          <cell r="AA238" t="str">
            <v>NULL</v>
          </cell>
          <cell r="AB238" t="str">
            <v>NULL</v>
          </cell>
          <cell r="AC238" t="str">
            <v>NULL</v>
          </cell>
          <cell r="AD238">
            <v>3</v>
          </cell>
          <cell r="AE238" t="str">
            <v>NULL</v>
          </cell>
          <cell r="AF238">
            <v>3</v>
          </cell>
          <cell r="AG238">
            <v>3</v>
          </cell>
          <cell r="AH238">
            <v>2</v>
          </cell>
          <cell r="AI238">
            <v>2</v>
          </cell>
          <cell r="AJ238" t="str">
            <v>NULL</v>
          </cell>
          <cell r="AK238" t="str">
            <v>NULL</v>
          </cell>
          <cell r="AL238" t="str">
            <v>NULL</v>
          </cell>
        </row>
        <row r="239">
          <cell r="A239">
            <v>108865</v>
          </cell>
          <cell r="B239">
            <v>3944065</v>
          </cell>
          <cell r="C239" t="str">
            <v>Washington School</v>
          </cell>
          <cell r="D239" t="str">
            <v>North East</v>
          </cell>
          <cell r="E239" t="str">
            <v>North East, Yorkshire and the Humber</v>
          </cell>
          <cell r="F239" t="str">
            <v>Sunderland</v>
          </cell>
          <cell r="G239" t="str">
            <v>Washington and Sunderland West</v>
          </cell>
          <cell r="H239" t="str">
            <v>NE37 2AA</v>
          </cell>
          <cell r="I239" t="str">
            <v>Community School</v>
          </cell>
          <cell r="J239" t="str">
            <v>Secondary</v>
          </cell>
          <cell r="K239" t="str">
            <v>Does not have a sixth form</v>
          </cell>
          <cell r="L239">
            <v>10007068</v>
          </cell>
          <cell r="M239">
            <v>42284</v>
          </cell>
          <cell r="N239">
            <v>42284</v>
          </cell>
          <cell r="O239" t="str">
            <v>Section 8 Inspection due to Parental Complaint</v>
          </cell>
          <cell r="P239" t="str">
            <v>Schools - S8</v>
          </cell>
          <cell r="Q239" t="str">
            <v>NULL</v>
          </cell>
          <cell r="R239" t="str">
            <v>NULL</v>
          </cell>
          <cell r="S239" t="str">
            <v>NULL</v>
          </cell>
          <cell r="T239" t="str">
            <v>NULL</v>
          </cell>
          <cell r="U239" t="str">
            <v>NULL</v>
          </cell>
          <cell r="V239" t="str">
            <v>NULL</v>
          </cell>
          <cell r="W239" t="str">
            <v>NULL</v>
          </cell>
          <cell r="X239" t="str">
            <v>NULL</v>
          </cell>
          <cell r="Y239" t="str">
            <v>NULL</v>
          </cell>
          <cell r="Z239" t="str">
            <v>NULL</v>
          </cell>
          <cell r="AA239" t="str">
            <v>NULL</v>
          </cell>
          <cell r="AB239" t="str">
            <v>NULL</v>
          </cell>
          <cell r="AC239" t="str">
            <v>NULL</v>
          </cell>
          <cell r="AD239">
            <v>2</v>
          </cell>
          <cell r="AE239" t="str">
            <v>NULL</v>
          </cell>
          <cell r="AF239">
            <v>2</v>
          </cell>
          <cell r="AG239">
            <v>2</v>
          </cell>
          <cell r="AH239">
            <v>2</v>
          </cell>
          <cell r="AI239">
            <v>2</v>
          </cell>
          <cell r="AJ239" t="str">
            <v>NULL</v>
          </cell>
          <cell r="AK239" t="str">
            <v>NULL</v>
          </cell>
          <cell r="AL239" t="str">
            <v>NULL</v>
          </cell>
        </row>
        <row r="240">
          <cell r="A240">
            <v>108914</v>
          </cell>
          <cell r="B240">
            <v>8012006</v>
          </cell>
          <cell r="C240" t="str">
            <v>Avon Primary School</v>
          </cell>
          <cell r="D240" t="str">
            <v>South West</v>
          </cell>
          <cell r="E240" t="str">
            <v>South West</v>
          </cell>
          <cell r="F240" t="str">
            <v>Bristol</v>
          </cell>
          <cell r="G240" t="str">
            <v>Bristol North West</v>
          </cell>
          <cell r="H240" t="str">
            <v>BS11 9NG</v>
          </cell>
          <cell r="I240" t="str">
            <v>Community School</v>
          </cell>
          <cell r="J240" t="str">
            <v>Primary</v>
          </cell>
          <cell r="K240" t="str">
            <v>Does not have a sixth form</v>
          </cell>
          <cell r="L240">
            <v>10002447</v>
          </cell>
          <cell r="M240">
            <v>42347</v>
          </cell>
          <cell r="N240">
            <v>42348</v>
          </cell>
          <cell r="O240" t="str">
            <v>Requires Improvement S5 Reinspection Visit 1</v>
          </cell>
          <cell r="P240" t="str">
            <v>Schools - S5</v>
          </cell>
          <cell r="Q240" t="str">
            <v>NULL</v>
          </cell>
          <cell r="R240">
            <v>2</v>
          </cell>
          <cell r="S240" t="str">
            <v>NULL</v>
          </cell>
          <cell r="T240">
            <v>2</v>
          </cell>
          <cell r="U240">
            <v>2</v>
          </cell>
          <cell r="V240">
            <v>2</v>
          </cell>
          <cell r="W240">
            <v>2</v>
          </cell>
          <cell r="X240" t="str">
            <v>NULL</v>
          </cell>
          <cell r="Y240">
            <v>2</v>
          </cell>
          <cell r="Z240" t="str">
            <v>NULL</v>
          </cell>
          <cell r="AA240" t="str">
            <v>NULL</v>
          </cell>
          <cell r="AB240" t="str">
            <v>NULL</v>
          </cell>
          <cell r="AC240" t="str">
            <v>NULL</v>
          </cell>
          <cell r="AD240">
            <v>3</v>
          </cell>
          <cell r="AE240" t="str">
            <v>NULL</v>
          </cell>
          <cell r="AF240">
            <v>3</v>
          </cell>
          <cell r="AG240">
            <v>3</v>
          </cell>
          <cell r="AH240">
            <v>3</v>
          </cell>
          <cell r="AI240">
            <v>3</v>
          </cell>
          <cell r="AJ240" t="str">
            <v>NULL</v>
          </cell>
          <cell r="AK240" t="str">
            <v>NULL</v>
          </cell>
          <cell r="AL240" t="str">
            <v>NULL</v>
          </cell>
        </row>
        <row r="241">
          <cell r="A241">
            <v>109029</v>
          </cell>
          <cell r="B241">
            <v>8032192</v>
          </cell>
          <cell r="C241" t="str">
            <v>Bromley Heath Infant School</v>
          </cell>
          <cell r="D241" t="str">
            <v>South West</v>
          </cell>
          <cell r="E241" t="str">
            <v>South West</v>
          </cell>
          <cell r="F241" t="str">
            <v>South Gloucestershire</v>
          </cell>
          <cell r="G241" t="str">
            <v>Filton and Bradley Stoke</v>
          </cell>
          <cell r="H241" t="str">
            <v>BS16 6NJ</v>
          </cell>
          <cell r="I241" t="str">
            <v>Community School</v>
          </cell>
          <cell r="J241" t="str">
            <v>Primary</v>
          </cell>
          <cell r="K241" t="str">
            <v>Does not have a sixth form</v>
          </cell>
          <cell r="L241">
            <v>10001135</v>
          </cell>
          <cell r="M241">
            <v>42291</v>
          </cell>
          <cell r="N241">
            <v>42292</v>
          </cell>
          <cell r="O241" t="str">
            <v>Maintained Academy and School Short inspection</v>
          </cell>
          <cell r="P241" t="str">
            <v>Schools - S8 deemed S5</v>
          </cell>
          <cell r="Q241" t="str">
            <v>NULL</v>
          </cell>
          <cell r="R241">
            <v>2</v>
          </cell>
          <cell r="S241" t="str">
            <v>NULL</v>
          </cell>
          <cell r="T241">
            <v>2</v>
          </cell>
          <cell r="U241">
            <v>2</v>
          </cell>
          <cell r="V241">
            <v>2</v>
          </cell>
          <cell r="W241">
            <v>2</v>
          </cell>
          <cell r="X241" t="str">
            <v>NULL</v>
          </cell>
          <cell r="Y241">
            <v>2</v>
          </cell>
          <cell r="Z241" t="str">
            <v>NULL</v>
          </cell>
          <cell r="AA241" t="str">
            <v>NULL</v>
          </cell>
          <cell r="AB241" t="str">
            <v>NULL</v>
          </cell>
          <cell r="AC241" t="str">
            <v>NULL</v>
          </cell>
          <cell r="AD241">
            <v>2</v>
          </cell>
          <cell r="AE241" t="str">
            <v>NULL</v>
          </cell>
          <cell r="AF241">
            <v>2</v>
          </cell>
          <cell r="AG241">
            <v>2</v>
          </cell>
          <cell r="AH241">
            <v>2</v>
          </cell>
          <cell r="AI241">
            <v>2</v>
          </cell>
          <cell r="AJ241" t="str">
            <v>NULL</v>
          </cell>
          <cell r="AK241">
            <v>2</v>
          </cell>
          <cell r="AL241">
            <v>9</v>
          </cell>
        </row>
        <row r="242">
          <cell r="A242">
            <v>109030</v>
          </cell>
          <cell r="B242">
            <v>8032194</v>
          </cell>
          <cell r="C242" t="str">
            <v>Longwell Green Primary School</v>
          </cell>
          <cell r="D242" t="str">
            <v>South West</v>
          </cell>
          <cell r="E242" t="str">
            <v>South West</v>
          </cell>
          <cell r="F242" t="str">
            <v>South Gloucestershire</v>
          </cell>
          <cell r="G242" t="str">
            <v>Kingswood</v>
          </cell>
          <cell r="H242" t="str">
            <v>BS30 9BA</v>
          </cell>
          <cell r="I242" t="str">
            <v>Community School</v>
          </cell>
          <cell r="J242" t="str">
            <v>Primary</v>
          </cell>
          <cell r="K242" t="str">
            <v>Does not have a sixth form</v>
          </cell>
          <cell r="L242">
            <v>10005482</v>
          </cell>
          <cell r="M242">
            <v>42312</v>
          </cell>
          <cell r="N242">
            <v>42312</v>
          </cell>
          <cell r="O242" t="str">
            <v>Maintained Academy and School Short inspection</v>
          </cell>
          <cell r="P242" t="str">
            <v>Schools - Short inspection</v>
          </cell>
          <cell r="Q242" t="str">
            <v>NULL</v>
          </cell>
          <cell r="R242" t="str">
            <v>NULL</v>
          </cell>
          <cell r="S242" t="str">
            <v>NULL</v>
          </cell>
          <cell r="T242" t="str">
            <v>NULL</v>
          </cell>
          <cell r="U242" t="str">
            <v>NULL</v>
          </cell>
          <cell r="V242" t="str">
            <v>NULL</v>
          </cell>
          <cell r="W242" t="str">
            <v>NULL</v>
          </cell>
          <cell r="X242" t="str">
            <v>NULL</v>
          </cell>
          <cell r="Y242" t="str">
            <v>NULL</v>
          </cell>
          <cell r="Z242" t="str">
            <v>NULL</v>
          </cell>
          <cell r="AA242" t="str">
            <v>NULL</v>
          </cell>
          <cell r="AB242" t="str">
            <v>NULL</v>
          </cell>
          <cell r="AC242" t="str">
            <v>NULL</v>
          </cell>
          <cell r="AD242">
            <v>2</v>
          </cell>
          <cell r="AE242" t="str">
            <v>NULL</v>
          </cell>
          <cell r="AF242">
            <v>2</v>
          </cell>
          <cell r="AG242">
            <v>2</v>
          </cell>
          <cell r="AH242">
            <v>2</v>
          </cell>
          <cell r="AI242">
            <v>2</v>
          </cell>
          <cell r="AJ242" t="str">
            <v>NULL</v>
          </cell>
          <cell r="AK242">
            <v>8</v>
          </cell>
          <cell r="AL242" t="str">
            <v>NULL</v>
          </cell>
        </row>
        <row r="243">
          <cell r="A243">
            <v>109047</v>
          </cell>
          <cell r="B243">
            <v>8032216</v>
          </cell>
          <cell r="C243" t="str">
            <v>Barley Close Community Primary School</v>
          </cell>
          <cell r="D243" t="str">
            <v>South West</v>
          </cell>
          <cell r="E243" t="str">
            <v>South West</v>
          </cell>
          <cell r="F243" t="str">
            <v>South Gloucestershire</v>
          </cell>
          <cell r="G243" t="str">
            <v>Kingswood</v>
          </cell>
          <cell r="H243" t="str">
            <v>BS16 9DL</v>
          </cell>
          <cell r="I243" t="str">
            <v>Community School</v>
          </cell>
          <cell r="J243" t="str">
            <v>Primary</v>
          </cell>
          <cell r="K243" t="str">
            <v>Does not have a sixth form</v>
          </cell>
          <cell r="L243">
            <v>10006969</v>
          </cell>
          <cell r="M243">
            <v>42354</v>
          </cell>
          <cell r="N243">
            <v>42354</v>
          </cell>
          <cell r="O243" t="str">
            <v>Requires Improvement monitoring Visit 1</v>
          </cell>
          <cell r="P243" t="str">
            <v>Schools - S8</v>
          </cell>
          <cell r="Q243" t="str">
            <v>NULL</v>
          </cell>
          <cell r="R243" t="str">
            <v>NULL</v>
          </cell>
          <cell r="S243" t="str">
            <v>NULL</v>
          </cell>
          <cell r="T243" t="str">
            <v>NULL</v>
          </cell>
          <cell r="U243" t="str">
            <v>NULL</v>
          </cell>
          <cell r="V243" t="str">
            <v>NULL</v>
          </cell>
          <cell r="W243" t="str">
            <v>NULL</v>
          </cell>
          <cell r="X243" t="str">
            <v>NULL</v>
          </cell>
          <cell r="Y243" t="str">
            <v>NULL</v>
          </cell>
          <cell r="Z243" t="str">
            <v>NULL</v>
          </cell>
          <cell r="AA243" t="str">
            <v>NULL</v>
          </cell>
          <cell r="AB243" t="str">
            <v>NULL</v>
          </cell>
          <cell r="AC243" t="str">
            <v>NULL</v>
          </cell>
          <cell r="AD243">
            <v>3</v>
          </cell>
          <cell r="AE243" t="str">
            <v>NULL</v>
          </cell>
          <cell r="AF243">
            <v>3</v>
          </cell>
          <cell r="AG243">
            <v>3</v>
          </cell>
          <cell r="AH243">
            <v>3</v>
          </cell>
          <cell r="AI243">
            <v>3</v>
          </cell>
          <cell r="AJ243" t="str">
            <v>NULL</v>
          </cell>
          <cell r="AK243">
            <v>2</v>
          </cell>
          <cell r="AL243">
            <v>9</v>
          </cell>
        </row>
        <row r="244">
          <cell r="A244">
            <v>109068</v>
          </cell>
          <cell r="B244">
            <v>8002246</v>
          </cell>
          <cell r="C244" t="str">
            <v>Pensford Primary School</v>
          </cell>
          <cell r="D244" t="str">
            <v>South West</v>
          </cell>
          <cell r="E244" t="str">
            <v>South West</v>
          </cell>
          <cell r="F244" t="str">
            <v>Bath and North East Somerset</v>
          </cell>
          <cell r="G244" t="str">
            <v>North East Somerset</v>
          </cell>
          <cell r="H244" t="str">
            <v>BS39 4AA</v>
          </cell>
          <cell r="I244" t="str">
            <v>Community School</v>
          </cell>
          <cell r="J244" t="str">
            <v>Primary</v>
          </cell>
          <cell r="K244" t="str">
            <v>Does not have a sixth form</v>
          </cell>
          <cell r="L244">
            <v>10005820</v>
          </cell>
          <cell r="M244">
            <v>42293</v>
          </cell>
          <cell r="N244">
            <v>42293</v>
          </cell>
          <cell r="O244" t="str">
            <v>Requires Improvement monitoring Visit 1</v>
          </cell>
          <cell r="P244" t="str">
            <v>Schools - S8</v>
          </cell>
          <cell r="Q244" t="str">
            <v>NULL</v>
          </cell>
          <cell r="R244" t="str">
            <v>NULL</v>
          </cell>
          <cell r="S244" t="str">
            <v>NULL</v>
          </cell>
          <cell r="T244" t="str">
            <v>NULL</v>
          </cell>
          <cell r="U244" t="str">
            <v>NULL</v>
          </cell>
          <cell r="V244" t="str">
            <v>NULL</v>
          </cell>
          <cell r="W244" t="str">
            <v>NULL</v>
          </cell>
          <cell r="X244" t="str">
            <v>NULL</v>
          </cell>
          <cell r="Y244" t="str">
            <v>NULL</v>
          </cell>
          <cell r="Z244" t="str">
            <v>NULL</v>
          </cell>
          <cell r="AA244" t="str">
            <v>NULL</v>
          </cell>
          <cell r="AB244" t="str">
            <v>NULL</v>
          </cell>
          <cell r="AC244" t="str">
            <v>NULL</v>
          </cell>
          <cell r="AD244">
            <v>3</v>
          </cell>
          <cell r="AE244" t="str">
            <v>NULL</v>
          </cell>
          <cell r="AF244">
            <v>3</v>
          </cell>
          <cell r="AG244">
            <v>3</v>
          </cell>
          <cell r="AH244">
            <v>3</v>
          </cell>
          <cell r="AI244">
            <v>3</v>
          </cell>
          <cell r="AJ244" t="str">
            <v>NULL</v>
          </cell>
          <cell r="AK244">
            <v>3</v>
          </cell>
          <cell r="AL244">
            <v>9</v>
          </cell>
        </row>
        <row r="245">
          <cell r="A245">
            <v>109071</v>
          </cell>
          <cell r="B245">
            <v>8002249</v>
          </cell>
          <cell r="C245" t="str">
            <v>Welton Primary School</v>
          </cell>
          <cell r="D245" t="str">
            <v>South West</v>
          </cell>
          <cell r="E245" t="str">
            <v>South West</v>
          </cell>
          <cell r="F245" t="str">
            <v>Bath and North East Somerset</v>
          </cell>
          <cell r="G245" t="str">
            <v>North East Somerset</v>
          </cell>
          <cell r="H245" t="str">
            <v>BA3 2AG</v>
          </cell>
          <cell r="I245" t="str">
            <v>Community School</v>
          </cell>
          <cell r="J245" t="str">
            <v>Primary</v>
          </cell>
          <cell r="K245" t="str">
            <v>Does not have a sixth form</v>
          </cell>
          <cell r="L245">
            <v>10005511</v>
          </cell>
          <cell r="M245">
            <v>42283</v>
          </cell>
          <cell r="N245">
            <v>42283</v>
          </cell>
          <cell r="O245" t="str">
            <v>Maintained Academy and School Short inspection</v>
          </cell>
          <cell r="P245" t="str">
            <v>Schools - Short inspection</v>
          </cell>
          <cell r="Q245" t="str">
            <v>NULL</v>
          </cell>
          <cell r="R245" t="str">
            <v>NULL</v>
          </cell>
          <cell r="S245" t="str">
            <v>NULL</v>
          </cell>
          <cell r="T245" t="str">
            <v>NULL</v>
          </cell>
          <cell r="U245" t="str">
            <v>NULL</v>
          </cell>
          <cell r="V245" t="str">
            <v>NULL</v>
          </cell>
          <cell r="W245" t="str">
            <v>NULL</v>
          </cell>
          <cell r="X245" t="str">
            <v>NULL</v>
          </cell>
          <cell r="Y245" t="str">
            <v>NULL</v>
          </cell>
          <cell r="Z245" t="str">
            <v>NULL</v>
          </cell>
          <cell r="AA245" t="str">
            <v>NULL</v>
          </cell>
          <cell r="AB245" t="str">
            <v>NULL</v>
          </cell>
          <cell r="AC245" t="str">
            <v>NULL</v>
          </cell>
          <cell r="AD245">
            <v>2</v>
          </cell>
          <cell r="AE245" t="str">
            <v>NULL</v>
          </cell>
          <cell r="AF245">
            <v>2</v>
          </cell>
          <cell r="AG245">
            <v>2</v>
          </cell>
          <cell r="AH245">
            <v>2</v>
          </cell>
          <cell r="AI245">
            <v>2</v>
          </cell>
          <cell r="AJ245" t="str">
            <v>NULL</v>
          </cell>
          <cell r="AK245">
            <v>2</v>
          </cell>
          <cell r="AL245">
            <v>9</v>
          </cell>
        </row>
        <row r="246">
          <cell r="A246">
            <v>109084</v>
          </cell>
          <cell r="B246">
            <v>8022263</v>
          </cell>
          <cell r="C246" t="str">
            <v>High Down Junior School</v>
          </cell>
          <cell r="D246" t="str">
            <v>South West</v>
          </cell>
          <cell r="E246" t="str">
            <v>South West</v>
          </cell>
          <cell r="F246" t="str">
            <v>North Somerset</v>
          </cell>
          <cell r="G246" t="str">
            <v>North Somerset</v>
          </cell>
          <cell r="H246" t="str">
            <v>BS20 6DY</v>
          </cell>
          <cell r="I246" t="str">
            <v>Community School</v>
          </cell>
          <cell r="J246" t="str">
            <v>Primary</v>
          </cell>
          <cell r="K246" t="str">
            <v>Does not have a sixth form</v>
          </cell>
          <cell r="L246">
            <v>10002430</v>
          </cell>
          <cell r="M246">
            <v>42339</v>
          </cell>
          <cell r="N246">
            <v>42340</v>
          </cell>
          <cell r="O246" t="str">
            <v>Requires Improvement S5 Reinspection Visit 1</v>
          </cell>
          <cell r="P246" t="str">
            <v>Schools - S5</v>
          </cell>
          <cell r="Q246" t="str">
            <v>NULL</v>
          </cell>
          <cell r="R246">
            <v>2</v>
          </cell>
          <cell r="S246" t="str">
            <v>NULL</v>
          </cell>
          <cell r="T246">
            <v>2</v>
          </cell>
          <cell r="U246">
            <v>2</v>
          </cell>
          <cell r="V246">
            <v>2</v>
          </cell>
          <cell r="W246">
            <v>2</v>
          </cell>
          <cell r="X246" t="str">
            <v>NULL</v>
          </cell>
          <cell r="Y246" t="str">
            <v>NULL</v>
          </cell>
          <cell r="Z246" t="str">
            <v>NULL</v>
          </cell>
          <cell r="AA246" t="str">
            <v>NULL</v>
          </cell>
          <cell r="AB246" t="str">
            <v>NULL</v>
          </cell>
          <cell r="AC246" t="str">
            <v>NULL</v>
          </cell>
          <cell r="AD246">
            <v>3</v>
          </cell>
          <cell r="AE246" t="str">
            <v>NULL</v>
          </cell>
          <cell r="AF246">
            <v>3</v>
          </cell>
          <cell r="AG246">
            <v>3</v>
          </cell>
          <cell r="AH246">
            <v>2</v>
          </cell>
          <cell r="AI246">
            <v>3</v>
          </cell>
          <cell r="AJ246" t="str">
            <v>NULL</v>
          </cell>
          <cell r="AK246" t="str">
            <v>NULL</v>
          </cell>
          <cell r="AL246" t="str">
            <v>NULL</v>
          </cell>
        </row>
        <row r="247">
          <cell r="A247">
            <v>109107</v>
          </cell>
          <cell r="B247">
            <v>8002293</v>
          </cell>
          <cell r="C247" t="str">
            <v>Longvernal Primary School</v>
          </cell>
          <cell r="D247" t="str">
            <v>South West</v>
          </cell>
          <cell r="E247" t="str">
            <v>South West</v>
          </cell>
          <cell r="F247" t="str">
            <v>Bath and North East Somerset</v>
          </cell>
          <cell r="G247" t="str">
            <v>North East Somerset</v>
          </cell>
          <cell r="H247" t="str">
            <v>BA3 2LP</v>
          </cell>
          <cell r="I247" t="str">
            <v>Community School</v>
          </cell>
          <cell r="J247" t="str">
            <v>Primary</v>
          </cell>
          <cell r="K247" t="str">
            <v>Does not have a sixth form</v>
          </cell>
          <cell r="L247">
            <v>10002451</v>
          </cell>
          <cell r="M247">
            <v>42298</v>
          </cell>
          <cell r="N247">
            <v>42299</v>
          </cell>
          <cell r="O247" t="str">
            <v>Requires Improvement S5 Reinspection Visit 1</v>
          </cell>
          <cell r="P247" t="str">
            <v>Schools - S5</v>
          </cell>
          <cell r="Q247" t="str">
            <v>NULL</v>
          </cell>
          <cell r="R247">
            <v>2</v>
          </cell>
          <cell r="S247" t="str">
            <v>NULL</v>
          </cell>
          <cell r="T247">
            <v>2</v>
          </cell>
          <cell r="U247">
            <v>2</v>
          </cell>
          <cell r="V247">
            <v>2</v>
          </cell>
          <cell r="W247">
            <v>1</v>
          </cell>
          <cell r="X247" t="str">
            <v>NULL</v>
          </cell>
          <cell r="Y247">
            <v>2</v>
          </cell>
          <cell r="Z247" t="str">
            <v>NULL</v>
          </cell>
          <cell r="AA247" t="str">
            <v>NULL</v>
          </cell>
          <cell r="AB247" t="str">
            <v>NULL</v>
          </cell>
          <cell r="AC247" t="str">
            <v>NULL</v>
          </cell>
          <cell r="AD247">
            <v>3</v>
          </cell>
          <cell r="AE247" t="str">
            <v>NULL</v>
          </cell>
          <cell r="AF247">
            <v>3</v>
          </cell>
          <cell r="AG247">
            <v>3</v>
          </cell>
          <cell r="AH247">
            <v>2</v>
          </cell>
          <cell r="AI247">
            <v>3</v>
          </cell>
          <cell r="AJ247" t="str">
            <v>NULL</v>
          </cell>
          <cell r="AK247" t="str">
            <v>NULL</v>
          </cell>
          <cell r="AL247" t="str">
            <v>NULL</v>
          </cell>
        </row>
        <row r="248">
          <cell r="A248">
            <v>109148</v>
          </cell>
          <cell r="B248">
            <v>8013018</v>
          </cell>
          <cell r="C248" t="str">
            <v>St Michael's on the Mount Church of England Primary School</v>
          </cell>
          <cell r="D248" t="str">
            <v>South West</v>
          </cell>
          <cell r="E248" t="str">
            <v>South West</v>
          </cell>
          <cell r="F248" t="str">
            <v>Bristol</v>
          </cell>
          <cell r="G248" t="str">
            <v>Bristol West</v>
          </cell>
          <cell r="H248" t="str">
            <v>BS2 8BE</v>
          </cell>
          <cell r="I248" t="str">
            <v>Voluntary Controlled School</v>
          </cell>
          <cell r="J248" t="str">
            <v>Primary</v>
          </cell>
          <cell r="K248" t="str">
            <v>Does not have a sixth form</v>
          </cell>
          <cell r="L248">
            <v>10002448</v>
          </cell>
          <cell r="M248">
            <v>42270</v>
          </cell>
          <cell r="N248">
            <v>42271</v>
          </cell>
          <cell r="O248" t="str">
            <v>Requires Improvement S5 Reinspection Visit 1</v>
          </cell>
          <cell r="P248" t="str">
            <v>Schools - S5</v>
          </cell>
          <cell r="Q248" t="str">
            <v>NULL</v>
          </cell>
          <cell r="R248">
            <v>2</v>
          </cell>
          <cell r="S248" t="str">
            <v>NULL</v>
          </cell>
          <cell r="T248">
            <v>2</v>
          </cell>
          <cell r="U248">
            <v>2</v>
          </cell>
          <cell r="V248">
            <v>2</v>
          </cell>
          <cell r="W248">
            <v>2</v>
          </cell>
          <cell r="X248" t="str">
            <v>NULL</v>
          </cell>
          <cell r="Y248">
            <v>2</v>
          </cell>
          <cell r="Z248" t="str">
            <v>NULL</v>
          </cell>
          <cell r="AA248" t="str">
            <v>NULL</v>
          </cell>
          <cell r="AB248" t="str">
            <v>NULL</v>
          </cell>
          <cell r="AC248" t="str">
            <v>NULL</v>
          </cell>
          <cell r="AD248">
            <v>3</v>
          </cell>
          <cell r="AE248" t="str">
            <v>NULL</v>
          </cell>
          <cell r="AF248">
            <v>3</v>
          </cell>
          <cell r="AG248">
            <v>3</v>
          </cell>
          <cell r="AH248">
            <v>3</v>
          </cell>
          <cell r="AI248">
            <v>3</v>
          </cell>
          <cell r="AJ248" t="str">
            <v>NULL</v>
          </cell>
          <cell r="AK248" t="str">
            <v>NULL</v>
          </cell>
          <cell r="AL248" t="str">
            <v>NULL</v>
          </cell>
        </row>
        <row r="249">
          <cell r="A249">
            <v>109167</v>
          </cell>
          <cell r="B249">
            <v>8033052</v>
          </cell>
          <cell r="C249" t="str">
            <v>St Stephen's Church of England Junior School, Soundwell</v>
          </cell>
          <cell r="D249" t="str">
            <v>South West</v>
          </cell>
          <cell r="E249" t="str">
            <v>South West</v>
          </cell>
          <cell r="F249" t="str">
            <v>South Gloucestershire</v>
          </cell>
          <cell r="G249" t="str">
            <v>Kingswood</v>
          </cell>
          <cell r="H249" t="str">
            <v>BS15 1XD</v>
          </cell>
          <cell r="I249" t="str">
            <v>Voluntary Controlled School</v>
          </cell>
          <cell r="J249" t="str">
            <v>Primary</v>
          </cell>
          <cell r="K249" t="str">
            <v>Does not have a sixth form</v>
          </cell>
          <cell r="L249">
            <v>10002421</v>
          </cell>
          <cell r="M249">
            <v>42271</v>
          </cell>
          <cell r="N249">
            <v>42272</v>
          </cell>
          <cell r="O249" t="str">
            <v>Requires Improvement S5 Reinspection Visit 1</v>
          </cell>
          <cell r="P249" t="str">
            <v>Schools - S5</v>
          </cell>
          <cell r="Q249" t="str">
            <v>NULL</v>
          </cell>
          <cell r="R249">
            <v>1</v>
          </cell>
          <cell r="S249" t="str">
            <v>NULL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 t="str">
            <v>NULL</v>
          </cell>
          <cell r="Y249" t="str">
            <v>NULL</v>
          </cell>
          <cell r="Z249" t="str">
            <v>NULL</v>
          </cell>
          <cell r="AA249" t="str">
            <v>NULL</v>
          </cell>
          <cell r="AB249" t="str">
            <v>NULL</v>
          </cell>
          <cell r="AC249" t="str">
            <v>NULL</v>
          </cell>
          <cell r="AD249">
            <v>3</v>
          </cell>
          <cell r="AE249" t="str">
            <v>NULL</v>
          </cell>
          <cell r="AF249">
            <v>3</v>
          </cell>
          <cell r="AG249">
            <v>3</v>
          </cell>
          <cell r="AH249">
            <v>3</v>
          </cell>
          <cell r="AI249">
            <v>3</v>
          </cell>
          <cell r="AJ249" t="str">
            <v>NULL</v>
          </cell>
          <cell r="AK249" t="str">
            <v>NULL</v>
          </cell>
          <cell r="AL249" t="str">
            <v>NULL</v>
          </cell>
        </row>
        <row r="250">
          <cell r="A250">
            <v>109178</v>
          </cell>
          <cell r="B250">
            <v>8033067</v>
          </cell>
          <cell r="C250" t="str">
            <v>Frenchay Church of England Primary School</v>
          </cell>
          <cell r="D250" t="str">
            <v>South West</v>
          </cell>
          <cell r="E250" t="str">
            <v>South West</v>
          </cell>
          <cell r="F250" t="str">
            <v>South Gloucestershire</v>
          </cell>
          <cell r="G250" t="str">
            <v>Filton and Bradley Stoke</v>
          </cell>
          <cell r="H250" t="str">
            <v>BS16 1NB</v>
          </cell>
          <cell r="I250" t="str">
            <v>Voluntary Controlled School</v>
          </cell>
          <cell r="J250" t="str">
            <v>Primary</v>
          </cell>
          <cell r="K250" t="str">
            <v>Does not have a sixth form</v>
          </cell>
          <cell r="L250">
            <v>10001320</v>
          </cell>
          <cell r="M250">
            <v>42269</v>
          </cell>
          <cell r="N250">
            <v>42269</v>
          </cell>
          <cell r="O250" t="str">
            <v>Maintained Academy and School Short inspection</v>
          </cell>
          <cell r="P250" t="str">
            <v>Schools - Short inspection</v>
          </cell>
          <cell r="Q250" t="str">
            <v>NULL</v>
          </cell>
          <cell r="R250" t="str">
            <v>NULL</v>
          </cell>
          <cell r="S250" t="str">
            <v>NULL</v>
          </cell>
          <cell r="T250" t="str">
            <v>NULL</v>
          </cell>
          <cell r="U250" t="str">
            <v>NULL</v>
          </cell>
          <cell r="V250" t="str">
            <v>NULL</v>
          </cell>
          <cell r="W250" t="str">
            <v>NULL</v>
          </cell>
          <cell r="X250" t="str">
            <v>NULL</v>
          </cell>
          <cell r="Y250" t="str">
            <v>NULL</v>
          </cell>
          <cell r="Z250" t="str">
            <v>NULL</v>
          </cell>
          <cell r="AA250" t="str">
            <v>NULL</v>
          </cell>
          <cell r="AB250" t="str">
            <v>NULL</v>
          </cell>
          <cell r="AC250" t="str">
            <v>NULL</v>
          </cell>
          <cell r="AD250">
            <v>2</v>
          </cell>
          <cell r="AE250" t="str">
            <v>NULL</v>
          </cell>
          <cell r="AF250">
            <v>2</v>
          </cell>
          <cell r="AG250">
            <v>2</v>
          </cell>
          <cell r="AH250">
            <v>2</v>
          </cell>
          <cell r="AI250">
            <v>2</v>
          </cell>
          <cell r="AJ250" t="str">
            <v>NULL</v>
          </cell>
          <cell r="AK250">
            <v>2</v>
          </cell>
          <cell r="AL250">
            <v>9</v>
          </cell>
        </row>
        <row r="251">
          <cell r="A251">
            <v>109208</v>
          </cell>
          <cell r="B251">
            <v>8003105</v>
          </cell>
          <cell r="C251" t="str">
            <v>St Mary's CofE Primary School</v>
          </cell>
          <cell r="D251" t="str">
            <v>South West</v>
          </cell>
          <cell r="E251" t="str">
            <v>South West</v>
          </cell>
          <cell r="F251" t="str">
            <v>Bath and North East Somerset</v>
          </cell>
          <cell r="G251" t="str">
            <v>North East Somerset</v>
          </cell>
          <cell r="H251" t="str">
            <v>BA2 0JR</v>
          </cell>
          <cell r="I251" t="str">
            <v>Voluntary Controlled School</v>
          </cell>
          <cell r="J251" t="str">
            <v>Primary</v>
          </cell>
          <cell r="K251" t="str">
            <v>Does not have a sixth form</v>
          </cell>
          <cell r="L251">
            <v>10006378</v>
          </cell>
          <cell r="M251">
            <v>42276</v>
          </cell>
          <cell r="N251">
            <v>42277</v>
          </cell>
          <cell r="O251" t="str">
            <v>Requires Improvement S5 Reinspection Visit 1</v>
          </cell>
          <cell r="P251" t="str">
            <v>Schools - S5</v>
          </cell>
          <cell r="Q251" t="str">
            <v>NULL</v>
          </cell>
          <cell r="R251">
            <v>3</v>
          </cell>
          <cell r="S251" t="str">
            <v>NULL</v>
          </cell>
          <cell r="T251">
            <v>3</v>
          </cell>
          <cell r="U251">
            <v>3</v>
          </cell>
          <cell r="V251">
            <v>2</v>
          </cell>
          <cell r="W251">
            <v>3</v>
          </cell>
          <cell r="X251" t="str">
            <v>NULL</v>
          </cell>
          <cell r="Y251">
            <v>2</v>
          </cell>
          <cell r="Z251" t="str">
            <v>NULL</v>
          </cell>
          <cell r="AA251" t="str">
            <v>NULL</v>
          </cell>
          <cell r="AB251" t="str">
            <v>NULL</v>
          </cell>
          <cell r="AC251" t="str">
            <v>NULL</v>
          </cell>
          <cell r="AD251">
            <v>3</v>
          </cell>
          <cell r="AE251" t="str">
            <v>NULL</v>
          </cell>
          <cell r="AF251">
            <v>3</v>
          </cell>
          <cell r="AG251">
            <v>3</v>
          </cell>
          <cell r="AH251">
            <v>2</v>
          </cell>
          <cell r="AI251">
            <v>3</v>
          </cell>
          <cell r="AJ251" t="str">
            <v>NULL</v>
          </cell>
          <cell r="AK251" t="str">
            <v>NULL</v>
          </cell>
          <cell r="AL251" t="str">
            <v>NULL</v>
          </cell>
        </row>
        <row r="252">
          <cell r="A252">
            <v>109237</v>
          </cell>
          <cell r="B252">
            <v>8023348</v>
          </cell>
          <cell r="C252" t="str">
            <v>Wraxall Church of England Voluntary Aided Primary School</v>
          </cell>
          <cell r="D252" t="str">
            <v>South West</v>
          </cell>
          <cell r="E252" t="str">
            <v>South West</v>
          </cell>
          <cell r="F252" t="str">
            <v>North Somerset</v>
          </cell>
          <cell r="G252" t="str">
            <v>North Somerset</v>
          </cell>
          <cell r="H252" t="str">
            <v>BS48 1LB</v>
          </cell>
          <cell r="I252" t="str">
            <v>Voluntary Aided School</v>
          </cell>
          <cell r="J252" t="str">
            <v>Primary</v>
          </cell>
          <cell r="K252" t="str">
            <v>Does not have a sixth form</v>
          </cell>
          <cell r="L252">
            <v>10001792</v>
          </cell>
          <cell r="M252">
            <v>42278</v>
          </cell>
          <cell r="N252">
            <v>42279</v>
          </cell>
          <cell r="O252" t="str">
            <v>Requires Improvement S5 Reinspection Visit 1</v>
          </cell>
          <cell r="P252" t="str">
            <v>Schools - S5</v>
          </cell>
          <cell r="Q252" t="str">
            <v>NULL</v>
          </cell>
          <cell r="R252">
            <v>2</v>
          </cell>
          <cell r="S252" t="str">
            <v>NULL</v>
          </cell>
          <cell r="T252">
            <v>2</v>
          </cell>
          <cell r="U252">
            <v>2</v>
          </cell>
          <cell r="V252">
            <v>1</v>
          </cell>
          <cell r="W252">
            <v>1</v>
          </cell>
          <cell r="X252" t="str">
            <v>NULL</v>
          </cell>
          <cell r="Y252">
            <v>2</v>
          </cell>
          <cell r="Z252" t="str">
            <v>NULL</v>
          </cell>
          <cell r="AA252" t="str">
            <v>NULL</v>
          </cell>
          <cell r="AB252" t="str">
            <v>NULL</v>
          </cell>
          <cell r="AC252" t="str">
            <v>NULL</v>
          </cell>
          <cell r="AD252">
            <v>3</v>
          </cell>
          <cell r="AE252" t="str">
            <v>NULL</v>
          </cell>
          <cell r="AF252">
            <v>3</v>
          </cell>
          <cell r="AG252">
            <v>3</v>
          </cell>
          <cell r="AH252">
            <v>3</v>
          </cell>
          <cell r="AI252">
            <v>3</v>
          </cell>
          <cell r="AJ252" t="str">
            <v>NULL</v>
          </cell>
          <cell r="AK252" t="str">
            <v>NULL</v>
          </cell>
          <cell r="AL252" t="str">
            <v>NULL</v>
          </cell>
        </row>
        <row r="253">
          <cell r="A253">
            <v>109244</v>
          </cell>
          <cell r="B253">
            <v>8013401</v>
          </cell>
          <cell r="C253" t="str">
            <v>Holy Cross RC Primary School</v>
          </cell>
          <cell r="D253" t="str">
            <v>South West</v>
          </cell>
          <cell r="E253" t="str">
            <v>South West</v>
          </cell>
          <cell r="F253" t="str">
            <v>Bristol</v>
          </cell>
          <cell r="G253" t="str">
            <v>Bristol South</v>
          </cell>
          <cell r="H253" t="str">
            <v>BS3 1DB</v>
          </cell>
          <cell r="I253" t="str">
            <v>Voluntary Aided School</v>
          </cell>
          <cell r="J253" t="str">
            <v>Primary</v>
          </cell>
          <cell r="K253" t="str">
            <v>Does not have a sixth form</v>
          </cell>
          <cell r="L253">
            <v>10005706</v>
          </cell>
          <cell r="M253">
            <v>42311</v>
          </cell>
          <cell r="N253">
            <v>42312</v>
          </cell>
          <cell r="O253" t="str">
            <v>Maintained Academy and School Short inspection</v>
          </cell>
          <cell r="P253" t="str">
            <v>Schools - S8 deemed S5</v>
          </cell>
          <cell r="Q253" t="str">
            <v>NULL</v>
          </cell>
          <cell r="R253">
            <v>4</v>
          </cell>
          <cell r="S253" t="str">
            <v>SM</v>
          </cell>
          <cell r="T253">
            <v>4</v>
          </cell>
          <cell r="U253">
            <v>4</v>
          </cell>
          <cell r="V253">
            <v>3</v>
          </cell>
          <cell r="W253">
            <v>4</v>
          </cell>
          <cell r="X253" t="str">
            <v>NULL</v>
          </cell>
          <cell r="Y253">
            <v>3</v>
          </cell>
          <cell r="Z253" t="str">
            <v>NULL</v>
          </cell>
          <cell r="AA253" t="str">
            <v>NULL</v>
          </cell>
          <cell r="AB253" t="str">
            <v>NULL</v>
          </cell>
          <cell r="AC253" t="str">
            <v>NULL</v>
          </cell>
          <cell r="AD253">
            <v>2</v>
          </cell>
          <cell r="AE253" t="str">
            <v>NULL</v>
          </cell>
          <cell r="AF253">
            <v>2</v>
          </cell>
          <cell r="AG253">
            <v>2</v>
          </cell>
          <cell r="AH253">
            <v>2</v>
          </cell>
          <cell r="AI253">
            <v>2</v>
          </cell>
          <cell r="AJ253" t="str">
            <v>NULL</v>
          </cell>
          <cell r="AK253">
            <v>2</v>
          </cell>
          <cell r="AL253">
            <v>9</v>
          </cell>
        </row>
        <row r="254">
          <cell r="A254">
            <v>109268</v>
          </cell>
          <cell r="B254">
            <v>8033437</v>
          </cell>
          <cell r="C254" t="str">
            <v>St Augustines of Canterbury RC Primary School</v>
          </cell>
          <cell r="D254" t="str">
            <v>South West</v>
          </cell>
          <cell r="E254" t="str">
            <v>South West</v>
          </cell>
          <cell r="F254" t="str">
            <v>South Gloucestershire</v>
          </cell>
          <cell r="G254" t="str">
            <v>Filton and Bradley Stoke</v>
          </cell>
          <cell r="H254" t="str">
            <v>BS16 6QR</v>
          </cell>
          <cell r="I254" t="str">
            <v>Voluntary Aided School</v>
          </cell>
          <cell r="J254" t="str">
            <v>Primary</v>
          </cell>
          <cell r="K254" t="str">
            <v>Does not have a sixth form</v>
          </cell>
          <cell r="L254">
            <v>10008089</v>
          </cell>
          <cell r="M254">
            <v>42353</v>
          </cell>
          <cell r="N254">
            <v>42353</v>
          </cell>
          <cell r="O254" t="str">
            <v>S8 No Formal Designation Visit</v>
          </cell>
          <cell r="P254" t="str">
            <v>Schools - S8</v>
          </cell>
          <cell r="Q254" t="str">
            <v>NULL</v>
          </cell>
          <cell r="R254" t="str">
            <v>NULL</v>
          </cell>
          <cell r="S254" t="str">
            <v>NULL</v>
          </cell>
          <cell r="T254" t="str">
            <v>NULL</v>
          </cell>
          <cell r="U254" t="str">
            <v>NULL</v>
          </cell>
          <cell r="V254" t="str">
            <v>NULL</v>
          </cell>
          <cell r="W254" t="str">
            <v>NULL</v>
          </cell>
          <cell r="X254" t="str">
            <v>NULL</v>
          </cell>
          <cell r="Y254" t="str">
            <v>NULL</v>
          </cell>
          <cell r="Z254" t="str">
            <v>NULL</v>
          </cell>
          <cell r="AA254" t="str">
            <v>NULL</v>
          </cell>
          <cell r="AB254" t="str">
            <v>NULL</v>
          </cell>
          <cell r="AC254" t="str">
            <v>NULL</v>
          </cell>
          <cell r="AD254">
            <v>3</v>
          </cell>
          <cell r="AE254" t="str">
            <v>NULL</v>
          </cell>
          <cell r="AF254">
            <v>3</v>
          </cell>
          <cell r="AG254">
            <v>3</v>
          </cell>
          <cell r="AH254">
            <v>3</v>
          </cell>
          <cell r="AI254">
            <v>2</v>
          </cell>
          <cell r="AJ254" t="str">
            <v>NULL</v>
          </cell>
          <cell r="AK254" t="str">
            <v>NULL</v>
          </cell>
          <cell r="AL254" t="str">
            <v>NULL</v>
          </cell>
        </row>
        <row r="255">
          <cell r="A255">
            <v>109272</v>
          </cell>
          <cell r="B255">
            <v>8023446</v>
          </cell>
          <cell r="C255" t="str">
            <v>St Mary's Church of England Voluntary Aided Primary School, Portbury</v>
          </cell>
          <cell r="D255" t="str">
            <v>South West</v>
          </cell>
          <cell r="E255" t="str">
            <v>South West</v>
          </cell>
          <cell r="F255" t="str">
            <v>North Somerset</v>
          </cell>
          <cell r="G255" t="str">
            <v>North Somerset</v>
          </cell>
          <cell r="H255" t="str">
            <v>BS20 7TR</v>
          </cell>
          <cell r="I255" t="str">
            <v>Voluntary Aided School</v>
          </cell>
          <cell r="J255" t="str">
            <v>Primary</v>
          </cell>
          <cell r="K255" t="str">
            <v>Does not have a sixth form</v>
          </cell>
          <cell r="L255">
            <v>10001791</v>
          </cell>
          <cell r="M255">
            <v>42325</v>
          </cell>
          <cell r="N255">
            <v>42326</v>
          </cell>
          <cell r="O255" t="str">
            <v>Requires Improvement S5 Reinspection Visit 1</v>
          </cell>
          <cell r="P255" t="str">
            <v>Schools - S5</v>
          </cell>
          <cell r="Q255" t="str">
            <v>NULL</v>
          </cell>
          <cell r="R255">
            <v>2</v>
          </cell>
          <cell r="S255" t="str">
            <v>NULL</v>
          </cell>
          <cell r="T255">
            <v>2</v>
          </cell>
          <cell r="U255">
            <v>2</v>
          </cell>
          <cell r="V255">
            <v>2</v>
          </cell>
          <cell r="W255">
            <v>2</v>
          </cell>
          <cell r="X255" t="str">
            <v>NULL</v>
          </cell>
          <cell r="Y255">
            <v>2</v>
          </cell>
          <cell r="Z255" t="str">
            <v>NULL</v>
          </cell>
          <cell r="AA255" t="str">
            <v>NULL</v>
          </cell>
          <cell r="AB255" t="str">
            <v>NULL</v>
          </cell>
          <cell r="AC255" t="str">
            <v>NULL</v>
          </cell>
          <cell r="AD255">
            <v>3</v>
          </cell>
          <cell r="AE255" t="str">
            <v>NULL</v>
          </cell>
          <cell r="AF255">
            <v>3</v>
          </cell>
          <cell r="AG255">
            <v>3</v>
          </cell>
          <cell r="AH255">
            <v>3</v>
          </cell>
          <cell r="AI255">
            <v>3</v>
          </cell>
          <cell r="AJ255" t="str">
            <v>NULL</v>
          </cell>
          <cell r="AK255" t="str">
            <v>NULL</v>
          </cell>
          <cell r="AL255" t="str">
            <v>NULL</v>
          </cell>
        </row>
        <row r="256">
          <cell r="A256">
            <v>109317</v>
          </cell>
          <cell r="B256">
            <v>8024144</v>
          </cell>
          <cell r="C256" t="str">
            <v>St Katherine's School</v>
          </cell>
          <cell r="D256" t="str">
            <v>South West</v>
          </cell>
          <cell r="E256" t="str">
            <v>South West</v>
          </cell>
          <cell r="F256" t="str">
            <v>North Somerset</v>
          </cell>
          <cell r="G256" t="str">
            <v>North Somerset</v>
          </cell>
          <cell r="H256" t="str">
            <v>BS20 0HU</v>
          </cell>
          <cell r="I256" t="str">
            <v>Community School</v>
          </cell>
          <cell r="J256" t="str">
            <v>Secondary</v>
          </cell>
          <cell r="K256" t="str">
            <v>Has a sixth form</v>
          </cell>
          <cell r="L256">
            <v>10002429</v>
          </cell>
          <cell r="M256">
            <v>42276</v>
          </cell>
          <cell r="N256">
            <v>42277</v>
          </cell>
          <cell r="O256" t="str">
            <v>Requires Improvement S5 Reinspection Visit 1</v>
          </cell>
          <cell r="P256" t="str">
            <v>Schools - S5</v>
          </cell>
          <cell r="Q256" t="str">
            <v>NULL</v>
          </cell>
          <cell r="R256">
            <v>2</v>
          </cell>
          <cell r="S256" t="str">
            <v>NULL</v>
          </cell>
          <cell r="T256">
            <v>2</v>
          </cell>
          <cell r="U256">
            <v>2</v>
          </cell>
          <cell r="V256">
            <v>2</v>
          </cell>
          <cell r="W256">
            <v>1</v>
          </cell>
          <cell r="X256" t="str">
            <v>NULL</v>
          </cell>
          <cell r="Y256" t="str">
            <v>NULL</v>
          </cell>
          <cell r="Z256">
            <v>2</v>
          </cell>
          <cell r="AA256" t="str">
            <v>NULL</v>
          </cell>
          <cell r="AB256" t="str">
            <v>NULL</v>
          </cell>
          <cell r="AC256" t="str">
            <v>NULL</v>
          </cell>
          <cell r="AD256">
            <v>3</v>
          </cell>
          <cell r="AE256" t="str">
            <v>NULL</v>
          </cell>
          <cell r="AF256">
            <v>3</v>
          </cell>
          <cell r="AG256">
            <v>3</v>
          </cell>
          <cell r="AH256">
            <v>3</v>
          </cell>
          <cell r="AI256">
            <v>3</v>
          </cell>
          <cell r="AJ256" t="str">
            <v>NULL</v>
          </cell>
          <cell r="AK256" t="str">
            <v>NULL</v>
          </cell>
          <cell r="AL256" t="str">
            <v>NULL</v>
          </cell>
        </row>
        <row r="257">
          <cell r="A257">
            <v>109324</v>
          </cell>
          <cell r="B257">
            <v>8034502</v>
          </cell>
          <cell r="C257" t="str">
            <v>Chipping Sodbury School</v>
          </cell>
          <cell r="D257" t="str">
            <v>South West</v>
          </cell>
          <cell r="E257" t="str">
            <v>South West</v>
          </cell>
          <cell r="F257" t="str">
            <v>South Gloucestershire</v>
          </cell>
          <cell r="G257" t="str">
            <v>Thornbury and Yate</v>
          </cell>
          <cell r="H257" t="str">
            <v>BS37 6EW</v>
          </cell>
          <cell r="I257" t="str">
            <v>Foundation School</v>
          </cell>
          <cell r="J257" t="str">
            <v>Secondary</v>
          </cell>
          <cell r="K257" t="str">
            <v>Has a sixth form</v>
          </cell>
          <cell r="L257">
            <v>10002419</v>
          </cell>
          <cell r="M257">
            <v>42346</v>
          </cell>
          <cell r="N257">
            <v>42347</v>
          </cell>
          <cell r="O257" t="str">
            <v>Requires Improvement S5 Reinspection Visit 1</v>
          </cell>
          <cell r="P257" t="str">
            <v>Schools - S5</v>
          </cell>
          <cell r="Q257" t="str">
            <v>NULL</v>
          </cell>
          <cell r="R257">
            <v>3</v>
          </cell>
          <cell r="S257" t="str">
            <v>NULL</v>
          </cell>
          <cell r="T257">
            <v>3</v>
          </cell>
          <cell r="U257">
            <v>3</v>
          </cell>
          <cell r="V257">
            <v>2</v>
          </cell>
          <cell r="W257">
            <v>3</v>
          </cell>
          <cell r="X257" t="str">
            <v>NULL</v>
          </cell>
          <cell r="Y257" t="str">
            <v>NULL</v>
          </cell>
          <cell r="Z257">
            <v>3</v>
          </cell>
          <cell r="AA257" t="str">
            <v>NULL</v>
          </cell>
          <cell r="AB257" t="str">
            <v>NULL</v>
          </cell>
          <cell r="AC257" t="str">
            <v>NULL</v>
          </cell>
          <cell r="AD257">
            <v>3</v>
          </cell>
          <cell r="AE257" t="str">
            <v>NULL</v>
          </cell>
          <cell r="AF257">
            <v>3</v>
          </cell>
          <cell r="AG257">
            <v>2</v>
          </cell>
          <cell r="AH257">
            <v>2</v>
          </cell>
          <cell r="AI257">
            <v>2</v>
          </cell>
          <cell r="AJ257" t="str">
            <v>NULL</v>
          </cell>
          <cell r="AK257" t="str">
            <v>NULL</v>
          </cell>
          <cell r="AL257" t="str">
            <v>NULL</v>
          </cell>
        </row>
        <row r="258">
          <cell r="A258">
            <v>109458</v>
          </cell>
          <cell r="B258">
            <v>8232057</v>
          </cell>
          <cell r="C258" t="str">
            <v>Houghton Conquest Lower School</v>
          </cell>
          <cell r="D258" t="str">
            <v>East of England</v>
          </cell>
          <cell r="E258" t="str">
            <v>East of England</v>
          </cell>
          <cell r="F258" t="str">
            <v>Central Bedfordshire</v>
          </cell>
          <cell r="G258" t="str">
            <v>Mid Bedfordshire</v>
          </cell>
          <cell r="H258" t="str">
            <v>MK45 3LL</v>
          </cell>
          <cell r="I258" t="str">
            <v>Community School</v>
          </cell>
          <cell r="J258" t="str">
            <v>Primary</v>
          </cell>
          <cell r="K258" t="str">
            <v>Does not have a sixth form</v>
          </cell>
          <cell r="L258">
            <v>10001330</v>
          </cell>
          <cell r="M258">
            <v>42332</v>
          </cell>
          <cell r="N258">
            <v>42332</v>
          </cell>
          <cell r="O258" t="str">
            <v>Maintained Academy and School Short inspection</v>
          </cell>
          <cell r="P258" t="str">
            <v>Schools - Short inspection</v>
          </cell>
          <cell r="Q258" t="str">
            <v>NULL</v>
          </cell>
          <cell r="R258" t="str">
            <v>NULL</v>
          </cell>
          <cell r="S258" t="str">
            <v>NULL</v>
          </cell>
          <cell r="T258" t="str">
            <v>NULL</v>
          </cell>
          <cell r="U258" t="str">
            <v>NULL</v>
          </cell>
          <cell r="V258" t="str">
            <v>NULL</v>
          </cell>
          <cell r="W258" t="str">
            <v>NULL</v>
          </cell>
          <cell r="X258" t="str">
            <v>NULL</v>
          </cell>
          <cell r="Y258" t="str">
            <v>NULL</v>
          </cell>
          <cell r="Z258" t="str">
            <v>NULL</v>
          </cell>
          <cell r="AA258" t="str">
            <v>NULL</v>
          </cell>
          <cell r="AB258" t="str">
            <v>NULL</v>
          </cell>
          <cell r="AC258" t="str">
            <v>NULL</v>
          </cell>
          <cell r="AD258">
            <v>2</v>
          </cell>
          <cell r="AE258" t="str">
            <v>NULL</v>
          </cell>
          <cell r="AF258">
            <v>2</v>
          </cell>
          <cell r="AG258">
            <v>2</v>
          </cell>
          <cell r="AH258">
            <v>2</v>
          </cell>
          <cell r="AI258">
            <v>2</v>
          </cell>
          <cell r="AJ258" t="str">
            <v>NULL</v>
          </cell>
          <cell r="AK258">
            <v>2</v>
          </cell>
          <cell r="AL258">
            <v>9</v>
          </cell>
        </row>
        <row r="259">
          <cell r="A259">
            <v>109499</v>
          </cell>
          <cell r="B259">
            <v>8232152</v>
          </cell>
          <cell r="C259" t="str">
            <v>Watling Lower School</v>
          </cell>
          <cell r="D259" t="str">
            <v>East of England</v>
          </cell>
          <cell r="E259" t="str">
            <v>East of England</v>
          </cell>
          <cell r="F259" t="str">
            <v>Central Bedfordshire</v>
          </cell>
          <cell r="G259" t="str">
            <v>South West Bedfordshire</v>
          </cell>
          <cell r="H259" t="str">
            <v>LU6 3BJ</v>
          </cell>
          <cell r="I259" t="str">
            <v>Community School</v>
          </cell>
          <cell r="J259" t="str">
            <v>Primary</v>
          </cell>
          <cell r="K259" t="str">
            <v>Does not have a sixth form</v>
          </cell>
          <cell r="L259">
            <v>10001940</v>
          </cell>
          <cell r="M259">
            <v>42270</v>
          </cell>
          <cell r="N259">
            <v>42271</v>
          </cell>
          <cell r="O259" t="str">
            <v>Requires Improvement S5 Reinspection Visit 1</v>
          </cell>
          <cell r="P259" t="str">
            <v>Schools - S5</v>
          </cell>
          <cell r="Q259" t="str">
            <v>NULL</v>
          </cell>
          <cell r="R259">
            <v>2</v>
          </cell>
          <cell r="S259" t="str">
            <v>NULL</v>
          </cell>
          <cell r="T259">
            <v>2</v>
          </cell>
          <cell r="U259">
            <v>2</v>
          </cell>
          <cell r="V259">
            <v>2</v>
          </cell>
          <cell r="W259">
            <v>2</v>
          </cell>
          <cell r="X259" t="str">
            <v>NULL</v>
          </cell>
          <cell r="Y259">
            <v>2</v>
          </cell>
          <cell r="Z259" t="str">
            <v>NULL</v>
          </cell>
          <cell r="AA259" t="str">
            <v>NULL</v>
          </cell>
          <cell r="AB259" t="str">
            <v>NULL</v>
          </cell>
          <cell r="AC259" t="str">
            <v>NULL</v>
          </cell>
          <cell r="AD259">
            <v>3</v>
          </cell>
          <cell r="AE259" t="str">
            <v>NULL</v>
          </cell>
          <cell r="AF259">
            <v>3</v>
          </cell>
          <cell r="AG259">
            <v>3</v>
          </cell>
          <cell r="AH259">
            <v>2</v>
          </cell>
          <cell r="AI259">
            <v>3</v>
          </cell>
          <cell r="AJ259" t="str">
            <v>NULL</v>
          </cell>
          <cell r="AK259" t="str">
            <v>NULL</v>
          </cell>
          <cell r="AL259" t="str">
            <v>NULL</v>
          </cell>
        </row>
        <row r="260">
          <cell r="A260">
            <v>109527</v>
          </cell>
          <cell r="B260">
            <v>8232213</v>
          </cell>
          <cell r="C260" t="str">
            <v>Templefield Lower School</v>
          </cell>
          <cell r="D260" t="str">
            <v>East of England</v>
          </cell>
          <cell r="E260" t="str">
            <v>East of England</v>
          </cell>
          <cell r="F260" t="str">
            <v>Central Bedfordshire</v>
          </cell>
          <cell r="G260" t="str">
            <v>Mid Bedfordshire</v>
          </cell>
          <cell r="H260" t="str">
            <v>MK45 1AJ</v>
          </cell>
          <cell r="I260" t="str">
            <v>Community School</v>
          </cell>
          <cell r="J260" t="str">
            <v>Primary</v>
          </cell>
          <cell r="K260" t="str">
            <v>Does not have a sixth form</v>
          </cell>
          <cell r="L260">
            <v>10006581</v>
          </cell>
          <cell r="M260">
            <v>42279</v>
          </cell>
          <cell r="N260">
            <v>42279</v>
          </cell>
          <cell r="O260" t="str">
            <v>Requires Improvement monitoring Visit 1</v>
          </cell>
          <cell r="P260" t="str">
            <v>Schools - S8</v>
          </cell>
          <cell r="Q260" t="str">
            <v>NULL</v>
          </cell>
          <cell r="R260" t="str">
            <v>NULL</v>
          </cell>
          <cell r="S260" t="str">
            <v>NULL</v>
          </cell>
          <cell r="T260" t="str">
            <v>NULL</v>
          </cell>
          <cell r="U260" t="str">
            <v>NULL</v>
          </cell>
          <cell r="V260" t="str">
            <v>NULL</v>
          </cell>
          <cell r="W260" t="str">
            <v>NULL</v>
          </cell>
          <cell r="X260" t="str">
            <v>NULL</v>
          </cell>
          <cell r="Y260" t="str">
            <v>NULL</v>
          </cell>
          <cell r="Z260" t="str">
            <v>NULL</v>
          </cell>
          <cell r="AA260" t="str">
            <v>NULL</v>
          </cell>
          <cell r="AB260" t="str">
            <v>NULL</v>
          </cell>
          <cell r="AC260" t="str">
            <v>NULL</v>
          </cell>
          <cell r="AD260">
            <v>3</v>
          </cell>
          <cell r="AE260" t="str">
            <v>NULL</v>
          </cell>
          <cell r="AF260">
            <v>3</v>
          </cell>
          <cell r="AG260">
            <v>3</v>
          </cell>
          <cell r="AH260">
            <v>2</v>
          </cell>
          <cell r="AI260">
            <v>3</v>
          </cell>
          <cell r="AJ260" t="str">
            <v>NULL</v>
          </cell>
          <cell r="AK260">
            <v>3</v>
          </cell>
          <cell r="AL260">
            <v>9</v>
          </cell>
        </row>
        <row r="261">
          <cell r="A261">
            <v>109555</v>
          </cell>
          <cell r="B261">
            <v>8212246</v>
          </cell>
          <cell r="C261" t="str">
            <v>Sundon Park Junior School</v>
          </cell>
          <cell r="D261" t="str">
            <v>East of England</v>
          </cell>
          <cell r="E261" t="str">
            <v>East of England</v>
          </cell>
          <cell r="F261" t="str">
            <v>Luton</v>
          </cell>
          <cell r="G261" t="str">
            <v>Luton North</v>
          </cell>
          <cell r="H261" t="str">
            <v>LU3 3JU</v>
          </cell>
          <cell r="I261" t="str">
            <v>Community School</v>
          </cell>
          <cell r="J261" t="str">
            <v>Primary</v>
          </cell>
          <cell r="K261" t="str">
            <v>Does not have a sixth form</v>
          </cell>
          <cell r="L261">
            <v>10003984</v>
          </cell>
          <cell r="M261">
            <v>42269</v>
          </cell>
          <cell r="N261">
            <v>42270</v>
          </cell>
          <cell r="O261" t="str">
            <v>Schools into Special Measures Visit 2</v>
          </cell>
          <cell r="P261" t="str">
            <v>Schools - S8</v>
          </cell>
          <cell r="Q261" t="str">
            <v>NULL</v>
          </cell>
          <cell r="R261" t="str">
            <v>NULL</v>
          </cell>
          <cell r="S261" t="str">
            <v>NULL</v>
          </cell>
          <cell r="T261" t="str">
            <v>NULL</v>
          </cell>
          <cell r="U261" t="str">
            <v>NULL</v>
          </cell>
          <cell r="V261" t="str">
            <v>NULL</v>
          </cell>
          <cell r="W261" t="str">
            <v>NULL</v>
          </cell>
          <cell r="X261" t="str">
            <v>NULL</v>
          </cell>
          <cell r="Y261" t="str">
            <v>NULL</v>
          </cell>
          <cell r="Z261" t="str">
            <v>NULL</v>
          </cell>
          <cell r="AA261" t="str">
            <v>NULL</v>
          </cell>
          <cell r="AB261" t="str">
            <v>NULL</v>
          </cell>
          <cell r="AC261" t="str">
            <v>NULL</v>
          </cell>
          <cell r="AD261">
            <v>4</v>
          </cell>
          <cell r="AE261" t="str">
            <v>SM</v>
          </cell>
          <cell r="AF261">
            <v>4</v>
          </cell>
          <cell r="AG261">
            <v>4</v>
          </cell>
          <cell r="AH261">
            <v>3</v>
          </cell>
          <cell r="AI261">
            <v>4</v>
          </cell>
          <cell r="AJ261" t="str">
            <v>NULL</v>
          </cell>
          <cell r="AK261">
            <v>9</v>
          </cell>
          <cell r="AL261">
            <v>9</v>
          </cell>
        </row>
        <row r="262">
          <cell r="A262">
            <v>109596</v>
          </cell>
          <cell r="B262">
            <v>8233003</v>
          </cell>
          <cell r="C262" t="str">
            <v>Caldecote VC Lower School</v>
          </cell>
          <cell r="D262" t="str">
            <v>East of England</v>
          </cell>
          <cell r="E262" t="str">
            <v>East of England</v>
          </cell>
          <cell r="F262" t="str">
            <v>Central Bedfordshire</v>
          </cell>
          <cell r="G262" t="str">
            <v>North East Bedfordshire</v>
          </cell>
          <cell r="H262" t="str">
            <v>SG18 9DA</v>
          </cell>
          <cell r="I262" t="str">
            <v>Voluntary Controlled School</v>
          </cell>
          <cell r="J262" t="str">
            <v>Primary</v>
          </cell>
          <cell r="K262" t="str">
            <v>Does not have a sixth form</v>
          </cell>
          <cell r="L262">
            <v>10009082</v>
          </cell>
          <cell r="M262">
            <v>42318</v>
          </cell>
          <cell r="N262">
            <v>42319</v>
          </cell>
          <cell r="O262" t="str">
            <v>S8 No Formal Designation Visit</v>
          </cell>
          <cell r="P262" t="str">
            <v>Schools - S8</v>
          </cell>
          <cell r="Q262" t="str">
            <v>NULL</v>
          </cell>
          <cell r="R262">
            <v>4</v>
          </cell>
          <cell r="S262" t="str">
            <v>SM</v>
          </cell>
          <cell r="T262">
            <v>3</v>
          </cell>
          <cell r="U262">
            <v>3</v>
          </cell>
          <cell r="V262">
            <v>2</v>
          </cell>
          <cell r="W262">
            <v>4</v>
          </cell>
          <cell r="X262" t="str">
            <v>NULL</v>
          </cell>
          <cell r="Y262">
            <v>2</v>
          </cell>
          <cell r="Z262" t="str">
            <v>NULL</v>
          </cell>
          <cell r="AA262" t="str">
            <v>NULL</v>
          </cell>
          <cell r="AB262" t="str">
            <v>NULL</v>
          </cell>
          <cell r="AC262" t="str">
            <v>NULL</v>
          </cell>
          <cell r="AD262">
            <v>2</v>
          </cell>
          <cell r="AE262" t="str">
            <v>NULL</v>
          </cell>
          <cell r="AF262">
            <v>2</v>
          </cell>
          <cell r="AG262">
            <v>2</v>
          </cell>
          <cell r="AH262">
            <v>2</v>
          </cell>
          <cell r="AI262">
            <v>2</v>
          </cell>
          <cell r="AJ262" t="str">
            <v>NULL</v>
          </cell>
          <cell r="AK262" t="str">
            <v>NULL</v>
          </cell>
          <cell r="AL262" t="str">
            <v>NULL</v>
          </cell>
        </row>
        <row r="263">
          <cell r="A263">
            <v>109630</v>
          </cell>
          <cell r="B263">
            <v>8233346</v>
          </cell>
          <cell r="C263" t="str">
            <v>St Mary's Catholic Primary School</v>
          </cell>
          <cell r="D263" t="str">
            <v>East of England</v>
          </cell>
          <cell r="E263" t="str">
            <v>East of England</v>
          </cell>
          <cell r="F263" t="str">
            <v>Central Bedfordshire</v>
          </cell>
          <cell r="G263" t="str">
            <v>Luton South</v>
          </cell>
          <cell r="H263" t="str">
            <v>LU1 4BB</v>
          </cell>
          <cell r="I263" t="str">
            <v>Voluntary Aided School</v>
          </cell>
          <cell r="J263" t="str">
            <v>Primary</v>
          </cell>
          <cell r="K263" t="str">
            <v>Does not have a sixth form</v>
          </cell>
          <cell r="L263">
            <v>10001941</v>
          </cell>
          <cell r="M263">
            <v>42284</v>
          </cell>
          <cell r="N263">
            <v>42285</v>
          </cell>
          <cell r="O263" t="str">
            <v>Requires Improvement S5 Reinspection Visit 1</v>
          </cell>
          <cell r="P263" t="str">
            <v>Schools - S5</v>
          </cell>
          <cell r="Q263" t="str">
            <v>NULL</v>
          </cell>
          <cell r="R263">
            <v>3</v>
          </cell>
          <cell r="S263" t="str">
            <v>NULL</v>
          </cell>
          <cell r="T263">
            <v>3</v>
          </cell>
          <cell r="U263">
            <v>3</v>
          </cell>
          <cell r="V263">
            <v>2</v>
          </cell>
          <cell r="W263">
            <v>3</v>
          </cell>
          <cell r="X263" t="str">
            <v>NULL</v>
          </cell>
          <cell r="Y263">
            <v>2</v>
          </cell>
          <cell r="Z263" t="str">
            <v>NULL</v>
          </cell>
          <cell r="AA263" t="str">
            <v>NULL</v>
          </cell>
          <cell r="AB263" t="str">
            <v>NULL</v>
          </cell>
          <cell r="AC263" t="str">
            <v>NULL</v>
          </cell>
          <cell r="AD263">
            <v>3</v>
          </cell>
          <cell r="AE263" t="str">
            <v>NULL</v>
          </cell>
          <cell r="AF263">
            <v>3</v>
          </cell>
          <cell r="AG263">
            <v>3</v>
          </cell>
          <cell r="AH263">
            <v>2</v>
          </cell>
          <cell r="AI263">
            <v>2</v>
          </cell>
          <cell r="AJ263" t="str">
            <v>NULL</v>
          </cell>
          <cell r="AK263" t="str">
            <v>NULL</v>
          </cell>
          <cell r="AL263" t="str">
            <v>NULL</v>
          </cell>
        </row>
        <row r="264">
          <cell r="A264">
            <v>109660</v>
          </cell>
          <cell r="B264">
            <v>8224047</v>
          </cell>
          <cell r="C264" t="str">
            <v>Robert Bruce Middle School</v>
          </cell>
          <cell r="D264" t="str">
            <v>East of England</v>
          </cell>
          <cell r="E264" t="str">
            <v>East of England</v>
          </cell>
          <cell r="F264" t="str">
            <v>Bedford</v>
          </cell>
          <cell r="G264" t="str">
            <v>Bedford</v>
          </cell>
          <cell r="H264" t="str">
            <v>MK42 8PU</v>
          </cell>
          <cell r="I264" t="str">
            <v>Foundation School</v>
          </cell>
          <cell r="J264" t="str">
            <v>Secondary</v>
          </cell>
          <cell r="K264" t="str">
            <v>Does not have a sixth form</v>
          </cell>
          <cell r="L264">
            <v>10007861</v>
          </cell>
          <cell r="M264">
            <v>42269</v>
          </cell>
          <cell r="N264">
            <v>42269</v>
          </cell>
          <cell r="O264" t="str">
            <v>Requires Improvement monitoring Visit 2</v>
          </cell>
          <cell r="P264" t="str">
            <v>Schools - S8</v>
          </cell>
          <cell r="Q264" t="str">
            <v>NULL</v>
          </cell>
          <cell r="R264" t="str">
            <v>NULL</v>
          </cell>
          <cell r="S264" t="str">
            <v>NULL</v>
          </cell>
          <cell r="T264" t="str">
            <v>NULL</v>
          </cell>
          <cell r="U264" t="str">
            <v>NULL</v>
          </cell>
          <cell r="V264" t="str">
            <v>NULL</v>
          </cell>
          <cell r="W264" t="str">
            <v>NULL</v>
          </cell>
          <cell r="X264" t="str">
            <v>NULL</v>
          </cell>
          <cell r="Y264" t="str">
            <v>NULL</v>
          </cell>
          <cell r="Z264" t="str">
            <v>NULL</v>
          </cell>
          <cell r="AA264" t="str">
            <v>NULL</v>
          </cell>
          <cell r="AB264" t="str">
            <v>NULL</v>
          </cell>
          <cell r="AC264" t="str">
            <v>NULL</v>
          </cell>
          <cell r="AD264">
            <v>3</v>
          </cell>
          <cell r="AE264" t="str">
            <v>NULL</v>
          </cell>
          <cell r="AF264">
            <v>3</v>
          </cell>
          <cell r="AG264">
            <v>3</v>
          </cell>
          <cell r="AH264">
            <v>3</v>
          </cell>
          <cell r="AI264">
            <v>3</v>
          </cell>
          <cell r="AJ264" t="str">
            <v>NULL</v>
          </cell>
          <cell r="AK264">
            <v>9</v>
          </cell>
          <cell r="AL264">
            <v>9</v>
          </cell>
        </row>
        <row r="265">
          <cell r="A265">
            <v>109664</v>
          </cell>
          <cell r="B265">
            <v>8233353</v>
          </cell>
          <cell r="C265" t="str">
            <v>Caddington Village School</v>
          </cell>
          <cell r="D265" t="str">
            <v>East of England</v>
          </cell>
          <cell r="E265" t="str">
            <v>East of England</v>
          </cell>
          <cell r="F265" t="str">
            <v>Central Bedfordshire</v>
          </cell>
          <cell r="G265" t="str">
            <v>Luton South</v>
          </cell>
          <cell r="H265" t="str">
            <v>LU1 4JD</v>
          </cell>
          <cell r="I265" t="str">
            <v>Community School</v>
          </cell>
          <cell r="J265" t="str">
            <v>Primary</v>
          </cell>
          <cell r="K265" t="str">
            <v>Does not have a sixth form</v>
          </cell>
          <cell r="L265">
            <v>10008049</v>
          </cell>
          <cell r="M265">
            <v>42311</v>
          </cell>
          <cell r="N265">
            <v>42312</v>
          </cell>
          <cell r="O265" t="str">
            <v>Requires Improvement S5 Reinspection Visit 1</v>
          </cell>
          <cell r="P265" t="str">
            <v>Schools - S5</v>
          </cell>
          <cell r="Q265" t="str">
            <v>NULL</v>
          </cell>
          <cell r="R265">
            <v>2</v>
          </cell>
          <cell r="S265" t="str">
            <v>NULL</v>
          </cell>
          <cell r="T265">
            <v>2</v>
          </cell>
          <cell r="U265">
            <v>2</v>
          </cell>
          <cell r="V265">
            <v>2</v>
          </cell>
          <cell r="W265">
            <v>2</v>
          </cell>
          <cell r="X265" t="str">
            <v>NULL</v>
          </cell>
          <cell r="Y265">
            <v>2</v>
          </cell>
          <cell r="Z265" t="str">
            <v>NULL</v>
          </cell>
          <cell r="AA265" t="str">
            <v>NULL</v>
          </cell>
          <cell r="AB265" t="str">
            <v>NULL</v>
          </cell>
          <cell r="AC265" t="str">
            <v>NULL</v>
          </cell>
          <cell r="AD265">
            <v>3</v>
          </cell>
          <cell r="AE265" t="str">
            <v>NULL</v>
          </cell>
          <cell r="AF265">
            <v>3</v>
          </cell>
          <cell r="AG265">
            <v>3</v>
          </cell>
          <cell r="AH265">
            <v>2</v>
          </cell>
          <cell r="AI265">
            <v>3</v>
          </cell>
          <cell r="AJ265" t="str">
            <v>NULL</v>
          </cell>
          <cell r="AK265" t="str">
            <v>NULL</v>
          </cell>
          <cell r="AL265" t="str">
            <v>NULL</v>
          </cell>
        </row>
        <row r="266">
          <cell r="A266">
            <v>109682</v>
          </cell>
          <cell r="B266">
            <v>8214103</v>
          </cell>
          <cell r="C266" t="str">
            <v>Challney High School for Girls</v>
          </cell>
          <cell r="D266" t="str">
            <v>East of England</v>
          </cell>
          <cell r="E266" t="str">
            <v>East of England</v>
          </cell>
          <cell r="F266" t="str">
            <v>Luton</v>
          </cell>
          <cell r="G266" t="str">
            <v>Luton North</v>
          </cell>
          <cell r="H266" t="str">
            <v>LU4 9FJ</v>
          </cell>
          <cell r="I266" t="str">
            <v>Community School</v>
          </cell>
          <cell r="J266" t="str">
            <v>Secondary</v>
          </cell>
          <cell r="K266" t="str">
            <v>Does not have a sixth form</v>
          </cell>
          <cell r="L266">
            <v>10005460</v>
          </cell>
          <cell r="M266">
            <v>42285</v>
          </cell>
          <cell r="N266">
            <v>42285</v>
          </cell>
          <cell r="O266" t="str">
            <v>Requires Improvement monitoring Visit 1</v>
          </cell>
          <cell r="P266" t="str">
            <v>Schools - S8</v>
          </cell>
          <cell r="Q266" t="str">
            <v>NULL</v>
          </cell>
          <cell r="R266" t="str">
            <v>NULL</v>
          </cell>
          <cell r="S266" t="str">
            <v>NULL</v>
          </cell>
          <cell r="T266" t="str">
            <v>NULL</v>
          </cell>
          <cell r="U266" t="str">
            <v>NULL</v>
          </cell>
          <cell r="V266" t="str">
            <v>NULL</v>
          </cell>
          <cell r="W266" t="str">
            <v>NULL</v>
          </cell>
          <cell r="X266" t="str">
            <v>NULL</v>
          </cell>
          <cell r="Y266" t="str">
            <v>NULL</v>
          </cell>
          <cell r="Z266" t="str">
            <v>NULL</v>
          </cell>
          <cell r="AA266" t="str">
            <v>NULL</v>
          </cell>
          <cell r="AB266" t="str">
            <v>NULL</v>
          </cell>
          <cell r="AC266" t="str">
            <v>NULL</v>
          </cell>
          <cell r="AD266">
            <v>3</v>
          </cell>
          <cell r="AE266" t="str">
            <v>NULL</v>
          </cell>
          <cell r="AF266">
            <v>3</v>
          </cell>
          <cell r="AG266">
            <v>3</v>
          </cell>
          <cell r="AH266">
            <v>3</v>
          </cell>
          <cell r="AI266">
            <v>3</v>
          </cell>
          <cell r="AJ266" t="str">
            <v>NULL</v>
          </cell>
          <cell r="AK266">
            <v>9</v>
          </cell>
          <cell r="AL266">
            <v>9</v>
          </cell>
        </row>
        <row r="267">
          <cell r="A267">
            <v>109690</v>
          </cell>
          <cell r="B267">
            <v>8224124</v>
          </cell>
          <cell r="C267" t="str">
            <v>Biddenham Upper School and Sports College</v>
          </cell>
          <cell r="D267" t="str">
            <v>East of England</v>
          </cell>
          <cell r="E267" t="str">
            <v>East of England</v>
          </cell>
          <cell r="F267" t="str">
            <v>Bedford</v>
          </cell>
          <cell r="G267" t="str">
            <v>North East Bedfordshire</v>
          </cell>
          <cell r="H267" t="str">
            <v>MK40 4AZ</v>
          </cell>
          <cell r="I267" t="str">
            <v>Foundation School</v>
          </cell>
          <cell r="J267" t="str">
            <v>Secondary</v>
          </cell>
          <cell r="K267" t="str">
            <v>Has a sixth form</v>
          </cell>
          <cell r="L267">
            <v>10001960</v>
          </cell>
          <cell r="M267">
            <v>42311</v>
          </cell>
          <cell r="N267">
            <v>42312</v>
          </cell>
          <cell r="O267" t="str">
            <v>Requires Improvement S5 Reinspection Visit 1</v>
          </cell>
          <cell r="P267" t="str">
            <v>Schools - S5</v>
          </cell>
          <cell r="Q267" t="str">
            <v>NULL</v>
          </cell>
          <cell r="R267">
            <v>2</v>
          </cell>
          <cell r="S267" t="str">
            <v>NULL</v>
          </cell>
          <cell r="T267">
            <v>2</v>
          </cell>
          <cell r="U267">
            <v>2</v>
          </cell>
          <cell r="V267">
            <v>2</v>
          </cell>
          <cell r="W267">
            <v>2</v>
          </cell>
          <cell r="X267" t="str">
            <v>NULL</v>
          </cell>
          <cell r="Y267" t="str">
            <v>NULL</v>
          </cell>
          <cell r="Z267">
            <v>2</v>
          </cell>
          <cell r="AA267" t="str">
            <v>NULL</v>
          </cell>
          <cell r="AB267" t="str">
            <v>NULL</v>
          </cell>
          <cell r="AC267" t="str">
            <v>NULL</v>
          </cell>
          <cell r="AD267">
            <v>3</v>
          </cell>
          <cell r="AE267" t="str">
            <v>NULL</v>
          </cell>
          <cell r="AF267">
            <v>3</v>
          </cell>
          <cell r="AG267">
            <v>3</v>
          </cell>
          <cell r="AH267">
            <v>2</v>
          </cell>
          <cell r="AI267">
            <v>3</v>
          </cell>
          <cell r="AJ267" t="str">
            <v>NULL</v>
          </cell>
          <cell r="AK267" t="str">
            <v>NULL</v>
          </cell>
          <cell r="AL267" t="str">
            <v>NULL</v>
          </cell>
        </row>
        <row r="268">
          <cell r="A268">
            <v>109701</v>
          </cell>
          <cell r="B268">
            <v>8235200</v>
          </cell>
          <cell r="C268" t="str">
            <v>Thomas Whitehead CofE School</v>
          </cell>
          <cell r="D268" t="str">
            <v>East of England</v>
          </cell>
          <cell r="E268" t="str">
            <v>East of England</v>
          </cell>
          <cell r="F268" t="str">
            <v>Central Bedfordshire</v>
          </cell>
          <cell r="G268" t="str">
            <v>South West Bedfordshire</v>
          </cell>
          <cell r="H268" t="str">
            <v>LU5 5HH</v>
          </cell>
          <cell r="I268" t="str">
            <v>Voluntary Aided School</v>
          </cell>
          <cell r="J268" t="str">
            <v>Primary</v>
          </cell>
          <cell r="K268" t="str">
            <v>Does not have a sixth form</v>
          </cell>
          <cell r="L268">
            <v>10001942</v>
          </cell>
          <cell r="M268">
            <v>42325</v>
          </cell>
          <cell r="N268">
            <v>42326</v>
          </cell>
          <cell r="O268" t="str">
            <v>Requires Improvement S5 Reinspection Visit 1</v>
          </cell>
          <cell r="P268" t="str">
            <v>Schools - S5</v>
          </cell>
          <cell r="Q268" t="str">
            <v>NULL</v>
          </cell>
          <cell r="R268">
            <v>4</v>
          </cell>
          <cell r="S268" t="str">
            <v>SM</v>
          </cell>
          <cell r="T268">
            <v>4</v>
          </cell>
          <cell r="U268">
            <v>4</v>
          </cell>
          <cell r="V268">
            <v>3</v>
          </cell>
          <cell r="W268">
            <v>4</v>
          </cell>
          <cell r="X268" t="str">
            <v>NULL</v>
          </cell>
          <cell r="Y268">
            <v>3</v>
          </cell>
          <cell r="Z268" t="str">
            <v>NULL</v>
          </cell>
          <cell r="AA268" t="str">
            <v>NULL</v>
          </cell>
          <cell r="AB268" t="str">
            <v>NULL</v>
          </cell>
          <cell r="AC268" t="str">
            <v>NULL</v>
          </cell>
          <cell r="AD268">
            <v>3</v>
          </cell>
          <cell r="AE268" t="str">
            <v>NULL</v>
          </cell>
          <cell r="AF268">
            <v>3</v>
          </cell>
          <cell r="AG268">
            <v>3</v>
          </cell>
          <cell r="AH268">
            <v>2</v>
          </cell>
          <cell r="AI268">
            <v>3</v>
          </cell>
          <cell r="AJ268" t="str">
            <v>NULL</v>
          </cell>
          <cell r="AK268" t="str">
            <v>NULL</v>
          </cell>
          <cell r="AL268" t="str">
            <v>NULL</v>
          </cell>
        </row>
        <row r="269">
          <cell r="A269">
            <v>109705</v>
          </cell>
          <cell r="B269">
            <v>8235401</v>
          </cell>
          <cell r="C269" t="str">
            <v>Manshead School</v>
          </cell>
          <cell r="D269" t="str">
            <v>East of England</v>
          </cell>
          <cell r="E269" t="str">
            <v>East of England</v>
          </cell>
          <cell r="F269" t="str">
            <v>Central Bedfordshire</v>
          </cell>
          <cell r="G269" t="str">
            <v>Luton South</v>
          </cell>
          <cell r="H269" t="str">
            <v>LU1 4BB</v>
          </cell>
          <cell r="I269" t="str">
            <v>Voluntary Aided School</v>
          </cell>
          <cell r="J269" t="str">
            <v>Secondary</v>
          </cell>
          <cell r="K269" t="str">
            <v>Has a sixth form</v>
          </cell>
          <cell r="L269">
            <v>10001939</v>
          </cell>
          <cell r="M269">
            <v>42319</v>
          </cell>
          <cell r="N269">
            <v>42320</v>
          </cell>
          <cell r="O269" t="str">
            <v>Requires Improvement S5 Reinspection Visit 1</v>
          </cell>
          <cell r="P269" t="str">
            <v>Schools - S5</v>
          </cell>
          <cell r="Q269" t="str">
            <v>NULL</v>
          </cell>
          <cell r="R269">
            <v>4</v>
          </cell>
          <cell r="S269" t="str">
            <v>SM</v>
          </cell>
          <cell r="T269">
            <v>4</v>
          </cell>
          <cell r="U269">
            <v>4</v>
          </cell>
          <cell r="V269">
            <v>3</v>
          </cell>
          <cell r="W269">
            <v>4</v>
          </cell>
          <cell r="X269" t="str">
            <v>NULL</v>
          </cell>
          <cell r="Y269" t="str">
            <v>NULL</v>
          </cell>
          <cell r="Z269">
            <v>3</v>
          </cell>
          <cell r="AA269" t="str">
            <v>NULL</v>
          </cell>
          <cell r="AB269" t="str">
            <v>NULL</v>
          </cell>
          <cell r="AC269" t="str">
            <v>NULL</v>
          </cell>
          <cell r="AD269">
            <v>3</v>
          </cell>
          <cell r="AE269" t="str">
            <v>NULL</v>
          </cell>
          <cell r="AF269">
            <v>3</v>
          </cell>
          <cell r="AG269">
            <v>3</v>
          </cell>
          <cell r="AH269">
            <v>2</v>
          </cell>
          <cell r="AI269">
            <v>3</v>
          </cell>
          <cell r="AJ269" t="str">
            <v>NULL</v>
          </cell>
          <cell r="AK269" t="str">
            <v>NULL</v>
          </cell>
          <cell r="AL269" t="str">
            <v>NULL</v>
          </cell>
        </row>
        <row r="270">
          <cell r="A270">
            <v>109763</v>
          </cell>
          <cell r="B270">
            <v>8711023</v>
          </cell>
          <cell r="C270" t="str">
            <v>Lea Nursery School</v>
          </cell>
          <cell r="D270" t="str">
            <v>South East</v>
          </cell>
          <cell r="E270" t="str">
            <v>South East</v>
          </cell>
          <cell r="F270" t="str">
            <v>Slough</v>
          </cell>
          <cell r="G270" t="str">
            <v>Slough</v>
          </cell>
          <cell r="H270" t="str">
            <v>SL2 5JW</v>
          </cell>
          <cell r="I270" t="str">
            <v>LA Nursery School</v>
          </cell>
          <cell r="J270" t="str">
            <v>Nursery</v>
          </cell>
          <cell r="K270" t="str">
            <v>Not applicable</v>
          </cell>
          <cell r="L270">
            <v>10005506</v>
          </cell>
          <cell r="M270">
            <v>42353</v>
          </cell>
          <cell r="N270">
            <v>42353</v>
          </cell>
          <cell r="O270" t="str">
            <v>Maintained Academy and School Short inspection</v>
          </cell>
          <cell r="P270" t="str">
            <v>Schools - Short inspection</v>
          </cell>
          <cell r="Q270" t="str">
            <v>NULL</v>
          </cell>
          <cell r="R270" t="str">
            <v>NULL</v>
          </cell>
          <cell r="S270" t="str">
            <v>NULL</v>
          </cell>
          <cell r="T270" t="str">
            <v>NULL</v>
          </cell>
          <cell r="U270" t="str">
            <v>NULL</v>
          </cell>
          <cell r="V270" t="str">
            <v>NULL</v>
          </cell>
          <cell r="W270" t="str">
            <v>NULL</v>
          </cell>
          <cell r="X270" t="str">
            <v>NULL</v>
          </cell>
          <cell r="Y270" t="str">
            <v>NULL</v>
          </cell>
          <cell r="Z270" t="str">
            <v>NULL</v>
          </cell>
          <cell r="AA270" t="str">
            <v>NULL</v>
          </cell>
          <cell r="AB270" t="str">
            <v>NULL</v>
          </cell>
          <cell r="AC270" t="str">
            <v>NULL</v>
          </cell>
          <cell r="AD270">
            <v>1</v>
          </cell>
          <cell r="AE270" t="str">
            <v>NULL</v>
          </cell>
          <cell r="AF270">
            <v>1</v>
          </cell>
          <cell r="AG270">
            <v>1</v>
          </cell>
          <cell r="AH270">
            <v>1</v>
          </cell>
          <cell r="AI270">
            <v>1</v>
          </cell>
          <cell r="AJ270" t="str">
            <v>NULL</v>
          </cell>
          <cell r="AK270">
            <v>8</v>
          </cell>
          <cell r="AL270" t="str">
            <v>NULL</v>
          </cell>
        </row>
        <row r="271">
          <cell r="A271">
            <v>109785</v>
          </cell>
          <cell r="B271">
            <v>8702014</v>
          </cell>
          <cell r="C271" t="str">
            <v>New Town Primary School</v>
          </cell>
          <cell r="D271" t="str">
            <v>South East</v>
          </cell>
          <cell r="E271" t="str">
            <v>South East</v>
          </cell>
          <cell r="F271" t="str">
            <v>Reading</v>
          </cell>
          <cell r="G271" t="str">
            <v>Reading East</v>
          </cell>
          <cell r="H271" t="str">
            <v>RG1 3LS</v>
          </cell>
          <cell r="I271" t="str">
            <v>Community School</v>
          </cell>
          <cell r="J271" t="str">
            <v>Primary</v>
          </cell>
          <cell r="K271" t="str">
            <v>Does not have a sixth form</v>
          </cell>
          <cell r="L271">
            <v>10004026</v>
          </cell>
          <cell r="M271">
            <v>42290</v>
          </cell>
          <cell r="N271">
            <v>42291</v>
          </cell>
          <cell r="O271" t="str">
            <v>Schools into Special Measures Visit 3</v>
          </cell>
          <cell r="P271" t="str">
            <v>Schools - S8</v>
          </cell>
          <cell r="Q271" t="str">
            <v>NULL</v>
          </cell>
          <cell r="R271" t="str">
            <v>NULL</v>
          </cell>
          <cell r="S271" t="str">
            <v>NULL</v>
          </cell>
          <cell r="T271" t="str">
            <v>NULL</v>
          </cell>
          <cell r="U271" t="str">
            <v>NULL</v>
          </cell>
          <cell r="V271" t="str">
            <v>NULL</v>
          </cell>
          <cell r="W271" t="str">
            <v>NULL</v>
          </cell>
          <cell r="X271" t="str">
            <v>NULL</v>
          </cell>
          <cell r="Y271" t="str">
            <v>NULL</v>
          </cell>
          <cell r="Z271" t="str">
            <v>NULL</v>
          </cell>
          <cell r="AA271" t="str">
            <v>NULL</v>
          </cell>
          <cell r="AB271" t="str">
            <v>NULL</v>
          </cell>
          <cell r="AC271" t="str">
            <v>NULL</v>
          </cell>
          <cell r="AD271">
            <v>4</v>
          </cell>
          <cell r="AE271" t="str">
            <v>SM</v>
          </cell>
          <cell r="AF271">
            <v>4</v>
          </cell>
          <cell r="AG271">
            <v>4</v>
          </cell>
          <cell r="AH271">
            <v>4</v>
          </cell>
          <cell r="AI271">
            <v>4</v>
          </cell>
          <cell r="AJ271" t="str">
            <v>NULL</v>
          </cell>
          <cell r="AK271">
            <v>4</v>
          </cell>
          <cell r="AL271">
            <v>9</v>
          </cell>
        </row>
        <row r="272">
          <cell r="A272">
            <v>109802</v>
          </cell>
          <cell r="B272">
            <v>8692050</v>
          </cell>
          <cell r="C272" t="str">
            <v>Beenham Primary School</v>
          </cell>
          <cell r="D272" t="str">
            <v>South East</v>
          </cell>
          <cell r="E272" t="str">
            <v>South East</v>
          </cell>
          <cell r="F272" t="str">
            <v>West Berkshire</v>
          </cell>
          <cell r="G272" t="str">
            <v>Wokingham</v>
          </cell>
          <cell r="H272" t="str">
            <v>RG7 5NN</v>
          </cell>
          <cell r="I272" t="str">
            <v>Community School</v>
          </cell>
          <cell r="J272" t="str">
            <v>Primary</v>
          </cell>
          <cell r="K272" t="str">
            <v>Does not have a sixth form</v>
          </cell>
          <cell r="L272">
            <v>10007339</v>
          </cell>
          <cell r="M272">
            <v>42293</v>
          </cell>
          <cell r="N272">
            <v>42293</v>
          </cell>
          <cell r="O272" t="str">
            <v>Requires Improvement monitoring Visit 1</v>
          </cell>
          <cell r="P272" t="str">
            <v>Schools - S8</v>
          </cell>
          <cell r="Q272" t="str">
            <v>NULL</v>
          </cell>
          <cell r="R272" t="str">
            <v>NULL</v>
          </cell>
          <cell r="S272" t="str">
            <v>NULL</v>
          </cell>
          <cell r="T272" t="str">
            <v>NULL</v>
          </cell>
          <cell r="U272" t="str">
            <v>NULL</v>
          </cell>
          <cell r="V272" t="str">
            <v>NULL</v>
          </cell>
          <cell r="W272" t="str">
            <v>NULL</v>
          </cell>
          <cell r="X272" t="str">
            <v>NULL</v>
          </cell>
          <cell r="Y272" t="str">
            <v>NULL</v>
          </cell>
          <cell r="Z272" t="str">
            <v>NULL</v>
          </cell>
          <cell r="AA272" t="str">
            <v>NULL</v>
          </cell>
          <cell r="AB272" t="str">
            <v>NULL</v>
          </cell>
          <cell r="AC272" t="str">
            <v>NULL</v>
          </cell>
          <cell r="AD272">
            <v>3</v>
          </cell>
          <cell r="AE272" t="str">
            <v>NULL</v>
          </cell>
          <cell r="AF272">
            <v>3</v>
          </cell>
          <cell r="AG272">
            <v>3</v>
          </cell>
          <cell r="AH272">
            <v>3</v>
          </cell>
          <cell r="AI272">
            <v>3</v>
          </cell>
          <cell r="AJ272" t="str">
            <v>NULL</v>
          </cell>
          <cell r="AK272">
            <v>2</v>
          </cell>
          <cell r="AL272">
            <v>9</v>
          </cell>
        </row>
        <row r="273">
          <cell r="A273">
            <v>109810</v>
          </cell>
          <cell r="B273">
            <v>8692063</v>
          </cell>
          <cell r="C273" t="str">
            <v>Chieveley Primary School</v>
          </cell>
          <cell r="D273" t="str">
            <v>South East</v>
          </cell>
          <cell r="E273" t="str">
            <v>South East</v>
          </cell>
          <cell r="F273" t="str">
            <v>West Berkshire</v>
          </cell>
          <cell r="G273" t="str">
            <v>Newbury</v>
          </cell>
          <cell r="H273" t="str">
            <v>RG20 8TY</v>
          </cell>
          <cell r="I273" t="str">
            <v>Community School</v>
          </cell>
          <cell r="J273" t="str">
            <v>Primary</v>
          </cell>
          <cell r="K273" t="str">
            <v>Does not have a sixth form</v>
          </cell>
          <cell r="L273">
            <v>10001248</v>
          </cell>
          <cell r="M273">
            <v>42312</v>
          </cell>
          <cell r="N273">
            <v>42312</v>
          </cell>
          <cell r="O273" t="str">
            <v>Maintained Academy and School Short inspection</v>
          </cell>
          <cell r="P273" t="str">
            <v>Schools - Short inspection</v>
          </cell>
          <cell r="Q273" t="str">
            <v>NULL</v>
          </cell>
          <cell r="R273" t="str">
            <v>NULL</v>
          </cell>
          <cell r="S273" t="str">
            <v>NULL</v>
          </cell>
          <cell r="T273" t="str">
            <v>NULL</v>
          </cell>
          <cell r="U273" t="str">
            <v>NULL</v>
          </cell>
          <cell r="V273" t="str">
            <v>NULL</v>
          </cell>
          <cell r="W273" t="str">
            <v>NULL</v>
          </cell>
          <cell r="X273" t="str">
            <v>NULL</v>
          </cell>
          <cell r="Y273" t="str">
            <v>NULL</v>
          </cell>
          <cell r="Z273" t="str">
            <v>NULL</v>
          </cell>
          <cell r="AA273" t="str">
            <v>NULL</v>
          </cell>
          <cell r="AB273" t="str">
            <v>NULL</v>
          </cell>
          <cell r="AC273" t="str">
            <v>NULL</v>
          </cell>
          <cell r="AD273">
            <v>2</v>
          </cell>
          <cell r="AE273" t="str">
            <v>NULL</v>
          </cell>
          <cell r="AF273">
            <v>2</v>
          </cell>
          <cell r="AG273">
            <v>2</v>
          </cell>
          <cell r="AH273">
            <v>2</v>
          </cell>
          <cell r="AI273">
            <v>2</v>
          </cell>
          <cell r="AJ273" t="str">
            <v>NULL</v>
          </cell>
          <cell r="AK273">
            <v>2</v>
          </cell>
          <cell r="AL273">
            <v>9</v>
          </cell>
        </row>
        <row r="274">
          <cell r="A274">
            <v>109843</v>
          </cell>
          <cell r="B274">
            <v>8682109</v>
          </cell>
          <cell r="C274" t="str">
            <v>South Ascot Village Primary School</v>
          </cell>
          <cell r="D274" t="str">
            <v>South East</v>
          </cell>
          <cell r="E274" t="str">
            <v>South East</v>
          </cell>
          <cell r="F274" t="str">
            <v>Windsor and Maidenhead</v>
          </cell>
          <cell r="G274" t="str">
            <v>Windsor</v>
          </cell>
          <cell r="H274" t="str">
            <v>SL5 9EA</v>
          </cell>
          <cell r="I274" t="str">
            <v>Community School</v>
          </cell>
          <cell r="J274" t="str">
            <v>Primary</v>
          </cell>
          <cell r="K274" t="str">
            <v>Does not have a sixth form</v>
          </cell>
          <cell r="L274">
            <v>10002290</v>
          </cell>
          <cell r="M274">
            <v>42326</v>
          </cell>
          <cell r="N274">
            <v>42327</v>
          </cell>
          <cell r="O274" t="str">
            <v>Requires Improvement S5 Reinspection Visit 1</v>
          </cell>
          <cell r="P274" t="str">
            <v>Schools - S5</v>
          </cell>
          <cell r="Q274" t="str">
            <v>NULL</v>
          </cell>
          <cell r="R274">
            <v>2</v>
          </cell>
          <cell r="S274" t="str">
            <v>NULL</v>
          </cell>
          <cell r="T274">
            <v>2</v>
          </cell>
          <cell r="U274">
            <v>2</v>
          </cell>
          <cell r="V274">
            <v>1</v>
          </cell>
          <cell r="W274">
            <v>2</v>
          </cell>
          <cell r="X274" t="str">
            <v>NULL</v>
          </cell>
          <cell r="Y274">
            <v>2</v>
          </cell>
          <cell r="Z274" t="str">
            <v>NULL</v>
          </cell>
          <cell r="AA274" t="str">
            <v>NULL</v>
          </cell>
          <cell r="AB274" t="str">
            <v>NULL</v>
          </cell>
          <cell r="AC274" t="str">
            <v>NULL</v>
          </cell>
          <cell r="AD274">
            <v>3</v>
          </cell>
          <cell r="AE274" t="str">
            <v>NULL</v>
          </cell>
          <cell r="AF274">
            <v>3</v>
          </cell>
          <cell r="AG274">
            <v>3</v>
          </cell>
          <cell r="AH274">
            <v>2</v>
          </cell>
          <cell r="AI274">
            <v>3</v>
          </cell>
          <cell r="AJ274" t="str">
            <v>NULL</v>
          </cell>
          <cell r="AK274" t="str">
            <v>NULL</v>
          </cell>
          <cell r="AL274" t="str">
            <v>NULL</v>
          </cell>
        </row>
        <row r="275">
          <cell r="A275">
            <v>109845</v>
          </cell>
          <cell r="B275">
            <v>8692111</v>
          </cell>
          <cell r="C275" t="str">
            <v>Westwood Farm Junior School</v>
          </cell>
          <cell r="D275" t="str">
            <v>South East</v>
          </cell>
          <cell r="E275" t="str">
            <v>South East</v>
          </cell>
          <cell r="F275" t="str">
            <v>West Berkshire</v>
          </cell>
          <cell r="G275" t="str">
            <v>Reading West</v>
          </cell>
          <cell r="H275" t="str">
            <v>RG31 6RY</v>
          </cell>
          <cell r="I275" t="str">
            <v>Community School</v>
          </cell>
          <cell r="J275" t="str">
            <v>Primary</v>
          </cell>
          <cell r="K275" t="str">
            <v>Does not have a sixth form</v>
          </cell>
          <cell r="L275">
            <v>10006853</v>
          </cell>
          <cell r="M275">
            <v>42312</v>
          </cell>
          <cell r="N275">
            <v>42312</v>
          </cell>
          <cell r="O275" t="str">
            <v>Requires Improvement monitoring Visit 2</v>
          </cell>
          <cell r="P275" t="str">
            <v>Schools - S8</v>
          </cell>
          <cell r="Q275" t="str">
            <v>NULL</v>
          </cell>
          <cell r="R275" t="str">
            <v>NULL</v>
          </cell>
          <cell r="S275" t="str">
            <v>NULL</v>
          </cell>
          <cell r="T275" t="str">
            <v>NULL</v>
          </cell>
          <cell r="U275" t="str">
            <v>NULL</v>
          </cell>
          <cell r="V275" t="str">
            <v>NULL</v>
          </cell>
          <cell r="W275" t="str">
            <v>NULL</v>
          </cell>
          <cell r="X275" t="str">
            <v>NULL</v>
          </cell>
          <cell r="Y275" t="str">
            <v>NULL</v>
          </cell>
          <cell r="Z275" t="str">
            <v>NULL</v>
          </cell>
          <cell r="AA275" t="str">
            <v>NULL</v>
          </cell>
          <cell r="AB275" t="str">
            <v>NULL</v>
          </cell>
          <cell r="AC275" t="str">
            <v>NULL</v>
          </cell>
          <cell r="AD275">
            <v>3</v>
          </cell>
          <cell r="AE275" t="str">
            <v>NULL</v>
          </cell>
          <cell r="AF275">
            <v>3</v>
          </cell>
          <cell r="AG275">
            <v>3</v>
          </cell>
          <cell r="AH275">
            <v>2</v>
          </cell>
          <cell r="AI275">
            <v>3</v>
          </cell>
          <cell r="AJ275" t="str">
            <v>NULL</v>
          </cell>
          <cell r="AK275">
            <v>9</v>
          </cell>
          <cell r="AL275">
            <v>9</v>
          </cell>
        </row>
        <row r="276">
          <cell r="A276">
            <v>109859</v>
          </cell>
          <cell r="B276">
            <v>8672126</v>
          </cell>
          <cell r="C276" t="str">
            <v>College Town Junior School</v>
          </cell>
          <cell r="D276" t="str">
            <v>South East</v>
          </cell>
          <cell r="E276" t="str">
            <v>South East</v>
          </cell>
          <cell r="F276" t="str">
            <v>Bracknell Forest</v>
          </cell>
          <cell r="G276" t="str">
            <v>Bracknell</v>
          </cell>
          <cell r="H276" t="str">
            <v>GU47 0QE</v>
          </cell>
          <cell r="I276" t="str">
            <v>Community School</v>
          </cell>
          <cell r="J276" t="str">
            <v>Primary</v>
          </cell>
          <cell r="K276" t="str">
            <v>Does not have a sixth form</v>
          </cell>
          <cell r="L276">
            <v>10002403</v>
          </cell>
          <cell r="M276">
            <v>42284</v>
          </cell>
          <cell r="N276">
            <v>42285</v>
          </cell>
          <cell r="O276" t="str">
            <v>Requires Improvement S5 Reinspection Visit 1</v>
          </cell>
          <cell r="P276" t="str">
            <v>Schools - S5</v>
          </cell>
          <cell r="Q276" t="str">
            <v>NULL</v>
          </cell>
          <cell r="R276">
            <v>2</v>
          </cell>
          <cell r="S276" t="str">
            <v>NULL</v>
          </cell>
          <cell r="T276">
            <v>2</v>
          </cell>
          <cell r="U276">
            <v>2</v>
          </cell>
          <cell r="V276">
            <v>2</v>
          </cell>
          <cell r="W276">
            <v>2</v>
          </cell>
          <cell r="X276" t="str">
            <v>NULL</v>
          </cell>
          <cell r="Y276" t="str">
            <v>NULL</v>
          </cell>
          <cell r="Z276" t="str">
            <v>NULL</v>
          </cell>
          <cell r="AA276" t="str">
            <v>NULL</v>
          </cell>
          <cell r="AB276" t="str">
            <v>NULL</v>
          </cell>
          <cell r="AC276" t="str">
            <v>NULL</v>
          </cell>
          <cell r="AD276">
            <v>3</v>
          </cell>
          <cell r="AE276" t="str">
            <v>NULL</v>
          </cell>
          <cell r="AF276">
            <v>3</v>
          </cell>
          <cell r="AG276">
            <v>3</v>
          </cell>
          <cell r="AH276">
            <v>2</v>
          </cell>
          <cell r="AI276">
            <v>3</v>
          </cell>
          <cell r="AJ276" t="str">
            <v>NULL</v>
          </cell>
          <cell r="AK276" t="str">
            <v>NULL</v>
          </cell>
          <cell r="AL276" t="str">
            <v>NULL</v>
          </cell>
        </row>
        <row r="277">
          <cell r="A277">
            <v>109922</v>
          </cell>
          <cell r="B277">
            <v>8672228</v>
          </cell>
          <cell r="C277" t="str">
            <v>Wooden Hill Primary and Nursery School</v>
          </cell>
          <cell r="D277" t="str">
            <v>South East</v>
          </cell>
          <cell r="E277" t="str">
            <v>South East</v>
          </cell>
          <cell r="F277" t="str">
            <v>Bracknell Forest</v>
          </cell>
          <cell r="G277" t="str">
            <v>Bracknell</v>
          </cell>
          <cell r="H277" t="str">
            <v>RG12 8DB</v>
          </cell>
          <cell r="I277" t="str">
            <v>Community School</v>
          </cell>
          <cell r="J277" t="str">
            <v>Primary</v>
          </cell>
          <cell r="K277" t="str">
            <v>Does not have a sixth form</v>
          </cell>
          <cell r="L277">
            <v>10002404</v>
          </cell>
          <cell r="M277">
            <v>42333</v>
          </cell>
          <cell r="N277">
            <v>42334</v>
          </cell>
          <cell r="O277" t="str">
            <v>Requires Improvement S5 Reinspection Visit 1</v>
          </cell>
          <cell r="P277" t="str">
            <v>Schools - S5</v>
          </cell>
          <cell r="Q277" t="str">
            <v>NULL</v>
          </cell>
          <cell r="R277">
            <v>2</v>
          </cell>
          <cell r="S277" t="str">
            <v>NULL</v>
          </cell>
          <cell r="T277">
            <v>2</v>
          </cell>
          <cell r="U277">
            <v>2</v>
          </cell>
          <cell r="V277">
            <v>2</v>
          </cell>
          <cell r="W277">
            <v>2</v>
          </cell>
          <cell r="X277" t="str">
            <v>NULL</v>
          </cell>
          <cell r="Y277">
            <v>2</v>
          </cell>
          <cell r="Z277" t="str">
            <v>NULL</v>
          </cell>
          <cell r="AA277" t="str">
            <v>NULL</v>
          </cell>
          <cell r="AB277" t="str">
            <v>NULL</v>
          </cell>
          <cell r="AC277" t="str">
            <v>NULL</v>
          </cell>
          <cell r="AD277">
            <v>3</v>
          </cell>
          <cell r="AE277" t="str">
            <v>NULL</v>
          </cell>
          <cell r="AF277">
            <v>3</v>
          </cell>
          <cell r="AG277">
            <v>3</v>
          </cell>
          <cell r="AH277">
            <v>2</v>
          </cell>
          <cell r="AI277">
            <v>3</v>
          </cell>
          <cell r="AJ277" t="str">
            <v>NULL</v>
          </cell>
          <cell r="AK277" t="str">
            <v>NULL</v>
          </cell>
          <cell r="AL277" t="str">
            <v>NULL</v>
          </cell>
        </row>
        <row r="278">
          <cell r="A278">
            <v>109923</v>
          </cell>
          <cell r="B278">
            <v>8692231</v>
          </cell>
          <cell r="C278" t="str">
            <v>Parsons Down Junior School</v>
          </cell>
          <cell r="D278" t="str">
            <v>South East</v>
          </cell>
          <cell r="E278" t="str">
            <v>South East</v>
          </cell>
          <cell r="F278" t="str">
            <v>West Berkshire</v>
          </cell>
          <cell r="G278" t="str">
            <v>Newbury</v>
          </cell>
          <cell r="H278" t="str">
            <v>RG19 3SR</v>
          </cell>
          <cell r="I278" t="str">
            <v>Community School</v>
          </cell>
          <cell r="J278" t="str">
            <v>Primary</v>
          </cell>
          <cell r="K278" t="str">
            <v>Does not have a sixth form</v>
          </cell>
          <cell r="L278">
            <v>10005917</v>
          </cell>
          <cell r="M278">
            <v>42298</v>
          </cell>
          <cell r="N278">
            <v>42298</v>
          </cell>
          <cell r="O278" t="str">
            <v>Requires Improvement monitoring Visit 1</v>
          </cell>
          <cell r="P278" t="str">
            <v>Schools - S8</v>
          </cell>
          <cell r="Q278" t="str">
            <v>NULL</v>
          </cell>
          <cell r="R278" t="str">
            <v>NULL</v>
          </cell>
          <cell r="S278" t="str">
            <v>NULL</v>
          </cell>
          <cell r="T278" t="str">
            <v>NULL</v>
          </cell>
          <cell r="U278" t="str">
            <v>NULL</v>
          </cell>
          <cell r="V278" t="str">
            <v>NULL</v>
          </cell>
          <cell r="W278" t="str">
            <v>NULL</v>
          </cell>
          <cell r="X278" t="str">
            <v>NULL</v>
          </cell>
          <cell r="Y278" t="str">
            <v>NULL</v>
          </cell>
          <cell r="Z278" t="str">
            <v>NULL</v>
          </cell>
          <cell r="AA278" t="str">
            <v>NULL</v>
          </cell>
          <cell r="AB278" t="str">
            <v>NULL</v>
          </cell>
          <cell r="AC278" t="str">
            <v>NULL</v>
          </cell>
          <cell r="AD278">
            <v>3</v>
          </cell>
          <cell r="AE278" t="str">
            <v>NULL</v>
          </cell>
          <cell r="AF278">
            <v>3</v>
          </cell>
          <cell r="AG278">
            <v>3</v>
          </cell>
          <cell r="AH278">
            <v>2</v>
          </cell>
          <cell r="AI278">
            <v>3</v>
          </cell>
          <cell r="AJ278" t="str">
            <v>NULL</v>
          </cell>
          <cell r="AK278">
            <v>9</v>
          </cell>
          <cell r="AL278">
            <v>9</v>
          </cell>
        </row>
        <row r="279">
          <cell r="A279">
            <v>109926</v>
          </cell>
          <cell r="B279">
            <v>8702234</v>
          </cell>
          <cell r="C279" t="str">
            <v>Micklands Primary School</v>
          </cell>
          <cell r="D279" t="str">
            <v>South East</v>
          </cell>
          <cell r="E279" t="str">
            <v>South East</v>
          </cell>
          <cell r="F279" t="str">
            <v>Reading</v>
          </cell>
          <cell r="G279" t="str">
            <v>Reading East</v>
          </cell>
          <cell r="H279" t="str">
            <v>RG4 6LU</v>
          </cell>
          <cell r="I279" t="str">
            <v>Community School</v>
          </cell>
          <cell r="J279" t="str">
            <v>Primary</v>
          </cell>
          <cell r="K279" t="str">
            <v>Does not have a sixth form</v>
          </cell>
          <cell r="L279">
            <v>10002325</v>
          </cell>
          <cell r="M279">
            <v>42291</v>
          </cell>
          <cell r="N279">
            <v>42292</v>
          </cell>
          <cell r="O279" t="str">
            <v>Requires Improvement S5 Reinspection Visit 1</v>
          </cell>
          <cell r="P279" t="str">
            <v>Schools - S5</v>
          </cell>
          <cell r="Q279" t="str">
            <v>NULL</v>
          </cell>
          <cell r="R279">
            <v>2</v>
          </cell>
          <cell r="S279" t="str">
            <v>NULL</v>
          </cell>
          <cell r="T279">
            <v>2</v>
          </cell>
          <cell r="U279">
            <v>2</v>
          </cell>
          <cell r="V279">
            <v>1</v>
          </cell>
          <cell r="W279">
            <v>2</v>
          </cell>
          <cell r="X279" t="str">
            <v>NULL</v>
          </cell>
          <cell r="Y279">
            <v>2</v>
          </cell>
          <cell r="Z279" t="str">
            <v>NULL</v>
          </cell>
          <cell r="AA279" t="str">
            <v>NULL</v>
          </cell>
          <cell r="AB279" t="str">
            <v>NULL</v>
          </cell>
          <cell r="AC279" t="str">
            <v>NULL</v>
          </cell>
          <cell r="AD279">
            <v>3</v>
          </cell>
          <cell r="AE279" t="str">
            <v>NULL</v>
          </cell>
          <cell r="AF279">
            <v>3</v>
          </cell>
          <cell r="AG279">
            <v>3</v>
          </cell>
          <cell r="AH279">
            <v>3</v>
          </cell>
          <cell r="AI279">
            <v>3</v>
          </cell>
          <cell r="AJ279" t="str">
            <v>NULL</v>
          </cell>
          <cell r="AK279" t="str">
            <v>NULL</v>
          </cell>
          <cell r="AL279" t="str">
            <v>NULL</v>
          </cell>
        </row>
        <row r="280">
          <cell r="A280">
            <v>109951</v>
          </cell>
          <cell r="B280">
            <v>8683010</v>
          </cell>
          <cell r="C280" t="str">
            <v>Bisham CofE Primary School</v>
          </cell>
          <cell r="D280" t="str">
            <v>South East</v>
          </cell>
          <cell r="E280" t="str">
            <v>South East</v>
          </cell>
          <cell r="F280" t="str">
            <v>Windsor and Maidenhead</v>
          </cell>
          <cell r="G280" t="str">
            <v>Maidenhead</v>
          </cell>
          <cell r="H280" t="str">
            <v>SL7 1RW</v>
          </cell>
          <cell r="I280" t="str">
            <v>Voluntary Controlled School</v>
          </cell>
          <cell r="J280" t="str">
            <v>Primary</v>
          </cell>
          <cell r="K280" t="str">
            <v>Does not have a sixth form</v>
          </cell>
          <cell r="L280">
            <v>10004035</v>
          </cell>
          <cell r="M280">
            <v>42353</v>
          </cell>
          <cell r="N280">
            <v>42354</v>
          </cell>
          <cell r="O280" t="str">
            <v>Schools into Special Measures Visit 3</v>
          </cell>
          <cell r="P280" t="str">
            <v>Schools - S8</v>
          </cell>
          <cell r="Q280" t="str">
            <v>NULL</v>
          </cell>
          <cell r="R280" t="str">
            <v>NULL</v>
          </cell>
          <cell r="S280" t="str">
            <v>NULL</v>
          </cell>
          <cell r="T280" t="str">
            <v>NULL</v>
          </cell>
          <cell r="U280" t="str">
            <v>NULL</v>
          </cell>
          <cell r="V280" t="str">
            <v>NULL</v>
          </cell>
          <cell r="W280" t="str">
            <v>NULL</v>
          </cell>
          <cell r="X280" t="str">
            <v>NULL</v>
          </cell>
          <cell r="Y280" t="str">
            <v>NULL</v>
          </cell>
          <cell r="Z280" t="str">
            <v>NULL</v>
          </cell>
          <cell r="AA280" t="str">
            <v>NULL</v>
          </cell>
          <cell r="AB280" t="str">
            <v>NULL</v>
          </cell>
          <cell r="AC280" t="str">
            <v>NULL</v>
          </cell>
          <cell r="AD280">
            <v>4</v>
          </cell>
          <cell r="AE280" t="str">
            <v>SM</v>
          </cell>
          <cell r="AF280">
            <v>4</v>
          </cell>
          <cell r="AG280">
            <v>4</v>
          </cell>
          <cell r="AH280">
            <v>4</v>
          </cell>
          <cell r="AI280">
            <v>4</v>
          </cell>
          <cell r="AJ280" t="str">
            <v>NULL</v>
          </cell>
          <cell r="AK280">
            <v>4</v>
          </cell>
          <cell r="AL280">
            <v>9</v>
          </cell>
        </row>
        <row r="281">
          <cell r="A281">
            <v>109961</v>
          </cell>
          <cell r="B281">
            <v>8683022</v>
          </cell>
          <cell r="C281" t="str">
            <v>Holy Trinity CofE Primary School, Cookham</v>
          </cell>
          <cell r="D281" t="str">
            <v>South East</v>
          </cell>
          <cell r="E281" t="str">
            <v>South East</v>
          </cell>
          <cell r="F281" t="str">
            <v>Windsor and Maidenhead</v>
          </cell>
          <cell r="G281" t="str">
            <v>Maidenhead</v>
          </cell>
          <cell r="H281" t="str">
            <v>SL6 9QJ</v>
          </cell>
          <cell r="I281" t="str">
            <v>Voluntary Controlled School</v>
          </cell>
          <cell r="J281" t="str">
            <v>Primary</v>
          </cell>
          <cell r="K281" t="str">
            <v>Does not have a sixth form</v>
          </cell>
          <cell r="L281">
            <v>10002291</v>
          </cell>
          <cell r="M281">
            <v>42284</v>
          </cell>
          <cell r="N281">
            <v>42285</v>
          </cell>
          <cell r="O281" t="str">
            <v>Requires Improvement S5 Reinspection Visit 1</v>
          </cell>
          <cell r="P281" t="str">
            <v>Schools - S5</v>
          </cell>
          <cell r="Q281" t="str">
            <v>NULL</v>
          </cell>
          <cell r="R281">
            <v>1</v>
          </cell>
          <cell r="S281" t="str">
            <v>NULL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 t="str">
            <v>NULL</v>
          </cell>
          <cell r="Y281">
            <v>1</v>
          </cell>
          <cell r="Z281" t="str">
            <v>NULL</v>
          </cell>
          <cell r="AA281" t="str">
            <v>NULL</v>
          </cell>
          <cell r="AB281" t="str">
            <v>NULL</v>
          </cell>
          <cell r="AC281" t="str">
            <v>NULL</v>
          </cell>
          <cell r="AD281">
            <v>3</v>
          </cell>
          <cell r="AE281" t="str">
            <v>NULL</v>
          </cell>
          <cell r="AF281">
            <v>3</v>
          </cell>
          <cell r="AG281">
            <v>3</v>
          </cell>
          <cell r="AH281">
            <v>2</v>
          </cell>
          <cell r="AI281">
            <v>3</v>
          </cell>
          <cell r="AJ281" t="str">
            <v>NULL</v>
          </cell>
          <cell r="AK281" t="str">
            <v>NULL</v>
          </cell>
          <cell r="AL281" t="str">
            <v>NULL</v>
          </cell>
        </row>
        <row r="282">
          <cell r="A282">
            <v>109972</v>
          </cell>
          <cell r="B282">
            <v>8723037</v>
          </cell>
          <cell r="C282" t="str">
            <v>St Nicholas Church of England Primary, Hurst</v>
          </cell>
          <cell r="D282" t="str">
            <v>South East</v>
          </cell>
          <cell r="E282" t="str">
            <v>South East</v>
          </cell>
          <cell r="F282" t="str">
            <v>Wokingham</v>
          </cell>
          <cell r="G282" t="str">
            <v>Maidenhead</v>
          </cell>
          <cell r="H282" t="str">
            <v>RG10 0DR</v>
          </cell>
          <cell r="I282" t="str">
            <v>Voluntary Controlled School</v>
          </cell>
          <cell r="J282" t="str">
            <v>Primary</v>
          </cell>
          <cell r="K282" t="str">
            <v>Does not have a sixth form</v>
          </cell>
          <cell r="L282">
            <v>10001515</v>
          </cell>
          <cell r="M282">
            <v>42270</v>
          </cell>
          <cell r="N282">
            <v>42270</v>
          </cell>
          <cell r="O282" t="str">
            <v>Maintained Academy and School Short inspection</v>
          </cell>
          <cell r="P282" t="str">
            <v>Schools - Short inspection</v>
          </cell>
          <cell r="Q282" t="str">
            <v>NULL</v>
          </cell>
          <cell r="R282" t="str">
            <v>NULL</v>
          </cell>
          <cell r="S282" t="str">
            <v>NULL</v>
          </cell>
          <cell r="T282" t="str">
            <v>NULL</v>
          </cell>
          <cell r="U282" t="str">
            <v>NULL</v>
          </cell>
          <cell r="V282" t="str">
            <v>NULL</v>
          </cell>
          <cell r="W282" t="str">
            <v>NULL</v>
          </cell>
          <cell r="X282" t="str">
            <v>NULL</v>
          </cell>
          <cell r="Y282" t="str">
            <v>NULL</v>
          </cell>
          <cell r="Z282" t="str">
            <v>NULL</v>
          </cell>
          <cell r="AA282" t="str">
            <v>NULL</v>
          </cell>
          <cell r="AB282" t="str">
            <v>NULL</v>
          </cell>
          <cell r="AC282" t="str">
            <v>NULL</v>
          </cell>
          <cell r="AD282">
            <v>2</v>
          </cell>
          <cell r="AE282" t="str">
            <v>NULL</v>
          </cell>
          <cell r="AF282">
            <v>2</v>
          </cell>
          <cell r="AG282">
            <v>2</v>
          </cell>
          <cell r="AH282">
            <v>2</v>
          </cell>
          <cell r="AI282">
            <v>2</v>
          </cell>
          <cell r="AJ282" t="str">
            <v>NULL</v>
          </cell>
          <cell r="AK282">
            <v>9</v>
          </cell>
          <cell r="AL282" t="str">
            <v>NULL</v>
          </cell>
        </row>
        <row r="283">
          <cell r="A283">
            <v>109998</v>
          </cell>
          <cell r="B283">
            <v>8683075</v>
          </cell>
          <cell r="C283" t="str">
            <v>Eton Porny CofE First School</v>
          </cell>
          <cell r="D283" t="str">
            <v>South East</v>
          </cell>
          <cell r="E283" t="str">
            <v>South East</v>
          </cell>
          <cell r="F283" t="str">
            <v>Windsor and Maidenhead</v>
          </cell>
          <cell r="G283" t="str">
            <v>Windsor</v>
          </cell>
          <cell r="H283" t="str">
            <v>SL4 6AS</v>
          </cell>
          <cell r="I283" t="str">
            <v>Voluntary Controlled School</v>
          </cell>
          <cell r="J283" t="str">
            <v>Primary</v>
          </cell>
          <cell r="K283" t="str">
            <v>Does not have a sixth form</v>
          </cell>
          <cell r="L283">
            <v>10005240</v>
          </cell>
          <cell r="M283">
            <v>42332</v>
          </cell>
          <cell r="N283">
            <v>42333</v>
          </cell>
          <cell r="O283" t="str">
            <v>Schools into Special Measures Visit 5</v>
          </cell>
          <cell r="P283" t="str">
            <v>Schools - S8 deemed S5</v>
          </cell>
          <cell r="Q283" t="str">
            <v>NULL</v>
          </cell>
          <cell r="R283">
            <v>3</v>
          </cell>
          <cell r="S283" t="str">
            <v>NULL</v>
          </cell>
          <cell r="T283">
            <v>3</v>
          </cell>
          <cell r="U283">
            <v>3</v>
          </cell>
          <cell r="V283">
            <v>2</v>
          </cell>
          <cell r="W283">
            <v>3</v>
          </cell>
          <cell r="X283" t="str">
            <v>NULL</v>
          </cell>
          <cell r="Y283">
            <v>3</v>
          </cell>
          <cell r="Z283" t="str">
            <v>NULL</v>
          </cell>
          <cell r="AA283" t="str">
            <v>NULL</v>
          </cell>
          <cell r="AB283" t="str">
            <v>NULL</v>
          </cell>
          <cell r="AC283" t="str">
            <v>NULL</v>
          </cell>
          <cell r="AD283">
            <v>4</v>
          </cell>
          <cell r="AE283" t="str">
            <v>SM</v>
          </cell>
          <cell r="AF283">
            <v>4</v>
          </cell>
          <cell r="AG283">
            <v>4</v>
          </cell>
          <cell r="AH283">
            <v>3</v>
          </cell>
          <cell r="AI283">
            <v>4</v>
          </cell>
          <cell r="AJ283" t="str">
            <v>NULL</v>
          </cell>
          <cell r="AK283" t="str">
            <v>NULL</v>
          </cell>
          <cell r="AL283" t="str">
            <v>NULL</v>
          </cell>
        </row>
        <row r="284">
          <cell r="A284">
            <v>110002</v>
          </cell>
          <cell r="B284">
            <v>8703301</v>
          </cell>
          <cell r="C284" t="str">
            <v>St Mary and All Saints Church of England Voluntary Aided Primary School</v>
          </cell>
          <cell r="D284" t="str">
            <v>South East</v>
          </cell>
          <cell r="E284" t="str">
            <v>South East</v>
          </cell>
          <cell r="F284" t="str">
            <v>Reading</v>
          </cell>
          <cell r="G284" t="str">
            <v>Reading West</v>
          </cell>
          <cell r="H284" t="str">
            <v>RG1 6DU</v>
          </cell>
          <cell r="I284" t="str">
            <v>Voluntary Aided School</v>
          </cell>
          <cell r="J284" t="str">
            <v>Primary</v>
          </cell>
          <cell r="K284" t="str">
            <v>Does not have a sixth form</v>
          </cell>
          <cell r="L284">
            <v>10004036</v>
          </cell>
          <cell r="M284">
            <v>42283</v>
          </cell>
          <cell r="N284">
            <v>42284</v>
          </cell>
          <cell r="O284" t="str">
            <v>Schools into Special Measures Visit 3</v>
          </cell>
          <cell r="P284" t="str">
            <v>Schools - S8</v>
          </cell>
          <cell r="Q284" t="str">
            <v>NULL</v>
          </cell>
          <cell r="R284" t="str">
            <v>NULL</v>
          </cell>
          <cell r="S284" t="str">
            <v>NULL</v>
          </cell>
          <cell r="T284" t="str">
            <v>NULL</v>
          </cell>
          <cell r="U284" t="str">
            <v>NULL</v>
          </cell>
          <cell r="V284" t="str">
            <v>NULL</v>
          </cell>
          <cell r="W284" t="str">
            <v>NULL</v>
          </cell>
          <cell r="X284" t="str">
            <v>NULL</v>
          </cell>
          <cell r="Y284" t="str">
            <v>NULL</v>
          </cell>
          <cell r="Z284" t="str">
            <v>NULL</v>
          </cell>
          <cell r="AA284" t="str">
            <v>NULL</v>
          </cell>
          <cell r="AB284" t="str">
            <v>NULL</v>
          </cell>
          <cell r="AC284" t="str">
            <v>NULL</v>
          </cell>
          <cell r="AD284">
            <v>4</v>
          </cell>
          <cell r="AE284" t="str">
            <v>SM</v>
          </cell>
          <cell r="AF284">
            <v>4</v>
          </cell>
          <cell r="AG284">
            <v>4</v>
          </cell>
          <cell r="AH284">
            <v>4</v>
          </cell>
          <cell r="AI284">
            <v>4</v>
          </cell>
          <cell r="AJ284" t="str">
            <v>NULL</v>
          </cell>
          <cell r="AK284">
            <v>4</v>
          </cell>
          <cell r="AL284">
            <v>9</v>
          </cell>
        </row>
        <row r="285">
          <cell r="A285">
            <v>110003</v>
          </cell>
          <cell r="B285">
            <v>8703302</v>
          </cell>
          <cell r="C285" t="str">
            <v>St Anne's Catholic Primary School</v>
          </cell>
          <cell r="D285" t="str">
            <v>South East</v>
          </cell>
          <cell r="E285" t="str">
            <v>South East</v>
          </cell>
          <cell r="F285" t="str">
            <v>Reading</v>
          </cell>
          <cell r="G285" t="str">
            <v>Reading East</v>
          </cell>
          <cell r="H285" t="str">
            <v>RG4 5AA</v>
          </cell>
          <cell r="I285" t="str">
            <v>Voluntary Aided School</v>
          </cell>
          <cell r="J285" t="str">
            <v>Primary</v>
          </cell>
          <cell r="K285" t="str">
            <v>Does not have a sixth form</v>
          </cell>
          <cell r="L285">
            <v>10001591</v>
          </cell>
          <cell r="M285">
            <v>42313</v>
          </cell>
          <cell r="N285">
            <v>42314</v>
          </cell>
          <cell r="O285" t="str">
            <v>Special Measures S5 ReInspection</v>
          </cell>
          <cell r="P285" t="str">
            <v>Schools - S5</v>
          </cell>
          <cell r="Q285" t="str">
            <v>NULL</v>
          </cell>
          <cell r="R285">
            <v>2</v>
          </cell>
          <cell r="S285" t="str">
            <v>NULL</v>
          </cell>
          <cell r="T285">
            <v>2</v>
          </cell>
          <cell r="U285">
            <v>2</v>
          </cell>
          <cell r="V285">
            <v>2</v>
          </cell>
          <cell r="W285">
            <v>2</v>
          </cell>
          <cell r="X285" t="str">
            <v>NULL</v>
          </cell>
          <cell r="Y285">
            <v>2</v>
          </cell>
          <cell r="Z285" t="str">
            <v>NULL</v>
          </cell>
          <cell r="AA285" t="str">
            <v>NULL</v>
          </cell>
          <cell r="AB285" t="str">
            <v>NULL</v>
          </cell>
          <cell r="AC285" t="str">
            <v>NULL</v>
          </cell>
          <cell r="AD285">
            <v>4</v>
          </cell>
          <cell r="AE285" t="str">
            <v>SM</v>
          </cell>
          <cell r="AF285">
            <v>4</v>
          </cell>
          <cell r="AG285">
            <v>4</v>
          </cell>
          <cell r="AH285">
            <v>3</v>
          </cell>
          <cell r="AI285">
            <v>4</v>
          </cell>
          <cell r="AJ285" t="str">
            <v>NULL</v>
          </cell>
          <cell r="AK285" t="str">
            <v>NULL</v>
          </cell>
          <cell r="AL285" t="str">
            <v>NULL</v>
          </cell>
        </row>
        <row r="286">
          <cell r="A286">
            <v>110041</v>
          </cell>
          <cell r="B286">
            <v>8723368</v>
          </cell>
          <cell r="C286" t="str">
            <v>St Dominic Savio Catholic Primary School</v>
          </cell>
          <cell r="D286" t="str">
            <v>South East</v>
          </cell>
          <cell r="E286" t="str">
            <v>South East</v>
          </cell>
          <cell r="F286" t="str">
            <v>Wokingham</v>
          </cell>
          <cell r="G286" t="str">
            <v>Maidenhead</v>
          </cell>
          <cell r="H286" t="str">
            <v>RG5 3BH</v>
          </cell>
          <cell r="I286" t="str">
            <v>Voluntary Aided School</v>
          </cell>
          <cell r="J286" t="str">
            <v>Primary</v>
          </cell>
          <cell r="K286" t="str">
            <v>Does not have a sixth form</v>
          </cell>
          <cell r="L286">
            <v>10002288</v>
          </cell>
          <cell r="M286">
            <v>42291</v>
          </cell>
          <cell r="N286">
            <v>42292</v>
          </cell>
          <cell r="O286" t="str">
            <v>Requires Improvement S5 Reinspection Visit 1</v>
          </cell>
          <cell r="P286" t="str">
            <v>Schools - S5</v>
          </cell>
          <cell r="Q286" t="str">
            <v>NULL</v>
          </cell>
          <cell r="R286">
            <v>2</v>
          </cell>
          <cell r="S286" t="str">
            <v>NULL</v>
          </cell>
          <cell r="T286">
            <v>2</v>
          </cell>
          <cell r="U286">
            <v>2</v>
          </cell>
          <cell r="V286">
            <v>1</v>
          </cell>
          <cell r="W286">
            <v>1</v>
          </cell>
          <cell r="X286" t="str">
            <v>NULL</v>
          </cell>
          <cell r="Y286">
            <v>2</v>
          </cell>
          <cell r="Z286" t="str">
            <v>NULL</v>
          </cell>
          <cell r="AA286" t="str">
            <v>NULL</v>
          </cell>
          <cell r="AB286" t="str">
            <v>NULL</v>
          </cell>
          <cell r="AC286" t="str">
            <v>NULL</v>
          </cell>
          <cell r="AD286">
            <v>3</v>
          </cell>
          <cell r="AE286" t="str">
            <v>NULL</v>
          </cell>
          <cell r="AF286">
            <v>3</v>
          </cell>
          <cell r="AG286">
            <v>3</v>
          </cell>
          <cell r="AH286">
            <v>2</v>
          </cell>
          <cell r="AI286">
            <v>3</v>
          </cell>
          <cell r="AJ286" t="str">
            <v>NULL</v>
          </cell>
          <cell r="AK286" t="str">
            <v>NULL</v>
          </cell>
          <cell r="AL286" t="str">
            <v>NULL</v>
          </cell>
        </row>
        <row r="287">
          <cell r="A287">
            <v>110096</v>
          </cell>
          <cell r="B287">
            <v>8705400</v>
          </cell>
          <cell r="C287" t="str">
            <v>Reading Girls' School</v>
          </cell>
          <cell r="D287" t="str">
            <v>South East</v>
          </cell>
          <cell r="E287" t="str">
            <v>South East</v>
          </cell>
          <cell r="F287" t="str">
            <v>Reading</v>
          </cell>
          <cell r="G287" t="str">
            <v>Reading East</v>
          </cell>
          <cell r="H287" t="str">
            <v>RG2 7PY</v>
          </cell>
          <cell r="I287" t="str">
            <v>Foundation School</v>
          </cell>
          <cell r="J287" t="str">
            <v>Secondary</v>
          </cell>
          <cell r="K287" t="str">
            <v>Has a sixth form</v>
          </cell>
          <cell r="L287">
            <v>10000516</v>
          </cell>
          <cell r="M287">
            <v>42346</v>
          </cell>
          <cell r="N287">
            <v>42347</v>
          </cell>
          <cell r="O287" t="str">
            <v>Maintained Academy and School Short inspection</v>
          </cell>
          <cell r="P287" t="str">
            <v>Schools - S8 deemed S5</v>
          </cell>
          <cell r="Q287" t="str">
            <v>NULL</v>
          </cell>
          <cell r="R287">
            <v>4</v>
          </cell>
          <cell r="S287" t="str">
            <v>SM</v>
          </cell>
          <cell r="T287">
            <v>4</v>
          </cell>
          <cell r="U287">
            <v>4</v>
          </cell>
          <cell r="V287">
            <v>4</v>
          </cell>
          <cell r="W287">
            <v>4</v>
          </cell>
          <cell r="X287" t="str">
            <v>NULL</v>
          </cell>
          <cell r="Y287" t="str">
            <v>NULL</v>
          </cell>
          <cell r="Z287">
            <v>4</v>
          </cell>
          <cell r="AA287" t="str">
            <v>NULL</v>
          </cell>
          <cell r="AB287" t="str">
            <v>NULL</v>
          </cell>
          <cell r="AC287" t="str">
            <v>NULL</v>
          </cell>
          <cell r="AD287">
            <v>2</v>
          </cell>
          <cell r="AE287" t="str">
            <v>NULL</v>
          </cell>
          <cell r="AF287">
            <v>2</v>
          </cell>
          <cell r="AG287">
            <v>2</v>
          </cell>
          <cell r="AH287">
            <v>2</v>
          </cell>
          <cell r="AI287">
            <v>2</v>
          </cell>
          <cell r="AJ287" t="str">
            <v>NULL</v>
          </cell>
          <cell r="AK287">
            <v>9</v>
          </cell>
          <cell r="AL287" t="str">
            <v>NULL</v>
          </cell>
        </row>
        <row r="288">
          <cell r="A288">
            <v>110190</v>
          </cell>
          <cell r="B288">
            <v>8677032</v>
          </cell>
          <cell r="C288" t="str">
            <v>Kennel Lane School</v>
          </cell>
          <cell r="D288" t="str">
            <v>South East</v>
          </cell>
          <cell r="E288" t="str">
            <v>South East</v>
          </cell>
          <cell r="F288" t="str">
            <v>Bracknell Forest</v>
          </cell>
          <cell r="G288" t="str">
            <v>Windsor</v>
          </cell>
          <cell r="H288" t="str">
            <v>RG42 2EX</v>
          </cell>
          <cell r="I288" t="str">
            <v>Community Special School</v>
          </cell>
          <cell r="J288" t="str">
            <v>Special</v>
          </cell>
          <cell r="K288" t="str">
            <v>Has a sixth form</v>
          </cell>
          <cell r="L288">
            <v>10005229</v>
          </cell>
          <cell r="M288">
            <v>42319</v>
          </cell>
          <cell r="N288">
            <v>42320</v>
          </cell>
          <cell r="O288" t="str">
            <v>Schools into Special Measures Visit 5</v>
          </cell>
          <cell r="P288" t="str">
            <v>Schools - S8 deemed S5</v>
          </cell>
          <cell r="Q288" t="str">
            <v>NULL</v>
          </cell>
          <cell r="R288">
            <v>2</v>
          </cell>
          <cell r="S288" t="str">
            <v>NULL</v>
          </cell>
          <cell r="T288">
            <v>2</v>
          </cell>
          <cell r="U288">
            <v>2</v>
          </cell>
          <cell r="V288">
            <v>1</v>
          </cell>
          <cell r="W288">
            <v>2</v>
          </cell>
          <cell r="X288" t="str">
            <v>NULL</v>
          </cell>
          <cell r="Y288">
            <v>1</v>
          </cell>
          <cell r="Z288">
            <v>2</v>
          </cell>
          <cell r="AA288" t="str">
            <v>NULL</v>
          </cell>
          <cell r="AB288" t="str">
            <v>NULL</v>
          </cell>
          <cell r="AC288" t="str">
            <v>NULL</v>
          </cell>
          <cell r="AD288">
            <v>4</v>
          </cell>
          <cell r="AE288" t="str">
            <v>SM</v>
          </cell>
          <cell r="AF288">
            <v>4</v>
          </cell>
          <cell r="AG288">
            <v>4</v>
          </cell>
          <cell r="AH288">
            <v>3</v>
          </cell>
          <cell r="AI288">
            <v>4</v>
          </cell>
          <cell r="AJ288" t="str">
            <v>NULL</v>
          </cell>
          <cell r="AK288" t="str">
            <v>NULL</v>
          </cell>
          <cell r="AL288" t="str">
            <v>NULL</v>
          </cell>
        </row>
        <row r="289">
          <cell r="A289">
            <v>110309</v>
          </cell>
          <cell r="B289">
            <v>8252213</v>
          </cell>
          <cell r="C289" t="str">
            <v>Elmtree School</v>
          </cell>
          <cell r="D289" t="str">
            <v>South East</v>
          </cell>
          <cell r="E289" t="str">
            <v>South East</v>
          </cell>
          <cell r="F289" t="str">
            <v>Buckinghamshire</v>
          </cell>
          <cell r="G289" t="str">
            <v>Chesham and Amersham</v>
          </cell>
          <cell r="H289" t="str">
            <v>HP5 2PA</v>
          </cell>
          <cell r="I289" t="str">
            <v>Community School</v>
          </cell>
          <cell r="J289" t="str">
            <v>Primary</v>
          </cell>
          <cell r="K289" t="str">
            <v>Does not have a sixth form</v>
          </cell>
          <cell r="L289">
            <v>10005888</v>
          </cell>
          <cell r="M289">
            <v>42298</v>
          </cell>
          <cell r="N289">
            <v>42298</v>
          </cell>
          <cell r="O289" t="str">
            <v>Requires Improvement monitoring Visit 1</v>
          </cell>
          <cell r="P289" t="str">
            <v>Schools - S8</v>
          </cell>
          <cell r="Q289" t="str">
            <v>NULL</v>
          </cell>
          <cell r="R289" t="str">
            <v>NULL</v>
          </cell>
          <cell r="S289" t="str">
            <v>NULL</v>
          </cell>
          <cell r="T289" t="str">
            <v>NULL</v>
          </cell>
          <cell r="U289" t="str">
            <v>NULL</v>
          </cell>
          <cell r="V289" t="str">
            <v>NULL</v>
          </cell>
          <cell r="W289" t="str">
            <v>NULL</v>
          </cell>
          <cell r="X289" t="str">
            <v>NULL</v>
          </cell>
          <cell r="Y289" t="str">
            <v>NULL</v>
          </cell>
          <cell r="Z289" t="str">
            <v>NULL</v>
          </cell>
          <cell r="AA289" t="str">
            <v>NULL</v>
          </cell>
          <cell r="AB289" t="str">
            <v>NULL</v>
          </cell>
          <cell r="AC289" t="str">
            <v>NULL</v>
          </cell>
          <cell r="AD289">
            <v>3</v>
          </cell>
          <cell r="AE289" t="str">
            <v>NULL</v>
          </cell>
          <cell r="AF289">
            <v>3</v>
          </cell>
          <cell r="AG289">
            <v>3</v>
          </cell>
          <cell r="AH289">
            <v>2</v>
          </cell>
          <cell r="AI289">
            <v>3</v>
          </cell>
          <cell r="AJ289" t="str">
            <v>NULL</v>
          </cell>
          <cell r="AK289">
            <v>3</v>
          </cell>
          <cell r="AL289">
            <v>9</v>
          </cell>
        </row>
        <row r="290">
          <cell r="A290">
            <v>110313</v>
          </cell>
          <cell r="B290">
            <v>8252219</v>
          </cell>
          <cell r="C290" t="str">
            <v>Thomas Hickman School</v>
          </cell>
          <cell r="D290" t="str">
            <v>South East</v>
          </cell>
          <cell r="E290" t="str">
            <v>South East</v>
          </cell>
          <cell r="F290" t="str">
            <v>Buckinghamshire</v>
          </cell>
          <cell r="G290" t="str">
            <v>Aylesbury</v>
          </cell>
          <cell r="H290" t="str">
            <v>HP19 9HP</v>
          </cell>
          <cell r="I290" t="str">
            <v>Community School</v>
          </cell>
          <cell r="J290" t="str">
            <v>Primary</v>
          </cell>
          <cell r="K290" t="str">
            <v>Does not have a sixth form</v>
          </cell>
          <cell r="L290">
            <v>10001643</v>
          </cell>
          <cell r="M290">
            <v>42284</v>
          </cell>
          <cell r="N290">
            <v>42285</v>
          </cell>
          <cell r="O290" t="str">
            <v>Serious Weaknesses S5 Reinspection</v>
          </cell>
          <cell r="P290" t="str">
            <v>Schools - S5</v>
          </cell>
          <cell r="Q290" t="str">
            <v>NULL</v>
          </cell>
          <cell r="R290">
            <v>2</v>
          </cell>
          <cell r="S290" t="str">
            <v>NULL</v>
          </cell>
          <cell r="T290">
            <v>2</v>
          </cell>
          <cell r="U290">
            <v>2</v>
          </cell>
          <cell r="V290">
            <v>2</v>
          </cell>
          <cell r="W290">
            <v>2</v>
          </cell>
          <cell r="X290" t="str">
            <v>NULL</v>
          </cell>
          <cell r="Y290">
            <v>2</v>
          </cell>
          <cell r="Z290" t="str">
            <v>NULL</v>
          </cell>
          <cell r="AA290" t="str">
            <v>NULL</v>
          </cell>
          <cell r="AB290" t="str">
            <v>NULL</v>
          </cell>
          <cell r="AC290" t="str">
            <v>NULL</v>
          </cell>
          <cell r="AD290">
            <v>4</v>
          </cell>
          <cell r="AE290" t="str">
            <v>SWK</v>
          </cell>
          <cell r="AF290">
            <v>4</v>
          </cell>
          <cell r="AG290">
            <v>4</v>
          </cell>
          <cell r="AH290">
            <v>2</v>
          </cell>
          <cell r="AI290">
            <v>3</v>
          </cell>
          <cell r="AJ290" t="str">
            <v>NULL</v>
          </cell>
          <cell r="AK290" t="str">
            <v>NULL</v>
          </cell>
          <cell r="AL290" t="str">
            <v>NULL</v>
          </cell>
        </row>
        <row r="291">
          <cell r="A291">
            <v>110314</v>
          </cell>
          <cell r="B291">
            <v>8252220</v>
          </cell>
          <cell r="C291" t="str">
            <v>Burford School</v>
          </cell>
          <cell r="D291" t="str">
            <v>South East</v>
          </cell>
          <cell r="E291" t="str">
            <v>South East</v>
          </cell>
          <cell r="F291" t="str">
            <v>Buckinghamshire</v>
          </cell>
          <cell r="G291" t="str">
            <v>Wycombe</v>
          </cell>
          <cell r="H291" t="str">
            <v>SL7 3PQ</v>
          </cell>
          <cell r="I291" t="str">
            <v>Community School</v>
          </cell>
          <cell r="J291" t="str">
            <v>Primary</v>
          </cell>
          <cell r="K291" t="str">
            <v>Does not have a sixth form</v>
          </cell>
          <cell r="L291">
            <v>10001112</v>
          </cell>
          <cell r="M291">
            <v>42318</v>
          </cell>
          <cell r="N291">
            <v>42318</v>
          </cell>
          <cell r="O291" t="str">
            <v>Maintained Academy and School Short inspection</v>
          </cell>
          <cell r="P291" t="str">
            <v>Schools - Short inspection</v>
          </cell>
          <cell r="Q291" t="str">
            <v>NULL</v>
          </cell>
          <cell r="R291" t="str">
            <v>NULL</v>
          </cell>
          <cell r="S291" t="str">
            <v>NULL</v>
          </cell>
          <cell r="T291" t="str">
            <v>NULL</v>
          </cell>
          <cell r="U291" t="str">
            <v>NULL</v>
          </cell>
          <cell r="V291" t="str">
            <v>NULL</v>
          </cell>
          <cell r="W291" t="str">
            <v>NULL</v>
          </cell>
          <cell r="X291" t="str">
            <v>NULL</v>
          </cell>
          <cell r="Y291" t="str">
            <v>NULL</v>
          </cell>
          <cell r="Z291" t="str">
            <v>NULL</v>
          </cell>
          <cell r="AA291" t="str">
            <v>NULL</v>
          </cell>
          <cell r="AB291" t="str">
            <v>NULL</v>
          </cell>
          <cell r="AC291" t="str">
            <v>NULL</v>
          </cell>
          <cell r="AD291">
            <v>2</v>
          </cell>
          <cell r="AE291" t="str">
            <v>NULL</v>
          </cell>
          <cell r="AF291">
            <v>1</v>
          </cell>
          <cell r="AG291">
            <v>2</v>
          </cell>
          <cell r="AH291">
            <v>2</v>
          </cell>
          <cell r="AI291">
            <v>2</v>
          </cell>
          <cell r="AJ291" t="str">
            <v>NULL</v>
          </cell>
          <cell r="AK291">
            <v>2</v>
          </cell>
          <cell r="AL291">
            <v>9</v>
          </cell>
        </row>
        <row r="292">
          <cell r="A292">
            <v>110367</v>
          </cell>
          <cell r="B292">
            <v>8262305</v>
          </cell>
          <cell r="C292" t="str">
            <v>Greenleys Junior School</v>
          </cell>
          <cell r="D292" t="str">
            <v>South East</v>
          </cell>
          <cell r="E292" t="str">
            <v>South East</v>
          </cell>
          <cell r="F292" t="str">
            <v>Milton Keynes</v>
          </cell>
          <cell r="G292" t="str">
            <v>Milton Keynes North</v>
          </cell>
          <cell r="H292" t="str">
            <v>MK12 5DE</v>
          </cell>
          <cell r="I292" t="str">
            <v>Community School</v>
          </cell>
          <cell r="J292" t="str">
            <v>Primary</v>
          </cell>
          <cell r="K292" t="str">
            <v>Does not have a sixth form</v>
          </cell>
          <cell r="L292">
            <v>10004606</v>
          </cell>
          <cell r="M292">
            <v>42332</v>
          </cell>
          <cell r="N292">
            <v>42333</v>
          </cell>
          <cell r="O292" t="str">
            <v>Requires Improvement S5 Reinspection Visit 1</v>
          </cell>
          <cell r="P292" t="str">
            <v>Schools - S5</v>
          </cell>
          <cell r="Q292" t="str">
            <v>NULL</v>
          </cell>
          <cell r="R292">
            <v>1</v>
          </cell>
          <cell r="S292" t="str">
            <v>NULL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 t="str">
            <v>NULL</v>
          </cell>
          <cell r="Y292" t="str">
            <v>NULL</v>
          </cell>
          <cell r="Z292" t="str">
            <v>NULL</v>
          </cell>
          <cell r="AA292" t="str">
            <v>NULL</v>
          </cell>
          <cell r="AB292" t="str">
            <v>NULL</v>
          </cell>
          <cell r="AC292" t="str">
            <v>NULL</v>
          </cell>
          <cell r="AD292">
            <v>3</v>
          </cell>
          <cell r="AE292" t="str">
            <v>NULL</v>
          </cell>
          <cell r="AF292">
            <v>3</v>
          </cell>
          <cell r="AG292">
            <v>3</v>
          </cell>
          <cell r="AH292">
            <v>2</v>
          </cell>
          <cell r="AI292">
            <v>2</v>
          </cell>
          <cell r="AJ292" t="str">
            <v>NULL</v>
          </cell>
          <cell r="AK292" t="str">
            <v>NULL</v>
          </cell>
          <cell r="AL292" t="str">
            <v>NULL</v>
          </cell>
        </row>
        <row r="293">
          <cell r="A293">
            <v>110435</v>
          </cell>
          <cell r="B293">
            <v>8253053</v>
          </cell>
          <cell r="C293" t="str">
            <v>St Mary's Farnham Royal CofE Primary School</v>
          </cell>
          <cell r="D293" t="str">
            <v>South East</v>
          </cell>
          <cell r="E293" t="str">
            <v>South East</v>
          </cell>
          <cell r="F293" t="str">
            <v>Buckinghamshire</v>
          </cell>
          <cell r="G293" t="str">
            <v>Beaconsfield</v>
          </cell>
          <cell r="H293" t="str">
            <v>SL2 3AW</v>
          </cell>
          <cell r="I293" t="str">
            <v>Voluntary Aided School</v>
          </cell>
          <cell r="J293" t="str">
            <v>Primary</v>
          </cell>
          <cell r="K293" t="str">
            <v>Does not have a sixth form</v>
          </cell>
          <cell r="L293">
            <v>10002396</v>
          </cell>
          <cell r="M293">
            <v>42326</v>
          </cell>
          <cell r="N293">
            <v>42327</v>
          </cell>
          <cell r="O293" t="str">
            <v>Requires Improvement S5 Reinspection Visit 1</v>
          </cell>
          <cell r="P293" t="str">
            <v>Schools - S5</v>
          </cell>
          <cell r="Q293" t="str">
            <v>NULL</v>
          </cell>
          <cell r="R293">
            <v>2</v>
          </cell>
          <cell r="S293" t="str">
            <v>NULL</v>
          </cell>
          <cell r="T293">
            <v>2</v>
          </cell>
          <cell r="U293">
            <v>2</v>
          </cell>
          <cell r="V293">
            <v>2</v>
          </cell>
          <cell r="W293">
            <v>2</v>
          </cell>
          <cell r="X293" t="str">
            <v>NULL</v>
          </cell>
          <cell r="Y293">
            <v>2</v>
          </cell>
          <cell r="Z293" t="str">
            <v>NULL</v>
          </cell>
          <cell r="AA293" t="str">
            <v>NULL</v>
          </cell>
          <cell r="AB293" t="str">
            <v>NULL</v>
          </cell>
          <cell r="AC293" t="str">
            <v>NULL</v>
          </cell>
          <cell r="AD293">
            <v>3</v>
          </cell>
          <cell r="AE293" t="str">
            <v>NULL</v>
          </cell>
          <cell r="AF293">
            <v>3</v>
          </cell>
          <cell r="AG293">
            <v>3</v>
          </cell>
          <cell r="AH293">
            <v>3</v>
          </cell>
          <cell r="AI293">
            <v>3</v>
          </cell>
          <cell r="AJ293" t="str">
            <v>NULL</v>
          </cell>
          <cell r="AK293" t="str">
            <v>NULL</v>
          </cell>
          <cell r="AL293" t="str">
            <v>NULL</v>
          </cell>
        </row>
        <row r="294">
          <cell r="A294">
            <v>110445</v>
          </cell>
          <cell r="B294">
            <v>8253072</v>
          </cell>
          <cell r="C294" t="str">
            <v>Hawridge and Cholesbury Church of England School</v>
          </cell>
          <cell r="D294" t="str">
            <v>South East</v>
          </cell>
          <cell r="E294" t="str">
            <v>South East</v>
          </cell>
          <cell r="F294" t="str">
            <v>Buckinghamshire</v>
          </cell>
          <cell r="G294" t="str">
            <v>Chesham and Amersham</v>
          </cell>
          <cell r="H294" t="str">
            <v>HP5 2UQ</v>
          </cell>
          <cell r="I294" t="str">
            <v>Voluntary Aided School</v>
          </cell>
          <cell r="J294" t="str">
            <v>Primary</v>
          </cell>
          <cell r="K294" t="str">
            <v>Does not have a sixth form</v>
          </cell>
          <cell r="L294">
            <v>10002397</v>
          </cell>
          <cell r="M294">
            <v>42270</v>
          </cell>
          <cell r="N294">
            <v>42271</v>
          </cell>
          <cell r="O294" t="str">
            <v>Requires Improvement S5 Reinspection Visit 1</v>
          </cell>
          <cell r="P294" t="str">
            <v>Schools - S5</v>
          </cell>
          <cell r="Q294" t="str">
            <v>NULL</v>
          </cell>
          <cell r="R294">
            <v>2</v>
          </cell>
          <cell r="S294" t="str">
            <v>NULL</v>
          </cell>
          <cell r="T294">
            <v>2</v>
          </cell>
          <cell r="U294">
            <v>2</v>
          </cell>
          <cell r="V294">
            <v>1</v>
          </cell>
          <cell r="W294">
            <v>2</v>
          </cell>
          <cell r="X294" t="str">
            <v>NULL</v>
          </cell>
          <cell r="Y294">
            <v>2</v>
          </cell>
          <cell r="Z294" t="str">
            <v>NULL</v>
          </cell>
          <cell r="AA294" t="str">
            <v>NULL</v>
          </cell>
          <cell r="AB294" t="str">
            <v>NULL</v>
          </cell>
          <cell r="AC294" t="str">
            <v>NULL</v>
          </cell>
          <cell r="AD294">
            <v>3</v>
          </cell>
          <cell r="AE294" t="str">
            <v>NULL</v>
          </cell>
          <cell r="AF294">
            <v>3</v>
          </cell>
          <cell r="AG294">
            <v>3</v>
          </cell>
          <cell r="AH294">
            <v>3</v>
          </cell>
          <cell r="AI294">
            <v>3</v>
          </cell>
          <cell r="AJ294" t="str">
            <v>NULL</v>
          </cell>
          <cell r="AK294" t="str">
            <v>NULL</v>
          </cell>
          <cell r="AL294" t="str">
            <v>NULL</v>
          </cell>
        </row>
        <row r="295">
          <cell r="A295">
            <v>110448</v>
          </cell>
          <cell r="B295">
            <v>8253100</v>
          </cell>
          <cell r="C295" t="str">
            <v>Oakley Church of England Combined School</v>
          </cell>
          <cell r="D295" t="str">
            <v>South East</v>
          </cell>
          <cell r="E295" t="str">
            <v>South East</v>
          </cell>
          <cell r="F295" t="str">
            <v>Buckinghamshire</v>
          </cell>
          <cell r="G295" t="str">
            <v>Buckingham</v>
          </cell>
          <cell r="H295" t="str">
            <v>HP18 9QY</v>
          </cell>
          <cell r="I295" t="str">
            <v>Voluntary Controlled School</v>
          </cell>
          <cell r="J295" t="str">
            <v>Primary</v>
          </cell>
          <cell r="K295" t="str">
            <v>Does not have a sixth form</v>
          </cell>
          <cell r="L295">
            <v>10004288</v>
          </cell>
          <cell r="M295">
            <v>42353</v>
          </cell>
          <cell r="N295">
            <v>42353</v>
          </cell>
          <cell r="O295" t="str">
            <v>Maintained Academy and School Short inspection</v>
          </cell>
          <cell r="P295" t="str">
            <v>Schools - Short inspection</v>
          </cell>
          <cell r="Q295" t="str">
            <v>NULL</v>
          </cell>
          <cell r="R295" t="str">
            <v>NULL</v>
          </cell>
          <cell r="S295" t="str">
            <v>NULL</v>
          </cell>
          <cell r="T295" t="str">
            <v>NULL</v>
          </cell>
          <cell r="U295" t="str">
            <v>NULL</v>
          </cell>
          <cell r="V295" t="str">
            <v>NULL</v>
          </cell>
          <cell r="W295" t="str">
            <v>NULL</v>
          </cell>
          <cell r="X295" t="str">
            <v>NULL</v>
          </cell>
          <cell r="Y295" t="str">
            <v>NULL</v>
          </cell>
          <cell r="Z295" t="str">
            <v>NULL</v>
          </cell>
          <cell r="AA295" t="str">
            <v>NULL</v>
          </cell>
          <cell r="AB295" t="str">
            <v>NULL</v>
          </cell>
          <cell r="AC295" t="str">
            <v>NULL</v>
          </cell>
          <cell r="AD295">
            <v>2</v>
          </cell>
          <cell r="AE295" t="str">
            <v>NULL</v>
          </cell>
          <cell r="AF295">
            <v>2</v>
          </cell>
          <cell r="AG295">
            <v>2</v>
          </cell>
          <cell r="AH295">
            <v>2</v>
          </cell>
          <cell r="AI295">
            <v>2</v>
          </cell>
          <cell r="AJ295" t="str">
            <v>NULL</v>
          </cell>
          <cell r="AK295">
            <v>3</v>
          </cell>
          <cell r="AL295">
            <v>9</v>
          </cell>
        </row>
        <row r="296">
          <cell r="A296">
            <v>110488</v>
          </cell>
          <cell r="B296">
            <v>8254034</v>
          </cell>
          <cell r="C296" t="str">
            <v>The Grange School</v>
          </cell>
          <cell r="D296" t="str">
            <v>South East</v>
          </cell>
          <cell r="E296" t="str">
            <v>South East</v>
          </cell>
          <cell r="F296" t="str">
            <v>Buckinghamshire</v>
          </cell>
          <cell r="G296" t="str">
            <v>Aylesbury</v>
          </cell>
          <cell r="H296" t="str">
            <v>HP21 7NH</v>
          </cell>
          <cell r="I296" t="str">
            <v>Foundation School</v>
          </cell>
          <cell r="J296" t="str">
            <v>Secondary</v>
          </cell>
          <cell r="K296" t="str">
            <v>Has a sixth form</v>
          </cell>
          <cell r="L296">
            <v>10000538</v>
          </cell>
          <cell r="M296">
            <v>42353</v>
          </cell>
          <cell r="N296">
            <v>42354</v>
          </cell>
          <cell r="O296" t="str">
            <v>Maintained Academy and School Short inspection</v>
          </cell>
          <cell r="P296" t="str">
            <v>Schools - S8 deemed S5</v>
          </cell>
          <cell r="Q296" t="str">
            <v>NULL</v>
          </cell>
          <cell r="R296">
            <v>3</v>
          </cell>
          <cell r="S296" t="str">
            <v>NULL</v>
          </cell>
          <cell r="T296">
            <v>3</v>
          </cell>
          <cell r="U296">
            <v>3</v>
          </cell>
          <cell r="V296">
            <v>2</v>
          </cell>
          <cell r="W296">
            <v>2</v>
          </cell>
          <cell r="X296" t="str">
            <v>NULL</v>
          </cell>
          <cell r="Y296" t="str">
            <v>NULL</v>
          </cell>
          <cell r="Z296">
            <v>3</v>
          </cell>
          <cell r="AA296" t="str">
            <v>NULL</v>
          </cell>
          <cell r="AB296" t="str">
            <v>NULL</v>
          </cell>
          <cell r="AC296" t="str">
            <v>NULL</v>
          </cell>
          <cell r="AD296">
            <v>2</v>
          </cell>
          <cell r="AE296" t="str">
            <v>NULL</v>
          </cell>
          <cell r="AF296">
            <v>2</v>
          </cell>
          <cell r="AG296">
            <v>2</v>
          </cell>
          <cell r="AH296">
            <v>2</v>
          </cell>
          <cell r="AI296">
            <v>2</v>
          </cell>
          <cell r="AJ296" t="str">
            <v>NULL</v>
          </cell>
          <cell r="AK296">
            <v>9</v>
          </cell>
          <cell r="AL296">
            <v>2</v>
          </cell>
        </row>
        <row r="297">
          <cell r="A297">
            <v>110497</v>
          </cell>
          <cell r="B297">
            <v>8254067</v>
          </cell>
          <cell r="C297" t="str">
            <v>The Mandeville School</v>
          </cell>
          <cell r="D297" t="str">
            <v>South East</v>
          </cell>
          <cell r="E297" t="str">
            <v>South East</v>
          </cell>
          <cell r="F297" t="str">
            <v>Buckinghamshire</v>
          </cell>
          <cell r="G297" t="str">
            <v>Aylesbury</v>
          </cell>
          <cell r="H297" t="str">
            <v>HP21 8ES</v>
          </cell>
          <cell r="I297" t="str">
            <v>Community School</v>
          </cell>
          <cell r="J297" t="str">
            <v>Secondary</v>
          </cell>
          <cell r="K297" t="str">
            <v>Has a sixth form</v>
          </cell>
          <cell r="L297">
            <v>10005226</v>
          </cell>
          <cell r="M297">
            <v>42269</v>
          </cell>
          <cell r="N297">
            <v>42270</v>
          </cell>
          <cell r="O297" t="str">
            <v>Schools into Special Measures Visit 4</v>
          </cell>
          <cell r="P297" t="str">
            <v>Schools - S8</v>
          </cell>
          <cell r="Q297" t="str">
            <v>NULL</v>
          </cell>
          <cell r="R297" t="str">
            <v>NULL</v>
          </cell>
          <cell r="S297" t="str">
            <v>NULL</v>
          </cell>
          <cell r="T297" t="str">
            <v>NULL</v>
          </cell>
          <cell r="U297" t="str">
            <v>NULL</v>
          </cell>
          <cell r="V297" t="str">
            <v>NULL</v>
          </cell>
          <cell r="W297" t="str">
            <v>NULL</v>
          </cell>
          <cell r="X297" t="str">
            <v>NULL</v>
          </cell>
          <cell r="Y297" t="str">
            <v>NULL</v>
          </cell>
          <cell r="Z297" t="str">
            <v>NULL</v>
          </cell>
          <cell r="AA297" t="str">
            <v>NULL</v>
          </cell>
          <cell r="AB297" t="str">
            <v>NULL</v>
          </cell>
          <cell r="AC297" t="str">
            <v>NULL</v>
          </cell>
          <cell r="AD297">
            <v>4</v>
          </cell>
          <cell r="AE297" t="str">
            <v>SM</v>
          </cell>
          <cell r="AF297">
            <v>4</v>
          </cell>
          <cell r="AG297">
            <v>4</v>
          </cell>
          <cell r="AH297">
            <v>3</v>
          </cell>
          <cell r="AI297">
            <v>4</v>
          </cell>
          <cell r="AJ297" t="str">
            <v>NULL</v>
          </cell>
          <cell r="AK297" t="str">
            <v>NULL</v>
          </cell>
          <cell r="AL297" t="str">
            <v>NULL</v>
          </cell>
        </row>
        <row r="298">
          <cell r="A298">
            <v>110497</v>
          </cell>
          <cell r="B298">
            <v>8254067</v>
          </cell>
          <cell r="C298" t="str">
            <v>The Mandeville School</v>
          </cell>
          <cell r="D298" t="str">
            <v>South East</v>
          </cell>
          <cell r="E298" t="str">
            <v>South East</v>
          </cell>
          <cell r="F298" t="str">
            <v>Buckinghamshire</v>
          </cell>
          <cell r="G298" t="str">
            <v>Aylesbury</v>
          </cell>
          <cell r="H298" t="str">
            <v>HP21 8ES</v>
          </cell>
          <cell r="I298" t="str">
            <v>Community School</v>
          </cell>
          <cell r="J298" t="str">
            <v>Secondary</v>
          </cell>
          <cell r="K298" t="str">
            <v>Has a sixth form</v>
          </cell>
          <cell r="L298">
            <v>10001624</v>
          </cell>
          <cell r="M298">
            <v>42333</v>
          </cell>
          <cell r="N298">
            <v>42334</v>
          </cell>
          <cell r="O298" t="str">
            <v>Special Measures S5 ReInspection</v>
          </cell>
          <cell r="P298" t="str">
            <v>Schools - S5</v>
          </cell>
          <cell r="Q298" t="str">
            <v>NULL</v>
          </cell>
          <cell r="R298">
            <v>3</v>
          </cell>
          <cell r="S298" t="str">
            <v>NULL</v>
          </cell>
          <cell r="T298">
            <v>3</v>
          </cell>
          <cell r="U298">
            <v>3</v>
          </cell>
          <cell r="V298">
            <v>3</v>
          </cell>
          <cell r="W298">
            <v>3</v>
          </cell>
          <cell r="X298" t="str">
            <v>NULL</v>
          </cell>
          <cell r="Y298" t="str">
            <v>NULL</v>
          </cell>
          <cell r="Z298">
            <v>3</v>
          </cell>
          <cell r="AA298" t="str">
            <v>NULL</v>
          </cell>
          <cell r="AB298" t="str">
            <v>NULL</v>
          </cell>
          <cell r="AC298" t="str">
            <v>NULL</v>
          </cell>
          <cell r="AD298">
            <v>4</v>
          </cell>
          <cell r="AE298" t="str">
            <v>SM</v>
          </cell>
          <cell r="AF298">
            <v>4</v>
          </cell>
          <cell r="AG298">
            <v>4</v>
          </cell>
          <cell r="AH298">
            <v>3</v>
          </cell>
          <cell r="AI298">
            <v>4</v>
          </cell>
          <cell r="AJ298" t="str">
            <v>NULL</v>
          </cell>
          <cell r="AK298" t="str">
            <v>NULL</v>
          </cell>
          <cell r="AL298" t="str">
            <v>NULL</v>
          </cell>
        </row>
        <row r="299">
          <cell r="A299">
            <v>110521</v>
          </cell>
          <cell r="B299">
            <v>8255203</v>
          </cell>
          <cell r="C299" t="str">
            <v>Beechview School</v>
          </cell>
          <cell r="D299" t="str">
            <v>South East</v>
          </cell>
          <cell r="E299" t="str">
            <v>South East</v>
          </cell>
          <cell r="F299" t="str">
            <v>Buckinghamshire</v>
          </cell>
          <cell r="G299" t="str">
            <v>Wycombe</v>
          </cell>
          <cell r="H299" t="str">
            <v>HP13 7NT</v>
          </cell>
          <cell r="I299" t="str">
            <v>Foundation School</v>
          </cell>
          <cell r="J299" t="str">
            <v>Primary</v>
          </cell>
          <cell r="K299" t="str">
            <v>Does not have a sixth form</v>
          </cell>
          <cell r="L299">
            <v>10004021</v>
          </cell>
          <cell r="M299">
            <v>42270</v>
          </cell>
          <cell r="N299">
            <v>42271</v>
          </cell>
          <cell r="O299" t="str">
            <v>Schools into Special Measures Visit 2</v>
          </cell>
          <cell r="P299" t="str">
            <v>Schools - S8</v>
          </cell>
          <cell r="Q299" t="str">
            <v>NULL</v>
          </cell>
          <cell r="R299" t="str">
            <v>NULL</v>
          </cell>
          <cell r="S299" t="str">
            <v>NULL</v>
          </cell>
          <cell r="T299" t="str">
            <v>NULL</v>
          </cell>
          <cell r="U299" t="str">
            <v>NULL</v>
          </cell>
          <cell r="V299" t="str">
            <v>NULL</v>
          </cell>
          <cell r="W299" t="str">
            <v>NULL</v>
          </cell>
          <cell r="X299" t="str">
            <v>NULL</v>
          </cell>
          <cell r="Y299" t="str">
            <v>NULL</v>
          </cell>
          <cell r="Z299" t="str">
            <v>NULL</v>
          </cell>
          <cell r="AA299" t="str">
            <v>NULL</v>
          </cell>
          <cell r="AB299" t="str">
            <v>NULL</v>
          </cell>
          <cell r="AC299" t="str">
            <v>NULL</v>
          </cell>
          <cell r="AD299">
            <v>4</v>
          </cell>
          <cell r="AE299" t="str">
            <v>SM</v>
          </cell>
          <cell r="AF299">
            <v>4</v>
          </cell>
          <cell r="AG299">
            <v>4</v>
          </cell>
          <cell r="AH299">
            <v>3</v>
          </cell>
          <cell r="AI299">
            <v>4</v>
          </cell>
          <cell r="AJ299" t="str">
            <v>NULL</v>
          </cell>
          <cell r="AK299">
            <v>9</v>
          </cell>
          <cell r="AL299">
            <v>9</v>
          </cell>
        </row>
        <row r="300">
          <cell r="A300">
            <v>110526</v>
          </cell>
          <cell r="B300">
            <v>8265400</v>
          </cell>
          <cell r="C300" t="str">
            <v>Stantonbury Campus</v>
          </cell>
          <cell r="D300" t="str">
            <v>South East</v>
          </cell>
          <cell r="E300" t="str">
            <v>South East</v>
          </cell>
          <cell r="F300" t="str">
            <v>Milton Keynes</v>
          </cell>
          <cell r="G300" t="str">
            <v>Milton Keynes North</v>
          </cell>
          <cell r="H300" t="str">
            <v>MK14 6BN</v>
          </cell>
          <cell r="I300" t="str">
            <v>Foundation School</v>
          </cell>
          <cell r="J300" t="str">
            <v>Secondary</v>
          </cell>
          <cell r="K300" t="str">
            <v>Has a sixth form</v>
          </cell>
          <cell r="L300">
            <v>10005922</v>
          </cell>
          <cell r="M300">
            <v>42290</v>
          </cell>
          <cell r="N300">
            <v>42290</v>
          </cell>
          <cell r="O300" t="str">
            <v>Requires Improvement monitoring Visit 1</v>
          </cell>
          <cell r="P300" t="str">
            <v>Schools - S8</v>
          </cell>
          <cell r="Q300" t="str">
            <v>NULL</v>
          </cell>
          <cell r="R300" t="str">
            <v>NULL</v>
          </cell>
          <cell r="S300" t="str">
            <v>NULL</v>
          </cell>
          <cell r="T300" t="str">
            <v>NULL</v>
          </cell>
          <cell r="U300" t="str">
            <v>NULL</v>
          </cell>
          <cell r="V300" t="str">
            <v>NULL</v>
          </cell>
          <cell r="W300" t="str">
            <v>NULL</v>
          </cell>
          <cell r="X300" t="str">
            <v>NULL</v>
          </cell>
          <cell r="Y300" t="str">
            <v>NULL</v>
          </cell>
          <cell r="Z300" t="str">
            <v>NULL</v>
          </cell>
          <cell r="AA300" t="str">
            <v>NULL</v>
          </cell>
          <cell r="AB300" t="str">
            <v>NULL</v>
          </cell>
          <cell r="AC300" t="str">
            <v>NULL</v>
          </cell>
          <cell r="AD300">
            <v>3</v>
          </cell>
          <cell r="AE300" t="str">
            <v>NULL</v>
          </cell>
          <cell r="AF300">
            <v>3</v>
          </cell>
          <cell r="AG300">
            <v>3</v>
          </cell>
          <cell r="AH300">
            <v>3</v>
          </cell>
          <cell r="AI300">
            <v>3</v>
          </cell>
          <cell r="AJ300" t="str">
            <v>NULL</v>
          </cell>
          <cell r="AK300">
            <v>9</v>
          </cell>
          <cell r="AL300">
            <v>2</v>
          </cell>
        </row>
        <row r="301">
          <cell r="A301">
            <v>110532</v>
          </cell>
          <cell r="B301">
            <v>8265406</v>
          </cell>
          <cell r="C301" t="str">
            <v>The Radcliffe School</v>
          </cell>
          <cell r="D301" t="str">
            <v>South East</v>
          </cell>
          <cell r="E301" t="str">
            <v>South East</v>
          </cell>
          <cell r="F301" t="str">
            <v>Milton Keynes</v>
          </cell>
          <cell r="G301" t="str">
            <v>Milton Keynes North</v>
          </cell>
          <cell r="H301" t="str">
            <v>MK12 5BT</v>
          </cell>
          <cell r="I301" t="str">
            <v>Foundation School</v>
          </cell>
          <cell r="J301" t="str">
            <v>Secondary</v>
          </cell>
          <cell r="K301" t="str">
            <v>Has a sixth form</v>
          </cell>
          <cell r="L301">
            <v>10000535</v>
          </cell>
          <cell r="M301">
            <v>42311</v>
          </cell>
          <cell r="N301">
            <v>42312</v>
          </cell>
          <cell r="O301" t="str">
            <v>Maintained Academy and School Short inspection</v>
          </cell>
          <cell r="P301" t="str">
            <v>Schools - S8 deemed S5</v>
          </cell>
          <cell r="Q301" t="str">
            <v>NULL</v>
          </cell>
          <cell r="R301">
            <v>3</v>
          </cell>
          <cell r="S301" t="str">
            <v>NULL</v>
          </cell>
          <cell r="T301">
            <v>3</v>
          </cell>
          <cell r="U301">
            <v>3</v>
          </cell>
          <cell r="V301">
            <v>2</v>
          </cell>
          <cell r="W301">
            <v>2</v>
          </cell>
          <cell r="X301" t="str">
            <v>NULL</v>
          </cell>
          <cell r="Y301" t="str">
            <v>NULL</v>
          </cell>
          <cell r="Z301">
            <v>2</v>
          </cell>
          <cell r="AA301" t="str">
            <v>NULL</v>
          </cell>
          <cell r="AB301" t="str">
            <v>NULL</v>
          </cell>
          <cell r="AC301" t="str">
            <v>NULL</v>
          </cell>
          <cell r="AD301">
            <v>2</v>
          </cell>
          <cell r="AE301" t="str">
            <v>NULL</v>
          </cell>
          <cell r="AF301">
            <v>2</v>
          </cell>
          <cell r="AG301">
            <v>2</v>
          </cell>
          <cell r="AH301">
            <v>2</v>
          </cell>
          <cell r="AI301">
            <v>1</v>
          </cell>
          <cell r="AJ301" t="str">
            <v>NULL</v>
          </cell>
          <cell r="AK301">
            <v>9</v>
          </cell>
          <cell r="AL301">
            <v>2</v>
          </cell>
        </row>
        <row r="302">
          <cell r="A302">
            <v>110595</v>
          </cell>
          <cell r="B302">
            <v>8731003</v>
          </cell>
          <cell r="C302" t="str">
            <v>Histon Early Years Centre</v>
          </cell>
          <cell r="D302" t="str">
            <v>East of England</v>
          </cell>
          <cell r="E302" t="str">
            <v>East of England</v>
          </cell>
          <cell r="F302" t="str">
            <v>Cambridgeshire</v>
          </cell>
          <cell r="G302" t="str">
            <v>South East Cambridgeshire</v>
          </cell>
          <cell r="H302" t="str">
            <v>CB24 9LL</v>
          </cell>
          <cell r="I302" t="str">
            <v>LA Nursery School</v>
          </cell>
          <cell r="J302" t="str">
            <v>Nursery</v>
          </cell>
          <cell r="K302" t="str">
            <v>Not applicable</v>
          </cell>
          <cell r="L302">
            <v>10001471</v>
          </cell>
          <cell r="M302">
            <v>42291</v>
          </cell>
          <cell r="N302">
            <v>42292</v>
          </cell>
          <cell r="O302" t="str">
            <v>Maintained Academy and School Short inspection</v>
          </cell>
          <cell r="P302" t="str">
            <v>Schools - S8 deemed S5</v>
          </cell>
          <cell r="Q302" t="str">
            <v>NULL</v>
          </cell>
          <cell r="R302">
            <v>2</v>
          </cell>
          <cell r="S302" t="str">
            <v>NULL</v>
          </cell>
          <cell r="T302">
            <v>2</v>
          </cell>
          <cell r="U302">
            <v>2</v>
          </cell>
          <cell r="V302">
            <v>1</v>
          </cell>
          <cell r="W302">
            <v>2</v>
          </cell>
          <cell r="X302" t="str">
            <v>NULL</v>
          </cell>
          <cell r="Y302" t="str">
            <v>NULL</v>
          </cell>
          <cell r="Z302" t="str">
            <v>NULL</v>
          </cell>
          <cell r="AA302" t="str">
            <v>NULL</v>
          </cell>
          <cell r="AB302" t="str">
            <v>NULL</v>
          </cell>
          <cell r="AC302" t="str">
            <v>NULL</v>
          </cell>
          <cell r="AD302">
            <v>1</v>
          </cell>
          <cell r="AE302" t="str">
            <v>NULL</v>
          </cell>
          <cell r="AF302">
            <v>1</v>
          </cell>
          <cell r="AG302">
            <v>1</v>
          </cell>
          <cell r="AH302">
            <v>1</v>
          </cell>
          <cell r="AI302">
            <v>1</v>
          </cell>
          <cell r="AJ302" t="str">
            <v>NULL</v>
          </cell>
          <cell r="AK302" t="str">
            <v>NULL</v>
          </cell>
          <cell r="AL302" t="str">
            <v>NULL</v>
          </cell>
        </row>
        <row r="303">
          <cell r="A303">
            <v>110607</v>
          </cell>
          <cell r="B303">
            <v>8732011</v>
          </cell>
          <cell r="C303" t="str">
            <v>Fowlmere Primary School</v>
          </cell>
          <cell r="D303" t="str">
            <v>East of England</v>
          </cell>
          <cell r="E303" t="str">
            <v>East of England</v>
          </cell>
          <cell r="F303" t="str">
            <v>Cambridgeshire</v>
          </cell>
          <cell r="G303" t="str">
            <v>South Cambridgeshire</v>
          </cell>
          <cell r="H303" t="str">
            <v>SG8 7SL</v>
          </cell>
          <cell r="I303" t="str">
            <v>Community School</v>
          </cell>
          <cell r="J303" t="str">
            <v>Primary</v>
          </cell>
          <cell r="K303" t="str">
            <v>Does not have a sixth form</v>
          </cell>
          <cell r="L303">
            <v>10001562</v>
          </cell>
          <cell r="M303">
            <v>42326</v>
          </cell>
          <cell r="N303">
            <v>42327</v>
          </cell>
          <cell r="O303" t="str">
            <v>Maintained Academy and School Short inspection</v>
          </cell>
          <cell r="P303" t="str">
            <v>Schools - S8 deemed S5</v>
          </cell>
          <cell r="Q303" t="str">
            <v>NULL</v>
          </cell>
          <cell r="R303">
            <v>3</v>
          </cell>
          <cell r="S303" t="str">
            <v>NULL</v>
          </cell>
          <cell r="T303">
            <v>3</v>
          </cell>
          <cell r="U303">
            <v>3</v>
          </cell>
          <cell r="V303">
            <v>3</v>
          </cell>
          <cell r="W303">
            <v>3</v>
          </cell>
          <cell r="X303" t="str">
            <v>NULL</v>
          </cell>
          <cell r="Y303">
            <v>3</v>
          </cell>
          <cell r="Z303" t="str">
            <v>NULL</v>
          </cell>
          <cell r="AA303" t="str">
            <v>NULL</v>
          </cell>
          <cell r="AB303" t="str">
            <v>NULL</v>
          </cell>
          <cell r="AC303" t="str">
            <v>NULL</v>
          </cell>
          <cell r="AD303">
            <v>2</v>
          </cell>
          <cell r="AE303" t="str">
            <v>NULL</v>
          </cell>
          <cell r="AF303">
            <v>2</v>
          </cell>
          <cell r="AG303">
            <v>2</v>
          </cell>
          <cell r="AH303">
            <v>2</v>
          </cell>
          <cell r="AI303">
            <v>2</v>
          </cell>
          <cell r="AJ303" t="str">
            <v>NULL</v>
          </cell>
          <cell r="AK303">
            <v>2</v>
          </cell>
          <cell r="AL303">
            <v>9</v>
          </cell>
        </row>
        <row r="304">
          <cell r="A304">
            <v>110622</v>
          </cell>
          <cell r="B304">
            <v>8732054</v>
          </cell>
          <cell r="C304" t="str">
            <v>Willingham Primary School</v>
          </cell>
          <cell r="D304" t="str">
            <v>East of England</v>
          </cell>
          <cell r="E304" t="str">
            <v>East of England</v>
          </cell>
          <cell r="F304" t="str">
            <v>Cambridgeshire</v>
          </cell>
          <cell r="G304" t="str">
            <v>South East Cambridgeshire</v>
          </cell>
          <cell r="H304" t="str">
            <v>CB24 5LE</v>
          </cell>
          <cell r="I304" t="str">
            <v>Community School</v>
          </cell>
          <cell r="J304" t="str">
            <v>Primary</v>
          </cell>
          <cell r="K304" t="str">
            <v>Does not have a sixth form</v>
          </cell>
          <cell r="L304">
            <v>10005718</v>
          </cell>
          <cell r="M304">
            <v>42340</v>
          </cell>
          <cell r="N304">
            <v>42341</v>
          </cell>
          <cell r="O304" t="str">
            <v>Maintained Academy and School Short inspection</v>
          </cell>
          <cell r="P304" t="str">
            <v>Schools - S8 deemed S5</v>
          </cell>
          <cell r="Q304" t="str">
            <v>NULL</v>
          </cell>
          <cell r="R304">
            <v>3</v>
          </cell>
          <cell r="S304" t="str">
            <v>NULL</v>
          </cell>
          <cell r="T304">
            <v>3</v>
          </cell>
          <cell r="U304">
            <v>3</v>
          </cell>
          <cell r="V304">
            <v>3</v>
          </cell>
          <cell r="W304">
            <v>3</v>
          </cell>
          <cell r="X304" t="str">
            <v>NULL</v>
          </cell>
          <cell r="Y304">
            <v>3</v>
          </cell>
          <cell r="Z304" t="str">
            <v>NULL</v>
          </cell>
          <cell r="AA304" t="str">
            <v>NULL</v>
          </cell>
          <cell r="AB304" t="str">
            <v>NULL</v>
          </cell>
          <cell r="AC304" t="str">
            <v>NULL</v>
          </cell>
          <cell r="AD304">
            <v>2</v>
          </cell>
          <cell r="AE304" t="str">
            <v>NULL</v>
          </cell>
          <cell r="AF304">
            <v>2</v>
          </cell>
          <cell r="AG304">
            <v>2</v>
          </cell>
          <cell r="AH304">
            <v>2</v>
          </cell>
          <cell r="AI304">
            <v>2</v>
          </cell>
          <cell r="AJ304" t="str">
            <v>NULL</v>
          </cell>
          <cell r="AK304">
            <v>2</v>
          </cell>
          <cell r="AL304" t="str">
            <v>NULL</v>
          </cell>
        </row>
        <row r="305">
          <cell r="A305">
            <v>110626</v>
          </cell>
          <cell r="B305">
            <v>8732059</v>
          </cell>
          <cell r="C305" t="str">
            <v>Meridian Primary School</v>
          </cell>
          <cell r="D305" t="str">
            <v>East of England</v>
          </cell>
          <cell r="E305" t="str">
            <v>East of England</v>
          </cell>
          <cell r="F305" t="str">
            <v>Cambridgeshire</v>
          </cell>
          <cell r="G305" t="str">
            <v>South Cambridgeshire</v>
          </cell>
          <cell r="H305" t="str">
            <v>CB23 7DD</v>
          </cell>
          <cell r="I305" t="str">
            <v>Community School</v>
          </cell>
          <cell r="J305" t="str">
            <v>Primary</v>
          </cell>
          <cell r="K305" t="str">
            <v>Does not have a sixth form</v>
          </cell>
          <cell r="L305">
            <v>10001030</v>
          </cell>
          <cell r="M305">
            <v>42346</v>
          </cell>
          <cell r="N305">
            <v>42347</v>
          </cell>
          <cell r="O305" t="str">
            <v>Maintained Academy and School Short inspection</v>
          </cell>
          <cell r="P305" t="str">
            <v>Schools - S8 deemed S5</v>
          </cell>
          <cell r="Q305" t="str">
            <v>NULL</v>
          </cell>
          <cell r="R305">
            <v>3</v>
          </cell>
          <cell r="S305" t="str">
            <v>NULL</v>
          </cell>
          <cell r="T305">
            <v>3</v>
          </cell>
          <cell r="U305">
            <v>3</v>
          </cell>
          <cell r="V305">
            <v>2</v>
          </cell>
          <cell r="W305">
            <v>3</v>
          </cell>
          <cell r="X305" t="str">
            <v>NULL</v>
          </cell>
          <cell r="Y305">
            <v>3</v>
          </cell>
          <cell r="Z305" t="str">
            <v>NULL</v>
          </cell>
          <cell r="AA305" t="str">
            <v>NULL</v>
          </cell>
          <cell r="AB305" t="str">
            <v>NULL</v>
          </cell>
          <cell r="AC305" t="str">
            <v>NULL</v>
          </cell>
          <cell r="AD305">
            <v>2</v>
          </cell>
          <cell r="AE305" t="str">
            <v>NULL</v>
          </cell>
          <cell r="AF305">
            <v>2</v>
          </cell>
          <cell r="AG305">
            <v>2</v>
          </cell>
          <cell r="AH305">
            <v>2</v>
          </cell>
          <cell r="AI305">
            <v>2</v>
          </cell>
          <cell r="AJ305" t="str">
            <v>NULL</v>
          </cell>
          <cell r="AK305">
            <v>2</v>
          </cell>
          <cell r="AL305">
            <v>9</v>
          </cell>
        </row>
        <row r="306">
          <cell r="A306">
            <v>110638</v>
          </cell>
          <cell r="B306">
            <v>8732075</v>
          </cell>
          <cell r="C306" t="str">
            <v>Manea Community Primary School</v>
          </cell>
          <cell r="D306" t="str">
            <v>East of England</v>
          </cell>
          <cell r="E306" t="str">
            <v>East of England</v>
          </cell>
          <cell r="F306" t="str">
            <v>Cambridgeshire</v>
          </cell>
          <cell r="G306" t="str">
            <v>North East Cambridgeshire</v>
          </cell>
          <cell r="H306" t="str">
            <v>PE15 0HA</v>
          </cell>
          <cell r="I306" t="str">
            <v>Community School</v>
          </cell>
          <cell r="J306" t="str">
            <v>Primary</v>
          </cell>
          <cell r="K306" t="str">
            <v>Does not have a sixth form</v>
          </cell>
          <cell r="L306">
            <v>10001956</v>
          </cell>
          <cell r="M306">
            <v>42283</v>
          </cell>
          <cell r="N306">
            <v>42284</v>
          </cell>
          <cell r="O306" t="str">
            <v>Requires Improvement S5 Reinspection Visit 1</v>
          </cell>
          <cell r="P306" t="str">
            <v>Schools - S5</v>
          </cell>
          <cell r="Q306" t="str">
            <v>NULL</v>
          </cell>
          <cell r="R306">
            <v>2</v>
          </cell>
          <cell r="S306" t="str">
            <v>NULL</v>
          </cell>
          <cell r="T306">
            <v>2</v>
          </cell>
          <cell r="U306">
            <v>2</v>
          </cell>
          <cell r="V306">
            <v>2</v>
          </cell>
          <cell r="W306">
            <v>2</v>
          </cell>
          <cell r="X306" t="str">
            <v>NULL</v>
          </cell>
          <cell r="Y306">
            <v>1</v>
          </cell>
          <cell r="Z306" t="str">
            <v>NULL</v>
          </cell>
          <cell r="AA306" t="str">
            <v>NULL</v>
          </cell>
          <cell r="AB306" t="str">
            <v>NULL</v>
          </cell>
          <cell r="AC306" t="str">
            <v>NULL</v>
          </cell>
          <cell r="AD306">
            <v>3</v>
          </cell>
          <cell r="AE306" t="str">
            <v>NULL</v>
          </cell>
          <cell r="AF306">
            <v>3</v>
          </cell>
          <cell r="AG306">
            <v>3</v>
          </cell>
          <cell r="AH306">
            <v>2</v>
          </cell>
          <cell r="AI306">
            <v>2</v>
          </cell>
          <cell r="AJ306" t="str">
            <v>NULL</v>
          </cell>
          <cell r="AK306" t="str">
            <v>NULL</v>
          </cell>
          <cell r="AL306" t="str">
            <v>NULL</v>
          </cell>
        </row>
        <row r="307">
          <cell r="A307">
            <v>110665</v>
          </cell>
          <cell r="B307">
            <v>8732119</v>
          </cell>
          <cell r="C307" t="str">
            <v>Colville Primary School</v>
          </cell>
          <cell r="D307" t="str">
            <v>East of England</v>
          </cell>
          <cell r="E307" t="str">
            <v>East of England</v>
          </cell>
          <cell r="F307" t="str">
            <v>Cambridgeshire</v>
          </cell>
          <cell r="G307" t="str">
            <v>Cambridge</v>
          </cell>
          <cell r="H307" t="str">
            <v>CB1 9EJ</v>
          </cell>
          <cell r="I307" t="str">
            <v>Community School</v>
          </cell>
          <cell r="J307" t="str">
            <v>Primary</v>
          </cell>
          <cell r="K307" t="str">
            <v>Does not have a sixth form</v>
          </cell>
          <cell r="L307">
            <v>10001946</v>
          </cell>
          <cell r="M307">
            <v>42297</v>
          </cell>
          <cell r="N307">
            <v>42298</v>
          </cell>
          <cell r="O307" t="str">
            <v>Requires Improvement S5 Reinspection Visit 1</v>
          </cell>
          <cell r="P307" t="str">
            <v>Schools - S5</v>
          </cell>
          <cell r="Q307" t="str">
            <v>NULL</v>
          </cell>
          <cell r="R307">
            <v>2</v>
          </cell>
          <cell r="S307" t="str">
            <v>NULL</v>
          </cell>
          <cell r="T307">
            <v>2</v>
          </cell>
          <cell r="U307">
            <v>2</v>
          </cell>
          <cell r="V307">
            <v>1</v>
          </cell>
          <cell r="W307">
            <v>2</v>
          </cell>
          <cell r="X307" t="str">
            <v>NULL</v>
          </cell>
          <cell r="Y307">
            <v>2</v>
          </cell>
          <cell r="Z307" t="str">
            <v>NULL</v>
          </cell>
          <cell r="AA307" t="str">
            <v>NULL</v>
          </cell>
          <cell r="AB307" t="str">
            <v>NULL</v>
          </cell>
          <cell r="AC307" t="str">
            <v>NULL</v>
          </cell>
          <cell r="AD307">
            <v>3</v>
          </cell>
          <cell r="AE307" t="str">
            <v>NULL</v>
          </cell>
          <cell r="AF307">
            <v>3</v>
          </cell>
          <cell r="AG307">
            <v>3</v>
          </cell>
          <cell r="AH307">
            <v>2</v>
          </cell>
          <cell r="AI307">
            <v>3</v>
          </cell>
          <cell r="AJ307" t="str">
            <v>NULL</v>
          </cell>
          <cell r="AK307" t="str">
            <v>NULL</v>
          </cell>
          <cell r="AL307" t="str">
            <v>NULL</v>
          </cell>
        </row>
        <row r="308">
          <cell r="A308">
            <v>110714</v>
          </cell>
          <cell r="B308">
            <v>8732255</v>
          </cell>
          <cell r="C308" t="str">
            <v>Sawtry Infants' School</v>
          </cell>
          <cell r="D308" t="str">
            <v>East of England</v>
          </cell>
          <cell r="E308" t="str">
            <v>East of England</v>
          </cell>
          <cell r="F308" t="str">
            <v>Cambridgeshire</v>
          </cell>
          <cell r="G308" t="str">
            <v>North West Cambridgeshire</v>
          </cell>
          <cell r="H308" t="str">
            <v>PE28 5SH</v>
          </cell>
          <cell r="I308" t="str">
            <v>Community School</v>
          </cell>
          <cell r="J308" t="str">
            <v>Primary</v>
          </cell>
          <cell r="K308" t="str">
            <v>Does not have a sixth form</v>
          </cell>
          <cell r="L308">
            <v>10001365</v>
          </cell>
          <cell r="M308">
            <v>42353</v>
          </cell>
          <cell r="N308">
            <v>42353</v>
          </cell>
          <cell r="O308" t="str">
            <v>Maintained Academy and School Short inspection</v>
          </cell>
          <cell r="P308" t="str">
            <v>Schools - Short inspection</v>
          </cell>
          <cell r="Q308" t="str">
            <v>NULL</v>
          </cell>
          <cell r="R308" t="str">
            <v>NULL</v>
          </cell>
          <cell r="S308" t="str">
            <v>NULL</v>
          </cell>
          <cell r="T308" t="str">
            <v>NULL</v>
          </cell>
          <cell r="U308" t="str">
            <v>NULL</v>
          </cell>
          <cell r="V308" t="str">
            <v>NULL</v>
          </cell>
          <cell r="W308" t="str">
            <v>NULL</v>
          </cell>
          <cell r="X308" t="str">
            <v>NULL</v>
          </cell>
          <cell r="Y308" t="str">
            <v>NULL</v>
          </cell>
          <cell r="Z308" t="str">
            <v>NULL</v>
          </cell>
          <cell r="AA308" t="str">
            <v>NULL</v>
          </cell>
          <cell r="AB308" t="str">
            <v>NULL</v>
          </cell>
          <cell r="AC308" t="str">
            <v>NULL</v>
          </cell>
          <cell r="AD308">
            <v>2</v>
          </cell>
          <cell r="AE308" t="str">
            <v>NULL</v>
          </cell>
          <cell r="AF308">
            <v>2</v>
          </cell>
          <cell r="AG308">
            <v>2</v>
          </cell>
          <cell r="AH308">
            <v>2</v>
          </cell>
          <cell r="AI308">
            <v>2</v>
          </cell>
          <cell r="AJ308" t="str">
            <v>NULL</v>
          </cell>
          <cell r="AK308">
            <v>2</v>
          </cell>
          <cell r="AL308">
            <v>9</v>
          </cell>
        </row>
        <row r="309">
          <cell r="A309">
            <v>110715</v>
          </cell>
          <cell r="B309">
            <v>8732256</v>
          </cell>
          <cell r="C309" t="str">
            <v>Warboys Community Primary School</v>
          </cell>
          <cell r="D309" t="str">
            <v>East of England</v>
          </cell>
          <cell r="E309" t="str">
            <v>East of England</v>
          </cell>
          <cell r="F309" t="str">
            <v>Cambridgeshire</v>
          </cell>
          <cell r="G309" t="str">
            <v>North West Cambridgeshire</v>
          </cell>
          <cell r="H309" t="str">
            <v>PE28 2RX</v>
          </cell>
          <cell r="I309" t="str">
            <v>Community School</v>
          </cell>
          <cell r="J309" t="str">
            <v>Primary</v>
          </cell>
          <cell r="K309" t="str">
            <v>Does not have a sixth form</v>
          </cell>
          <cell r="L309">
            <v>10001947</v>
          </cell>
          <cell r="M309">
            <v>42332</v>
          </cell>
          <cell r="N309">
            <v>42333</v>
          </cell>
          <cell r="O309" t="str">
            <v>Requires Improvement S5 Reinspection Visit 1</v>
          </cell>
          <cell r="P309" t="str">
            <v>Schools - S5</v>
          </cell>
          <cell r="Q309" t="str">
            <v>NULL</v>
          </cell>
          <cell r="R309">
            <v>3</v>
          </cell>
          <cell r="S309" t="str">
            <v>NULL</v>
          </cell>
          <cell r="T309">
            <v>3</v>
          </cell>
          <cell r="U309">
            <v>3</v>
          </cell>
          <cell r="V309">
            <v>3</v>
          </cell>
          <cell r="W309">
            <v>3</v>
          </cell>
          <cell r="X309" t="str">
            <v>NULL</v>
          </cell>
          <cell r="Y309">
            <v>2</v>
          </cell>
          <cell r="Z309" t="str">
            <v>NULL</v>
          </cell>
          <cell r="AA309" t="str">
            <v>NULL</v>
          </cell>
          <cell r="AB309" t="str">
            <v>NULL</v>
          </cell>
          <cell r="AC309" t="str">
            <v>NULL</v>
          </cell>
          <cell r="AD309">
            <v>3</v>
          </cell>
          <cell r="AE309" t="str">
            <v>NULL</v>
          </cell>
          <cell r="AF309">
            <v>3</v>
          </cell>
          <cell r="AG309">
            <v>3</v>
          </cell>
          <cell r="AH309">
            <v>3</v>
          </cell>
          <cell r="AI309">
            <v>3</v>
          </cell>
          <cell r="AJ309" t="str">
            <v>NULL</v>
          </cell>
          <cell r="AK309" t="str">
            <v>NULL</v>
          </cell>
          <cell r="AL309" t="str">
            <v>NULL</v>
          </cell>
        </row>
        <row r="310">
          <cell r="A310">
            <v>110719</v>
          </cell>
          <cell r="B310">
            <v>8742264</v>
          </cell>
          <cell r="C310" t="str">
            <v>Dogsthorpe Infant School</v>
          </cell>
          <cell r="D310" t="str">
            <v>East of England</v>
          </cell>
          <cell r="E310" t="str">
            <v>East of England</v>
          </cell>
          <cell r="F310" t="str">
            <v>Peterborough</v>
          </cell>
          <cell r="G310" t="str">
            <v>Peterborough</v>
          </cell>
          <cell r="H310" t="str">
            <v>PE1 4LH</v>
          </cell>
          <cell r="I310" t="str">
            <v>Community School</v>
          </cell>
          <cell r="J310" t="str">
            <v>Primary</v>
          </cell>
          <cell r="K310" t="str">
            <v>Does not have a sixth form</v>
          </cell>
          <cell r="L310">
            <v>10005849</v>
          </cell>
          <cell r="M310">
            <v>42268</v>
          </cell>
          <cell r="N310">
            <v>42268</v>
          </cell>
          <cell r="O310" t="str">
            <v>Requires Improvement monitoring Visit 2</v>
          </cell>
          <cell r="P310" t="str">
            <v>Schools - S8</v>
          </cell>
          <cell r="Q310" t="str">
            <v>NULL</v>
          </cell>
          <cell r="R310" t="str">
            <v>NULL</v>
          </cell>
          <cell r="S310" t="str">
            <v>NULL</v>
          </cell>
          <cell r="T310" t="str">
            <v>NULL</v>
          </cell>
          <cell r="U310" t="str">
            <v>NULL</v>
          </cell>
          <cell r="V310" t="str">
            <v>NULL</v>
          </cell>
          <cell r="W310" t="str">
            <v>NULL</v>
          </cell>
          <cell r="X310" t="str">
            <v>NULL</v>
          </cell>
          <cell r="Y310" t="str">
            <v>NULL</v>
          </cell>
          <cell r="Z310" t="str">
            <v>NULL</v>
          </cell>
          <cell r="AA310" t="str">
            <v>NULL</v>
          </cell>
          <cell r="AB310" t="str">
            <v>NULL</v>
          </cell>
          <cell r="AC310" t="str">
            <v>NULL</v>
          </cell>
          <cell r="AD310">
            <v>3</v>
          </cell>
          <cell r="AE310" t="str">
            <v>NULL</v>
          </cell>
          <cell r="AF310">
            <v>3</v>
          </cell>
          <cell r="AG310">
            <v>3</v>
          </cell>
          <cell r="AH310">
            <v>2</v>
          </cell>
          <cell r="AI310">
            <v>3</v>
          </cell>
          <cell r="AJ310" t="str">
            <v>NULL</v>
          </cell>
          <cell r="AK310" t="str">
            <v>NULL</v>
          </cell>
          <cell r="AL310" t="str">
            <v>NULL</v>
          </cell>
        </row>
        <row r="311">
          <cell r="A311">
            <v>110790</v>
          </cell>
          <cell r="B311">
            <v>8733018</v>
          </cell>
          <cell r="C311" t="str">
            <v>Guilden Morden CofE Primary School</v>
          </cell>
          <cell r="D311" t="str">
            <v>East of England</v>
          </cell>
          <cell r="E311" t="str">
            <v>East of England</v>
          </cell>
          <cell r="F311" t="str">
            <v>Cambridgeshire</v>
          </cell>
          <cell r="G311" t="str">
            <v>South Cambridgeshire</v>
          </cell>
          <cell r="H311" t="str">
            <v>SG8 0JZ</v>
          </cell>
          <cell r="I311" t="str">
            <v>Voluntary Controlled School</v>
          </cell>
          <cell r="J311" t="str">
            <v>Primary</v>
          </cell>
          <cell r="K311" t="str">
            <v>Does not have a sixth form</v>
          </cell>
          <cell r="L311">
            <v>10001025</v>
          </cell>
          <cell r="M311">
            <v>42269</v>
          </cell>
          <cell r="N311">
            <v>42270</v>
          </cell>
          <cell r="O311" t="str">
            <v>Maintained Academy and School Short inspection</v>
          </cell>
          <cell r="P311" t="str">
            <v>Schools - S8 deemed S5</v>
          </cell>
          <cell r="Q311" t="str">
            <v>NULL</v>
          </cell>
          <cell r="R311">
            <v>4</v>
          </cell>
          <cell r="S311" t="str">
            <v>SM</v>
          </cell>
          <cell r="T311">
            <v>3</v>
          </cell>
          <cell r="U311">
            <v>3</v>
          </cell>
          <cell r="V311">
            <v>3</v>
          </cell>
          <cell r="W311">
            <v>4</v>
          </cell>
          <cell r="X311" t="str">
            <v>NULL</v>
          </cell>
          <cell r="Y311">
            <v>3</v>
          </cell>
          <cell r="Z311" t="str">
            <v>NULL</v>
          </cell>
          <cell r="AA311" t="str">
            <v>NULL</v>
          </cell>
          <cell r="AB311" t="str">
            <v>NULL</v>
          </cell>
          <cell r="AC311" t="str">
            <v>NULL</v>
          </cell>
          <cell r="AD311">
            <v>2</v>
          </cell>
          <cell r="AE311" t="str">
            <v>NULL</v>
          </cell>
          <cell r="AF311">
            <v>2</v>
          </cell>
          <cell r="AG311">
            <v>2</v>
          </cell>
          <cell r="AH311">
            <v>2</v>
          </cell>
          <cell r="AI311">
            <v>2</v>
          </cell>
          <cell r="AJ311" t="str">
            <v>NULL</v>
          </cell>
          <cell r="AK311">
            <v>2</v>
          </cell>
          <cell r="AL311">
            <v>9</v>
          </cell>
        </row>
        <row r="312">
          <cell r="A312">
            <v>110809</v>
          </cell>
          <cell r="B312">
            <v>8733061</v>
          </cell>
          <cell r="C312" t="str">
            <v>Alconbury CofE Primary School</v>
          </cell>
          <cell r="D312" t="str">
            <v>East of England</v>
          </cell>
          <cell r="E312" t="str">
            <v>East of England</v>
          </cell>
          <cell r="F312" t="str">
            <v>Cambridgeshire</v>
          </cell>
          <cell r="G312" t="str">
            <v>Huntingdon</v>
          </cell>
          <cell r="H312" t="str">
            <v>PE28 4EQ</v>
          </cell>
          <cell r="I312" t="str">
            <v>Voluntary Controlled School</v>
          </cell>
          <cell r="J312" t="str">
            <v>Primary</v>
          </cell>
          <cell r="K312" t="str">
            <v>Does not have a sixth form</v>
          </cell>
          <cell r="L312">
            <v>10001046</v>
          </cell>
          <cell r="M312">
            <v>42339</v>
          </cell>
          <cell r="N312">
            <v>42339</v>
          </cell>
          <cell r="O312" t="str">
            <v>Maintained Academy and School Short inspection</v>
          </cell>
          <cell r="P312" t="str">
            <v>Schools - Short inspection</v>
          </cell>
          <cell r="Q312" t="str">
            <v>NULL</v>
          </cell>
          <cell r="R312" t="str">
            <v>NULL</v>
          </cell>
          <cell r="S312" t="str">
            <v>NULL</v>
          </cell>
          <cell r="T312" t="str">
            <v>NULL</v>
          </cell>
          <cell r="U312" t="str">
            <v>NULL</v>
          </cell>
          <cell r="V312" t="str">
            <v>NULL</v>
          </cell>
          <cell r="W312" t="str">
            <v>NULL</v>
          </cell>
          <cell r="X312" t="str">
            <v>NULL</v>
          </cell>
          <cell r="Y312" t="str">
            <v>NULL</v>
          </cell>
          <cell r="Z312" t="str">
            <v>NULL</v>
          </cell>
          <cell r="AA312" t="str">
            <v>NULL</v>
          </cell>
          <cell r="AB312" t="str">
            <v>NULL</v>
          </cell>
          <cell r="AC312" t="str">
            <v>NULL</v>
          </cell>
          <cell r="AD312">
            <v>2</v>
          </cell>
          <cell r="AE312" t="str">
            <v>NULL</v>
          </cell>
          <cell r="AF312">
            <v>2</v>
          </cell>
          <cell r="AG312">
            <v>2</v>
          </cell>
          <cell r="AH312">
            <v>2</v>
          </cell>
          <cell r="AI312">
            <v>2</v>
          </cell>
          <cell r="AJ312" t="str">
            <v>NULL</v>
          </cell>
          <cell r="AK312">
            <v>2</v>
          </cell>
          <cell r="AL312">
            <v>9</v>
          </cell>
        </row>
        <row r="313">
          <cell r="A313">
            <v>110811</v>
          </cell>
          <cell r="B313">
            <v>8733064</v>
          </cell>
          <cell r="C313" t="str">
            <v>Farcet CofE (C) Primary School</v>
          </cell>
          <cell r="D313" t="str">
            <v>East of England</v>
          </cell>
          <cell r="E313" t="str">
            <v>East of England</v>
          </cell>
          <cell r="F313" t="str">
            <v>Cambridgeshire</v>
          </cell>
          <cell r="G313" t="str">
            <v>North West Cambridgeshire</v>
          </cell>
          <cell r="H313" t="str">
            <v>PE7 3AR</v>
          </cell>
          <cell r="I313" t="str">
            <v>Voluntary Controlled School</v>
          </cell>
          <cell r="J313" t="str">
            <v>Primary</v>
          </cell>
          <cell r="K313" t="str">
            <v>Does not have a sixth form</v>
          </cell>
          <cell r="L313">
            <v>10001958</v>
          </cell>
          <cell r="M313">
            <v>42270</v>
          </cell>
          <cell r="N313">
            <v>42271</v>
          </cell>
          <cell r="O313" t="str">
            <v>Requires Improvement S5 Reinspection Visit 1</v>
          </cell>
          <cell r="P313" t="str">
            <v>Schools - S5</v>
          </cell>
          <cell r="Q313" t="str">
            <v>NULL</v>
          </cell>
          <cell r="R313">
            <v>3</v>
          </cell>
          <cell r="S313" t="str">
            <v>NULL</v>
          </cell>
          <cell r="T313">
            <v>3</v>
          </cell>
          <cell r="U313">
            <v>3</v>
          </cell>
          <cell r="V313">
            <v>2</v>
          </cell>
          <cell r="W313">
            <v>3</v>
          </cell>
          <cell r="X313" t="str">
            <v>NULL</v>
          </cell>
          <cell r="Y313">
            <v>2</v>
          </cell>
          <cell r="Z313" t="str">
            <v>NULL</v>
          </cell>
          <cell r="AA313" t="str">
            <v>NULL</v>
          </cell>
          <cell r="AB313" t="str">
            <v>NULL</v>
          </cell>
          <cell r="AC313" t="str">
            <v>NULL</v>
          </cell>
          <cell r="AD313">
            <v>3</v>
          </cell>
          <cell r="AE313" t="str">
            <v>NULL</v>
          </cell>
          <cell r="AF313">
            <v>3</v>
          </cell>
          <cell r="AG313">
            <v>3</v>
          </cell>
          <cell r="AH313">
            <v>2</v>
          </cell>
          <cell r="AI313">
            <v>3</v>
          </cell>
          <cell r="AJ313" t="str">
            <v>NULL</v>
          </cell>
          <cell r="AK313" t="str">
            <v>NULL</v>
          </cell>
          <cell r="AL313" t="str">
            <v>NULL</v>
          </cell>
        </row>
        <row r="314">
          <cell r="A314">
            <v>110813</v>
          </cell>
          <cell r="B314">
            <v>8733066</v>
          </cell>
          <cell r="C314" t="str">
            <v>Great Gidding CofE Primary School</v>
          </cell>
          <cell r="D314" t="str">
            <v>East of England</v>
          </cell>
          <cell r="E314" t="str">
            <v>East of England</v>
          </cell>
          <cell r="F314" t="str">
            <v>Cambridgeshire</v>
          </cell>
          <cell r="G314" t="str">
            <v>North West Cambridgeshire</v>
          </cell>
          <cell r="H314" t="str">
            <v>PE28 5NX</v>
          </cell>
          <cell r="I314" t="str">
            <v>Voluntary Controlled School</v>
          </cell>
          <cell r="J314" t="str">
            <v>Primary</v>
          </cell>
          <cell r="K314" t="str">
            <v>Does not have a sixth form</v>
          </cell>
          <cell r="L314">
            <v>10005665</v>
          </cell>
          <cell r="M314">
            <v>42269</v>
          </cell>
          <cell r="N314">
            <v>42270</v>
          </cell>
          <cell r="O314" t="str">
            <v>Maintained Academy and School Short inspection</v>
          </cell>
          <cell r="P314" t="str">
            <v>Schools - S8 deemed S5</v>
          </cell>
          <cell r="Q314" t="str">
            <v>NULL</v>
          </cell>
          <cell r="R314">
            <v>3</v>
          </cell>
          <cell r="S314" t="str">
            <v>NULL</v>
          </cell>
          <cell r="T314">
            <v>3</v>
          </cell>
          <cell r="U314">
            <v>3</v>
          </cell>
          <cell r="V314">
            <v>2</v>
          </cell>
          <cell r="W314">
            <v>3</v>
          </cell>
          <cell r="X314" t="str">
            <v>NULL</v>
          </cell>
          <cell r="Y314">
            <v>4</v>
          </cell>
          <cell r="Z314" t="str">
            <v>NULL</v>
          </cell>
          <cell r="AA314" t="str">
            <v>NULL</v>
          </cell>
          <cell r="AB314" t="str">
            <v>NULL</v>
          </cell>
          <cell r="AC314" t="str">
            <v>NULL</v>
          </cell>
          <cell r="AD314">
            <v>2</v>
          </cell>
          <cell r="AE314" t="str">
            <v>NULL</v>
          </cell>
          <cell r="AF314">
            <v>2</v>
          </cell>
          <cell r="AG314">
            <v>2</v>
          </cell>
          <cell r="AH314">
            <v>1</v>
          </cell>
          <cell r="AI314">
            <v>2</v>
          </cell>
          <cell r="AJ314" t="str">
            <v>NULL</v>
          </cell>
          <cell r="AK314">
            <v>8</v>
          </cell>
          <cell r="AL314" t="str">
            <v>NULL</v>
          </cell>
        </row>
        <row r="315">
          <cell r="A315">
            <v>110827</v>
          </cell>
          <cell r="B315">
            <v>8733081</v>
          </cell>
          <cell r="C315" t="str">
            <v>Brington CofE Primary School</v>
          </cell>
          <cell r="D315" t="str">
            <v>East of England</v>
          </cell>
          <cell r="E315" t="str">
            <v>East of England</v>
          </cell>
          <cell r="F315" t="str">
            <v>Cambridgeshire</v>
          </cell>
          <cell r="G315" t="str">
            <v>North West Cambridgeshire</v>
          </cell>
          <cell r="H315" t="str">
            <v>PE28 5AE</v>
          </cell>
          <cell r="I315" t="str">
            <v>Voluntary Controlled School</v>
          </cell>
          <cell r="J315" t="str">
            <v>Primary</v>
          </cell>
          <cell r="K315" t="str">
            <v>Does not have a sixth form</v>
          </cell>
          <cell r="L315">
            <v>10005666</v>
          </cell>
          <cell r="M315">
            <v>42269</v>
          </cell>
          <cell r="N315">
            <v>42270</v>
          </cell>
          <cell r="O315" t="str">
            <v>Maintained Academy and School Short inspection</v>
          </cell>
          <cell r="P315" t="str">
            <v>Schools - S8 deemed S5</v>
          </cell>
          <cell r="Q315" t="str">
            <v>NULL</v>
          </cell>
          <cell r="R315">
            <v>3</v>
          </cell>
          <cell r="S315" t="str">
            <v>NULL</v>
          </cell>
          <cell r="T315">
            <v>3</v>
          </cell>
          <cell r="U315">
            <v>3</v>
          </cell>
          <cell r="V315">
            <v>2</v>
          </cell>
          <cell r="W315">
            <v>2</v>
          </cell>
          <cell r="X315" t="str">
            <v>NULL</v>
          </cell>
          <cell r="Y315">
            <v>3</v>
          </cell>
          <cell r="Z315" t="str">
            <v>NULL</v>
          </cell>
          <cell r="AA315" t="str">
            <v>NULL</v>
          </cell>
          <cell r="AB315" t="str">
            <v>NULL</v>
          </cell>
          <cell r="AC315" t="str">
            <v>NULL</v>
          </cell>
          <cell r="AD315">
            <v>2</v>
          </cell>
          <cell r="AE315" t="str">
            <v>NULL</v>
          </cell>
          <cell r="AF315">
            <v>2</v>
          </cell>
          <cell r="AG315">
            <v>2</v>
          </cell>
          <cell r="AH315">
            <v>1</v>
          </cell>
          <cell r="AI315">
            <v>2</v>
          </cell>
          <cell r="AJ315" t="str">
            <v>NULL</v>
          </cell>
          <cell r="AK315">
            <v>8</v>
          </cell>
          <cell r="AL315" t="str">
            <v>NULL</v>
          </cell>
        </row>
        <row r="316">
          <cell r="A316">
            <v>110839</v>
          </cell>
          <cell r="B316">
            <v>8733356</v>
          </cell>
          <cell r="C316" t="str">
            <v>St Pauls CofE VA Primary School</v>
          </cell>
          <cell r="D316" t="str">
            <v>East of England</v>
          </cell>
          <cell r="E316" t="str">
            <v>East of England</v>
          </cell>
          <cell r="F316" t="str">
            <v>Cambridgeshire</v>
          </cell>
          <cell r="G316" t="str">
            <v>Cambridge</v>
          </cell>
          <cell r="H316" t="str">
            <v>CB2 1HJ</v>
          </cell>
          <cell r="I316" t="str">
            <v>Voluntary Aided School</v>
          </cell>
          <cell r="J316" t="str">
            <v>Primary</v>
          </cell>
          <cell r="K316" t="str">
            <v>Does not have a sixth form</v>
          </cell>
          <cell r="L316">
            <v>10005667</v>
          </cell>
          <cell r="M316">
            <v>42353</v>
          </cell>
          <cell r="N316">
            <v>42354</v>
          </cell>
          <cell r="O316" t="str">
            <v>Maintained Academy and School Short inspection</v>
          </cell>
          <cell r="P316" t="str">
            <v>Schools - S8 deemed S5</v>
          </cell>
          <cell r="Q316" t="str">
            <v>NULL</v>
          </cell>
          <cell r="R316">
            <v>3</v>
          </cell>
          <cell r="S316" t="str">
            <v>NULL</v>
          </cell>
          <cell r="T316">
            <v>3</v>
          </cell>
          <cell r="U316">
            <v>3</v>
          </cell>
          <cell r="V316">
            <v>2</v>
          </cell>
          <cell r="W316">
            <v>3</v>
          </cell>
          <cell r="X316" t="str">
            <v>NULL</v>
          </cell>
          <cell r="Y316">
            <v>3</v>
          </cell>
          <cell r="Z316" t="str">
            <v>NULL</v>
          </cell>
          <cell r="AA316" t="str">
            <v>NULL</v>
          </cell>
          <cell r="AB316" t="str">
            <v>NULL</v>
          </cell>
          <cell r="AC316" t="str">
            <v>NULL</v>
          </cell>
          <cell r="AD316">
            <v>2</v>
          </cell>
          <cell r="AE316" t="str">
            <v>NULL</v>
          </cell>
          <cell r="AF316">
            <v>2</v>
          </cell>
          <cell r="AG316">
            <v>2</v>
          </cell>
          <cell r="AH316">
            <v>2</v>
          </cell>
          <cell r="AI316">
            <v>2</v>
          </cell>
          <cell r="AJ316" t="str">
            <v>NULL</v>
          </cell>
          <cell r="AK316">
            <v>8</v>
          </cell>
          <cell r="AL316" t="str">
            <v>NULL</v>
          </cell>
        </row>
        <row r="317">
          <cell r="A317">
            <v>110843</v>
          </cell>
          <cell r="B317">
            <v>8733363</v>
          </cell>
          <cell r="C317" t="str">
            <v>Wisbech St Mary CofE Aided Primary School</v>
          </cell>
          <cell r="D317" t="str">
            <v>East of England</v>
          </cell>
          <cell r="E317" t="str">
            <v>East of England</v>
          </cell>
          <cell r="F317" t="str">
            <v>Cambridgeshire</v>
          </cell>
          <cell r="G317" t="str">
            <v>North East Cambridgeshire</v>
          </cell>
          <cell r="H317" t="str">
            <v>PE13 4RJ</v>
          </cell>
          <cell r="I317" t="str">
            <v>Voluntary Aided School</v>
          </cell>
          <cell r="J317" t="str">
            <v>Primary</v>
          </cell>
          <cell r="K317" t="str">
            <v>Does not have a sixth form</v>
          </cell>
          <cell r="L317">
            <v>10005668</v>
          </cell>
          <cell r="M317">
            <v>42326</v>
          </cell>
          <cell r="N317">
            <v>42327</v>
          </cell>
          <cell r="O317" t="str">
            <v>Maintained Academy and School Short inspection</v>
          </cell>
          <cell r="P317" t="str">
            <v>Schools - S8 deemed S5</v>
          </cell>
          <cell r="Q317" t="str">
            <v>NULL</v>
          </cell>
          <cell r="R317">
            <v>4</v>
          </cell>
          <cell r="S317" t="str">
            <v>SWK</v>
          </cell>
          <cell r="T317">
            <v>4</v>
          </cell>
          <cell r="U317">
            <v>3</v>
          </cell>
          <cell r="V317">
            <v>3</v>
          </cell>
          <cell r="W317">
            <v>3</v>
          </cell>
          <cell r="X317" t="str">
            <v>NULL</v>
          </cell>
          <cell r="Y317">
            <v>2</v>
          </cell>
          <cell r="Z317" t="str">
            <v>NULL</v>
          </cell>
          <cell r="AA317" t="str">
            <v>NULL</v>
          </cell>
          <cell r="AB317" t="str">
            <v>NULL</v>
          </cell>
          <cell r="AC317" t="str">
            <v>NULL</v>
          </cell>
          <cell r="AD317">
            <v>2</v>
          </cell>
          <cell r="AE317" t="str">
            <v>NULL</v>
          </cell>
          <cell r="AF317">
            <v>2</v>
          </cell>
          <cell r="AG317">
            <v>2</v>
          </cell>
          <cell r="AH317">
            <v>2</v>
          </cell>
          <cell r="AI317">
            <v>2</v>
          </cell>
          <cell r="AJ317" t="str">
            <v>NULL</v>
          </cell>
          <cell r="AK317">
            <v>8</v>
          </cell>
          <cell r="AL317" t="str">
            <v>NULL</v>
          </cell>
        </row>
        <row r="318">
          <cell r="A318">
            <v>110873</v>
          </cell>
          <cell r="B318">
            <v>8734061</v>
          </cell>
          <cell r="C318" t="str">
            <v>The Netherhall School</v>
          </cell>
          <cell r="D318" t="str">
            <v>East of England</v>
          </cell>
          <cell r="E318" t="str">
            <v>East of England</v>
          </cell>
          <cell r="F318" t="str">
            <v>Cambridgeshire</v>
          </cell>
          <cell r="G318" t="str">
            <v>South Cambridgeshire</v>
          </cell>
          <cell r="H318" t="str">
            <v>CB1 8NN</v>
          </cell>
          <cell r="I318" t="str">
            <v>Foundation School</v>
          </cell>
          <cell r="J318" t="str">
            <v>Secondary</v>
          </cell>
          <cell r="K318" t="str">
            <v>Has a sixth form</v>
          </cell>
          <cell r="L318">
            <v>10008867</v>
          </cell>
          <cell r="M318">
            <v>42339</v>
          </cell>
          <cell r="N318">
            <v>42339</v>
          </cell>
          <cell r="O318" t="str">
            <v>Requires Improvement monitoring Visit 2</v>
          </cell>
          <cell r="P318" t="str">
            <v>Schools - S8</v>
          </cell>
          <cell r="Q318" t="str">
            <v>NULL</v>
          </cell>
          <cell r="R318" t="str">
            <v>NULL</v>
          </cell>
          <cell r="S318" t="str">
            <v>NULL</v>
          </cell>
          <cell r="T318" t="str">
            <v>NULL</v>
          </cell>
          <cell r="U318" t="str">
            <v>NULL</v>
          </cell>
          <cell r="V318" t="str">
            <v>NULL</v>
          </cell>
          <cell r="W318" t="str">
            <v>NULL</v>
          </cell>
          <cell r="X318" t="str">
            <v>NULL</v>
          </cell>
          <cell r="Y318" t="str">
            <v>NULL</v>
          </cell>
          <cell r="Z318" t="str">
            <v>NULL</v>
          </cell>
          <cell r="AA318" t="str">
            <v>NULL</v>
          </cell>
          <cell r="AB318" t="str">
            <v>NULL</v>
          </cell>
          <cell r="AC318" t="str">
            <v>NULL</v>
          </cell>
          <cell r="AD318">
            <v>3</v>
          </cell>
          <cell r="AE318" t="str">
            <v>NULL</v>
          </cell>
          <cell r="AF318">
            <v>3</v>
          </cell>
          <cell r="AG318">
            <v>3</v>
          </cell>
          <cell r="AH318">
            <v>2</v>
          </cell>
          <cell r="AI318">
            <v>3</v>
          </cell>
          <cell r="AJ318" t="str">
            <v>NULL</v>
          </cell>
          <cell r="AK318" t="str">
            <v>NULL</v>
          </cell>
          <cell r="AL318" t="str">
            <v>NULL</v>
          </cell>
        </row>
        <row r="319">
          <cell r="A319">
            <v>110949</v>
          </cell>
          <cell r="B319">
            <v>8737021</v>
          </cell>
          <cell r="C319" t="str">
            <v>Meadowgate School</v>
          </cell>
          <cell r="D319" t="str">
            <v>East of England</v>
          </cell>
          <cell r="E319" t="str">
            <v>East of England</v>
          </cell>
          <cell r="F319" t="str">
            <v>Cambridgeshire</v>
          </cell>
          <cell r="G319" t="str">
            <v>North East Cambridgeshire</v>
          </cell>
          <cell r="H319" t="str">
            <v>PE13 2JH</v>
          </cell>
          <cell r="I319" t="str">
            <v>Community Special School</v>
          </cell>
          <cell r="J319" t="str">
            <v>Special</v>
          </cell>
          <cell r="K319" t="str">
            <v>Has a sixth form</v>
          </cell>
          <cell r="L319">
            <v>10001249</v>
          </cell>
          <cell r="M319">
            <v>42311</v>
          </cell>
          <cell r="N319">
            <v>42311</v>
          </cell>
          <cell r="O319" t="str">
            <v>Maintained Academy and School Short inspection</v>
          </cell>
          <cell r="P319" t="str">
            <v>Schools - Short inspection</v>
          </cell>
          <cell r="Q319" t="str">
            <v>NULL</v>
          </cell>
          <cell r="R319" t="str">
            <v>NULL</v>
          </cell>
          <cell r="S319" t="str">
            <v>NULL</v>
          </cell>
          <cell r="T319" t="str">
            <v>NULL</v>
          </cell>
          <cell r="U319" t="str">
            <v>NULL</v>
          </cell>
          <cell r="V319" t="str">
            <v>NULL</v>
          </cell>
          <cell r="W319" t="str">
            <v>NULL</v>
          </cell>
          <cell r="X319" t="str">
            <v>NULL</v>
          </cell>
          <cell r="Y319" t="str">
            <v>NULL</v>
          </cell>
          <cell r="Z319" t="str">
            <v>NULL</v>
          </cell>
          <cell r="AA319" t="str">
            <v>NULL</v>
          </cell>
          <cell r="AB319" t="str">
            <v>NULL</v>
          </cell>
          <cell r="AC319" t="str">
            <v>NULL</v>
          </cell>
          <cell r="AD319">
            <v>1</v>
          </cell>
          <cell r="AE319" t="str">
            <v>NULL</v>
          </cell>
          <cell r="AF319">
            <v>1</v>
          </cell>
          <cell r="AG319">
            <v>1</v>
          </cell>
          <cell r="AH319">
            <v>1</v>
          </cell>
          <cell r="AI319">
            <v>1</v>
          </cell>
          <cell r="AJ319" t="str">
            <v>NULL</v>
          </cell>
          <cell r="AK319">
            <v>1</v>
          </cell>
          <cell r="AL319">
            <v>1</v>
          </cell>
        </row>
        <row r="320">
          <cell r="A320">
            <v>110973</v>
          </cell>
          <cell r="B320">
            <v>8772016</v>
          </cell>
          <cell r="C320" t="str">
            <v>Meadowside Community Primary and Nursery School</v>
          </cell>
          <cell r="D320" t="str">
            <v>North West</v>
          </cell>
          <cell r="E320" t="str">
            <v>North West</v>
          </cell>
          <cell r="F320" t="str">
            <v>Warrington</v>
          </cell>
          <cell r="G320" t="str">
            <v>Warrington North</v>
          </cell>
          <cell r="H320" t="str">
            <v>WA2 9PH</v>
          </cell>
          <cell r="I320" t="str">
            <v>Community School</v>
          </cell>
          <cell r="J320" t="str">
            <v>Primary</v>
          </cell>
          <cell r="K320" t="str">
            <v>Does not have a sixth form</v>
          </cell>
          <cell r="L320">
            <v>10002191</v>
          </cell>
          <cell r="M320">
            <v>42311</v>
          </cell>
          <cell r="N320">
            <v>42312</v>
          </cell>
          <cell r="O320" t="str">
            <v>Requires Improvement S5 Reinspection Visit 1</v>
          </cell>
          <cell r="P320" t="str">
            <v>Schools - S5</v>
          </cell>
          <cell r="Q320" t="str">
            <v>NULL</v>
          </cell>
          <cell r="R320">
            <v>2</v>
          </cell>
          <cell r="S320" t="str">
            <v>NULL</v>
          </cell>
          <cell r="T320">
            <v>2</v>
          </cell>
          <cell r="U320">
            <v>2</v>
          </cell>
          <cell r="V320">
            <v>2</v>
          </cell>
          <cell r="W320">
            <v>2</v>
          </cell>
          <cell r="X320" t="str">
            <v>NULL</v>
          </cell>
          <cell r="Y320">
            <v>2</v>
          </cell>
          <cell r="Z320" t="str">
            <v>NULL</v>
          </cell>
          <cell r="AA320" t="str">
            <v>NULL</v>
          </cell>
          <cell r="AB320" t="str">
            <v>NULL</v>
          </cell>
          <cell r="AC320" t="str">
            <v>NULL</v>
          </cell>
          <cell r="AD320">
            <v>3</v>
          </cell>
          <cell r="AE320" t="str">
            <v>NULL</v>
          </cell>
          <cell r="AF320">
            <v>3</v>
          </cell>
          <cell r="AG320">
            <v>3</v>
          </cell>
          <cell r="AH320">
            <v>2</v>
          </cell>
          <cell r="AI320">
            <v>3</v>
          </cell>
          <cell r="AJ320" t="str">
            <v>NULL</v>
          </cell>
          <cell r="AK320" t="str">
            <v>NULL</v>
          </cell>
          <cell r="AL320" t="str">
            <v>NULL</v>
          </cell>
        </row>
        <row r="321">
          <cell r="A321">
            <v>111078</v>
          </cell>
          <cell r="B321">
            <v>8952225</v>
          </cell>
          <cell r="C321" t="str">
            <v>Wrenbury Primary School</v>
          </cell>
          <cell r="D321" t="str">
            <v>North West</v>
          </cell>
          <cell r="E321" t="str">
            <v>North West</v>
          </cell>
          <cell r="F321" t="str">
            <v>Cheshire East</v>
          </cell>
          <cell r="G321" t="str">
            <v>Eddisbury</v>
          </cell>
          <cell r="H321" t="str">
            <v>CW5 8EN</v>
          </cell>
          <cell r="I321" t="str">
            <v>Community School</v>
          </cell>
          <cell r="J321" t="str">
            <v>Primary</v>
          </cell>
          <cell r="K321" t="str">
            <v>Does not have a sixth form</v>
          </cell>
          <cell r="L321">
            <v>10003347</v>
          </cell>
          <cell r="M321">
            <v>42353</v>
          </cell>
          <cell r="N321">
            <v>42354</v>
          </cell>
          <cell r="O321" t="str">
            <v>Maintained Academy and School Short inspection</v>
          </cell>
          <cell r="P321" t="str">
            <v>Schools - S8 deemed S5</v>
          </cell>
          <cell r="Q321" t="str">
            <v>NULL</v>
          </cell>
          <cell r="R321">
            <v>3</v>
          </cell>
          <cell r="S321" t="str">
            <v>NULL</v>
          </cell>
          <cell r="T321">
            <v>3</v>
          </cell>
          <cell r="U321">
            <v>3</v>
          </cell>
          <cell r="V321">
            <v>2</v>
          </cell>
          <cell r="W321">
            <v>3</v>
          </cell>
          <cell r="X321" t="str">
            <v>NULL</v>
          </cell>
          <cell r="Y321">
            <v>3</v>
          </cell>
          <cell r="Z321" t="str">
            <v>NULL</v>
          </cell>
          <cell r="AA321" t="str">
            <v>NULL</v>
          </cell>
          <cell r="AB321" t="str">
            <v>NULL</v>
          </cell>
          <cell r="AC321" t="str">
            <v>NULL</v>
          </cell>
          <cell r="AD321">
            <v>2</v>
          </cell>
          <cell r="AE321" t="str">
            <v>NULL</v>
          </cell>
          <cell r="AF321">
            <v>2</v>
          </cell>
          <cell r="AG321">
            <v>2</v>
          </cell>
          <cell r="AH321">
            <v>2</v>
          </cell>
          <cell r="AI321">
            <v>2</v>
          </cell>
          <cell r="AJ321" t="str">
            <v>NULL</v>
          </cell>
          <cell r="AK321">
            <v>8</v>
          </cell>
          <cell r="AL321" t="str">
            <v>NULL</v>
          </cell>
        </row>
        <row r="322">
          <cell r="A322">
            <v>111089</v>
          </cell>
          <cell r="B322">
            <v>8962242</v>
          </cell>
          <cell r="C322" t="str">
            <v>Wolverham Primary and Nursery School</v>
          </cell>
          <cell r="D322" t="str">
            <v>North West</v>
          </cell>
          <cell r="E322" t="str">
            <v>North West</v>
          </cell>
          <cell r="F322" t="str">
            <v>Cheshire West and Chester</v>
          </cell>
          <cell r="G322" t="str">
            <v>Ellesmere Port and Neston</v>
          </cell>
          <cell r="H322" t="str">
            <v>CH65 5AT</v>
          </cell>
          <cell r="I322" t="str">
            <v>Community School</v>
          </cell>
          <cell r="J322" t="str">
            <v>Primary</v>
          </cell>
          <cell r="K322" t="str">
            <v>Does not have a sixth form</v>
          </cell>
          <cell r="L322">
            <v>10002594</v>
          </cell>
          <cell r="M322">
            <v>42269</v>
          </cell>
          <cell r="N322">
            <v>42269</v>
          </cell>
          <cell r="O322" t="str">
            <v>S8 No Formal Designation Visit</v>
          </cell>
          <cell r="P322" t="str">
            <v>Schools - S8</v>
          </cell>
          <cell r="Q322" t="str">
            <v>NULL</v>
          </cell>
          <cell r="R322" t="str">
            <v>NULL</v>
          </cell>
          <cell r="S322" t="str">
            <v>NULL</v>
          </cell>
          <cell r="T322" t="str">
            <v>NULL</v>
          </cell>
          <cell r="U322" t="str">
            <v>NULL</v>
          </cell>
          <cell r="V322" t="str">
            <v>NULL</v>
          </cell>
          <cell r="W322" t="str">
            <v>NULL</v>
          </cell>
          <cell r="X322" t="str">
            <v>NULL</v>
          </cell>
          <cell r="Y322" t="str">
            <v>NULL</v>
          </cell>
          <cell r="Z322" t="str">
            <v>NULL</v>
          </cell>
          <cell r="AA322" t="str">
            <v>NULL</v>
          </cell>
          <cell r="AB322" t="str">
            <v>NULL</v>
          </cell>
          <cell r="AC322" t="str">
            <v>NULL</v>
          </cell>
          <cell r="AD322">
            <v>1</v>
          </cell>
          <cell r="AE322" t="str">
            <v>NULL</v>
          </cell>
          <cell r="AF322">
            <v>1</v>
          </cell>
          <cell r="AG322">
            <v>1</v>
          </cell>
          <cell r="AH322">
            <v>1</v>
          </cell>
          <cell r="AI322">
            <v>1</v>
          </cell>
          <cell r="AJ322" t="str">
            <v>NULL</v>
          </cell>
          <cell r="AK322" t="str">
            <v>NULL</v>
          </cell>
          <cell r="AL322" t="str">
            <v>NULL</v>
          </cell>
        </row>
        <row r="323">
          <cell r="A323">
            <v>111100</v>
          </cell>
          <cell r="B323">
            <v>8962260</v>
          </cell>
          <cell r="C323" t="str">
            <v>Upton Westlea Primary School</v>
          </cell>
          <cell r="D323" t="str">
            <v>North West</v>
          </cell>
          <cell r="E323" t="str">
            <v>North West</v>
          </cell>
          <cell r="F323" t="str">
            <v>Cheshire West and Chester</v>
          </cell>
          <cell r="G323" t="str">
            <v>City of Chester</v>
          </cell>
          <cell r="H323" t="str">
            <v>CH2 1QJ</v>
          </cell>
          <cell r="I323" t="str">
            <v>Community School</v>
          </cell>
          <cell r="J323" t="str">
            <v>Primary</v>
          </cell>
          <cell r="K323" t="str">
            <v>Does not have a sixth form</v>
          </cell>
          <cell r="L323">
            <v>10002589</v>
          </cell>
          <cell r="M323">
            <v>42276</v>
          </cell>
          <cell r="N323">
            <v>42277</v>
          </cell>
          <cell r="O323" t="str">
            <v>S8 No Formal Designation Visit</v>
          </cell>
          <cell r="P323" t="str">
            <v>Schools - S8 deemed S5</v>
          </cell>
          <cell r="Q323" t="str">
            <v>NULL</v>
          </cell>
          <cell r="R323">
            <v>3</v>
          </cell>
          <cell r="S323" t="str">
            <v>NULL</v>
          </cell>
          <cell r="T323">
            <v>3</v>
          </cell>
          <cell r="U323">
            <v>3</v>
          </cell>
          <cell r="V323">
            <v>2</v>
          </cell>
          <cell r="W323">
            <v>3</v>
          </cell>
          <cell r="X323" t="str">
            <v>NULL</v>
          </cell>
          <cell r="Y323">
            <v>2</v>
          </cell>
          <cell r="Z323" t="str">
            <v>NULL</v>
          </cell>
          <cell r="AA323" t="str">
            <v>NULL</v>
          </cell>
          <cell r="AB323" t="str">
            <v>NULL</v>
          </cell>
          <cell r="AC323" t="str">
            <v>NULL</v>
          </cell>
          <cell r="AD323">
            <v>1</v>
          </cell>
          <cell r="AE323" t="str">
            <v>NULL</v>
          </cell>
          <cell r="AF323">
            <v>1</v>
          </cell>
          <cell r="AG323">
            <v>1</v>
          </cell>
          <cell r="AH323">
            <v>1</v>
          </cell>
          <cell r="AI323">
            <v>1</v>
          </cell>
          <cell r="AJ323" t="str">
            <v>NULL</v>
          </cell>
          <cell r="AK323">
            <v>1</v>
          </cell>
          <cell r="AL323">
            <v>9</v>
          </cell>
        </row>
        <row r="324">
          <cell r="A324">
            <v>111110</v>
          </cell>
          <cell r="B324">
            <v>8962276</v>
          </cell>
          <cell r="C324" t="str">
            <v>Tarvin Primary School</v>
          </cell>
          <cell r="D324" t="str">
            <v>North West</v>
          </cell>
          <cell r="E324" t="str">
            <v>North West</v>
          </cell>
          <cell r="F324" t="str">
            <v>Cheshire West and Chester</v>
          </cell>
          <cell r="G324" t="str">
            <v>Eddisbury</v>
          </cell>
          <cell r="H324" t="str">
            <v>CH3 8LS</v>
          </cell>
          <cell r="I324" t="str">
            <v>Community School</v>
          </cell>
          <cell r="J324" t="str">
            <v>Primary</v>
          </cell>
          <cell r="K324" t="str">
            <v>Does not have a sixth form</v>
          </cell>
          <cell r="L324">
            <v>10000836</v>
          </cell>
          <cell r="M324">
            <v>42340</v>
          </cell>
          <cell r="N324">
            <v>42340</v>
          </cell>
          <cell r="O324" t="str">
            <v>Maintained Academy and School Short inspection</v>
          </cell>
          <cell r="P324" t="str">
            <v>Schools - Short inspection</v>
          </cell>
          <cell r="Q324" t="str">
            <v>NULL</v>
          </cell>
          <cell r="R324" t="str">
            <v>NULL</v>
          </cell>
          <cell r="S324" t="str">
            <v>NULL</v>
          </cell>
          <cell r="T324" t="str">
            <v>NULL</v>
          </cell>
          <cell r="U324" t="str">
            <v>NULL</v>
          </cell>
          <cell r="V324" t="str">
            <v>NULL</v>
          </cell>
          <cell r="W324" t="str">
            <v>NULL</v>
          </cell>
          <cell r="X324" t="str">
            <v>NULL</v>
          </cell>
          <cell r="Y324" t="str">
            <v>NULL</v>
          </cell>
          <cell r="Z324" t="str">
            <v>NULL</v>
          </cell>
          <cell r="AA324" t="str">
            <v>NULL</v>
          </cell>
          <cell r="AB324" t="str">
            <v>NULL</v>
          </cell>
          <cell r="AC324" t="str">
            <v>NULL</v>
          </cell>
          <cell r="AD324">
            <v>2</v>
          </cell>
          <cell r="AE324" t="str">
            <v>NULL</v>
          </cell>
          <cell r="AF324">
            <v>2</v>
          </cell>
          <cell r="AG324">
            <v>2</v>
          </cell>
          <cell r="AH324">
            <v>1</v>
          </cell>
          <cell r="AI324">
            <v>1</v>
          </cell>
          <cell r="AJ324" t="str">
            <v>NULL</v>
          </cell>
          <cell r="AK324">
            <v>8</v>
          </cell>
          <cell r="AL324" t="str">
            <v>NULL</v>
          </cell>
        </row>
        <row r="325">
          <cell r="A325">
            <v>111115</v>
          </cell>
          <cell r="B325">
            <v>8962282</v>
          </cell>
          <cell r="C325" t="str">
            <v>Frodsham Weaver Vale Primary School</v>
          </cell>
          <cell r="D325" t="str">
            <v>North West</v>
          </cell>
          <cell r="E325" t="str">
            <v>North West</v>
          </cell>
          <cell r="F325" t="str">
            <v>Cheshire West and Chester</v>
          </cell>
          <cell r="G325" t="str">
            <v>Weaver Vale</v>
          </cell>
          <cell r="H325" t="str">
            <v>WA6 7PZ</v>
          </cell>
          <cell r="I325" t="str">
            <v>Community School</v>
          </cell>
          <cell r="J325" t="str">
            <v>Primary</v>
          </cell>
          <cell r="K325" t="str">
            <v>Does not have a sixth form</v>
          </cell>
          <cell r="L325">
            <v>10002271</v>
          </cell>
          <cell r="M325">
            <v>42270</v>
          </cell>
          <cell r="N325">
            <v>42271</v>
          </cell>
          <cell r="O325" t="str">
            <v>Requires Improvement S5 Reinspection Visit 1</v>
          </cell>
          <cell r="P325" t="str">
            <v>Schools - S5</v>
          </cell>
          <cell r="Q325" t="str">
            <v>NULL</v>
          </cell>
          <cell r="R325">
            <v>2</v>
          </cell>
          <cell r="S325" t="str">
            <v>NULL</v>
          </cell>
          <cell r="T325">
            <v>2</v>
          </cell>
          <cell r="U325">
            <v>2</v>
          </cell>
          <cell r="V325">
            <v>2</v>
          </cell>
          <cell r="W325">
            <v>2</v>
          </cell>
          <cell r="X325" t="str">
            <v>NULL</v>
          </cell>
          <cell r="Y325">
            <v>2</v>
          </cell>
          <cell r="Z325" t="str">
            <v>NULL</v>
          </cell>
          <cell r="AA325" t="str">
            <v>NULL</v>
          </cell>
          <cell r="AB325" t="str">
            <v>NULL</v>
          </cell>
          <cell r="AC325" t="str">
            <v>NULL</v>
          </cell>
          <cell r="AD325">
            <v>3</v>
          </cell>
          <cell r="AE325" t="str">
            <v>NULL</v>
          </cell>
          <cell r="AF325">
            <v>3</v>
          </cell>
          <cell r="AG325">
            <v>3</v>
          </cell>
          <cell r="AH325">
            <v>2</v>
          </cell>
          <cell r="AI325">
            <v>3</v>
          </cell>
          <cell r="AJ325" t="str">
            <v>NULL</v>
          </cell>
          <cell r="AK325" t="str">
            <v>NULL</v>
          </cell>
          <cell r="AL325" t="str">
            <v>NULL</v>
          </cell>
        </row>
        <row r="326">
          <cell r="A326">
            <v>111175</v>
          </cell>
          <cell r="B326">
            <v>8762382</v>
          </cell>
          <cell r="C326" t="str">
            <v>Beechwood Primary School</v>
          </cell>
          <cell r="D326" t="str">
            <v>North West</v>
          </cell>
          <cell r="E326" t="str">
            <v>North West</v>
          </cell>
          <cell r="F326" t="str">
            <v>Halton</v>
          </cell>
          <cell r="G326" t="str">
            <v>Weaver Vale</v>
          </cell>
          <cell r="H326" t="str">
            <v>WA7 2TT</v>
          </cell>
          <cell r="I326" t="str">
            <v>Community School</v>
          </cell>
          <cell r="J326" t="str">
            <v>Primary</v>
          </cell>
          <cell r="K326" t="str">
            <v>Does not have a sixth form</v>
          </cell>
          <cell r="L326">
            <v>10002556</v>
          </cell>
          <cell r="M326">
            <v>42346</v>
          </cell>
          <cell r="N326">
            <v>42347</v>
          </cell>
          <cell r="O326" t="str">
            <v>S8 No Formal Designation Visit</v>
          </cell>
          <cell r="P326" t="str">
            <v>Schools - S8 deemed S5</v>
          </cell>
          <cell r="Q326" t="str">
            <v>NULL</v>
          </cell>
          <cell r="R326">
            <v>2</v>
          </cell>
          <cell r="S326" t="str">
            <v>NULL</v>
          </cell>
          <cell r="T326">
            <v>2</v>
          </cell>
          <cell r="U326">
            <v>2</v>
          </cell>
          <cell r="V326">
            <v>2</v>
          </cell>
          <cell r="W326">
            <v>2</v>
          </cell>
          <cell r="X326" t="str">
            <v>NULL</v>
          </cell>
          <cell r="Y326">
            <v>2</v>
          </cell>
          <cell r="Z326" t="str">
            <v>NULL</v>
          </cell>
          <cell r="AA326" t="str">
            <v>NULL</v>
          </cell>
          <cell r="AB326" t="str">
            <v>NULL</v>
          </cell>
          <cell r="AC326" t="str">
            <v>NULL</v>
          </cell>
          <cell r="AD326">
            <v>1</v>
          </cell>
          <cell r="AE326" t="str">
            <v>NULL</v>
          </cell>
          <cell r="AF326">
            <v>1</v>
          </cell>
          <cell r="AG326">
            <v>1</v>
          </cell>
          <cell r="AH326">
            <v>1</v>
          </cell>
          <cell r="AI326">
            <v>1</v>
          </cell>
          <cell r="AJ326" t="str">
            <v>NULL</v>
          </cell>
          <cell r="AK326">
            <v>8</v>
          </cell>
          <cell r="AL326" t="str">
            <v>NULL</v>
          </cell>
        </row>
        <row r="327">
          <cell r="A327">
            <v>111203</v>
          </cell>
          <cell r="B327">
            <v>8952664</v>
          </cell>
          <cell r="C327" t="str">
            <v>Rainow Primary School</v>
          </cell>
          <cell r="D327" t="str">
            <v>North West</v>
          </cell>
          <cell r="E327" t="str">
            <v>North West</v>
          </cell>
          <cell r="F327" t="str">
            <v>Cheshire East</v>
          </cell>
          <cell r="G327" t="str">
            <v>Macclesfield</v>
          </cell>
          <cell r="H327" t="str">
            <v>SK10 5UB</v>
          </cell>
          <cell r="I327" t="str">
            <v>Community School</v>
          </cell>
          <cell r="J327" t="str">
            <v>Primary</v>
          </cell>
          <cell r="K327" t="str">
            <v>Does not have a sixth form</v>
          </cell>
          <cell r="L327">
            <v>10001085</v>
          </cell>
          <cell r="M327">
            <v>42353</v>
          </cell>
          <cell r="N327">
            <v>42354</v>
          </cell>
          <cell r="O327" t="str">
            <v>Maintained Academy and School Short inspection</v>
          </cell>
          <cell r="P327" t="str">
            <v>Schools - S8 deemed S5</v>
          </cell>
          <cell r="Q327" t="str">
            <v>NULL</v>
          </cell>
          <cell r="R327">
            <v>1</v>
          </cell>
          <cell r="S327" t="str">
            <v>NULL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 t="str">
            <v>NULL</v>
          </cell>
          <cell r="Y327">
            <v>1</v>
          </cell>
          <cell r="Z327" t="str">
            <v>NULL</v>
          </cell>
          <cell r="AA327" t="str">
            <v>NULL</v>
          </cell>
          <cell r="AB327" t="str">
            <v>NULL</v>
          </cell>
          <cell r="AC327" t="str">
            <v>NULL</v>
          </cell>
          <cell r="AD327">
            <v>2</v>
          </cell>
          <cell r="AE327" t="str">
            <v>NULL</v>
          </cell>
          <cell r="AF327">
            <v>2</v>
          </cell>
          <cell r="AG327">
            <v>2</v>
          </cell>
          <cell r="AH327">
            <v>1</v>
          </cell>
          <cell r="AI327">
            <v>2</v>
          </cell>
          <cell r="AJ327" t="str">
            <v>NULL</v>
          </cell>
          <cell r="AK327">
            <v>2</v>
          </cell>
          <cell r="AL327">
            <v>9</v>
          </cell>
        </row>
        <row r="328">
          <cell r="A328">
            <v>111209</v>
          </cell>
          <cell r="B328">
            <v>8962688</v>
          </cell>
          <cell r="C328" t="str">
            <v>Cherry Grove Primary School</v>
          </cell>
          <cell r="D328" t="str">
            <v>North West</v>
          </cell>
          <cell r="E328" t="str">
            <v>North West</v>
          </cell>
          <cell r="F328" t="str">
            <v>Cheshire West and Chester</v>
          </cell>
          <cell r="G328" t="str">
            <v>City of Chester</v>
          </cell>
          <cell r="H328" t="str">
            <v>CH3 5EN</v>
          </cell>
          <cell r="I328" t="str">
            <v>Community School</v>
          </cell>
          <cell r="J328" t="str">
            <v>Primary</v>
          </cell>
          <cell r="K328" t="str">
            <v>Does not have a sixth form</v>
          </cell>
          <cell r="L328">
            <v>10002268</v>
          </cell>
          <cell r="M328">
            <v>42269</v>
          </cell>
          <cell r="N328">
            <v>42270</v>
          </cell>
          <cell r="O328" t="str">
            <v>Requires Improvement S5 Reinspection Visit 1</v>
          </cell>
          <cell r="P328" t="str">
            <v>Schools - S5</v>
          </cell>
          <cell r="Q328" t="str">
            <v>NULL</v>
          </cell>
          <cell r="R328">
            <v>2</v>
          </cell>
          <cell r="S328" t="str">
            <v>NULL</v>
          </cell>
          <cell r="T328">
            <v>2</v>
          </cell>
          <cell r="U328">
            <v>2</v>
          </cell>
          <cell r="V328">
            <v>2</v>
          </cell>
          <cell r="W328">
            <v>2</v>
          </cell>
          <cell r="X328" t="str">
            <v>NULL</v>
          </cell>
          <cell r="Y328">
            <v>2</v>
          </cell>
          <cell r="Z328" t="str">
            <v>NULL</v>
          </cell>
          <cell r="AA328" t="str">
            <v>NULL</v>
          </cell>
          <cell r="AB328" t="str">
            <v>NULL</v>
          </cell>
          <cell r="AC328" t="str">
            <v>NULL</v>
          </cell>
          <cell r="AD328">
            <v>3</v>
          </cell>
          <cell r="AE328" t="str">
            <v>NULL</v>
          </cell>
          <cell r="AF328">
            <v>3</v>
          </cell>
          <cell r="AG328">
            <v>3</v>
          </cell>
          <cell r="AH328">
            <v>2</v>
          </cell>
          <cell r="AI328">
            <v>2</v>
          </cell>
          <cell r="AJ328" t="str">
            <v>NULL</v>
          </cell>
          <cell r="AK328" t="str">
            <v>NULL</v>
          </cell>
          <cell r="AL328" t="str">
            <v>NULL</v>
          </cell>
        </row>
        <row r="329">
          <cell r="A329">
            <v>111262</v>
          </cell>
          <cell r="B329">
            <v>8963134</v>
          </cell>
          <cell r="C329" t="str">
            <v>St Chad's CofE Primary School</v>
          </cell>
          <cell r="D329" t="str">
            <v>North West</v>
          </cell>
          <cell r="E329" t="str">
            <v>North West</v>
          </cell>
          <cell r="F329" t="str">
            <v>Cheshire West and Chester</v>
          </cell>
          <cell r="G329" t="str">
            <v>Eddisbury</v>
          </cell>
          <cell r="H329" t="str">
            <v>CW7 4AT</v>
          </cell>
          <cell r="I329" t="str">
            <v>Voluntary Controlled School</v>
          </cell>
          <cell r="J329" t="str">
            <v>Primary</v>
          </cell>
          <cell r="K329" t="str">
            <v>Does not have a sixth form</v>
          </cell>
          <cell r="L329">
            <v>10007257</v>
          </cell>
          <cell r="M329">
            <v>42328</v>
          </cell>
          <cell r="N329">
            <v>42328</v>
          </cell>
          <cell r="O329" t="str">
            <v>Requires Improvement monitoring Visit 1</v>
          </cell>
          <cell r="P329" t="str">
            <v>Schools - S8</v>
          </cell>
          <cell r="Q329" t="str">
            <v>NULL</v>
          </cell>
          <cell r="R329" t="str">
            <v>NULL</v>
          </cell>
          <cell r="S329" t="str">
            <v>NULL</v>
          </cell>
          <cell r="T329" t="str">
            <v>NULL</v>
          </cell>
          <cell r="U329" t="str">
            <v>NULL</v>
          </cell>
          <cell r="V329" t="str">
            <v>NULL</v>
          </cell>
          <cell r="W329" t="str">
            <v>NULL</v>
          </cell>
          <cell r="X329" t="str">
            <v>NULL</v>
          </cell>
          <cell r="Y329" t="str">
            <v>NULL</v>
          </cell>
          <cell r="Z329" t="str">
            <v>NULL</v>
          </cell>
          <cell r="AA329" t="str">
            <v>NULL</v>
          </cell>
          <cell r="AB329" t="str">
            <v>NULL</v>
          </cell>
          <cell r="AC329" t="str">
            <v>NULL</v>
          </cell>
          <cell r="AD329">
            <v>3</v>
          </cell>
          <cell r="AE329" t="str">
            <v>NULL</v>
          </cell>
          <cell r="AF329">
            <v>3</v>
          </cell>
          <cell r="AG329">
            <v>3</v>
          </cell>
          <cell r="AH329">
            <v>2</v>
          </cell>
          <cell r="AI329">
            <v>3</v>
          </cell>
          <cell r="AJ329" t="str">
            <v>NULL</v>
          </cell>
          <cell r="AK329">
            <v>2</v>
          </cell>
          <cell r="AL329">
            <v>9</v>
          </cell>
        </row>
        <row r="330">
          <cell r="A330">
            <v>111309</v>
          </cell>
          <cell r="B330">
            <v>8773409</v>
          </cell>
          <cell r="C330" t="str">
            <v>St Augustine's Catholic Primary School</v>
          </cell>
          <cell r="D330" t="str">
            <v>North West</v>
          </cell>
          <cell r="E330" t="str">
            <v>North West</v>
          </cell>
          <cell r="F330" t="str">
            <v>Warrington</v>
          </cell>
          <cell r="G330" t="str">
            <v>Warrington South</v>
          </cell>
          <cell r="H330" t="str">
            <v>WA4 1PY</v>
          </cell>
          <cell r="I330" t="str">
            <v>Voluntary Aided School</v>
          </cell>
          <cell r="J330" t="str">
            <v>Primary</v>
          </cell>
          <cell r="K330" t="str">
            <v>Does not have a sixth form</v>
          </cell>
          <cell r="L330">
            <v>10005399</v>
          </cell>
          <cell r="M330">
            <v>42290</v>
          </cell>
          <cell r="N330">
            <v>42291</v>
          </cell>
          <cell r="O330" t="str">
            <v>Schools into Special Measures Visit 4</v>
          </cell>
          <cell r="P330" t="str">
            <v>Schools - S8</v>
          </cell>
          <cell r="Q330" t="str">
            <v>NULL</v>
          </cell>
          <cell r="R330" t="str">
            <v>NULL</v>
          </cell>
          <cell r="S330" t="str">
            <v>NULL</v>
          </cell>
          <cell r="T330" t="str">
            <v>NULL</v>
          </cell>
          <cell r="U330" t="str">
            <v>NULL</v>
          </cell>
          <cell r="V330" t="str">
            <v>NULL</v>
          </cell>
          <cell r="W330" t="str">
            <v>NULL</v>
          </cell>
          <cell r="X330" t="str">
            <v>NULL</v>
          </cell>
          <cell r="Y330" t="str">
            <v>NULL</v>
          </cell>
          <cell r="Z330" t="str">
            <v>NULL</v>
          </cell>
          <cell r="AA330" t="str">
            <v>NULL</v>
          </cell>
          <cell r="AB330" t="str">
            <v>NULL</v>
          </cell>
          <cell r="AC330" t="str">
            <v>NULL</v>
          </cell>
          <cell r="AD330">
            <v>4</v>
          </cell>
          <cell r="AE330" t="str">
            <v>SM</v>
          </cell>
          <cell r="AF330">
            <v>4</v>
          </cell>
          <cell r="AG330">
            <v>4</v>
          </cell>
          <cell r="AH330">
            <v>3</v>
          </cell>
          <cell r="AI330">
            <v>4</v>
          </cell>
          <cell r="AJ330" t="str">
            <v>NULL</v>
          </cell>
          <cell r="AK330" t="str">
            <v>NULL</v>
          </cell>
          <cell r="AL330" t="str">
            <v>NULL</v>
          </cell>
        </row>
        <row r="331">
          <cell r="A331">
            <v>111311</v>
          </cell>
          <cell r="B331">
            <v>8963415</v>
          </cell>
          <cell r="C331" t="str">
            <v>St Clare's Catholic Primary School</v>
          </cell>
          <cell r="D331" t="str">
            <v>North West</v>
          </cell>
          <cell r="E331" t="str">
            <v>North West</v>
          </cell>
          <cell r="F331" t="str">
            <v>Cheshire West and Chester</v>
          </cell>
          <cell r="G331" t="str">
            <v>City of Chester</v>
          </cell>
          <cell r="H331" t="str">
            <v>CH4 8HX</v>
          </cell>
          <cell r="I331" t="str">
            <v>Voluntary Aided School</v>
          </cell>
          <cell r="J331" t="str">
            <v>Primary</v>
          </cell>
          <cell r="K331" t="str">
            <v>Does not have a sixth form</v>
          </cell>
          <cell r="L331">
            <v>10002269</v>
          </cell>
          <cell r="M331">
            <v>42283</v>
          </cell>
          <cell r="N331">
            <v>42284</v>
          </cell>
          <cell r="O331" t="str">
            <v>Requires Improvement S5 Reinspection Visit 1</v>
          </cell>
          <cell r="P331" t="str">
            <v>Schools - S5</v>
          </cell>
          <cell r="Q331" t="str">
            <v>NULL</v>
          </cell>
          <cell r="R331">
            <v>2</v>
          </cell>
          <cell r="S331" t="str">
            <v>NULL</v>
          </cell>
          <cell r="T331">
            <v>2</v>
          </cell>
          <cell r="U331">
            <v>2</v>
          </cell>
          <cell r="V331">
            <v>2</v>
          </cell>
          <cell r="W331">
            <v>2</v>
          </cell>
          <cell r="X331" t="str">
            <v>NULL</v>
          </cell>
          <cell r="Y331">
            <v>2</v>
          </cell>
          <cell r="Z331" t="str">
            <v>NULL</v>
          </cell>
          <cell r="AA331" t="str">
            <v>NULL</v>
          </cell>
          <cell r="AB331" t="str">
            <v>NULL</v>
          </cell>
          <cell r="AC331" t="str">
            <v>NULL</v>
          </cell>
          <cell r="AD331">
            <v>3</v>
          </cell>
          <cell r="AE331" t="str">
            <v>NULL</v>
          </cell>
          <cell r="AF331">
            <v>3</v>
          </cell>
          <cell r="AG331">
            <v>3</v>
          </cell>
          <cell r="AH331">
            <v>3</v>
          </cell>
          <cell r="AI331">
            <v>3</v>
          </cell>
          <cell r="AJ331" t="str">
            <v>NULL</v>
          </cell>
          <cell r="AK331" t="str">
            <v>NULL</v>
          </cell>
          <cell r="AL331" t="str">
            <v>NULL</v>
          </cell>
        </row>
        <row r="332">
          <cell r="A332">
            <v>111322</v>
          </cell>
          <cell r="B332">
            <v>8773512</v>
          </cell>
          <cell r="C332" t="str">
            <v>St Monica's Catholic Primary School</v>
          </cell>
          <cell r="D332" t="str">
            <v>North West</v>
          </cell>
          <cell r="E332" t="str">
            <v>North West</v>
          </cell>
          <cell r="F332" t="str">
            <v>Warrington</v>
          </cell>
          <cell r="G332" t="str">
            <v>Warrington South</v>
          </cell>
          <cell r="H332" t="str">
            <v>WA4 3AG</v>
          </cell>
          <cell r="I332" t="str">
            <v>Voluntary Aided School</v>
          </cell>
          <cell r="J332" t="str">
            <v>Primary</v>
          </cell>
          <cell r="K332" t="str">
            <v>Does not have a sixth form</v>
          </cell>
          <cell r="L332">
            <v>10000800</v>
          </cell>
          <cell r="M332">
            <v>42269</v>
          </cell>
          <cell r="N332">
            <v>42269</v>
          </cell>
          <cell r="O332" t="str">
            <v>Maintained Academy and School Short inspection</v>
          </cell>
          <cell r="P332" t="str">
            <v>Schools - Short inspection</v>
          </cell>
          <cell r="Q332" t="str">
            <v>NULL</v>
          </cell>
          <cell r="R332" t="str">
            <v>NULL</v>
          </cell>
          <cell r="S332" t="str">
            <v>NULL</v>
          </cell>
          <cell r="T332" t="str">
            <v>NULL</v>
          </cell>
          <cell r="U332" t="str">
            <v>NULL</v>
          </cell>
          <cell r="V332" t="str">
            <v>NULL</v>
          </cell>
          <cell r="W332" t="str">
            <v>NULL</v>
          </cell>
          <cell r="X332" t="str">
            <v>NULL</v>
          </cell>
          <cell r="Y332" t="str">
            <v>NULL</v>
          </cell>
          <cell r="Z332" t="str">
            <v>NULL</v>
          </cell>
          <cell r="AA332" t="str">
            <v>NULL</v>
          </cell>
          <cell r="AB332" t="str">
            <v>NULL</v>
          </cell>
          <cell r="AC332" t="str">
            <v>NULL</v>
          </cell>
          <cell r="AD332">
            <v>2</v>
          </cell>
          <cell r="AE332" t="str">
            <v>NULL</v>
          </cell>
          <cell r="AF332">
            <v>2</v>
          </cell>
          <cell r="AG332">
            <v>2</v>
          </cell>
          <cell r="AH332">
            <v>2</v>
          </cell>
          <cell r="AI332">
            <v>2</v>
          </cell>
          <cell r="AJ332" t="str">
            <v>NULL</v>
          </cell>
          <cell r="AK332">
            <v>8</v>
          </cell>
          <cell r="AL332" t="str">
            <v>NULL</v>
          </cell>
        </row>
        <row r="333">
          <cell r="A333">
            <v>111329</v>
          </cell>
          <cell r="B333">
            <v>8953524</v>
          </cell>
          <cell r="C333" t="str">
            <v>Marton and District CofE Aided Primary School</v>
          </cell>
          <cell r="D333" t="str">
            <v>North West</v>
          </cell>
          <cell r="E333" t="str">
            <v>North West</v>
          </cell>
          <cell r="F333" t="str">
            <v>Cheshire East</v>
          </cell>
          <cell r="G333" t="str">
            <v>Macclesfield</v>
          </cell>
          <cell r="H333" t="str">
            <v>SK11 9HD</v>
          </cell>
          <cell r="I333" t="str">
            <v>Voluntary Aided School</v>
          </cell>
          <cell r="J333" t="str">
            <v>Primary</v>
          </cell>
          <cell r="K333" t="str">
            <v>Does not have a sixth form</v>
          </cell>
          <cell r="L333">
            <v>10006769</v>
          </cell>
          <cell r="M333">
            <v>42349</v>
          </cell>
          <cell r="N333">
            <v>42349</v>
          </cell>
          <cell r="O333" t="str">
            <v>Requires Improvement monitoring Visit 1</v>
          </cell>
          <cell r="P333" t="str">
            <v>Schools - S8</v>
          </cell>
          <cell r="Q333" t="str">
            <v>NULL</v>
          </cell>
          <cell r="R333" t="str">
            <v>NULL</v>
          </cell>
          <cell r="S333" t="str">
            <v>NULL</v>
          </cell>
          <cell r="T333" t="str">
            <v>NULL</v>
          </cell>
          <cell r="U333" t="str">
            <v>NULL</v>
          </cell>
          <cell r="V333" t="str">
            <v>NULL</v>
          </cell>
          <cell r="W333" t="str">
            <v>NULL</v>
          </cell>
          <cell r="X333" t="str">
            <v>NULL</v>
          </cell>
          <cell r="Y333" t="str">
            <v>NULL</v>
          </cell>
          <cell r="Z333" t="str">
            <v>NULL</v>
          </cell>
          <cell r="AA333" t="str">
            <v>NULL</v>
          </cell>
          <cell r="AB333" t="str">
            <v>NULL</v>
          </cell>
          <cell r="AC333" t="str">
            <v>NULL</v>
          </cell>
          <cell r="AD333">
            <v>3</v>
          </cell>
          <cell r="AE333" t="str">
            <v>NULL</v>
          </cell>
          <cell r="AF333">
            <v>3</v>
          </cell>
          <cell r="AG333">
            <v>3</v>
          </cell>
          <cell r="AH333">
            <v>3</v>
          </cell>
          <cell r="AI333">
            <v>3</v>
          </cell>
          <cell r="AJ333" t="str">
            <v>NULL</v>
          </cell>
          <cell r="AK333">
            <v>3</v>
          </cell>
          <cell r="AL333">
            <v>9</v>
          </cell>
        </row>
        <row r="334">
          <cell r="A334">
            <v>111344</v>
          </cell>
          <cell r="B334">
            <v>8953544</v>
          </cell>
          <cell r="C334" t="str">
            <v>Bunbury Aldersey CofE Primary School</v>
          </cell>
          <cell r="D334" t="str">
            <v>North West</v>
          </cell>
          <cell r="E334" t="str">
            <v>North West</v>
          </cell>
          <cell r="F334" t="str">
            <v>Cheshire East</v>
          </cell>
          <cell r="G334" t="str">
            <v>Eddisbury</v>
          </cell>
          <cell r="H334" t="str">
            <v>CW6 9NR</v>
          </cell>
          <cell r="I334" t="str">
            <v>Voluntary Aided School</v>
          </cell>
          <cell r="J334" t="str">
            <v>Primary</v>
          </cell>
          <cell r="K334" t="str">
            <v>Does not have a sixth form</v>
          </cell>
          <cell r="L334">
            <v>10003974</v>
          </cell>
          <cell r="M334">
            <v>42277</v>
          </cell>
          <cell r="N334">
            <v>42278</v>
          </cell>
          <cell r="O334" t="str">
            <v>Schools into Special Measures Visit 2</v>
          </cell>
          <cell r="P334" t="str">
            <v>Schools - S8</v>
          </cell>
          <cell r="Q334" t="str">
            <v>NULL</v>
          </cell>
          <cell r="R334" t="str">
            <v>NULL</v>
          </cell>
          <cell r="S334" t="str">
            <v>NULL</v>
          </cell>
          <cell r="T334" t="str">
            <v>NULL</v>
          </cell>
          <cell r="U334" t="str">
            <v>NULL</v>
          </cell>
          <cell r="V334" t="str">
            <v>NULL</v>
          </cell>
          <cell r="W334" t="str">
            <v>NULL</v>
          </cell>
          <cell r="X334" t="str">
            <v>NULL</v>
          </cell>
          <cell r="Y334" t="str">
            <v>NULL</v>
          </cell>
          <cell r="Z334" t="str">
            <v>NULL</v>
          </cell>
          <cell r="AA334" t="str">
            <v>NULL</v>
          </cell>
          <cell r="AB334" t="str">
            <v>NULL</v>
          </cell>
          <cell r="AC334" t="str">
            <v>NULL</v>
          </cell>
          <cell r="AD334">
            <v>4</v>
          </cell>
          <cell r="AE334" t="str">
            <v>SM</v>
          </cell>
          <cell r="AF334">
            <v>2</v>
          </cell>
          <cell r="AG334">
            <v>2</v>
          </cell>
          <cell r="AH334">
            <v>4</v>
          </cell>
          <cell r="AI334">
            <v>4</v>
          </cell>
          <cell r="AJ334" t="str">
            <v>NULL</v>
          </cell>
          <cell r="AK334">
            <v>2</v>
          </cell>
          <cell r="AL334">
            <v>9</v>
          </cell>
        </row>
        <row r="335">
          <cell r="A335">
            <v>111410</v>
          </cell>
          <cell r="B335">
            <v>8954127</v>
          </cell>
          <cell r="C335" t="str">
            <v>Middlewich High School</v>
          </cell>
          <cell r="D335" t="str">
            <v>North West</v>
          </cell>
          <cell r="E335" t="str">
            <v>North West</v>
          </cell>
          <cell r="F335" t="str">
            <v>Cheshire East</v>
          </cell>
          <cell r="G335" t="str">
            <v>Congleton</v>
          </cell>
          <cell r="H335" t="str">
            <v>CW10 9BU</v>
          </cell>
          <cell r="I335" t="str">
            <v>Community School</v>
          </cell>
          <cell r="J335" t="str">
            <v>Secondary</v>
          </cell>
          <cell r="K335" t="str">
            <v>Does not have a sixth form</v>
          </cell>
          <cell r="L335">
            <v>10005524</v>
          </cell>
          <cell r="M335">
            <v>42332</v>
          </cell>
          <cell r="N335">
            <v>42332</v>
          </cell>
          <cell r="O335" t="str">
            <v>Maintained Academy and School Short inspection</v>
          </cell>
          <cell r="P335" t="str">
            <v>Schools - Short inspection</v>
          </cell>
          <cell r="Q335" t="str">
            <v>NULL</v>
          </cell>
          <cell r="R335" t="str">
            <v>NULL</v>
          </cell>
          <cell r="S335" t="str">
            <v>NULL</v>
          </cell>
          <cell r="T335" t="str">
            <v>NULL</v>
          </cell>
          <cell r="U335" t="str">
            <v>NULL</v>
          </cell>
          <cell r="V335" t="str">
            <v>NULL</v>
          </cell>
          <cell r="W335" t="str">
            <v>NULL</v>
          </cell>
          <cell r="X335" t="str">
            <v>NULL</v>
          </cell>
          <cell r="Y335" t="str">
            <v>NULL</v>
          </cell>
          <cell r="Z335" t="str">
            <v>NULL</v>
          </cell>
          <cell r="AA335" t="str">
            <v>NULL</v>
          </cell>
          <cell r="AB335" t="str">
            <v>NULL</v>
          </cell>
          <cell r="AC335" t="str">
            <v>NULL</v>
          </cell>
          <cell r="AD335">
            <v>2</v>
          </cell>
          <cell r="AE335" t="str">
            <v>NULL</v>
          </cell>
          <cell r="AF335">
            <v>2</v>
          </cell>
          <cell r="AG335">
            <v>2</v>
          </cell>
          <cell r="AH335">
            <v>2</v>
          </cell>
          <cell r="AI335">
            <v>2</v>
          </cell>
          <cell r="AJ335" t="str">
            <v>NULL</v>
          </cell>
          <cell r="AK335" t="str">
            <v>NULL</v>
          </cell>
          <cell r="AL335" t="str">
            <v>NULL</v>
          </cell>
        </row>
        <row r="336">
          <cell r="A336">
            <v>111419</v>
          </cell>
          <cell r="B336">
            <v>8954143</v>
          </cell>
          <cell r="C336" t="str">
            <v>Malbank School and Sixth Form College</v>
          </cell>
          <cell r="D336" t="str">
            <v>North West</v>
          </cell>
          <cell r="E336" t="str">
            <v>North West</v>
          </cell>
          <cell r="F336" t="str">
            <v>Cheshire East</v>
          </cell>
          <cell r="G336" t="str">
            <v>Crewe and Nantwich</v>
          </cell>
          <cell r="H336" t="str">
            <v>CW5 5HD</v>
          </cell>
          <cell r="I336" t="str">
            <v>Foundation School</v>
          </cell>
          <cell r="J336" t="str">
            <v>Secondary</v>
          </cell>
          <cell r="K336" t="str">
            <v>Has a sixth form</v>
          </cell>
          <cell r="L336">
            <v>10000787</v>
          </cell>
          <cell r="M336">
            <v>42332</v>
          </cell>
          <cell r="N336">
            <v>42334</v>
          </cell>
          <cell r="O336" t="str">
            <v>Maintained Academy and School Short inspection</v>
          </cell>
          <cell r="P336" t="str">
            <v>Schools - S8 deemed S5</v>
          </cell>
          <cell r="Q336" t="str">
            <v>NULL</v>
          </cell>
          <cell r="R336">
            <v>2</v>
          </cell>
          <cell r="S336" t="str">
            <v>NULL</v>
          </cell>
          <cell r="T336">
            <v>2</v>
          </cell>
          <cell r="U336">
            <v>2</v>
          </cell>
          <cell r="V336">
            <v>2</v>
          </cell>
          <cell r="W336">
            <v>2</v>
          </cell>
          <cell r="X336" t="str">
            <v>NULL</v>
          </cell>
          <cell r="Y336" t="str">
            <v>NULL</v>
          </cell>
          <cell r="Z336">
            <v>2</v>
          </cell>
          <cell r="AA336" t="str">
            <v>NULL</v>
          </cell>
          <cell r="AB336" t="str">
            <v>NULL</v>
          </cell>
          <cell r="AC336" t="str">
            <v>NULL</v>
          </cell>
          <cell r="AD336">
            <v>2</v>
          </cell>
          <cell r="AE336" t="str">
            <v>NULL</v>
          </cell>
          <cell r="AF336">
            <v>2</v>
          </cell>
          <cell r="AG336">
            <v>2</v>
          </cell>
          <cell r="AH336">
            <v>2</v>
          </cell>
          <cell r="AI336">
            <v>1</v>
          </cell>
          <cell r="AJ336" t="str">
            <v>NULL</v>
          </cell>
          <cell r="AK336">
            <v>9</v>
          </cell>
          <cell r="AL336">
            <v>2</v>
          </cell>
        </row>
        <row r="337">
          <cell r="A337">
            <v>111436</v>
          </cell>
          <cell r="B337">
            <v>8954211</v>
          </cell>
          <cell r="C337" t="str">
            <v>Poynton High School</v>
          </cell>
          <cell r="D337" t="str">
            <v>North West</v>
          </cell>
          <cell r="E337" t="str">
            <v>North West</v>
          </cell>
          <cell r="F337" t="str">
            <v>Cheshire East</v>
          </cell>
          <cell r="G337" t="str">
            <v>Macclesfield</v>
          </cell>
          <cell r="H337" t="str">
            <v>SK12 1PU</v>
          </cell>
          <cell r="I337" t="str">
            <v>Community School</v>
          </cell>
          <cell r="J337" t="str">
            <v>Secondary</v>
          </cell>
          <cell r="K337" t="str">
            <v>Has a sixth form</v>
          </cell>
          <cell r="L337">
            <v>10010080</v>
          </cell>
          <cell r="M337">
            <v>42348</v>
          </cell>
          <cell r="N337">
            <v>42349</v>
          </cell>
          <cell r="O337" t="str">
            <v>Requires Improvement S5 Reinspection Visit 1</v>
          </cell>
          <cell r="P337" t="str">
            <v>Schools - S5</v>
          </cell>
          <cell r="Q337" t="str">
            <v>NULL</v>
          </cell>
          <cell r="R337">
            <v>2</v>
          </cell>
          <cell r="S337" t="str">
            <v>NULL</v>
          </cell>
          <cell r="T337">
            <v>2</v>
          </cell>
          <cell r="U337">
            <v>2</v>
          </cell>
          <cell r="V337">
            <v>2</v>
          </cell>
          <cell r="W337">
            <v>2</v>
          </cell>
          <cell r="X337" t="str">
            <v>NULL</v>
          </cell>
          <cell r="Y337" t="str">
            <v>NULL</v>
          </cell>
          <cell r="Z337">
            <v>2</v>
          </cell>
          <cell r="AA337" t="str">
            <v>NULL</v>
          </cell>
          <cell r="AB337" t="str">
            <v>NULL</v>
          </cell>
          <cell r="AC337" t="str">
            <v>NULL</v>
          </cell>
          <cell r="AD337">
            <v>3</v>
          </cell>
          <cell r="AE337" t="str">
            <v>NULL</v>
          </cell>
          <cell r="AF337">
            <v>2</v>
          </cell>
          <cell r="AG337">
            <v>2</v>
          </cell>
          <cell r="AH337">
            <v>2</v>
          </cell>
          <cell r="AI337">
            <v>3</v>
          </cell>
          <cell r="AJ337" t="str">
            <v>NULL</v>
          </cell>
          <cell r="AK337" t="str">
            <v>NULL</v>
          </cell>
          <cell r="AL337" t="str">
            <v>NULL</v>
          </cell>
        </row>
        <row r="338">
          <cell r="A338">
            <v>111442</v>
          </cell>
          <cell r="B338">
            <v>8954223</v>
          </cell>
          <cell r="C338" t="str">
            <v>Kings Grove School</v>
          </cell>
          <cell r="D338" t="str">
            <v>North West</v>
          </cell>
          <cell r="E338" t="str">
            <v>North West</v>
          </cell>
          <cell r="F338" t="str">
            <v>Cheshire East</v>
          </cell>
          <cell r="G338" t="str">
            <v>Crewe and Nantwich</v>
          </cell>
          <cell r="H338" t="str">
            <v>CW2 7NQ</v>
          </cell>
          <cell r="I338" t="str">
            <v>Foundation School</v>
          </cell>
          <cell r="J338" t="str">
            <v>Secondary</v>
          </cell>
          <cell r="K338" t="str">
            <v>Does not have a sixth form</v>
          </cell>
          <cell r="L338">
            <v>10005875</v>
          </cell>
          <cell r="M338">
            <v>42276</v>
          </cell>
          <cell r="N338">
            <v>42277</v>
          </cell>
          <cell r="O338" t="str">
            <v>Schools into Special Measures Visit 2</v>
          </cell>
          <cell r="P338" t="str">
            <v>Schools - S8</v>
          </cell>
          <cell r="Q338" t="str">
            <v>NULL</v>
          </cell>
          <cell r="R338" t="str">
            <v>NULL</v>
          </cell>
          <cell r="S338" t="str">
            <v>NULL</v>
          </cell>
          <cell r="T338" t="str">
            <v>NULL</v>
          </cell>
          <cell r="U338" t="str">
            <v>NULL</v>
          </cell>
          <cell r="V338" t="str">
            <v>NULL</v>
          </cell>
          <cell r="W338" t="str">
            <v>NULL</v>
          </cell>
          <cell r="X338" t="str">
            <v>NULL</v>
          </cell>
          <cell r="Y338" t="str">
            <v>NULL</v>
          </cell>
          <cell r="Z338" t="str">
            <v>NULL</v>
          </cell>
          <cell r="AA338" t="str">
            <v>NULL</v>
          </cell>
          <cell r="AB338" t="str">
            <v>NULL</v>
          </cell>
          <cell r="AC338" t="str">
            <v>NULL</v>
          </cell>
          <cell r="AD338">
            <v>4</v>
          </cell>
          <cell r="AE338" t="str">
            <v>SM</v>
          </cell>
          <cell r="AF338">
            <v>4</v>
          </cell>
          <cell r="AG338">
            <v>4</v>
          </cell>
          <cell r="AH338">
            <v>3</v>
          </cell>
          <cell r="AI338">
            <v>4</v>
          </cell>
          <cell r="AJ338" t="str">
            <v>NULL</v>
          </cell>
          <cell r="AK338">
            <v>9</v>
          </cell>
          <cell r="AL338">
            <v>9</v>
          </cell>
        </row>
        <row r="339">
          <cell r="A339">
            <v>111507</v>
          </cell>
          <cell r="B339">
            <v>8957111</v>
          </cell>
          <cell r="C339" t="str">
            <v>Springfield School</v>
          </cell>
          <cell r="D339" t="str">
            <v>North West</v>
          </cell>
          <cell r="E339" t="str">
            <v>North West</v>
          </cell>
          <cell r="F339" t="str">
            <v>Cheshire East</v>
          </cell>
          <cell r="G339" t="str">
            <v>Crewe and Nantwich</v>
          </cell>
          <cell r="H339" t="str">
            <v>CW1 5HS</v>
          </cell>
          <cell r="I339" t="str">
            <v>Community Special School</v>
          </cell>
          <cell r="J339" t="str">
            <v>Special</v>
          </cell>
          <cell r="K339" t="str">
            <v>Has a sixth form</v>
          </cell>
          <cell r="L339">
            <v>10008293</v>
          </cell>
          <cell r="M339">
            <v>42298</v>
          </cell>
          <cell r="N339">
            <v>42298</v>
          </cell>
          <cell r="O339" t="str">
            <v>Section 8 Inspection due to Parental Complaint</v>
          </cell>
          <cell r="P339" t="str">
            <v>Schools - S8</v>
          </cell>
          <cell r="Q339" t="str">
            <v>NULL</v>
          </cell>
          <cell r="R339" t="str">
            <v>NULL</v>
          </cell>
          <cell r="S339" t="str">
            <v>NULL</v>
          </cell>
          <cell r="T339" t="str">
            <v>NULL</v>
          </cell>
          <cell r="U339" t="str">
            <v>NULL</v>
          </cell>
          <cell r="V339" t="str">
            <v>NULL</v>
          </cell>
          <cell r="W339" t="str">
            <v>NULL</v>
          </cell>
          <cell r="X339" t="str">
            <v>NULL</v>
          </cell>
          <cell r="Y339" t="str">
            <v>NULL</v>
          </cell>
          <cell r="Z339" t="str">
            <v>NULL</v>
          </cell>
          <cell r="AA339" t="str">
            <v>NULL</v>
          </cell>
          <cell r="AB339" t="str">
            <v>NULL</v>
          </cell>
          <cell r="AC339" t="str">
            <v>NULL</v>
          </cell>
          <cell r="AD339">
            <v>1</v>
          </cell>
          <cell r="AE339" t="str">
            <v>NULL</v>
          </cell>
          <cell r="AF339">
            <v>1</v>
          </cell>
          <cell r="AG339">
            <v>1</v>
          </cell>
          <cell r="AH339">
            <v>1</v>
          </cell>
          <cell r="AI339">
            <v>1</v>
          </cell>
          <cell r="AJ339" t="str">
            <v>NULL</v>
          </cell>
          <cell r="AK339" t="str">
            <v>NULL</v>
          </cell>
          <cell r="AL339" t="str">
            <v>NULL</v>
          </cell>
        </row>
        <row r="340">
          <cell r="A340">
            <v>111585</v>
          </cell>
          <cell r="B340">
            <v>8062138</v>
          </cell>
          <cell r="C340" t="str">
            <v>Newham Bridge Primary School</v>
          </cell>
          <cell r="D340" t="str">
            <v>North East</v>
          </cell>
          <cell r="E340" t="str">
            <v>North East, Yorkshire and the Humber</v>
          </cell>
          <cell r="F340" t="str">
            <v>Middlesbrough</v>
          </cell>
          <cell r="G340" t="str">
            <v>Middlesbrough</v>
          </cell>
          <cell r="H340" t="str">
            <v>TS5 7NJ</v>
          </cell>
          <cell r="I340" t="str">
            <v>Community School</v>
          </cell>
          <cell r="J340" t="str">
            <v>Primary</v>
          </cell>
          <cell r="K340" t="str">
            <v>Does not have a sixth form</v>
          </cell>
          <cell r="L340">
            <v>10002097</v>
          </cell>
          <cell r="M340">
            <v>42284</v>
          </cell>
          <cell r="N340">
            <v>42285</v>
          </cell>
          <cell r="O340" t="str">
            <v>Requires Improvement S5 Reinspection Visit 1</v>
          </cell>
          <cell r="P340" t="str">
            <v>Schools - S5</v>
          </cell>
          <cell r="Q340" t="str">
            <v>NULL</v>
          </cell>
          <cell r="R340">
            <v>2</v>
          </cell>
          <cell r="S340" t="str">
            <v>NULL</v>
          </cell>
          <cell r="T340">
            <v>2</v>
          </cell>
          <cell r="U340">
            <v>2</v>
          </cell>
          <cell r="V340">
            <v>2</v>
          </cell>
          <cell r="W340">
            <v>2</v>
          </cell>
          <cell r="X340" t="str">
            <v>NULL</v>
          </cell>
          <cell r="Y340">
            <v>2</v>
          </cell>
          <cell r="Z340" t="str">
            <v>NULL</v>
          </cell>
          <cell r="AA340" t="str">
            <v>NULL</v>
          </cell>
          <cell r="AB340" t="str">
            <v>NULL</v>
          </cell>
          <cell r="AC340" t="str">
            <v>NULL</v>
          </cell>
          <cell r="AD340">
            <v>3</v>
          </cell>
          <cell r="AE340" t="str">
            <v>NULL</v>
          </cell>
          <cell r="AF340">
            <v>3</v>
          </cell>
          <cell r="AG340">
            <v>3</v>
          </cell>
          <cell r="AH340">
            <v>2</v>
          </cell>
          <cell r="AI340">
            <v>3</v>
          </cell>
          <cell r="AJ340" t="str">
            <v>NULL</v>
          </cell>
          <cell r="AK340" t="str">
            <v>NULL</v>
          </cell>
          <cell r="AL340" t="str">
            <v>NULL</v>
          </cell>
        </row>
        <row r="341">
          <cell r="A341">
            <v>111726</v>
          </cell>
          <cell r="B341">
            <v>8074007</v>
          </cell>
          <cell r="C341" t="str">
            <v>Huntcliff School</v>
          </cell>
          <cell r="D341" t="str">
            <v>North East</v>
          </cell>
          <cell r="E341" t="str">
            <v>North East, Yorkshire and the Humber</v>
          </cell>
          <cell r="F341" t="str">
            <v>Redcar and Cleveland</v>
          </cell>
          <cell r="G341" t="str">
            <v>Middlesbrough South and East Cleveland</v>
          </cell>
          <cell r="H341" t="str">
            <v>TS12 1HJ</v>
          </cell>
          <cell r="I341" t="str">
            <v>Foundation School</v>
          </cell>
          <cell r="J341" t="str">
            <v>Secondary</v>
          </cell>
          <cell r="K341" t="str">
            <v>Does not have a sixth form</v>
          </cell>
          <cell r="L341">
            <v>10003281</v>
          </cell>
          <cell r="M341">
            <v>42346</v>
          </cell>
          <cell r="N341">
            <v>42346</v>
          </cell>
          <cell r="O341" t="str">
            <v>Maintained Academy and School Short inspection</v>
          </cell>
          <cell r="P341" t="str">
            <v>Schools - Short inspection</v>
          </cell>
          <cell r="Q341" t="str">
            <v>NULL</v>
          </cell>
          <cell r="R341" t="str">
            <v>NULL</v>
          </cell>
          <cell r="S341" t="str">
            <v>NULL</v>
          </cell>
          <cell r="T341" t="str">
            <v>NULL</v>
          </cell>
          <cell r="U341" t="str">
            <v>NULL</v>
          </cell>
          <cell r="V341" t="str">
            <v>NULL</v>
          </cell>
          <cell r="W341" t="str">
            <v>NULL</v>
          </cell>
          <cell r="X341" t="str">
            <v>NULL</v>
          </cell>
          <cell r="Y341" t="str">
            <v>NULL</v>
          </cell>
          <cell r="Z341" t="str">
            <v>NULL</v>
          </cell>
          <cell r="AA341" t="str">
            <v>NULL</v>
          </cell>
          <cell r="AB341" t="str">
            <v>NULL</v>
          </cell>
          <cell r="AC341" t="str">
            <v>NULL</v>
          </cell>
          <cell r="AD341">
            <v>2</v>
          </cell>
          <cell r="AE341" t="str">
            <v>NULL</v>
          </cell>
          <cell r="AF341">
            <v>2</v>
          </cell>
          <cell r="AG341">
            <v>2</v>
          </cell>
          <cell r="AH341">
            <v>2</v>
          </cell>
          <cell r="AI341">
            <v>2</v>
          </cell>
          <cell r="AJ341" t="str">
            <v>NULL</v>
          </cell>
          <cell r="AK341">
            <v>9</v>
          </cell>
          <cell r="AL341" t="str">
            <v>NULL</v>
          </cell>
        </row>
        <row r="342">
          <cell r="A342">
            <v>111774</v>
          </cell>
          <cell r="B342">
            <v>8067004</v>
          </cell>
          <cell r="C342" t="str">
            <v>Prince Bishop School</v>
          </cell>
          <cell r="D342" t="str">
            <v>North East</v>
          </cell>
          <cell r="E342" t="str">
            <v>North East, Yorkshire and the Humber</v>
          </cell>
          <cell r="F342" t="str">
            <v>Middlesbrough</v>
          </cell>
          <cell r="G342" t="str">
            <v>Middlesbrough</v>
          </cell>
          <cell r="H342" t="str">
            <v>TS4 3JS</v>
          </cell>
          <cell r="I342" t="str">
            <v>Community Special School</v>
          </cell>
          <cell r="J342" t="str">
            <v>Special</v>
          </cell>
          <cell r="K342" t="str">
            <v>Not applicable</v>
          </cell>
          <cell r="L342">
            <v>10005217</v>
          </cell>
          <cell r="M342">
            <v>42325</v>
          </cell>
          <cell r="N342">
            <v>42326</v>
          </cell>
          <cell r="O342" t="str">
            <v>Schools into Special Measures Visit 4</v>
          </cell>
          <cell r="P342" t="str">
            <v>Schools - S8</v>
          </cell>
          <cell r="Q342" t="str">
            <v>NULL</v>
          </cell>
          <cell r="R342" t="str">
            <v>NULL</v>
          </cell>
          <cell r="S342" t="str">
            <v>NULL</v>
          </cell>
          <cell r="T342" t="str">
            <v>NULL</v>
          </cell>
          <cell r="U342" t="str">
            <v>NULL</v>
          </cell>
          <cell r="V342" t="str">
            <v>NULL</v>
          </cell>
          <cell r="W342" t="str">
            <v>NULL</v>
          </cell>
          <cell r="X342" t="str">
            <v>NULL</v>
          </cell>
          <cell r="Y342" t="str">
            <v>NULL</v>
          </cell>
          <cell r="Z342" t="str">
            <v>NULL</v>
          </cell>
          <cell r="AA342" t="str">
            <v>NULL</v>
          </cell>
          <cell r="AB342" t="str">
            <v>NULL</v>
          </cell>
          <cell r="AC342" t="str">
            <v>NULL</v>
          </cell>
          <cell r="AD342">
            <v>4</v>
          </cell>
          <cell r="AE342" t="str">
            <v>SM</v>
          </cell>
          <cell r="AF342">
            <v>4</v>
          </cell>
          <cell r="AG342">
            <v>4</v>
          </cell>
          <cell r="AH342">
            <v>4</v>
          </cell>
          <cell r="AI342">
            <v>4</v>
          </cell>
          <cell r="AJ342" t="str">
            <v>NULL</v>
          </cell>
          <cell r="AK342">
            <v>9</v>
          </cell>
          <cell r="AL342">
            <v>9</v>
          </cell>
        </row>
        <row r="343">
          <cell r="A343">
            <v>111789</v>
          </cell>
          <cell r="B343">
            <v>9081000</v>
          </cell>
          <cell r="C343" t="str">
            <v>Camborne Nursery School</v>
          </cell>
          <cell r="D343" t="str">
            <v>South West</v>
          </cell>
          <cell r="E343" t="str">
            <v>South West</v>
          </cell>
          <cell r="F343" t="str">
            <v>Cornwall</v>
          </cell>
          <cell r="G343" t="str">
            <v>Camborne and Redruth</v>
          </cell>
          <cell r="H343" t="str">
            <v>TR14 7DT</v>
          </cell>
          <cell r="I343" t="str">
            <v>LA Nursery School</v>
          </cell>
          <cell r="J343" t="str">
            <v>Nursery</v>
          </cell>
          <cell r="K343" t="str">
            <v>Not applicable</v>
          </cell>
          <cell r="L343">
            <v>10005507</v>
          </cell>
          <cell r="M343">
            <v>42332</v>
          </cell>
          <cell r="N343">
            <v>42332</v>
          </cell>
          <cell r="O343" t="str">
            <v>Maintained Academy and School Short inspection</v>
          </cell>
          <cell r="P343" t="str">
            <v>Schools - Short inspection</v>
          </cell>
          <cell r="Q343" t="str">
            <v>NULL</v>
          </cell>
          <cell r="R343" t="str">
            <v>NULL</v>
          </cell>
          <cell r="S343" t="str">
            <v>NULL</v>
          </cell>
          <cell r="T343" t="str">
            <v>NULL</v>
          </cell>
          <cell r="U343" t="str">
            <v>NULL</v>
          </cell>
          <cell r="V343" t="str">
            <v>NULL</v>
          </cell>
          <cell r="W343" t="str">
            <v>NULL</v>
          </cell>
          <cell r="X343" t="str">
            <v>NULL</v>
          </cell>
          <cell r="Y343" t="str">
            <v>NULL</v>
          </cell>
          <cell r="Z343" t="str">
            <v>NULL</v>
          </cell>
          <cell r="AA343" t="str">
            <v>NULL</v>
          </cell>
          <cell r="AB343" t="str">
            <v>NULL</v>
          </cell>
          <cell r="AC343" t="str">
            <v>NULL</v>
          </cell>
          <cell r="AD343">
            <v>1</v>
          </cell>
          <cell r="AE343" t="str">
            <v>NULL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 t="str">
            <v>NULL</v>
          </cell>
          <cell r="AK343">
            <v>8</v>
          </cell>
          <cell r="AL343" t="str">
            <v>NULL</v>
          </cell>
        </row>
        <row r="344">
          <cell r="A344">
            <v>111792</v>
          </cell>
          <cell r="B344">
            <v>9082004</v>
          </cell>
          <cell r="C344" t="str">
            <v>Marazion School</v>
          </cell>
          <cell r="D344" t="str">
            <v>South West</v>
          </cell>
          <cell r="E344" t="str">
            <v>South West</v>
          </cell>
          <cell r="F344" t="str">
            <v>Cornwall</v>
          </cell>
          <cell r="G344" t="str">
            <v>St Ives</v>
          </cell>
          <cell r="H344" t="str">
            <v>TR17 0DG</v>
          </cell>
          <cell r="I344" t="str">
            <v>Foundation School</v>
          </cell>
          <cell r="J344" t="str">
            <v>Primary</v>
          </cell>
          <cell r="K344" t="str">
            <v>Does not have a sixth form</v>
          </cell>
          <cell r="L344">
            <v>10000469</v>
          </cell>
          <cell r="M344">
            <v>42290</v>
          </cell>
          <cell r="N344">
            <v>42291</v>
          </cell>
          <cell r="O344" t="str">
            <v>Maintained Academy and School Short inspection</v>
          </cell>
          <cell r="P344" t="str">
            <v>Schools - S8 deemed S5</v>
          </cell>
          <cell r="Q344" t="str">
            <v>NULL</v>
          </cell>
          <cell r="R344">
            <v>3</v>
          </cell>
          <cell r="S344" t="str">
            <v>NULL</v>
          </cell>
          <cell r="T344">
            <v>3</v>
          </cell>
          <cell r="U344">
            <v>3</v>
          </cell>
          <cell r="V344">
            <v>2</v>
          </cell>
          <cell r="W344">
            <v>3</v>
          </cell>
          <cell r="X344" t="str">
            <v>NULL</v>
          </cell>
          <cell r="Y344">
            <v>2</v>
          </cell>
          <cell r="Z344" t="str">
            <v>NULL</v>
          </cell>
          <cell r="AA344" t="str">
            <v>NULL</v>
          </cell>
          <cell r="AB344" t="str">
            <v>NULL</v>
          </cell>
          <cell r="AC344" t="str">
            <v>NULL</v>
          </cell>
          <cell r="AD344">
            <v>2</v>
          </cell>
          <cell r="AE344" t="str">
            <v>NULL</v>
          </cell>
          <cell r="AF344">
            <v>2</v>
          </cell>
          <cell r="AG344">
            <v>2</v>
          </cell>
          <cell r="AH344">
            <v>2</v>
          </cell>
          <cell r="AI344">
            <v>2</v>
          </cell>
          <cell r="AJ344" t="str">
            <v>NULL</v>
          </cell>
          <cell r="AK344">
            <v>8</v>
          </cell>
          <cell r="AL344" t="str">
            <v>NULL</v>
          </cell>
        </row>
        <row r="345">
          <cell r="A345">
            <v>111824</v>
          </cell>
          <cell r="B345">
            <v>9082124</v>
          </cell>
          <cell r="C345" t="str">
            <v>Sithney Community Primary School</v>
          </cell>
          <cell r="D345" t="str">
            <v>South West</v>
          </cell>
          <cell r="E345" t="str">
            <v>South West</v>
          </cell>
          <cell r="F345" t="str">
            <v>Cornwall</v>
          </cell>
          <cell r="G345" t="str">
            <v>St Ives</v>
          </cell>
          <cell r="H345" t="str">
            <v>TR13 0AE</v>
          </cell>
          <cell r="I345" t="str">
            <v>Foundation School</v>
          </cell>
          <cell r="J345" t="str">
            <v>Primary</v>
          </cell>
          <cell r="K345" t="str">
            <v>Does not have a sixth form</v>
          </cell>
          <cell r="L345">
            <v>10005870</v>
          </cell>
          <cell r="M345">
            <v>42339</v>
          </cell>
          <cell r="N345">
            <v>42340</v>
          </cell>
          <cell r="O345" t="str">
            <v>Maintained Academy and School Short inspection</v>
          </cell>
          <cell r="P345" t="str">
            <v>Schools - S8 deemed S5</v>
          </cell>
          <cell r="Q345" t="str">
            <v>NULL</v>
          </cell>
          <cell r="R345">
            <v>1</v>
          </cell>
          <cell r="S345" t="str">
            <v>NULL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 t="str">
            <v>NULL</v>
          </cell>
          <cell r="Y345">
            <v>1</v>
          </cell>
          <cell r="Z345" t="str">
            <v>NULL</v>
          </cell>
          <cell r="AA345" t="str">
            <v>NULL</v>
          </cell>
          <cell r="AB345" t="str">
            <v>NULL</v>
          </cell>
          <cell r="AC345" t="str">
            <v>NULL</v>
          </cell>
          <cell r="AD345">
            <v>2</v>
          </cell>
          <cell r="AE345" t="str">
            <v>NULL</v>
          </cell>
          <cell r="AF345">
            <v>2</v>
          </cell>
          <cell r="AG345">
            <v>2</v>
          </cell>
          <cell r="AH345">
            <v>2</v>
          </cell>
          <cell r="AI345">
            <v>2</v>
          </cell>
          <cell r="AJ345" t="str">
            <v>NULL</v>
          </cell>
          <cell r="AK345">
            <v>2</v>
          </cell>
          <cell r="AL345">
            <v>9</v>
          </cell>
        </row>
        <row r="346">
          <cell r="A346">
            <v>111831</v>
          </cell>
          <cell r="B346">
            <v>9082133</v>
          </cell>
          <cell r="C346" t="str">
            <v>Parc Eglos School</v>
          </cell>
          <cell r="D346" t="str">
            <v>South West</v>
          </cell>
          <cell r="E346" t="str">
            <v>South West</v>
          </cell>
          <cell r="F346" t="str">
            <v>Cornwall</v>
          </cell>
          <cell r="G346" t="str">
            <v>St Ives</v>
          </cell>
          <cell r="H346" t="str">
            <v>TR13 8UP</v>
          </cell>
          <cell r="I346" t="str">
            <v>Foundation School</v>
          </cell>
          <cell r="J346" t="str">
            <v>Primary</v>
          </cell>
          <cell r="K346" t="str">
            <v>Does not have a sixth form</v>
          </cell>
          <cell r="L346">
            <v>10008091</v>
          </cell>
          <cell r="M346">
            <v>42338</v>
          </cell>
          <cell r="N346">
            <v>42338</v>
          </cell>
          <cell r="O346" t="str">
            <v>S8 No Formal Designation Visit</v>
          </cell>
          <cell r="P346" t="str">
            <v>Schools - S8</v>
          </cell>
          <cell r="Q346" t="str">
            <v>NULL</v>
          </cell>
          <cell r="R346" t="str">
            <v>NULL</v>
          </cell>
          <cell r="S346" t="str">
            <v>NULL</v>
          </cell>
          <cell r="T346" t="str">
            <v>NULL</v>
          </cell>
          <cell r="U346" t="str">
            <v>NULL</v>
          </cell>
          <cell r="V346" t="str">
            <v>NULL</v>
          </cell>
          <cell r="W346" t="str">
            <v>NULL</v>
          </cell>
          <cell r="X346" t="str">
            <v>NULL</v>
          </cell>
          <cell r="Y346" t="str">
            <v>NULL</v>
          </cell>
          <cell r="Z346" t="str">
            <v>NULL</v>
          </cell>
          <cell r="AA346" t="str">
            <v>NULL</v>
          </cell>
          <cell r="AB346" t="str">
            <v>NULL</v>
          </cell>
          <cell r="AC346" t="str">
            <v>NULL</v>
          </cell>
          <cell r="AD346">
            <v>1</v>
          </cell>
          <cell r="AE346" t="str">
            <v>NULL</v>
          </cell>
          <cell r="AF346">
            <v>1</v>
          </cell>
          <cell r="AG346">
            <v>1</v>
          </cell>
          <cell r="AH346">
            <v>1</v>
          </cell>
          <cell r="AI346">
            <v>1</v>
          </cell>
          <cell r="AJ346" t="str">
            <v>NULL</v>
          </cell>
          <cell r="AK346">
            <v>1</v>
          </cell>
          <cell r="AL346">
            <v>9</v>
          </cell>
        </row>
        <row r="347">
          <cell r="A347">
            <v>111967</v>
          </cell>
          <cell r="B347">
            <v>9082724</v>
          </cell>
          <cell r="C347" t="str">
            <v>Stoke Climsland School</v>
          </cell>
          <cell r="D347" t="str">
            <v>South West</v>
          </cell>
          <cell r="E347" t="str">
            <v>South West</v>
          </cell>
          <cell r="F347" t="str">
            <v>Cornwall</v>
          </cell>
          <cell r="G347" t="str">
            <v>North Cornwall</v>
          </cell>
          <cell r="H347" t="str">
            <v>PL17 8ND</v>
          </cell>
          <cell r="I347" t="str">
            <v>Community School</v>
          </cell>
          <cell r="J347" t="str">
            <v>Primary</v>
          </cell>
          <cell r="K347" t="str">
            <v>Does not have a sixth form</v>
          </cell>
          <cell r="L347">
            <v>10007655</v>
          </cell>
          <cell r="M347">
            <v>42270</v>
          </cell>
          <cell r="N347">
            <v>42270</v>
          </cell>
          <cell r="O347" t="str">
            <v>Requires Improvement monitoring Visit 1</v>
          </cell>
          <cell r="P347" t="str">
            <v>Schools - S8</v>
          </cell>
          <cell r="Q347" t="str">
            <v>NULL</v>
          </cell>
          <cell r="R347" t="str">
            <v>NULL</v>
          </cell>
          <cell r="S347" t="str">
            <v>NULL</v>
          </cell>
          <cell r="T347" t="str">
            <v>NULL</v>
          </cell>
          <cell r="U347" t="str">
            <v>NULL</v>
          </cell>
          <cell r="V347" t="str">
            <v>NULL</v>
          </cell>
          <cell r="W347" t="str">
            <v>NULL</v>
          </cell>
          <cell r="X347" t="str">
            <v>NULL</v>
          </cell>
          <cell r="Y347" t="str">
            <v>NULL</v>
          </cell>
          <cell r="Z347" t="str">
            <v>NULL</v>
          </cell>
          <cell r="AA347" t="str">
            <v>NULL</v>
          </cell>
          <cell r="AB347" t="str">
            <v>NULL</v>
          </cell>
          <cell r="AC347" t="str">
            <v>NULL</v>
          </cell>
          <cell r="AD347">
            <v>3</v>
          </cell>
          <cell r="AE347" t="str">
            <v>NULL</v>
          </cell>
          <cell r="AF347">
            <v>3</v>
          </cell>
          <cell r="AG347">
            <v>3</v>
          </cell>
          <cell r="AH347">
            <v>2</v>
          </cell>
          <cell r="AI347">
            <v>3</v>
          </cell>
          <cell r="AJ347" t="str">
            <v>NULL</v>
          </cell>
          <cell r="AK347">
            <v>2</v>
          </cell>
          <cell r="AL347">
            <v>9</v>
          </cell>
        </row>
        <row r="348">
          <cell r="A348">
            <v>112045</v>
          </cell>
          <cell r="B348">
            <v>9084150</v>
          </cell>
          <cell r="C348" t="str">
            <v>Budehaven Community School</v>
          </cell>
          <cell r="D348" t="str">
            <v>South West</v>
          </cell>
          <cell r="E348" t="str">
            <v>South West</v>
          </cell>
          <cell r="F348" t="str">
            <v>Cornwall</v>
          </cell>
          <cell r="G348" t="str">
            <v>North Cornwall</v>
          </cell>
          <cell r="H348" t="str">
            <v>EX23 8DQ</v>
          </cell>
          <cell r="I348" t="str">
            <v>Foundation School</v>
          </cell>
          <cell r="J348" t="str">
            <v>Secondary</v>
          </cell>
          <cell r="K348" t="str">
            <v>Has a sixth form</v>
          </cell>
          <cell r="L348">
            <v>10004061</v>
          </cell>
          <cell r="M348">
            <v>42342</v>
          </cell>
          <cell r="N348">
            <v>42342</v>
          </cell>
          <cell r="O348" t="str">
            <v>Requires Improvement monitoring Visit 2</v>
          </cell>
          <cell r="P348" t="str">
            <v>Schools - S8</v>
          </cell>
          <cell r="Q348" t="str">
            <v>NULL</v>
          </cell>
          <cell r="R348" t="str">
            <v>NULL</v>
          </cell>
          <cell r="S348" t="str">
            <v>NULL</v>
          </cell>
          <cell r="T348" t="str">
            <v>NULL</v>
          </cell>
          <cell r="U348" t="str">
            <v>NULL</v>
          </cell>
          <cell r="V348" t="str">
            <v>NULL</v>
          </cell>
          <cell r="W348" t="str">
            <v>NULL</v>
          </cell>
          <cell r="X348" t="str">
            <v>NULL</v>
          </cell>
          <cell r="Y348" t="str">
            <v>NULL</v>
          </cell>
          <cell r="Z348" t="str">
            <v>NULL</v>
          </cell>
          <cell r="AA348" t="str">
            <v>NULL</v>
          </cell>
          <cell r="AB348" t="str">
            <v>NULL</v>
          </cell>
          <cell r="AC348" t="str">
            <v>NULL</v>
          </cell>
          <cell r="AD348">
            <v>3</v>
          </cell>
          <cell r="AE348" t="str">
            <v>NULL</v>
          </cell>
          <cell r="AF348">
            <v>3</v>
          </cell>
          <cell r="AG348">
            <v>3</v>
          </cell>
          <cell r="AH348">
            <v>2</v>
          </cell>
          <cell r="AI348">
            <v>3</v>
          </cell>
          <cell r="AJ348" t="str">
            <v>NULL</v>
          </cell>
          <cell r="AK348">
            <v>9</v>
          </cell>
          <cell r="AL348">
            <v>2</v>
          </cell>
        </row>
        <row r="349">
          <cell r="A349">
            <v>112050</v>
          </cell>
          <cell r="B349">
            <v>9084155</v>
          </cell>
          <cell r="C349" t="str">
            <v>Brannel School</v>
          </cell>
          <cell r="D349" t="str">
            <v>South West</v>
          </cell>
          <cell r="E349" t="str">
            <v>South West</v>
          </cell>
          <cell r="F349" t="str">
            <v>Cornwall</v>
          </cell>
          <cell r="G349" t="str">
            <v>St Austell and Newquay</v>
          </cell>
          <cell r="H349" t="str">
            <v>PL26 7RN</v>
          </cell>
          <cell r="I349" t="str">
            <v>Foundation School</v>
          </cell>
          <cell r="J349" t="str">
            <v>Secondary</v>
          </cell>
          <cell r="K349" t="str">
            <v>Does not have a sixth form</v>
          </cell>
          <cell r="L349">
            <v>10001788</v>
          </cell>
          <cell r="M349">
            <v>42278</v>
          </cell>
          <cell r="N349">
            <v>42279</v>
          </cell>
          <cell r="O349" t="str">
            <v>Requires Improvement S5 Reinspection Visit 1</v>
          </cell>
          <cell r="P349" t="str">
            <v>Schools - S5</v>
          </cell>
          <cell r="Q349" t="str">
            <v>NULL</v>
          </cell>
          <cell r="R349">
            <v>3</v>
          </cell>
          <cell r="S349" t="str">
            <v>NULL</v>
          </cell>
          <cell r="T349">
            <v>3</v>
          </cell>
          <cell r="U349">
            <v>3</v>
          </cell>
          <cell r="V349">
            <v>3</v>
          </cell>
          <cell r="W349">
            <v>3</v>
          </cell>
          <cell r="X349" t="str">
            <v>NULL</v>
          </cell>
          <cell r="Y349" t="str">
            <v>NULL</v>
          </cell>
          <cell r="Z349" t="str">
            <v>NULL</v>
          </cell>
          <cell r="AA349" t="str">
            <v>NULL</v>
          </cell>
          <cell r="AB349" t="str">
            <v>NULL</v>
          </cell>
          <cell r="AC349" t="str">
            <v>NULL</v>
          </cell>
          <cell r="AD349">
            <v>3</v>
          </cell>
          <cell r="AE349" t="str">
            <v>NULL</v>
          </cell>
          <cell r="AF349">
            <v>3</v>
          </cell>
          <cell r="AG349">
            <v>3</v>
          </cell>
          <cell r="AH349">
            <v>3</v>
          </cell>
          <cell r="AI349">
            <v>3</v>
          </cell>
          <cell r="AJ349" t="str">
            <v>NULL</v>
          </cell>
          <cell r="AK349" t="str">
            <v>NULL</v>
          </cell>
          <cell r="AL349" t="str">
            <v>NULL</v>
          </cell>
        </row>
        <row r="350">
          <cell r="A350">
            <v>112052</v>
          </cell>
          <cell r="B350">
            <v>9084157</v>
          </cell>
          <cell r="C350" t="str">
            <v>Poltair School</v>
          </cell>
          <cell r="D350" t="str">
            <v>South West</v>
          </cell>
          <cell r="E350" t="str">
            <v>South West</v>
          </cell>
          <cell r="F350" t="str">
            <v>Cornwall</v>
          </cell>
          <cell r="G350" t="str">
            <v>St Austell and Newquay</v>
          </cell>
          <cell r="H350" t="str">
            <v>PL25 4BZ</v>
          </cell>
          <cell r="I350" t="str">
            <v>Foundation School</v>
          </cell>
          <cell r="J350" t="str">
            <v>Secondary</v>
          </cell>
          <cell r="K350" t="str">
            <v>Does not have a sixth form</v>
          </cell>
          <cell r="L350">
            <v>10002444</v>
          </cell>
          <cell r="M350">
            <v>42311</v>
          </cell>
          <cell r="N350">
            <v>42312</v>
          </cell>
          <cell r="O350" t="str">
            <v>Requires Improvement S5 Reinspection Visit 1</v>
          </cell>
          <cell r="P350" t="str">
            <v>Schools - S5</v>
          </cell>
          <cell r="Q350" t="str">
            <v>NULL</v>
          </cell>
          <cell r="R350">
            <v>3</v>
          </cell>
          <cell r="S350" t="str">
            <v>NULL</v>
          </cell>
          <cell r="T350">
            <v>3</v>
          </cell>
          <cell r="U350">
            <v>3</v>
          </cell>
          <cell r="V350">
            <v>2</v>
          </cell>
          <cell r="W350">
            <v>3</v>
          </cell>
          <cell r="X350" t="str">
            <v>NULL</v>
          </cell>
          <cell r="Y350" t="str">
            <v>NULL</v>
          </cell>
          <cell r="Z350" t="str">
            <v>NULL</v>
          </cell>
          <cell r="AA350" t="str">
            <v>NULL</v>
          </cell>
          <cell r="AB350" t="str">
            <v>NULL</v>
          </cell>
          <cell r="AC350" t="str">
            <v>NULL</v>
          </cell>
          <cell r="AD350">
            <v>3</v>
          </cell>
          <cell r="AE350" t="str">
            <v>NULL</v>
          </cell>
          <cell r="AF350">
            <v>3</v>
          </cell>
          <cell r="AG350">
            <v>3</v>
          </cell>
          <cell r="AH350">
            <v>2</v>
          </cell>
          <cell r="AI350">
            <v>3</v>
          </cell>
          <cell r="AJ350" t="str">
            <v>NULL</v>
          </cell>
          <cell r="AK350" t="str">
            <v>NULL</v>
          </cell>
          <cell r="AL350" t="str">
            <v>NULL</v>
          </cell>
        </row>
        <row r="351">
          <cell r="A351">
            <v>112096</v>
          </cell>
          <cell r="B351">
            <v>9091103</v>
          </cell>
          <cell r="C351" t="str">
            <v>West Cumbria Learning Centre</v>
          </cell>
          <cell r="D351" t="str">
            <v>North West</v>
          </cell>
          <cell r="E351" t="str">
            <v>North West</v>
          </cell>
          <cell r="F351" t="str">
            <v>Cumbria</v>
          </cell>
          <cell r="G351" t="str">
            <v>Workington</v>
          </cell>
          <cell r="H351" t="str">
            <v>CA14 4PJ</v>
          </cell>
          <cell r="I351" t="str">
            <v>Pupil Referral Unit</v>
          </cell>
          <cell r="J351" t="str">
            <v>PRU</v>
          </cell>
          <cell r="K351" t="str">
            <v>Not applicable</v>
          </cell>
          <cell r="L351">
            <v>10001586</v>
          </cell>
          <cell r="M351">
            <v>42332</v>
          </cell>
          <cell r="N351">
            <v>42333</v>
          </cell>
          <cell r="O351" t="str">
            <v>Special Measures S5 ReInspection</v>
          </cell>
          <cell r="P351" t="str">
            <v>Schools - S5</v>
          </cell>
          <cell r="Q351" t="str">
            <v>NULL</v>
          </cell>
          <cell r="R351">
            <v>2</v>
          </cell>
          <cell r="S351" t="str">
            <v>NULL</v>
          </cell>
          <cell r="T351">
            <v>2</v>
          </cell>
          <cell r="U351">
            <v>2</v>
          </cell>
          <cell r="V351">
            <v>2</v>
          </cell>
          <cell r="W351">
            <v>1</v>
          </cell>
          <cell r="X351" t="str">
            <v>NULL</v>
          </cell>
          <cell r="Y351" t="str">
            <v>NULL</v>
          </cell>
          <cell r="Z351" t="str">
            <v>NULL</v>
          </cell>
          <cell r="AA351" t="str">
            <v>NULL</v>
          </cell>
          <cell r="AB351" t="str">
            <v>NULL</v>
          </cell>
          <cell r="AC351" t="str">
            <v>NULL</v>
          </cell>
          <cell r="AD351">
            <v>4</v>
          </cell>
          <cell r="AE351" t="str">
            <v>SM</v>
          </cell>
          <cell r="AF351">
            <v>3</v>
          </cell>
          <cell r="AG351">
            <v>3</v>
          </cell>
          <cell r="AH351">
            <v>3</v>
          </cell>
          <cell r="AI351">
            <v>4</v>
          </cell>
          <cell r="AJ351" t="str">
            <v>NULL</v>
          </cell>
          <cell r="AK351" t="str">
            <v>NULL</v>
          </cell>
          <cell r="AL351" t="str">
            <v>NULL</v>
          </cell>
        </row>
        <row r="352">
          <cell r="A352">
            <v>112142</v>
          </cell>
          <cell r="B352">
            <v>9092136</v>
          </cell>
          <cell r="C352" t="str">
            <v>Northside Primary School</v>
          </cell>
          <cell r="D352" t="str">
            <v>North West</v>
          </cell>
          <cell r="E352" t="str">
            <v>North West</v>
          </cell>
          <cell r="F352" t="str">
            <v>Cumbria</v>
          </cell>
          <cell r="G352" t="str">
            <v>Workington</v>
          </cell>
          <cell r="H352" t="str">
            <v>CA14 1BD</v>
          </cell>
          <cell r="I352" t="str">
            <v>Community School</v>
          </cell>
          <cell r="J352" t="str">
            <v>Primary</v>
          </cell>
          <cell r="K352" t="str">
            <v>Does not have a sixth form</v>
          </cell>
          <cell r="L352">
            <v>10002261</v>
          </cell>
          <cell r="M352">
            <v>42283</v>
          </cell>
          <cell r="N352">
            <v>42284</v>
          </cell>
          <cell r="O352" t="str">
            <v>Requires Improvement S5 Reinspection Visit 1</v>
          </cell>
          <cell r="P352" t="str">
            <v>Schools - S5</v>
          </cell>
          <cell r="Q352" t="str">
            <v>NULL</v>
          </cell>
          <cell r="R352">
            <v>4</v>
          </cell>
          <cell r="S352" t="str">
            <v>SM</v>
          </cell>
          <cell r="T352">
            <v>4</v>
          </cell>
          <cell r="U352">
            <v>4</v>
          </cell>
          <cell r="V352">
            <v>3</v>
          </cell>
          <cell r="W352">
            <v>4</v>
          </cell>
          <cell r="X352" t="str">
            <v>NULL</v>
          </cell>
          <cell r="Y352">
            <v>4</v>
          </cell>
          <cell r="Z352" t="str">
            <v>NULL</v>
          </cell>
          <cell r="AA352" t="str">
            <v>NULL</v>
          </cell>
          <cell r="AB352" t="str">
            <v>NULL</v>
          </cell>
          <cell r="AC352" t="str">
            <v>NULL</v>
          </cell>
          <cell r="AD352">
            <v>3</v>
          </cell>
          <cell r="AE352" t="str">
            <v>NULL</v>
          </cell>
          <cell r="AF352">
            <v>3</v>
          </cell>
          <cell r="AG352">
            <v>3</v>
          </cell>
          <cell r="AH352">
            <v>3</v>
          </cell>
          <cell r="AI352">
            <v>3</v>
          </cell>
          <cell r="AJ352" t="str">
            <v>NULL</v>
          </cell>
          <cell r="AK352" t="str">
            <v>NULL</v>
          </cell>
          <cell r="AL352" t="str">
            <v>NULL</v>
          </cell>
        </row>
        <row r="353">
          <cell r="A353">
            <v>112177</v>
          </cell>
          <cell r="B353">
            <v>9092302</v>
          </cell>
          <cell r="C353" t="str">
            <v>Brough Primary School</v>
          </cell>
          <cell r="D353" t="str">
            <v>North West</v>
          </cell>
          <cell r="E353" t="str">
            <v>North West</v>
          </cell>
          <cell r="F353" t="str">
            <v>Cumbria</v>
          </cell>
          <cell r="G353" t="str">
            <v>Penrith and The Border</v>
          </cell>
          <cell r="H353" t="str">
            <v>CA17 4EW</v>
          </cell>
          <cell r="I353" t="str">
            <v>Community School</v>
          </cell>
          <cell r="J353" t="str">
            <v>Primary</v>
          </cell>
          <cell r="K353" t="str">
            <v>Does not have a sixth form</v>
          </cell>
          <cell r="L353">
            <v>10007251</v>
          </cell>
          <cell r="M353">
            <v>42347</v>
          </cell>
          <cell r="N353">
            <v>42347</v>
          </cell>
          <cell r="O353" t="str">
            <v>Requires Improvement monitoring Visit 1</v>
          </cell>
          <cell r="P353" t="str">
            <v>Schools - S8</v>
          </cell>
          <cell r="Q353" t="str">
            <v>NULL</v>
          </cell>
          <cell r="R353" t="str">
            <v>NULL</v>
          </cell>
          <cell r="S353" t="str">
            <v>NULL</v>
          </cell>
          <cell r="T353" t="str">
            <v>NULL</v>
          </cell>
          <cell r="U353" t="str">
            <v>NULL</v>
          </cell>
          <cell r="V353" t="str">
            <v>NULL</v>
          </cell>
          <cell r="W353" t="str">
            <v>NULL</v>
          </cell>
          <cell r="X353" t="str">
            <v>NULL</v>
          </cell>
          <cell r="Y353" t="str">
            <v>NULL</v>
          </cell>
          <cell r="Z353" t="str">
            <v>NULL</v>
          </cell>
          <cell r="AA353" t="str">
            <v>NULL</v>
          </cell>
          <cell r="AB353" t="str">
            <v>NULL</v>
          </cell>
          <cell r="AC353" t="str">
            <v>NULL</v>
          </cell>
          <cell r="AD353">
            <v>3</v>
          </cell>
          <cell r="AE353" t="str">
            <v>NULL</v>
          </cell>
          <cell r="AF353">
            <v>3</v>
          </cell>
          <cell r="AG353">
            <v>3</v>
          </cell>
          <cell r="AH353">
            <v>3</v>
          </cell>
          <cell r="AI353">
            <v>3</v>
          </cell>
          <cell r="AJ353" t="str">
            <v>NULL</v>
          </cell>
          <cell r="AK353">
            <v>2</v>
          </cell>
          <cell r="AL353">
            <v>9</v>
          </cell>
        </row>
        <row r="354">
          <cell r="A354">
            <v>112183</v>
          </cell>
          <cell r="B354">
            <v>9092314</v>
          </cell>
          <cell r="C354" t="str">
            <v>Milburn School</v>
          </cell>
          <cell r="D354" t="str">
            <v>North West</v>
          </cell>
          <cell r="E354" t="str">
            <v>North West</v>
          </cell>
          <cell r="F354" t="str">
            <v>Cumbria</v>
          </cell>
          <cell r="G354" t="str">
            <v>Penrith and The Border</v>
          </cell>
          <cell r="H354" t="str">
            <v>CA10 1TN</v>
          </cell>
          <cell r="I354" t="str">
            <v>Community School</v>
          </cell>
          <cell r="J354" t="str">
            <v>Primary</v>
          </cell>
          <cell r="K354" t="str">
            <v>Does not have a sixth form</v>
          </cell>
          <cell r="L354">
            <v>10005417</v>
          </cell>
          <cell r="M354">
            <v>42332</v>
          </cell>
          <cell r="N354">
            <v>42333</v>
          </cell>
          <cell r="O354" t="str">
            <v>Schools into Special Measures Visit 5</v>
          </cell>
          <cell r="P354" t="str">
            <v>Schools - S8 deemed S5</v>
          </cell>
          <cell r="Q354" t="str">
            <v>NULL</v>
          </cell>
          <cell r="R354">
            <v>2</v>
          </cell>
          <cell r="S354" t="str">
            <v>NULL</v>
          </cell>
          <cell r="T354">
            <v>2</v>
          </cell>
          <cell r="U354">
            <v>2</v>
          </cell>
          <cell r="V354">
            <v>1</v>
          </cell>
          <cell r="W354">
            <v>2</v>
          </cell>
          <cell r="X354" t="str">
            <v>NULL</v>
          </cell>
          <cell r="Y354">
            <v>0</v>
          </cell>
          <cell r="Z354" t="str">
            <v>NULL</v>
          </cell>
          <cell r="AA354" t="str">
            <v>NULL</v>
          </cell>
          <cell r="AB354" t="str">
            <v>NULL</v>
          </cell>
          <cell r="AC354" t="str">
            <v>NULL</v>
          </cell>
          <cell r="AD354">
            <v>4</v>
          </cell>
          <cell r="AE354" t="str">
            <v>SM</v>
          </cell>
          <cell r="AF354">
            <v>4</v>
          </cell>
          <cell r="AG354">
            <v>4</v>
          </cell>
          <cell r="AH354">
            <v>4</v>
          </cell>
          <cell r="AI354">
            <v>4</v>
          </cell>
          <cell r="AJ354" t="str">
            <v>NULL</v>
          </cell>
          <cell r="AK354" t="str">
            <v>NULL</v>
          </cell>
          <cell r="AL354" t="str">
            <v>NULL</v>
          </cell>
        </row>
        <row r="355">
          <cell r="A355">
            <v>112230</v>
          </cell>
          <cell r="B355">
            <v>9092625</v>
          </cell>
          <cell r="C355" t="str">
            <v>Kingmoor Nursery and Infant School</v>
          </cell>
          <cell r="D355" t="str">
            <v>North West</v>
          </cell>
          <cell r="E355" t="str">
            <v>North West</v>
          </cell>
          <cell r="F355" t="str">
            <v>Cumbria</v>
          </cell>
          <cell r="G355" t="str">
            <v>Carlisle</v>
          </cell>
          <cell r="H355" t="str">
            <v>CA3 0ES</v>
          </cell>
          <cell r="I355" t="str">
            <v>Community School</v>
          </cell>
          <cell r="J355" t="str">
            <v>Primary</v>
          </cell>
          <cell r="K355" t="str">
            <v>Does not have a sixth form</v>
          </cell>
          <cell r="L355">
            <v>10007253</v>
          </cell>
          <cell r="M355">
            <v>42328</v>
          </cell>
          <cell r="N355">
            <v>42328</v>
          </cell>
          <cell r="O355" t="str">
            <v>Requires Improvement monitoring Visit 1</v>
          </cell>
          <cell r="P355" t="str">
            <v>Schools - S8</v>
          </cell>
          <cell r="Q355" t="str">
            <v>NULL</v>
          </cell>
          <cell r="R355" t="str">
            <v>NULL</v>
          </cell>
          <cell r="S355" t="str">
            <v>NULL</v>
          </cell>
          <cell r="T355" t="str">
            <v>NULL</v>
          </cell>
          <cell r="U355" t="str">
            <v>NULL</v>
          </cell>
          <cell r="V355" t="str">
            <v>NULL</v>
          </cell>
          <cell r="W355" t="str">
            <v>NULL</v>
          </cell>
          <cell r="X355" t="str">
            <v>NULL</v>
          </cell>
          <cell r="Y355" t="str">
            <v>NULL</v>
          </cell>
          <cell r="Z355" t="str">
            <v>NULL</v>
          </cell>
          <cell r="AA355" t="str">
            <v>NULL</v>
          </cell>
          <cell r="AB355" t="str">
            <v>NULL</v>
          </cell>
          <cell r="AC355" t="str">
            <v>NULL</v>
          </cell>
          <cell r="AD355">
            <v>3</v>
          </cell>
          <cell r="AE355" t="str">
            <v>NULL</v>
          </cell>
          <cell r="AF355">
            <v>2</v>
          </cell>
          <cell r="AG355">
            <v>2</v>
          </cell>
          <cell r="AH355">
            <v>3</v>
          </cell>
          <cell r="AI355">
            <v>3</v>
          </cell>
          <cell r="AJ355" t="str">
            <v>NULL</v>
          </cell>
          <cell r="AK355">
            <v>2</v>
          </cell>
          <cell r="AL355">
            <v>9</v>
          </cell>
        </row>
        <row r="356">
          <cell r="A356">
            <v>112269</v>
          </cell>
          <cell r="B356">
            <v>9093064</v>
          </cell>
          <cell r="C356" t="str">
            <v>Vicarage Park CofE Primary School</v>
          </cell>
          <cell r="D356" t="str">
            <v>North West</v>
          </cell>
          <cell r="E356" t="str">
            <v>North West</v>
          </cell>
          <cell r="F356" t="str">
            <v>Cumbria</v>
          </cell>
          <cell r="G356" t="str">
            <v>Westmorland and Lonsdale</v>
          </cell>
          <cell r="H356" t="str">
            <v>LA9 5BP</v>
          </cell>
          <cell r="I356" t="str">
            <v>Voluntary Controlled School</v>
          </cell>
          <cell r="J356" t="str">
            <v>Primary</v>
          </cell>
          <cell r="K356" t="str">
            <v>Does not have a sixth form</v>
          </cell>
          <cell r="L356">
            <v>10002553</v>
          </cell>
          <cell r="M356">
            <v>42319</v>
          </cell>
          <cell r="N356">
            <v>42320</v>
          </cell>
          <cell r="O356" t="str">
            <v>S8 No Formal Designation Visit</v>
          </cell>
          <cell r="P356" t="str">
            <v>Schools - S8 deemed S5</v>
          </cell>
          <cell r="Q356" t="str">
            <v>NULL</v>
          </cell>
          <cell r="R356">
            <v>3</v>
          </cell>
          <cell r="S356" t="str">
            <v>NULL</v>
          </cell>
          <cell r="T356">
            <v>3</v>
          </cell>
          <cell r="U356">
            <v>3</v>
          </cell>
          <cell r="V356">
            <v>3</v>
          </cell>
          <cell r="W356">
            <v>3</v>
          </cell>
          <cell r="X356" t="str">
            <v>NULL</v>
          </cell>
          <cell r="Y356">
            <v>3</v>
          </cell>
          <cell r="Z356">
            <v>0</v>
          </cell>
          <cell r="AA356" t="str">
            <v>NULL</v>
          </cell>
          <cell r="AB356" t="str">
            <v>NULL</v>
          </cell>
          <cell r="AC356" t="str">
            <v>NULL</v>
          </cell>
          <cell r="AD356">
            <v>1</v>
          </cell>
          <cell r="AE356" t="str">
            <v>NULL</v>
          </cell>
          <cell r="AF356">
            <v>1</v>
          </cell>
          <cell r="AG356">
            <v>1</v>
          </cell>
          <cell r="AH356">
            <v>1</v>
          </cell>
          <cell r="AI356">
            <v>1</v>
          </cell>
          <cell r="AJ356" t="str">
            <v>NULL</v>
          </cell>
          <cell r="AK356">
            <v>2</v>
          </cell>
          <cell r="AL356">
            <v>9</v>
          </cell>
        </row>
        <row r="357">
          <cell r="A357">
            <v>112281</v>
          </cell>
          <cell r="B357">
            <v>9093124</v>
          </cell>
          <cell r="C357" t="str">
            <v>Burlington CofE School</v>
          </cell>
          <cell r="D357" t="str">
            <v>North West</v>
          </cell>
          <cell r="E357" t="str">
            <v>North West</v>
          </cell>
          <cell r="F357" t="str">
            <v>Cumbria</v>
          </cell>
          <cell r="G357" t="str">
            <v>Barrow and Furness</v>
          </cell>
          <cell r="H357" t="str">
            <v>LA17 7UH</v>
          </cell>
          <cell r="I357" t="str">
            <v>Voluntary Controlled School</v>
          </cell>
          <cell r="J357" t="str">
            <v>Primary</v>
          </cell>
          <cell r="K357" t="str">
            <v>Does not have a sixth form</v>
          </cell>
          <cell r="L357">
            <v>10002264</v>
          </cell>
          <cell r="M357">
            <v>42291</v>
          </cell>
          <cell r="N357">
            <v>42292</v>
          </cell>
          <cell r="O357" t="str">
            <v>Requires Improvement S5 Reinspection Visit 1</v>
          </cell>
          <cell r="P357" t="str">
            <v>Schools - S5</v>
          </cell>
          <cell r="Q357" t="str">
            <v>NULL</v>
          </cell>
          <cell r="R357">
            <v>2</v>
          </cell>
          <cell r="S357" t="str">
            <v>NULL</v>
          </cell>
          <cell r="T357">
            <v>2</v>
          </cell>
          <cell r="U357">
            <v>2</v>
          </cell>
          <cell r="V357">
            <v>2</v>
          </cell>
          <cell r="W357">
            <v>2</v>
          </cell>
          <cell r="X357" t="str">
            <v>NULL</v>
          </cell>
          <cell r="Y357">
            <v>2</v>
          </cell>
          <cell r="Z357" t="str">
            <v>NULL</v>
          </cell>
          <cell r="AA357" t="str">
            <v>NULL</v>
          </cell>
          <cell r="AB357" t="str">
            <v>NULL</v>
          </cell>
          <cell r="AC357" t="str">
            <v>NULL</v>
          </cell>
          <cell r="AD357">
            <v>3</v>
          </cell>
          <cell r="AE357" t="str">
            <v>NULL</v>
          </cell>
          <cell r="AF357">
            <v>3</v>
          </cell>
          <cell r="AG357">
            <v>3</v>
          </cell>
          <cell r="AH357">
            <v>2</v>
          </cell>
          <cell r="AI357">
            <v>3</v>
          </cell>
          <cell r="AJ357" t="str">
            <v>NULL</v>
          </cell>
          <cell r="AK357" t="str">
            <v>NULL</v>
          </cell>
          <cell r="AL357" t="str">
            <v>NULL</v>
          </cell>
        </row>
        <row r="358">
          <cell r="A358">
            <v>112315</v>
          </cell>
          <cell r="B358">
            <v>9093356</v>
          </cell>
          <cell r="C358" t="str">
            <v>Crosby Ravensworth CofE School</v>
          </cell>
          <cell r="D358" t="str">
            <v>North West</v>
          </cell>
          <cell r="E358" t="str">
            <v>North West</v>
          </cell>
          <cell r="F358" t="str">
            <v>Cumbria</v>
          </cell>
          <cell r="G358" t="str">
            <v>Penrith and The Border</v>
          </cell>
          <cell r="H358" t="str">
            <v>CA10 3JJ</v>
          </cell>
          <cell r="I358" t="str">
            <v>Voluntary Aided School</v>
          </cell>
          <cell r="J358" t="str">
            <v>Primary</v>
          </cell>
          <cell r="K358" t="str">
            <v>Does not have a sixth form</v>
          </cell>
          <cell r="L358">
            <v>10003752</v>
          </cell>
          <cell r="M358">
            <v>42269</v>
          </cell>
          <cell r="N358">
            <v>42269</v>
          </cell>
          <cell r="O358" t="str">
            <v>Maintained Academy and School Short inspection</v>
          </cell>
          <cell r="P358" t="str">
            <v>Schools - Short inspection</v>
          </cell>
          <cell r="Q358" t="str">
            <v>NULL</v>
          </cell>
          <cell r="R358" t="str">
            <v>NULL</v>
          </cell>
          <cell r="S358" t="str">
            <v>NULL</v>
          </cell>
          <cell r="T358" t="str">
            <v>NULL</v>
          </cell>
          <cell r="U358" t="str">
            <v>NULL</v>
          </cell>
          <cell r="V358" t="str">
            <v>NULL</v>
          </cell>
          <cell r="W358" t="str">
            <v>NULL</v>
          </cell>
          <cell r="X358" t="str">
            <v>NULL</v>
          </cell>
          <cell r="Y358" t="str">
            <v>NULL</v>
          </cell>
          <cell r="Z358" t="str">
            <v>NULL</v>
          </cell>
          <cell r="AA358" t="str">
            <v>NULL</v>
          </cell>
          <cell r="AB358" t="str">
            <v>NULL</v>
          </cell>
          <cell r="AC358" t="str">
            <v>NULL</v>
          </cell>
          <cell r="AD358">
            <v>2</v>
          </cell>
          <cell r="AE358" t="str">
            <v>NULL</v>
          </cell>
          <cell r="AF358">
            <v>2</v>
          </cell>
          <cell r="AG358">
            <v>2</v>
          </cell>
          <cell r="AH358">
            <v>2</v>
          </cell>
          <cell r="AI358">
            <v>2</v>
          </cell>
          <cell r="AJ358" t="str">
            <v>NULL</v>
          </cell>
          <cell r="AK358">
            <v>2</v>
          </cell>
          <cell r="AL358">
            <v>9</v>
          </cell>
        </row>
        <row r="359">
          <cell r="A359">
            <v>112370</v>
          </cell>
          <cell r="B359">
            <v>9093653</v>
          </cell>
          <cell r="C359" t="str">
            <v>St Cuthbert's Catholic Community School</v>
          </cell>
          <cell r="D359" t="str">
            <v>North West</v>
          </cell>
          <cell r="E359" t="str">
            <v>North West</v>
          </cell>
          <cell r="F359" t="str">
            <v>Cumbria</v>
          </cell>
          <cell r="G359" t="str">
            <v>Carlisle</v>
          </cell>
          <cell r="H359" t="str">
            <v>CA1 2UE</v>
          </cell>
          <cell r="I359" t="str">
            <v>Voluntary Aided School</v>
          </cell>
          <cell r="J359" t="str">
            <v>Primary</v>
          </cell>
          <cell r="K359" t="str">
            <v>Does not have a sixth form</v>
          </cell>
          <cell r="L359">
            <v>10002258</v>
          </cell>
          <cell r="M359">
            <v>42270</v>
          </cell>
          <cell r="N359">
            <v>42271</v>
          </cell>
          <cell r="O359" t="str">
            <v>Requires Improvement S5 Reinspection Visit 1</v>
          </cell>
          <cell r="P359" t="str">
            <v>Schools - S5</v>
          </cell>
          <cell r="Q359" t="str">
            <v>NULL</v>
          </cell>
          <cell r="R359">
            <v>3</v>
          </cell>
          <cell r="S359" t="str">
            <v>NULL</v>
          </cell>
          <cell r="T359">
            <v>3</v>
          </cell>
          <cell r="U359">
            <v>3</v>
          </cell>
          <cell r="V359">
            <v>3</v>
          </cell>
          <cell r="W359">
            <v>3</v>
          </cell>
          <cell r="X359" t="str">
            <v>NULL</v>
          </cell>
          <cell r="Y359">
            <v>3</v>
          </cell>
          <cell r="Z359" t="str">
            <v>NULL</v>
          </cell>
          <cell r="AA359" t="str">
            <v>NULL</v>
          </cell>
          <cell r="AB359" t="str">
            <v>NULL</v>
          </cell>
          <cell r="AC359" t="str">
            <v>NULL</v>
          </cell>
          <cell r="AD359">
            <v>3</v>
          </cell>
          <cell r="AE359" t="str">
            <v>NULL</v>
          </cell>
          <cell r="AF359">
            <v>3</v>
          </cell>
          <cell r="AG359">
            <v>3</v>
          </cell>
          <cell r="AH359">
            <v>3</v>
          </cell>
          <cell r="AI359">
            <v>2</v>
          </cell>
          <cell r="AJ359" t="str">
            <v>NULL</v>
          </cell>
          <cell r="AK359" t="str">
            <v>NULL</v>
          </cell>
          <cell r="AL359" t="str">
            <v>NULL</v>
          </cell>
        </row>
        <row r="360">
          <cell r="A360">
            <v>112375</v>
          </cell>
          <cell r="B360">
            <v>9094001</v>
          </cell>
          <cell r="C360" t="str">
            <v>Beacon Hill Community School</v>
          </cell>
          <cell r="D360" t="str">
            <v>North West</v>
          </cell>
          <cell r="E360" t="str">
            <v>North West</v>
          </cell>
          <cell r="F360" t="str">
            <v>Cumbria</v>
          </cell>
          <cell r="G360" t="str">
            <v>Workington</v>
          </cell>
          <cell r="H360" t="str">
            <v>CA7 3EZ</v>
          </cell>
          <cell r="I360" t="str">
            <v>Community School</v>
          </cell>
          <cell r="J360" t="str">
            <v>Secondary</v>
          </cell>
          <cell r="K360" t="str">
            <v>Does not have a sixth form</v>
          </cell>
          <cell r="L360">
            <v>10001638</v>
          </cell>
          <cell r="M360">
            <v>42277</v>
          </cell>
          <cell r="N360">
            <v>42278</v>
          </cell>
          <cell r="O360" t="str">
            <v>Serious Weaknesses S5 Reinspection</v>
          </cell>
          <cell r="P360" t="str">
            <v>Schools - S5</v>
          </cell>
          <cell r="Q360" t="str">
            <v>NULL</v>
          </cell>
          <cell r="R360">
            <v>3</v>
          </cell>
          <cell r="S360" t="str">
            <v>NULL</v>
          </cell>
          <cell r="T360">
            <v>3</v>
          </cell>
          <cell r="U360">
            <v>3</v>
          </cell>
          <cell r="V360">
            <v>2</v>
          </cell>
          <cell r="W360">
            <v>3</v>
          </cell>
          <cell r="X360" t="str">
            <v>NULL</v>
          </cell>
          <cell r="Y360" t="str">
            <v>NULL</v>
          </cell>
          <cell r="Z360" t="str">
            <v>NULL</v>
          </cell>
          <cell r="AA360" t="str">
            <v>NULL</v>
          </cell>
          <cell r="AB360" t="str">
            <v>NULL</v>
          </cell>
          <cell r="AC360" t="str">
            <v>NULL</v>
          </cell>
          <cell r="AD360">
            <v>4</v>
          </cell>
          <cell r="AE360" t="str">
            <v>SWK</v>
          </cell>
          <cell r="AF360">
            <v>4</v>
          </cell>
          <cell r="AG360">
            <v>3</v>
          </cell>
          <cell r="AH360">
            <v>2</v>
          </cell>
          <cell r="AI360">
            <v>3</v>
          </cell>
          <cell r="AJ360" t="str">
            <v>NULL</v>
          </cell>
          <cell r="AK360" t="str">
            <v>NULL</v>
          </cell>
          <cell r="AL360" t="str">
            <v>NULL</v>
          </cell>
        </row>
        <row r="361">
          <cell r="A361">
            <v>112379</v>
          </cell>
          <cell r="B361">
            <v>9094056</v>
          </cell>
          <cell r="C361" t="str">
            <v>The Lakes School</v>
          </cell>
          <cell r="D361" t="str">
            <v>North West</v>
          </cell>
          <cell r="E361" t="str">
            <v>North West</v>
          </cell>
          <cell r="F361" t="str">
            <v>Cumbria</v>
          </cell>
          <cell r="G361" t="str">
            <v>Westmorland and Lonsdale</v>
          </cell>
          <cell r="H361" t="str">
            <v>LA23 1HW</v>
          </cell>
          <cell r="I361" t="str">
            <v>Community School</v>
          </cell>
          <cell r="J361" t="str">
            <v>Secondary</v>
          </cell>
          <cell r="K361" t="str">
            <v>Has a sixth form</v>
          </cell>
          <cell r="L361">
            <v>10006749</v>
          </cell>
          <cell r="M361">
            <v>42348</v>
          </cell>
          <cell r="N361">
            <v>42348</v>
          </cell>
          <cell r="O361" t="str">
            <v>Requires Improvement monitoring Visit 1</v>
          </cell>
          <cell r="P361" t="str">
            <v>Schools - S8</v>
          </cell>
          <cell r="Q361" t="str">
            <v>NULL</v>
          </cell>
          <cell r="R361" t="str">
            <v>NULL</v>
          </cell>
          <cell r="S361" t="str">
            <v>NULL</v>
          </cell>
          <cell r="T361" t="str">
            <v>NULL</v>
          </cell>
          <cell r="U361" t="str">
            <v>NULL</v>
          </cell>
          <cell r="V361" t="str">
            <v>NULL</v>
          </cell>
          <cell r="W361" t="str">
            <v>NULL</v>
          </cell>
          <cell r="X361" t="str">
            <v>NULL</v>
          </cell>
          <cell r="Y361" t="str">
            <v>NULL</v>
          </cell>
          <cell r="Z361" t="str">
            <v>NULL</v>
          </cell>
          <cell r="AA361" t="str">
            <v>NULL</v>
          </cell>
          <cell r="AB361" t="str">
            <v>NULL</v>
          </cell>
          <cell r="AC361" t="str">
            <v>NULL</v>
          </cell>
          <cell r="AD361">
            <v>3</v>
          </cell>
          <cell r="AE361" t="str">
            <v>NULL</v>
          </cell>
          <cell r="AF361">
            <v>3</v>
          </cell>
          <cell r="AG361">
            <v>3</v>
          </cell>
          <cell r="AH361">
            <v>3</v>
          </cell>
          <cell r="AI361">
            <v>3</v>
          </cell>
          <cell r="AJ361" t="str">
            <v>NULL</v>
          </cell>
          <cell r="AK361">
            <v>9</v>
          </cell>
          <cell r="AL361">
            <v>2</v>
          </cell>
        </row>
        <row r="362">
          <cell r="A362">
            <v>112498</v>
          </cell>
          <cell r="B362">
            <v>8302008</v>
          </cell>
          <cell r="C362" t="str">
            <v>Somerlea Park Junior School</v>
          </cell>
          <cell r="D362" t="str">
            <v>East Midlands</v>
          </cell>
          <cell r="E362" t="str">
            <v>East Midlands</v>
          </cell>
          <cell r="F362" t="str">
            <v>Derbyshire</v>
          </cell>
          <cell r="G362" t="str">
            <v>Amber Valley</v>
          </cell>
          <cell r="H362" t="str">
            <v>DE55 4JE</v>
          </cell>
          <cell r="I362" t="str">
            <v>Community School</v>
          </cell>
          <cell r="J362" t="str">
            <v>Primary</v>
          </cell>
          <cell r="K362" t="str">
            <v>Does not have a sixth form</v>
          </cell>
          <cell r="L362">
            <v>10005931</v>
          </cell>
          <cell r="M362">
            <v>42286</v>
          </cell>
          <cell r="N362">
            <v>42286</v>
          </cell>
          <cell r="O362" t="str">
            <v>Requires Improvement monitoring Visit 1</v>
          </cell>
          <cell r="P362" t="str">
            <v>Schools - S8</v>
          </cell>
          <cell r="Q362" t="str">
            <v>NULL</v>
          </cell>
          <cell r="R362" t="str">
            <v>NULL</v>
          </cell>
          <cell r="S362" t="str">
            <v>NULL</v>
          </cell>
          <cell r="T362" t="str">
            <v>NULL</v>
          </cell>
          <cell r="U362" t="str">
            <v>NULL</v>
          </cell>
          <cell r="V362" t="str">
            <v>NULL</v>
          </cell>
          <cell r="W362" t="str">
            <v>NULL</v>
          </cell>
          <cell r="X362" t="str">
            <v>NULL</v>
          </cell>
          <cell r="Y362" t="str">
            <v>NULL</v>
          </cell>
          <cell r="Z362" t="str">
            <v>NULL</v>
          </cell>
          <cell r="AA362" t="str">
            <v>NULL</v>
          </cell>
          <cell r="AB362" t="str">
            <v>NULL</v>
          </cell>
          <cell r="AC362" t="str">
            <v>NULL</v>
          </cell>
          <cell r="AD362">
            <v>3</v>
          </cell>
          <cell r="AE362" t="str">
            <v>NULL</v>
          </cell>
          <cell r="AF362">
            <v>3</v>
          </cell>
          <cell r="AG362">
            <v>3</v>
          </cell>
          <cell r="AH362">
            <v>2</v>
          </cell>
          <cell r="AI362">
            <v>3</v>
          </cell>
          <cell r="AJ362" t="str">
            <v>NULL</v>
          </cell>
          <cell r="AK362">
            <v>9</v>
          </cell>
          <cell r="AL362">
            <v>9</v>
          </cell>
        </row>
        <row r="363">
          <cell r="A363">
            <v>112508</v>
          </cell>
          <cell r="B363">
            <v>8302044</v>
          </cell>
          <cell r="C363" t="str">
            <v>Westhouses Primary School</v>
          </cell>
          <cell r="D363" t="str">
            <v>East Midlands</v>
          </cell>
          <cell r="E363" t="str">
            <v>East Midlands</v>
          </cell>
          <cell r="F363" t="str">
            <v>Derbyshire</v>
          </cell>
          <cell r="G363" t="str">
            <v>Bolsover</v>
          </cell>
          <cell r="H363" t="str">
            <v>DE55 5AF</v>
          </cell>
          <cell r="I363" t="str">
            <v>Community School</v>
          </cell>
          <cell r="J363" t="str">
            <v>Primary</v>
          </cell>
          <cell r="K363" t="str">
            <v>Does not have a sixth form</v>
          </cell>
          <cell r="L363">
            <v>10000569</v>
          </cell>
          <cell r="M363">
            <v>42334</v>
          </cell>
          <cell r="N363">
            <v>42334</v>
          </cell>
          <cell r="O363" t="str">
            <v>Maintained Academy and School Short inspection</v>
          </cell>
          <cell r="P363" t="str">
            <v>Schools - Short inspection</v>
          </cell>
          <cell r="Q363" t="str">
            <v>NULL</v>
          </cell>
          <cell r="R363" t="str">
            <v>NULL</v>
          </cell>
          <cell r="S363" t="str">
            <v>NULL</v>
          </cell>
          <cell r="T363" t="str">
            <v>NULL</v>
          </cell>
          <cell r="U363" t="str">
            <v>NULL</v>
          </cell>
          <cell r="V363" t="str">
            <v>NULL</v>
          </cell>
          <cell r="W363" t="str">
            <v>NULL</v>
          </cell>
          <cell r="X363" t="str">
            <v>NULL</v>
          </cell>
          <cell r="Y363" t="str">
            <v>NULL</v>
          </cell>
          <cell r="Z363" t="str">
            <v>NULL</v>
          </cell>
          <cell r="AA363" t="str">
            <v>NULL</v>
          </cell>
          <cell r="AB363" t="str">
            <v>NULL</v>
          </cell>
          <cell r="AC363" t="str">
            <v>NULL</v>
          </cell>
          <cell r="AD363">
            <v>2</v>
          </cell>
          <cell r="AE363" t="str">
            <v>NULL</v>
          </cell>
          <cell r="AF363">
            <v>2</v>
          </cell>
          <cell r="AG363">
            <v>2</v>
          </cell>
          <cell r="AH363">
            <v>2</v>
          </cell>
          <cell r="AI363">
            <v>2</v>
          </cell>
          <cell r="AJ363" t="str">
            <v>NULL</v>
          </cell>
          <cell r="AK363">
            <v>2</v>
          </cell>
          <cell r="AL363">
            <v>9</v>
          </cell>
        </row>
        <row r="364">
          <cell r="A364">
            <v>112542</v>
          </cell>
          <cell r="B364">
            <v>8302093</v>
          </cell>
          <cell r="C364" t="str">
            <v>Eckington Junior School</v>
          </cell>
          <cell r="D364" t="str">
            <v>East Midlands</v>
          </cell>
          <cell r="E364" t="str">
            <v>East Midlands</v>
          </cell>
          <cell r="F364" t="str">
            <v>Derbyshire</v>
          </cell>
          <cell r="G364" t="str">
            <v>North East Derbyshire</v>
          </cell>
          <cell r="H364" t="str">
            <v>S21 4FL</v>
          </cell>
          <cell r="I364" t="str">
            <v>Community School</v>
          </cell>
          <cell r="J364" t="str">
            <v>Primary</v>
          </cell>
          <cell r="K364" t="str">
            <v>Does not have a sixth form</v>
          </cell>
          <cell r="L364">
            <v>10005957</v>
          </cell>
          <cell r="M364">
            <v>42348</v>
          </cell>
          <cell r="N364">
            <v>42348</v>
          </cell>
          <cell r="O364" t="str">
            <v>Requires Improvement monitoring Visit 1</v>
          </cell>
          <cell r="P364" t="str">
            <v>Schools - S8</v>
          </cell>
          <cell r="Q364" t="str">
            <v>NULL</v>
          </cell>
          <cell r="R364" t="str">
            <v>NULL</v>
          </cell>
          <cell r="S364" t="str">
            <v>NULL</v>
          </cell>
          <cell r="T364" t="str">
            <v>NULL</v>
          </cell>
          <cell r="U364" t="str">
            <v>NULL</v>
          </cell>
          <cell r="V364" t="str">
            <v>NULL</v>
          </cell>
          <cell r="W364" t="str">
            <v>NULL</v>
          </cell>
          <cell r="X364" t="str">
            <v>NULL</v>
          </cell>
          <cell r="Y364" t="str">
            <v>NULL</v>
          </cell>
          <cell r="Z364" t="str">
            <v>NULL</v>
          </cell>
          <cell r="AA364" t="str">
            <v>NULL</v>
          </cell>
          <cell r="AB364" t="str">
            <v>NULL</v>
          </cell>
          <cell r="AC364" t="str">
            <v>NULL</v>
          </cell>
          <cell r="AD364">
            <v>3</v>
          </cell>
          <cell r="AE364" t="str">
            <v>NULL</v>
          </cell>
          <cell r="AF364">
            <v>3</v>
          </cell>
          <cell r="AG364">
            <v>3</v>
          </cell>
          <cell r="AH364">
            <v>2</v>
          </cell>
          <cell r="AI364">
            <v>3</v>
          </cell>
          <cell r="AJ364" t="str">
            <v>NULL</v>
          </cell>
          <cell r="AK364">
            <v>9</v>
          </cell>
          <cell r="AL364">
            <v>9</v>
          </cell>
        </row>
        <row r="365">
          <cell r="A365">
            <v>112557</v>
          </cell>
          <cell r="B365">
            <v>8302118</v>
          </cell>
          <cell r="C365" t="str">
            <v>Heanor Langley Infant School</v>
          </cell>
          <cell r="D365" t="str">
            <v>East Midlands</v>
          </cell>
          <cell r="E365" t="str">
            <v>East Midlands</v>
          </cell>
          <cell r="F365" t="str">
            <v>Derbyshire</v>
          </cell>
          <cell r="G365" t="str">
            <v>Amber Valley</v>
          </cell>
          <cell r="H365" t="str">
            <v>DE75 7HJ</v>
          </cell>
          <cell r="I365" t="str">
            <v>Community School</v>
          </cell>
          <cell r="J365" t="str">
            <v>Primary</v>
          </cell>
          <cell r="K365" t="str">
            <v>Does not have a sixth form</v>
          </cell>
          <cell r="L365">
            <v>10005932</v>
          </cell>
          <cell r="M365">
            <v>42278</v>
          </cell>
          <cell r="N365">
            <v>42278</v>
          </cell>
          <cell r="O365" t="str">
            <v>Requires Improvement monitoring Visit 1</v>
          </cell>
          <cell r="P365" t="str">
            <v>Schools - S8</v>
          </cell>
          <cell r="Q365" t="str">
            <v>NULL</v>
          </cell>
          <cell r="R365" t="str">
            <v>NULL</v>
          </cell>
          <cell r="S365" t="str">
            <v>NULL</v>
          </cell>
          <cell r="T365" t="str">
            <v>NULL</v>
          </cell>
          <cell r="U365" t="str">
            <v>NULL</v>
          </cell>
          <cell r="V365" t="str">
            <v>NULL</v>
          </cell>
          <cell r="W365" t="str">
            <v>NULL</v>
          </cell>
          <cell r="X365" t="str">
            <v>NULL</v>
          </cell>
          <cell r="Y365" t="str">
            <v>NULL</v>
          </cell>
          <cell r="Z365" t="str">
            <v>NULL</v>
          </cell>
          <cell r="AA365" t="str">
            <v>NULL</v>
          </cell>
          <cell r="AB365" t="str">
            <v>NULL</v>
          </cell>
          <cell r="AC365" t="str">
            <v>NULL</v>
          </cell>
          <cell r="AD365">
            <v>3</v>
          </cell>
          <cell r="AE365" t="str">
            <v>NULL</v>
          </cell>
          <cell r="AF365">
            <v>3</v>
          </cell>
          <cell r="AG365">
            <v>3</v>
          </cell>
          <cell r="AH365">
            <v>2</v>
          </cell>
          <cell r="AI365">
            <v>3</v>
          </cell>
          <cell r="AJ365" t="str">
            <v>NULL</v>
          </cell>
          <cell r="AK365">
            <v>2</v>
          </cell>
          <cell r="AL365">
            <v>9</v>
          </cell>
        </row>
        <row r="366">
          <cell r="A366">
            <v>112569</v>
          </cell>
          <cell r="B366">
            <v>8302138</v>
          </cell>
          <cell r="C366" t="str">
            <v>Cotmanhay Junior School</v>
          </cell>
          <cell r="D366" t="str">
            <v>East Midlands</v>
          </cell>
          <cell r="E366" t="str">
            <v>East Midlands</v>
          </cell>
          <cell r="F366" t="str">
            <v>Derbyshire</v>
          </cell>
          <cell r="G366" t="str">
            <v>Erewash</v>
          </cell>
          <cell r="H366" t="str">
            <v>DE7 8RR</v>
          </cell>
          <cell r="I366" t="str">
            <v>Community School</v>
          </cell>
          <cell r="J366" t="str">
            <v>Primary</v>
          </cell>
          <cell r="K366" t="str">
            <v>Does not have a sixth form</v>
          </cell>
          <cell r="L366">
            <v>10001847</v>
          </cell>
          <cell r="M366">
            <v>42339</v>
          </cell>
          <cell r="N366">
            <v>42340</v>
          </cell>
          <cell r="O366" t="str">
            <v>Requires Improvement S5 Reinspection Visit 1</v>
          </cell>
          <cell r="P366" t="str">
            <v>Schools - S5</v>
          </cell>
          <cell r="Q366" t="str">
            <v>NULL</v>
          </cell>
          <cell r="R366">
            <v>2</v>
          </cell>
          <cell r="S366" t="str">
            <v>NULL</v>
          </cell>
          <cell r="T366">
            <v>2</v>
          </cell>
          <cell r="U366">
            <v>2</v>
          </cell>
          <cell r="V366">
            <v>2</v>
          </cell>
          <cell r="W366">
            <v>2</v>
          </cell>
          <cell r="X366" t="str">
            <v>NULL</v>
          </cell>
          <cell r="Y366" t="str">
            <v>NULL</v>
          </cell>
          <cell r="Z366" t="str">
            <v>NULL</v>
          </cell>
          <cell r="AA366" t="str">
            <v>NULL</v>
          </cell>
          <cell r="AB366" t="str">
            <v>NULL</v>
          </cell>
          <cell r="AC366" t="str">
            <v>NULL</v>
          </cell>
          <cell r="AD366">
            <v>3</v>
          </cell>
          <cell r="AE366" t="str">
            <v>NULL</v>
          </cell>
          <cell r="AF366">
            <v>3</v>
          </cell>
          <cell r="AG366">
            <v>3</v>
          </cell>
          <cell r="AH366">
            <v>3</v>
          </cell>
          <cell r="AI366">
            <v>3</v>
          </cell>
          <cell r="AJ366" t="str">
            <v>NULL</v>
          </cell>
          <cell r="AK366" t="str">
            <v>NULL</v>
          </cell>
          <cell r="AL366" t="str">
            <v>NULL</v>
          </cell>
        </row>
        <row r="367">
          <cell r="A367">
            <v>112611</v>
          </cell>
          <cell r="B367">
            <v>8302201</v>
          </cell>
          <cell r="C367" t="str">
            <v>Ripley Junior School</v>
          </cell>
          <cell r="D367" t="str">
            <v>East Midlands</v>
          </cell>
          <cell r="E367" t="str">
            <v>East Midlands</v>
          </cell>
          <cell r="F367" t="str">
            <v>Derbyshire</v>
          </cell>
          <cell r="G367" t="str">
            <v>Amber Valley</v>
          </cell>
          <cell r="H367" t="str">
            <v>DE5 3PN</v>
          </cell>
          <cell r="I367" t="str">
            <v>Community School</v>
          </cell>
          <cell r="J367" t="str">
            <v>Primary</v>
          </cell>
          <cell r="K367" t="str">
            <v>Does not have a sixth form</v>
          </cell>
          <cell r="L367">
            <v>10001845</v>
          </cell>
          <cell r="M367">
            <v>42311</v>
          </cell>
          <cell r="N367">
            <v>42312</v>
          </cell>
          <cell r="O367" t="str">
            <v>Requires Improvement S5 Reinspection Visit 1</v>
          </cell>
          <cell r="P367" t="str">
            <v>Schools - S5</v>
          </cell>
          <cell r="Q367" t="str">
            <v>NULL</v>
          </cell>
          <cell r="R367">
            <v>3</v>
          </cell>
          <cell r="S367" t="str">
            <v>NULL</v>
          </cell>
          <cell r="T367">
            <v>3</v>
          </cell>
          <cell r="U367">
            <v>3</v>
          </cell>
          <cell r="V367">
            <v>2</v>
          </cell>
          <cell r="W367">
            <v>3</v>
          </cell>
          <cell r="X367" t="str">
            <v>NULL</v>
          </cell>
          <cell r="Y367" t="str">
            <v>NULL</v>
          </cell>
          <cell r="Z367" t="str">
            <v>NULL</v>
          </cell>
          <cell r="AA367" t="str">
            <v>NULL</v>
          </cell>
          <cell r="AB367" t="str">
            <v>NULL</v>
          </cell>
          <cell r="AC367" t="str">
            <v>NULL</v>
          </cell>
          <cell r="AD367">
            <v>3</v>
          </cell>
          <cell r="AE367" t="str">
            <v>NULL</v>
          </cell>
          <cell r="AF367">
            <v>3</v>
          </cell>
          <cell r="AG367">
            <v>3</v>
          </cell>
          <cell r="AH367">
            <v>3</v>
          </cell>
          <cell r="AI367">
            <v>2</v>
          </cell>
          <cell r="AJ367" t="str">
            <v>NULL</v>
          </cell>
          <cell r="AK367" t="str">
            <v>NULL</v>
          </cell>
          <cell r="AL367" t="str">
            <v>NULL</v>
          </cell>
        </row>
        <row r="368">
          <cell r="A368">
            <v>112650</v>
          </cell>
          <cell r="B368">
            <v>8302272</v>
          </cell>
          <cell r="C368" t="str">
            <v>Hodthorpe Primary School</v>
          </cell>
          <cell r="D368" t="str">
            <v>East Midlands</v>
          </cell>
          <cell r="E368" t="str">
            <v>East Midlands</v>
          </cell>
          <cell r="F368" t="str">
            <v>Derbyshire</v>
          </cell>
          <cell r="G368" t="str">
            <v>Bolsover</v>
          </cell>
          <cell r="H368" t="str">
            <v>S80 4UT</v>
          </cell>
          <cell r="I368" t="str">
            <v>Community School</v>
          </cell>
          <cell r="J368" t="str">
            <v>Primary</v>
          </cell>
          <cell r="K368" t="str">
            <v>Does not have a sixth form</v>
          </cell>
          <cell r="L368">
            <v>10005658</v>
          </cell>
          <cell r="M368">
            <v>42276</v>
          </cell>
          <cell r="N368">
            <v>42276</v>
          </cell>
          <cell r="O368" t="str">
            <v>Maintained Academy and School Short inspection</v>
          </cell>
          <cell r="P368" t="str">
            <v>Schools - Short inspection</v>
          </cell>
          <cell r="Q368" t="str">
            <v>NULL</v>
          </cell>
          <cell r="R368" t="str">
            <v>NULL</v>
          </cell>
          <cell r="S368" t="str">
            <v>NULL</v>
          </cell>
          <cell r="T368" t="str">
            <v>NULL</v>
          </cell>
          <cell r="U368" t="str">
            <v>NULL</v>
          </cell>
          <cell r="V368" t="str">
            <v>NULL</v>
          </cell>
          <cell r="W368" t="str">
            <v>NULL</v>
          </cell>
          <cell r="X368" t="str">
            <v>NULL</v>
          </cell>
          <cell r="Y368" t="str">
            <v>NULL</v>
          </cell>
          <cell r="Z368" t="str">
            <v>NULL</v>
          </cell>
          <cell r="AA368" t="str">
            <v>NULL</v>
          </cell>
          <cell r="AB368" t="str">
            <v>NULL</v>
          </cell>
          <cell r="AC368" t="str">
            <v>NULL</v>
          </cell>
          <cell r="AD368">
            <v>2</v>
          </cell>
          <cell r="AE368" t="str">
            <v>NULL</v>
          </cell>
          <cell r="AF368">
            <v>2</v>
          </cell>
          <cell r="AG368">
            <v>2</v>
          </cell>
          <cell r="AH368">
            <v>2</v>
          </cell>
          <cell r="AI368">
            <v>2</v>
          </cell>
          <cell r="AJ368" t="str">
            <v>NULL</v>
          </cell>
          <cell r="AK368">
            <v>1</v>
          </cell>
          <cell r="AL368">
            <v>9</v>
          </cell>
        </row>
        <row r="369">
          <cell r="A369">
            <v>112671</v>
          </cell>
          <cell r="B369">
            <v>8302299</v>
          </cell>
          <cell r="C369" t="str">
            <v>William Rhodes Primary School</v>
          </cell>
          <cell r="D369" t="str">
            <v>East Midlands</v>
          </cell>
          <cell r="E369" t="str">
            <v>East Midlands</v>
          </cell>
          <cell r="F369" t="str">
            <v>Derbyshire</v>
          </cell>
          <cell r="G369" t="str">
            <v>Chesterfield</v>
          </cell>
          <cell r="H369" t="str">
            <v>S40 2NR</v>
          </cell>
          <cell r="I369" t="str">
            <v>Community School</v>
          </cell>
          <cell r="J369" t="str">
            <v>Primary</v>
          </cell>
          <cell r="K369" t="str">
            <v>Does not have a sixth form</v>
          </cell>
          <cell r="L369">
            <v>10001848</v>
          </cell>
          <cell r="M369">
            <v>42312</v>
          </cell>
          <cell r="N369">
            <v>42313</v>
          </cell>
          <cell r="O369" t="str">
            <v>Requires Improvement S5 Reinspection Visit 1</v>
          </cell>
          <cell r="P369" t="str">
            <v>Schools - S5</v>
          </cell>
          <cell r="Q369" t="str">
            <v>NULL</v>
          </cell>
          <cell r="R369">
            <v>3</v>
          </cell>
          <cell r="S369" t="str">
            <v>NULL</v>
          </cell>
          <cell r="T369">
            <v>3</v>
          </cell>
          <cell r="U369">
            <v>3</v>
          </cell>
          <cell r="V369">
            <v>3</v>
          </cell>
          <cell r="W369">
            <v>3</v>
          </cell>
          <cell r="X369" t="str">
            <v>NULL</v>
          </cell>
          <cell r="Y369">
            <v>2</v>
          </cell>
          <cell r="Z369" t="str">
            <v>NULL</v>
          </cell>
          <cell r="AA369" t="str">
            <v>NULL</v>
          </cell>
          <cell r="AB369" t="str">
            <v>NULL</v>
          </cell>
          <cell r="AC369" t="str">
            <v>NULL</v>
          </cell>
          <cell r="AD369">
            <v>3</v>
          </cell>
          <cell r="AE369" t="str">
            <v>NULL</v>
          </cell>
          <cell r="AF369">
            <v>3</v>
          </cell>
          <cell r="AG369">
            <v>3</v>
          </cell>
          <cell r="AH369">
            <v>2</v>
          </cell>
          <cell r="AI369">
            <v>3</v>
          </cell>
          <cell r="AJ369" t="str">
            <v>NULL</v>
          </cell>
          <cell r="AK369" t="str">
            <v>NULL</v>
          </cell>
          <cell r="AL369" t="str">
            <v>NULL</v>
          </cell>
        </row>
        <row r="370">
          <cell r="A370">
            <v>112706</v>
          </cell>
          <cell r="B370">
            <v>8302373</v>
          </cell>
          <cell r="C370" t="str">
            <v>Simmondley Primary School</v>
          </cell>
          <cell r="D370" t="str">
            <v>East Midlands</v>
          </cell>
          <cell r="E370" t="str">
            <v>East Midlands</v>
          </cell>
          <cell r="F370" t="str">
            <v>Derbyshire</v>
          </cell>
          <cell r="G370" t="str">
            <v>High Peak</v>
          </cell>
          <cell r="H370" t="str">
            <v>SK13 6NN</v>
          </cell>
          <cell r="I370" t="str">
            <v>Community School</v>
          </cell>
          <cell r="J370" t="str">
            <v>Primary</v>
          </cell>
          <cell r="K370" t="str">
            <v>Does not have a sixth form</v>
          </cell>
          <cell r="L370">
            <v>10001846</v>
          </cell>
          <cell r="M370">
            <v>42353</v>
          </cell>
          <cell r="N370">
            <v>42354</v>
          </cell>
          <cell r="O370" t="str">
            <v>Requires Improvement S5 Reinspection Visit 1</v>
          </cell>
          <cell r="P370" t="str">
            <v>Schools - S5</v>
          </cell>
          <cell r="Q370" t="str">
            <v>NULL</v>
          </cell>
          <cell r="R370">
            <v>2</v>
          </cell>
          <cell r="S370" t="str">
            <v>NULL</v>
          </cell>
          <cell r="T370">
            <v>2</v>
          </cell>
          <cell r="U370">
            <v>2</v>
          </cell>
          <cell r="V370">
            <v>2</v>
          </cell>
          <cell r="W370">
            <v>2</v>
          </cell>
          <cell r="X370" t="str">
            <v>NULL</v>
          </cell>
          <cell r="Y370">
            <v>2</v>
          </cell>
          <cell r="Z370" t="str">
            <v>NULL</v>
          </cell>
          <cell r="AA370" t="str">
            <v>NULL</v>
          </cell>
          <cell r="AB370" t="str">
            <v>NULL</v>
          </cell>
          <cell r="AC370" t="str">
            <v>NULL</v>
          </cell>
          <cell r="AD370">
            <v>3</v>
          </cell>
          <cell r="AE370" t="str">
            <v>NULL</v>
          </cell>
          <cell r="AF370">
            <v>3</v>
          </cell>
          <cell r="AG370">
            <v>3</v>
          </cell>
          <cell r="AH370">
            <v>3</v>
          </cell>
          <cell r="AI370">
            <v>3</v>
          </cell>
          <cell r="AJ370" t="str">
            <v>NULL</v>
          </cell>
          <cell r="AK370" t="str">
            <v>NULL</v>
          </cell>
          <cell r="AL370" t="str">
            <v>NULL</v>
          </cell>
        </row>
        <row r="371">
          <cell r="A371">
            <v>112725</v>
          </cell>
          <cell r="B371">
            <v>8312420</v>
          </cell>
          <cell r="C371" t="str">
            <v>Osmaston Primary School</v>
          </cell>
          <cell r="D371" t="str">
            <v>East Midlands</v>
          </cell>
          <cell r="E371" t="str">
            <v>East Midlands</v>
          </cell>
          <cell r="F371" t="str">
            <v>Derby</v>
          </cell>
          <cell r="G371" t="str">
            <v>Derby South</v>
          </cell>
          <cell r="H371" t="str">
            <v>DE24 8FH</v>
          </cell>
          <cell r="I371" t="str">
            <v>Community School</v>
          </cell>
          <cell r="J371" t="str">
            <v>Primary</v>
          </cell>
          <cell r="K371" t="str">
            <v>Does not have a sixth form</v>
          </cell>
          <cell r="L371">
            <v>10005929</v>
          </cell>
          <cell r="M371">
            <v>42286</v>
          </cell>
          <cell r="N371">
            <v>42286</v>
          </cell>
          <cell r="O371" t="str">
            <v>Requires Improvement monitoring Visit 1</v>
          </cell>
          <cell r="P371" t="str">
            <v>Schools - S8</v>
          </cell>
          <cell r="Q371" t="str">
            <v>NULL</v>
          </cell>
          <cell r="R371" t="str">
            <v>NULL</v>
          </cell>
          <cell r="S371" t="str">
            <v>NULL</v>
          </cell>
          <cell r="T371" t="str">
            <v>NULL</v>
          </cell>
          <cell r="U371" t="str">
            <v>NULL</v>
          </cell>
          <cell r="V371" t="str">
            <v>NULL</v>
          </cell>
          <cell r="W371" t="str">
            <v>NULL</v>
          </cell>
          <cell r="X371" t="str">
            <v>NULL</v>
          </cell>
          <cell r="Y371" t="str">
            <v>NULL</v>
          </cell>
          <cell r="Z371" t="str">
            <v>NULL</v>
          </cell>
          <cell r="AA371" t="str">
            <v>NULL</v>
          </cell>
          <cell r="AB371" t="str">
            <v>NULL</v>
          </cell>
          <cell r="AC371" t="str">
            <v>NULL</v>
          </cell>
          <cell r="AD371">
            <v>3</v>
          </cell>
          <cell r="AE371" t="str">
            <v>NULL</v>
          </cell>
          <cell r="AF371">
            <v>3</v>
          </cell>
          <cell r="AG371">
            <v>3</v>
          </cell>
          <cell r="AH371">
            <v>2</v>
          </cell>
          <cell r="AI371">
            <v>3</v>
          </cell>
          <cell r="AJ371" t="str">
            <v>NULL</v>
          </cell>
          <cell r="AK371">
            <v>2</v>
          </cell>
          <cell r="AL371">
            <v>9</v>
          </cell>
        </row>
        <row r="372">
          <cell r="A372">
            <v>112738</v>
          </cell>
          <cell r="B372">
            <v>8312434</v>
          </cell>
          <cell r="C372" t="str">
            <v>Lakeside Community Primary School</v>
          </cell>
          <cell r="D372" t="str">
            <v>East Midlands</v>
          </cell>
          <cell r="E372" t="str">
            <v>East Midlands</v>
          </cell>
          <cell r="F372" t="str">
            <v>Derby</v>
          </cell>
          <cell r="G372" t="str">
            <v>Derby South</v>
          </cell>
          <cell r="H372" t="str">
            <v>DE24 8UY</v>
          </cell>
          <cell r="I372" t="str">
            <v>Community School</v>
          </cell>
          <cell r="J372" t="str">
            <v>Primary</v>
          </cell>
          <cell r="K372" t="str">
            <v>Does not have a sixth form</v>
          </cell>
          <cell r="L372">
            <v>10001866</v>
          </cell>
          <cell r="M372">
            <v>42298</v>
          </cell>
          <cell r="N372">
            <v>42299</v>
          </cell>
          <cell r="O372" t="str">
            <v>Requires Improvement S5 Reinspection Visit 1</v>
          </cell>
          <cell r="P372" t="str">
            <v>Schools - S5</v>
          </cell>
          <cell r="Q372" t="str">
            <v>NULL</v>
          </cell>
          <cell r="R372">
            <v>3</v>
          </cell>
          <cell r="S372" t="str">
            <v>NULL</v>
          </cell>
          <cell r="T372">
            <v>3</v>
          </cell>
          <cell r="U372">
            <v>3</v>
          </cell>
          <cell r="V372">
            <v>2</v>
          </cell>
          <cell r="W372">
            <v>3</v>
          </cell>
          <cell r="X372" t="str">
            <v>NULL</v>
          </cell>
          <cell r="Y372">
            <v>3</v>
          </cell>
          <cell r="Z372" t="str">
            <v>NULL</v>
          </cell>
          <cell r="AA372" t="str">
            <v>NULL</v>
          </cell>
          <cell r="AB372" t="str">
            <v>NULL</v>
          </cell>
          <cell r="AC372" t="str">
            <v>NULL</v>
          </cell>
          <cell r="AD372">
            <v>3</v>
          </cell>
          <cell r="AE372" t="str">
            <v>NULL</v>
          </cell>
          <cell r="AF372">
            <v>3</v>
          </cell>
          <cell r="AG372">
            <v>3</v>
          </cell>
          <cell r="AH372">
            <v>2</v>
          </cell>
          <cell r="AI372">
            <v>3</v>
          </cell>
          <cell r="AJ372" t="str">
            <v>NULL</v>
          </cell>
          <cell r="AK372" t="str">
            <v>NULL</v>
          </cell>
          <cell r="AL372" t="str">
            <v>NULL</v>
          </cell>
        </row>
        <row r="373">
          <cell r="A373">
            <v>112744</v>
          </cell>
          <cell r="B373">
            <v>8312443</v>
          </cell>
          <cell r="C373" t="str">
            <v>Alvaston Infant and Nursery School</v>
          </cell>
          <cell r="D373" t="str">
            <v>East Midlands</v>
          </cell>
          <cell r="E373" t="str">
            <v>East Midlands</v>
          </cell>
          <cell r="F373" t="str">
            <v>Derby</v>
          </cell>
          <cell r="G373" t="str">
            <v>Derby South</v>
          </cell>
          <cell r="H373" t="str">
            <v>DE24 0PU</v>
          </cell>
          <cell r="I373" t="str">
            <v>Community School</v>
          </cell>
          <cell r="J373" t="str">
            <v>Primary</v>
          </cell>
          <cell r="K373" t="str">
            <v>Does not have a sixth form</v>
          </cell>
          <cell r="L373">
            <v>10005928</v>
          </cell>
          <cell r="M373">
            <v>42289</v>
          </cell>
          <cell r="N373">
            <v>42289</v>
          </cell>
          <cell r="O373" t="str">
            <v>Requires Improvement monitoring Visit 1</v>
          </cell>
          <cell r="P373" t="str">
            <v>Schools - S8</v>
          </cell>
          <cell r="Q373" t="str">
            <v>NULL</v>
          </cell>
          <cell r="R373" t="str">
            <v>NULL</v>
          </cell>
          <cell r="S373" t="str">
            <v>NULL</v>
          </cell>
          <cell r="T373" t="str">
            <v>NULL</v>
          </cell>
          <cell r="U373" t="str">
            <v>NULL</v>
          </cell>
          <cell r="V373" t="str">
            <v>NULL</v>
          </cell>
          <cell r="W373" t="str">
            <v>NULL</v>
          </cell>
          <cell r="X373" t="str">
            <v>NULL</v>
          </cell>
          <cell r="Y373" t="str">
            <v>NULL</v>
          </cell>
          <cell r="Z373" t="str">
            <v>NULL</v>
          </cell>
          <cell r="AA373" t="str">
            <v>NULL</v>
          </cell>
          <cell r="AB373" t="str">
            <v>NULL</v>
          </cell>
          <cell r="AC373" t="str">
            <v>NULL</v>
          </cell>
          <cell r="AD373">
            <v>3</v>
          </cell>
          <cell r="AE373" t="str">
            <v>NULL</v>
          </cell>
          <cell r="AF373">
            <v>3</v>
          </cell>
          <cell r="AG373">
            <v>3</v>
          </cell>
          <cell r="AH373">
            <v>3</v>
          </cell>
          <cell r="AI373">
            <v>3</v>
          </cell>
          <cell r="AJ373" t="str">
            <v>NULL</v>
          </cell>
          <cell r="AK373">
            <v>3</v>
          </cell>
          <cell r="AL373">
            <v>9</v>
          </cell>
        </row>
        <row r="374">
          <cell r="A374">
            <v>112763</v>
          </cell>
          <cell r="B374">
            <v>8312467</v>
          </cell>
          <cell r="C374" t="str">
            <v>Chaddesden Park Primary School</v>
          </cell>
          <cell r="D374" t="str">
            <v>East Midlands</v>
          </cell>
          <cell r="E374" t="str">
            <v>East Midlands</v>
          </cell>
          <cell r="F374" t="str">
            <v>Derby</v>
          </cell>
          <cell r="G374" t="str">
            <v>Derby North</v>
          </cell>
          <cell r="H374" t="str">
            <v>DE21 6LF</v>
          </cell>
          <cell r="I374" t="str">
            <v>Community School</v>
          </cell>
          <cell r="J374" t="str">
            <v>Primary</v>
          </cell>
          <cell r="K374" t="str">
            <v>Does not have a sixth form</v>
          </cell>
          <cell r="L374">
            <v>10001864</v>
          </cell>
          <cell r="M374">
            <v>42340</v>
          </cell>
          <cell r="N374">
            <v>42341</v>
          </cell>
          <cell r="O374" t="str">
            <v>Requires Improvement S5 Reinspection Visit 1</v>
          </cell>
          <cell r="P374" t="str">
            <v>Schools - S5</v>
          </cell>
          <cell r="Q374" t="str">
            <v>NULL</v>
          </cell>
          <cell r="R374">
            <v>2</v>
          </cell>
          <cell r="S374" t="str">
            <v>NULL</v>
          </cell>
          <cell r="T374">
            <v>2</v>
          </cell>
          <cell r="U374">
            <v>2</v>
          </cell>
          <cell r="V374">
            <v>2</v>
          </cell>
          <cell r="W374">
            <v>2</v>
          </cell>
          <cell r="X374" t="str">
            <v>NULL</v>
          </cell>
          <cell r="Y374">
            <v>2</v>
          </cell>
          <cell r="Z374" t="str">
            <v>NULL</v>
          </cell>
          <cell r="AA374" t="str">
            <v>NULL</v>
          </cell>
          <cell r="AB374" t="str">
            <v>NULL</v>
          </cell>
          <cell r="AC374" t="str">
            <v>NULL</v>
          </cell>
          <cell r="AD374">
            <v>3</v>
          </cell>
          <cell r="AE374" t="str">
            <v>NULL</v>
          </cell>
          <cell r="AF374">
            <v>3</v>
          </cell>
          <cell r="AG374">
            <v>3</v>
          </cell>
          <cell r="AH374">
            <v>2</v>
          </cell>
          <cell r="AI374">
            <v>3</v>
          </cell>
          <cell r="AJ374" t="str">
            <v>NULL</v>
          </cell>
          <cell r="AK374" t="str">
            <v>NULL</v>
          </cell>
          <cell r="AL374" t="str">
            <v>NULL</v>
          </cell>
        </row>
        <row r="375">
          <cell r="A375">
            <v>112777</v>
          </cell>
          <cell r="B375">
            <v>8302517</v>
          </cell>
          <cell r="C375" t="str">
            <v>Dunston Primary and Nursery School</v>
          </cell>
          <cell r="D375" t="str">
            <v>East Midlands</v>
          </cell>
          <cell r="E375" t="str">
            <v>East Midlands</v>
          </cell>
          <cell r="F375" t="str">
            <v>Derbyshire</v>
          </cell>
          <cell r="G375" t="str">
            <v>Chesterfield</v>
          </cell>
          <cell r="H375" t="str">
            <v>S41 8EY</v>
          </cell>
          <cell r="I375" t="str">
            <v>Community School</v>
          </cell>
          <cell r="J375" t="str">
            <v>Primary</v>
          </cell>
          <cell r="K375" t="str">
            <v>Does not have a sixth form</v>
          </cell>
          <cell r="L375">
            <v>10005959</v>
          </cell>
          <cell r="M375">
            <v>42321</v>
          </cell>
          <cell r="N375">
            <v>42321</v>
          </cell>
          <cell r="O375" t="str">
            <v>Requires Improvement monitoring Visit 1</v>
          </cell>
          <cell r="P375" t="str">
            <v>Schools - S8</v>
          </cell>
          <cell r="Q375" t="str">
            <v>NULL</v>
          </cell>
          <cell r="R375" t="str">
            <v>NULL</v>
          </cell>
          <cell r="S375" t="str">
            <v>NULL</v>
          </cell>
          <cell r="T375" t="str">
            <v>NULL</v>
          </cell>
          <cell r="U375" t="str">
            <v>NULL</v>
          </cell>
          <cell r="V375" t="str">
            <v>NULL</v>
          </cell>
          <cell r="W375" t="str">
            <v>NULL</v>
          </cell>
          <cell r="X375" t="str">
            <v>NULL</v>
          </cell>
          <cell r="Y375" t="str">
            <v>NULL</v>
          </cell>
          <cell r="Z375" t="str">
            <v>NULL</v>
          </cell>
          <cell r="AA375" t="str">
            <v>NULL</v>
          </cell>
          <cell r="AB375" t="str">
            <v>NULL</v>
          </cell>
          <cell r="AC375" t="str">
            <v>NULL</v>
          </cell>
          <cell r="AD375">
            <v>3</v>
          </cell>
          <cell r="AE375" t="str">
            <v>NULL</v>
          </cell>
          <cell r="AF375">
            <v>2</v>
          </cell>
          <cell r="AG375">
            <v>2</v>
          </cell>
          <cell r="AH375">
            <v>3</v>
          </cell>
          <cell r="AI375">
            <v>3</v>
          </cell>
          <cell r="AJ375" t="str">
            <v>NULL</v>
          </cell>
          <cell r="AK375">
            <v>2</v>
          </cell>
          <cell r="AL375">
            <v>9</v>
          </cell>
        </row>
        <row r="376">
          <cell r="A376">
            <v>112790</v>
          </cell>
          <cell r="B376">
            <v>8312627</v>
          </cell>
          <cell r="C376" t="str">
            <v>Mickleover Primary School</v>
          </cell>
          <cell r="D376" t="str">
            <v>East Midlands</v>
          </cell>
          <cell r="E376" t="str">
            <v>East Midlands</v>
          </cell>
          <cell r="F376" t="str">
            <v>Derby</v>
          </cell>
          <cell r="G376" t="str">
            <v>Derby North</v>
          </cell>
          <cell r="H376" t="str">
            <v>DE3 0EY</v>
          </cell>
          <cell r="I376" t="str">
            <v>Community School</v>
          </cell>
          <cell r="J376" t="str">
            <v>Primary</v>
          </cell>
          <cell r="K376" t="str">
            <v>Does not have a sixth form</v>
          </cell>
          <cell r="L376">
            <v>10006623</v>
          </cell>
          <cell r="M376">
            <v>42283</v>
          </cell>
          <cell r="N376">
            <v>42283</v>
          </cell>
          <cell r="O376" t="str">
            <v>S8 No Formal Designation Visit</v>
          </cell>
          <cell r="P376" t="str">
            <v>Schools - S8</v>
          </cell>
          <cell r="Q376" t="str">
            <v>NULL</v>
          </cell>
          <cell r="R376" t="str">
            <v>NULL</v>
          </cell>
          <cell r="S376" t="str">
            <v>NULL</v>
          </cell>
          <cell r="T376" t="str">
            <v>NULL</v>
          </cell>
          <cell r="U376" t="str">
            <v>NULL</v>
          </cell>
          <cell r="V376" t="str">
            <v>NULL</v>
          </cell>
          <cell r="W376" t="str">
            <v>NULL</v>
          </cell>
          <cell r="X376" t="str">
            <v>NULL</v>
          </cell>
          <cell r="Y376" t="str">
            <v>NULL</v>
          </cell>
          <cell r="Z376" t="str">
            <v>NULL</v>
          </cell>
          <cell r="AA376" t="str">
            <v>NULL</v>
          </cell>
          <cell r="AB376" t="str">
            <v>NULL</v>
          </cell>
          <cell r="AC376" t="str">
            <v>NULL</v>
          </cell>
          <cell r="AD376">
            <v>2</v>
          </cell>
          <cell r="AE376" t="str">
            <v>NULL</v>
          </cell>
          <cell r="AF376">
            <v>2</v>
          </cell>
          <cell r="AG376">
            <v>2</v>
          </cell>
          <cell r="AH376">
            <v>2</v>
          </cell>
          <cell r="AI376">
            <v>2</v>
          </cell>
          <cell r="AJ376" t="str">
            <v>NULL</v>
          </cell>
          <cell r="AK376" t="str">
            <v>NULL</v>
          </cell>
          <cell r="AL376" t="str">
            <v>NULL</v>
          </cell>
        </row>
        <row r="377">
          <cell r="A377">
            <v>112793</v>
          </cell>
          <cell r="B377">
            <v>8302630</v>
          </cell>
          <cell r="C377" t="str">
            <v>Whaley Thorns Primary School</v>
          </cell>
          <cell r="D377" t="str">
            <v>East Midlands</v>
          </cell>
          <cell r="E377" t="str">
            <v>East Midlands</v>
          </cell>
          <cell r="F377" t="str">
            <v>Derbyshire</v>
          </cell>
          <cell r="G377" t="str">
            <v>Bolsover</v>
          </cell>
          <cell r="H377" t="str">
            <v>NG20 9HB</v>
          </cell>
          <cell r="I377" t="str">
            <v>Community School</v>
          </cell>
          <cell r="J377" t="str">
            <v>Primary</v>
          </cell>
          <cell r="K377" t="str">
            <v>Does not have a sixth form</v>
          </cell>
          <cell r="L377">
            <v>10005640</v>
          </cell>
          <cell r="M377">
            <v>42290</v>
          </cell>
          <cell r="N377">
            <v>42291</v>
          </cell>
          <cell r="O377" t="str">
            <v>Maintained Academy and School Short inspection</v>
          </cell>
          <cell r="P377" t="str">
            <v>Schools - S8 deemed S5</v>
          </cell>
          <cell r="Q377" t="str">
            <v>NULL</v>
          </cell>
          <cell r="R377">
            <v>3</v>
          </cell>
          <cell r="S377" t="str">
            <v>NULL</v>
          </cell>
          <cell r="T377">
            <v>3</v>
          </cell>
          <cell r="U377">
            <v>3</v>
          </cell>
          <cell r="V377">
            <v>3</v>
          </cell>
          <cell r="W377">
            <v>3</v>
          </cell>
          <cell r="X377" t="str">
            <v>NULL</v>
          </cell>
          <cell r="Y377">
            <v>3</v>
          </cell>
          <cell r="Z377" t="str">
            <v>NULL</v>
          </cell>
          <cell r="AA377" t="str">
            <v>NULL</v>
          </cell>
          <cell r="AB377" t="str">
            <v>NULL</v>
          </cell>
          <cell r="AC377" t="str">
            <v>NULL</v>
          </cell>
          <cell r="AD377">
            <v>2</v>
          </cell>
          <cell r="AE377" t="str">
            <v>NULL</v>
          </cell>
          <cell r="AF377">
            <v>2</v>
          </cell>
          <cell r="AG377">
            <v>2</v>
          </cell>
          <cell r="AH377">
            <v>2</v>
          </cell>
          <cell r="AI377">
            <v>2</v>
          </cell>
          <cell r="AJ377" t="str">
            <v>NULL</v>
          </cell>
          <cell r="AK377">
            <v>2</v>
          </cell>
          <cell r="AL377">
            <v>9</v>
          </cell>
        </row>
        <row r="378">
          <cell r="A378">
            <v>112818</v>
          </cell>
          <cell r="B378">
            <v>8303036</v>
          </cell>
          <cell r="C378" t="str">
            <v>St James' CofE Controlled Primary School</v>
          </cell>
          <cell r="D378" t="str">
            <v>East Midlands</v>
          </cell>
          <cell r="E378" t="str">
            <v>East Midlands</v>
          </cell>
          <cell r="F378" t="str">
            <v>Derbyshire</v>
          </cell>
          <cell r="G378" t="str">
            <v>High Peak</v>
          </cell>
          <cell r="H378" t="str">
            <v>SK13 8EF</v>
          </cell>
          <cell r="I378" t="str">
            <v>Voluntary Controlled School</v>
          </cell>
          <cell r="J378" t="str">
            <v>Primary</v>
          </cell>
          <cell r="K378" t="str">
            <v>Does not have a sixth form</v>
          </cell>
          <cell r="L378">
            <v>10001859</v>
          </cell>
          <cell r="M378">
            <v>42339</v>
          </cell>
          <cell r="N378">
            <v>42340</v>
          </cell>
          <cell r="O378" t="str">
            <v>Requires Improvement S5 Reinspection Visit 1</v>
          </cell>
          <cell r="P378" t="str">
            <v>Schools - S5</v>
          </cell>
          <cell r="Q378" t="str">
            <v>NULL</v>
          </cell>
          <cell r="R378">
            <v>2</v>
          </cell>
          <cell r="S378" t="str">
            <v>NULL</v>
          </cell>
          <cell r="T378">
            <v>2</v>
          </cell>
          <cell r="U378">
            <v>2</v>
          </cell>
          <cell r="V378">
            <v>2</v>
          </cell>
          <cell r="W378">
            <v>2</v>
          </cell>
          <cell r="X378" t="str">
            <v>NULL</v>
          </cell>
          <cell r="Y378">
            <v>2</v>
          </cell>
          <cell r="Z378" t="str">
            <v>NULL</v>
          </cell>
          <cell r="AA378" t="str">
            <v>NULL</v>
          </cell>
          <cell r="AB378" t="str">
            <v>NULL</v>
          </cell>
          <cell r="AC378" t="str">
            <v>NULL</v>
          </cell>
          <cell r="AD378">
            <v>3</v>
          </cell>
          <cell r="AE378" t="str">
            <v>NULL</v>
          </cell>
          <cell r="AF378">
            <v>3</v>
          </cell>
          <cell r="AG378">
            <v>3</v>
          </cell>
          <cell r="AH378">
            <v>2</v>
          </cell>
          <cell r="AI378">
            <v>3</v>
          </cell>
          <cell r="AJ378" t="str">
            <v>NULL</v>
          </cell>
          <cell r="AK378" t="str">
            <v>NULL</v>
          </cell>
          <cell r="AL378" t="str">
            <v>NULL</v>
          </cell>
        </row>
        <row r="379">
          <cell r="A379">
            <v>112830</v>
          </cell>
          <cell r="B379">
            <v>8303055</v>
          </cell>
          <cell r="C379" t="str">
            <v>Horsley CofE (Controlled) Primary School</v>
          </cell>
          <cell r="D379" t="str">
            <v>East Midlands</v>
          </cell>
          <cell r="E379" t="str">
            <v>East Midlands</v>
          </cell>
          <cell r="F379" t="str">
            <v>Derbyshire</v>
          </cell>
          <cell r="G379" t="str">
            <v>Amber Valley</v>
          </cell>
          <cell r="H379" t="str">
            <v>DE21 5BR</v>
          </cell>
          <cell r="I379" t="str">
            <v>Voluntary Controlled School</v>
          </cell>
          <cell r="J379" t="str">
            <v>Primary</v>
          </cell>
          <cell r="K379" t="str">
            <v>Does not have a sixth form</v>
          </cell>
          <cell r="L379">
            <v>10003133</v>
          </cell>
          <cell r="M379">
            <v>42346</v>
          </cell>
          <cell r="N379">
            <v>42347</v>
          </cell>
          <cell r="O379" t="str">
            <v>Maintained Academy and School Short inspection</v>
          </cell>
          <cell r="P379" t="str">
            <v>Schools - S8 deemed S5</v>
          </cell>
          <cell r="Q379" t="str">
            <v>NULL</v>
          </cell>
          <cell r="R379">
            <v>2</v>
          </cell>
          <cell r="S379" t="str">
            <v>NULL</v>
          </cell>
          <cell r="T379">
            <v>2</v>
          </cell>
          <cell r="U379">
            <v>2</v>
          </cell>
          <cell r="V379">
            <v>2</v>
          </cell>
          <cell r="W379">
            <v>2</v>
          </cell>
          <cell r="X379" t="str">
            <v>NULL</v>
          </cell>
          <cell r="Y379">
            <v>2</v>
          </cell>
          <cell r="Z379" t="str">
            <v>NULL</v>
          </cell>
          <cell r="AA379" t="str">
            <v>NULL</v>
          </cell>
          <cell r="AB379" t="str">
            <v>NULL</v>
          </cell>
          <cell r="AC379" t="str">
            <v>NULL</v>
          </cell>
          <cell r="AD379">
            <v>2</v>
          </cell>
          <cell r="AE379" t="str">
            <v>NULL</v>
          </cell>
          <cell r="AF379">
            <v>2</v>
          </cell>
          <cell r="AG379">
            <v>2</v>
          </cell>
          <cell r="AH379">
            <v>2</v>
          </cell>
          <cell r="AI379">
            <v>2</v>
          </cell>
          <cell r="AJ379" t="str">
            <v>NULL</v>
          </cell>
          <cell r="AK379">
            <v>8</v>
          </cell>
          <cell r="AL379" t="str">
            <v>NULL</v>
          </cell>
        </row>
        <row r="380">
          <cell r="A380">
            <v>112849</v>
          </cell>
          <cell r="B380">
            <v>8303080</v>
          </cell>
          <cell r="C380" t="str">
            <v>St John's CofE Primary School</v>
          </cell>
          <cell r="D380" t="str">
            <v>East Midlands</v>
          </cell>
          <cell r="E380" t="str">
            <v>East Midlands</v>
          </cell>
          <cell r="F380" t="str">
            <v>Derbyshire</v>
          </cell>
          <cell r="G380" t="str">
            <v>Amber Valley</v>
          </cell>
          <cell r="H380" t="str">
            <v>DE5 3BD</v>
          </cell>
          <cell r="I380" t="str">
            <v>Voluntary Controlled School</v>
          </cell>
          <cell r="J380" t="str">
            <v>Primary</v>
          </cell>
          <cell r="K380" t="str">
            <v>Does not have a sixth form</v>
          </cell>
          <cell r="L380">
            <v>10001849</v>
          </cell>
          <cell r="M380">
            <v>42318</v>
          </cell>
          <cell r="N380">
            <v>42319</v>
          </cell>
          <cell r="O380" t="str">
            <v>Requires Improvement S5 Reinspection Visit 1</v>
          </cell>
          <cell r="P380" t="str">
            <v>Schools - S5</v>
          </cell>
          <cell r="Q380" t="str">
            <v>NULL</v>
          </cell>
          <cell r="R380">
            <v>2</v>
          </cell>
          <cell r="S380" t="str">
            <v>NULL</v>
          </cell>
          <cell r="T380">
            <v>2</v>
          </cell>
          <cell r="U380">
            <v>2</v>
          </cell>
          <cell r="V380">
            <v>2</v>
          </cell>
          <cell r="W380">
            <v>2</v>
          </cell>
          <cell r="X380" t="str">
            <v>NULL</v>
          </cell>
          <cell r="Y380">
            <v>2</v>
          </cell>
          <cell r="Z380" t="str">
            <v>NULL</v>
          </cell>
          <cell r="AA380" t="str">
            <v>NULL</v>
          </cell>
          <cell r="AB380" t="str">
            <v>NULL</v>
          </cell>
          <cell r="AC380" t="str">
            <v>NULL</v>
          </cell>
          <cell r="AD380">
            <v>3</v>
          </cell>
          <cell r="AE380" t="str">
            <v>NULL</v>
          </cell>
          <cell r="AF380">
            <v>3</v>
          </cell>
          <cell r="AG380">
            <v>3</v>
          </cell>
          <cell r="AH380">
            <v>3</v>
          </cell>
          <cell r="AI380">
            <v>3</v>
          </cell>
          <cell r="AJ380" t="str">
            <v>NULL</v>
          </cell>
          <cell r="AK380" t="str">
            <v>NULL</v>
          </cell>
          <cell r="AL380" t="str">
            <v>NULL</v>
          </cell>
        </row>
        <row r="381">
          <cell r="A381">
            <v>112888</v>
          </cell>
          <cell r="B381">
            <v>8303326</v>
          </cell>
          <cell r="C381" t="str">
            <v>Bonsall CofE (A) Primary School</v>
          </cell>
          <cell r="D381" t="str">
            <v>East Midlands</v>
          </cell>
          <cell r="E381" t="str">
            <v>East Midlands</v>
          </cell>
          <cell r="F381" t="str">
            <v>Derbyshire</v>
          </cell>
          <cell r="G381" t="str">
            <v>Derbyshire Dales</v>
          </cell>
          <cell r="H381" t="str">
            <v>DE4 2AE</v>
          </cell>
          <cell r="I381" t="str">
            <v>Voluntary Aided School</v>
          </cell>
          <cell r="J381" t="str">
            <v>Primary</v>
          </cell>
          <cell r="K381" t="str">
            <v>Does not have a sixth form</v>
          </cell>
          <cell r="L381">
            <v>10001537</v>
          </cell>
          <cell r="M381">
            <v>42276</v>
          </cell>
          <cell r="N381">
            <v>42276</v>
          </cell>
          <cell r="O381" t="str">
            <v>Maintained Academy and School Short inspection</v>
          </cell>
          <cell r="P381" t="str">
            <v>Schools - Short inspection</v>
          </cell>
          <cell r="Q381" t="str">
            <v>NULL</v>
          </cell>
          <cell r="R381" t="str">
            <v>NULL</v>
          </cell>
          <cell r="S381" t="str">
            <v>NULL</v>
          </cell>
          <cell r="T381" t="str">
            <v>NULL</v>
          </cell>
          <cell r="U381" t="str">
            <v>NULL</v>
          </cell>
          <cell r="V381" t="str">
            <v>NULL</v>
          </cell>
          <cell r="W381" t="str">
            <v>NULL</v>
          </cell>
          <cell r="X381" t="str">
            <v>NULL</v>
          </cell>
          <cell r="Y381" t="str">
            <v>NULL</v>
          </cell>
          <cell r="Z381" t="str">
            <v>NULL</v>
          </cell>
          <cell r="AA381" t="str">
            <v>NULL</v>
          </cell>
          <cell r="AB381" t="str">
            <v>NULL</v>
          </cell>
          <cell r="AC381" t="str">
            <v>NULL</v>
          </cell>
          <cell r="AD381">
            <v>2</v>
          </cell>
          <cell r="AE381" t="str">
            <v>NULL</v>
          </cell>
          <cell r="AF381">
            <v>2</v>
          </cell>
          <cell r="AG381">
            <v>2</v>
          </cell>
          <cell r="AH381">
            <v>1</v>
          </cell>
          <cell r="AI381">
            <v>2</v>
          </cell>
          <cell r="AJ381" t="str">
            <v>NULL</v>
          </cell>
          <cell r="AK381">
            <v>2</v>
          </cell>
          <cell r="AL381">
            <v>9</v>
          </cell>
        </row>
        <row r="382">
          <cell r="A382">
            <v>112897</v>
          </cell>
          <cell r="B382">
            <v>8303501</v>
          </cell>
          <cell r="C382" t="str">
            <v>St Anne's Catholic Primary School</v>
          </cell>
          <cell r="D382" t="str">
            <v>East Midlands</v>
          </cell>
          <cell r="E382" t="str">
            <v>East Midlands</v>
          </cell>
          <cell r="F382" t="str">
            <v>Derbyshire</v>
          </cell>
          <cell r="G382" t="str">
            <v>High Peak</v>
          </cell>
          <cell r="H382" t="str">
            <v>SK17 7AN</v>
          </cell>
          <cell r="I382" t="str">
            <v>Voluntary Aided School</v>
          </cell>
          <cell r="J382" t="str">
            <v>Primary</v>
          </cell>
          <cell r="K382" t="str">
            <v>Does not have a sixth form</v>
          </cell>
          <cell r="L382">
            <v>10005960</v>
          </cell>
          <cell r="M382">
            <v>42325</v>
          </cell>
          <cell r="N382">
            <v>42325</v>
          </cell>
          <cell r="O382" t="str">
            <v>Requires Improvement monitoring Visit 1</v>
          </cell>
          <cell r="P382" t="str">
            <v>Schools - S8</v>
          </cell>
          <cell r="Q382" t="str">
            <v>NULL</v>
          </cell>
          <cell r="R382" t="str">
            <v>NULL</v>
          </cell>
          <cell r="S382" t="str">
            <v>NULL</v>
          </cell>
          <cell r="T382" t="str">
            <v>NULL</v>
          </cell>
          <cell r="U382" t="str">
            <v>NULL</v>
          </cell>
          <cell r="V382" t="str">
            <v>NULL</v>
          </cell>
          <cell r="W382" t="str">
            <v>NULL</v>
          </cell>
          <cell r="X382" t="str">
            <v>NULL</v>
          </cell>
          <cell r="Y382" t="str">
            <v>NULL</v>
          </cell>
          <cell r="Z382" t="str">
            <v>NULL</v>
          </cell>
          <cell r="AA382" t="str">
            <v>NULL</v>
          </cell>
          <cell r="AB382" t="str">
            <v>NULL</v>
          </cell>
          <cell r="AC382" t="str">
            <v>NULL</v>
          </cell>
          <cell r="AD382">
            <v>3</v>
          </cell>
          <cell r="AE382" t="str">
            <v>NULL</v>
          </cell>
          <cell r="AF382">
            <v>3</v>
          </cell>
          <cell r="AG382">
            <v>3</v>
          </cell>
          <cell r="AH382">
            <v>2</v>
          </cell>
          <cell r="AI382">
            <v>3</v>
          </cell>
          <cell r="AJ382" t="str">
            <v>NULL</v>
          </cell>
          <cell r="AK382">
            <v>3</v>
          </cell>
          <cell r="AL382">
            <v>9</v>
          </cell>
        </row>
        <row r="383">
          <cell r="A383">
            <v>112931</v>
          </cell>
          <cell r="B383">
            <v>8304001</v>
          </cell>
          <cell r="C383" t="str">
            <v>Alfreton Grange Arts College</v>
          </cell>
          <cell r="D383" t="str">
            <v>East Midlands</v>
          </cell>
          <cell r="E383" t="str">
            <v>East Midlands</v>
          </cell>
          <cell r="F383" t="str">
            <v>Derbyshire</v>
          </cell>
          <cell r="G383" t="str">
            <v>Amber Valley</v>
          </cell>
          <cell r="H383" t="str">
            <v>DE55 7JA</v>
          </cell>
          <cell r="I383" t="str">
            <v>Community School</v>
          </cell>
          <cell r="J383" t="str">
            <v>Secondary</v>
          </cell>
          <cell r="K383" t="str">
            <v>Has a sixth form</v>
          </cell>
          <cell r="L383">
            <v>10001570</v>
          </cell>
          <cell r="M383">
            <v>42276</v>
          </cell>
          <cell r="N383">
            <v>42277</v>
          </cell>
          <cell r="O383" t="str">
            <v>Special Measures S5 ReInspection</v>
          </cell>
          <cell r="P383" t="str">
            <v>Schools - S5</v>
          </cell>
          <cell r="Q383" t="str">
            <v>NULL</v>
          </cell>
          <cell r="R383">
            <v>4</v>
          </cell>
          <cell r="S383" t="str">
            <v>SWK</v>
          </cell>
          <cell r="T383">
            <v>4</v>
          </cell>
          <cell r="U383">
            <v>4</v>
          </cell>
          <cell r="V383">
            <v>3</v>
          </cell>
          <cell r="W383">
            <v>3</v>
          </cell>
          <cell r="X383" t="str">
            <v>NULL</v>
          </cell>
          <cell r="Y383" t="str">
            <v>NULL</v>
          </cell>
          <cell r="Z383" t="str">
            <v>NULL</v>
          </cell>
          <cell r="AA383" t="str">
            <v>NULL</v>
          </cell>
          <cell r="AB383" t="str">
            <v>NULL</v>
          </cell>
          <cell r="AC383" t="str">
            <v>NULL</v>
          </cell>
          <cell r="AD383">
            <v>4</v>
          </cell>
          <cell r="AE383" t="str">
            <v>SM</v>
          </cell>
          <cell r="AF383">
            <v>4</v>
          </cell>
          <cell r="AG383">
            <v>4</v>
          </cell>
          <cell r="AH383">
            <v>3</v>
          </cell>
          <cell r="AI383">
            <v>4</v>
          </cell>
          <cell r="AJ383" t="str">
            <v>NULL</v>
          </cell>
          <cell r="AK383" t="str">
            <v>NULL</v>
          </cell>
          <cell r="AL383" t="str">
            <v>NULL</v>
          </cell>
        </row>
        <row r="384">
          <cell r="A384">
            <v>112941</v>
          </cell>
          <cell r="B384">
            <v>8304103</v>
          </cell>
          <cell r="C384" t="str">
            <v>Frederick Gent School</v>
          </cell>
          <cell r="D384" t="str">
            <v>East Midlands</v>
          </cell>
          <cell r="E384" t="str">
            <v>East Midlands</v>
          </cell>
          <cell r="F384" t="str">
            <v>Derbyshire</v>
          </cell>
          <cell r="G384" t="str">
            <v>Bolsover</v>
          </cell>
          <cell r="H384" t="str">
            <v>DE55 2ER</v>
          </cell>
          <cell r="I384" t="str">
            <v>Community School</v>
          </cell>
          <cell r="J384" t="str">
            <v>Secondary</v>
          </cell>
          <cell r="K384" t="str">
            <v>Does not have a sixth form</v>
          </cell>
          <cell r="L384">
            <v>10005930</v>
          </cell>
          <cell r="M384">
            <v>42353</v>
          </cell>
          <cell r="N384">
            <v>42353</v>
          </cell>
          <cell r="O384" t="str">
            <v>Requires Improvement monitoring Visit 1</v>
          </cell>
          <cell r="P384" t="str">
            <v>Schools - S8</v>
          </cell>
          <cell r="Q384" t="str">
            <v>NULL</v>
          </cell>
          <cell r="R384" t="str">
            <v>NULL</v>
          </cell>
          <cell r="S384" t="str">
            <v>NULL</v>
          </cell>
          <cell r="T384" t="str">
            <v>NULL</v>
          </cell>
          <cell r="U384" t="str">
            <v>NULL</v>
          </cell>
          <cell r="V384" t="str">
            <v>NULL</v>
          </cell>
          <cell r="W384" t="str">
            <v>NULL</v>
          </cell>
          <cell r="X384" t="str">
            <v>NULL</v>
          </cell>
          <cell r="Y384" t="str">
            <v>NULL</v>
          </cell>
          <cell r="Z384" t="str">
            <v>NULL</v>
          </cell>
          <cell r="AA384" t="str">
            <v>NULL</v>
          </cell>
          <cell r="AB384" t="str">
            <v>NULL</v>
          </cell>
          <cell r="AC384" t="str">
            <v>NULL</v>
          </cell>
          <cell r="AD384">
            <v>3</v>
          </cell>
          <cell r="AE384" t="str">
            <v>NULL</v>
          </cell>
          <cell r="AF384">
            <v>3</v>
          </cell>
          <cell r="AG384">
            <v>3</v>
          </cell>
          <cell r="AH384">
            <v>3</v>
          </cell>
          <cell r="AI384">
            <v>3</v>
          </cell>
          <cell r="AJ384" t="str">
            <v>NULL</v>
          </cell>
          <cell r="AK384">
            <v>9</v>
          </cell>
          <cell r="AL384">
            <v>9</v>
          </cell>
        </row>
        <row r="385">
          <cell r="A385">
            <v>112951</v>
          </cell>
          <cell r="B385">
            <v>8314177</v>
          </cell>
          <cell r="C385" t="str">
            <v>Bemrose School</v>
          </cell>
          <cell r="D385" t="str">
            <v>East Midlands</v>
          </cell>
          <cell r="E385" t="str">
            <v>East Midlands</v>
          </cell>
          <cell r="F385" t="str">
            <v>Derby</v>
          </cell>
          <cell r="G385" t="str">
            <v>Derby North</v>
          </cell>
          <cell r="H385" t="str">
            <v>DE22 3HU</v>
          </cell>
          <cell r="I385" t="str">
            <v>Foundation School</v>
          </cell>
          <cell r="J385" t="str">
            <v>Secondary</v>
          </cell>
          <cell r="K385" t="str">
            <v>Has a sixth form</v>
          </cell>
          <cell r="L385">
            <v>10009899</v>
          </cell>
          <cell r="M385">
            <v>42354</v>
          </cell>
          <cell r="N385">
            <v>42355</v>
          </cell>
          <cell r="O385" t="str">
            <v>Section 8 Inspection due to Parental Complaint</v>
          </cell>
          <cell r="P385" t="str">
            <v>Schools - S8 deemed S5</v>
          </cell>
          <cell r="Q385" t="str">
            <v>NULL</v>
          </cell>
          <cell r="R385">
            <v>3</v>
          </cell>
          <cell r="S385" t="str">
            <v>NULL</v>
          </cell>
          <cell r="T385">
            <v>3</v>
          </cell>
          <cell r="U385">
            <v>3</v>
          </cell>
          <cell r="V385">
            <v>3</v>
          </cell>
          <cell r="W385">
            <v>3</v>
          </cell>
          <cell r="X385" t="str">
            <v>NULL</v>
          </cell>
          <cell r="Y385">
            <v>3</v>
          </cell>
          <cell r="Z385">
            <v>2</v>
          </cell>
          <cell r="AA385" t="str">
            <v>NULL</v>
          </cell>
          <cell r="AB385" t="str">
            <v>NULL</v>
          </cell>
          <cell r="AC385" t="str">
            <v>NULL</v>
          </cell>
          <cell r="AD385">
            <v>2</v>
          </cell>
          <cell r="AE385" t="str">
            <v>NULL</v>
          </cell>
          <cell r="AF385">
            <v>2</v>
          </cell>
          <cell r="AG385">
            <v>2</v>
          </cell>
          <cell r="AH385">
            <v>2</v>
          </cell>
          <cell r="AI385">
            <v>2</v>
          </cell>
          <cell r="AJ385" t="str">
            <v>NULL</v>
          </cell>
          <cell r="AK385" t="str">
            <v>NULL</v>
          </cell>
          <cell r="AL385" t="str">
            <v>NULL</v>
          </cell>
        </row>
        <row r="386">
          <cell r="A386">
            <v>112959</v>
          </cell>
          <cell r="B386">
            <v>8304193</v>
          </cell>
          <cell r="C386" t="str">
            <v>Hasland Hall Community School</v>
          </cell>
          <cell r="D386" t="str">
            <v>East Midlands</v>
          </cell>
          <cell r="E386" t="str">
            <v>East Midlands</v>
          </cell>
          <cell r="F386" t="str">
            <v>Derbyshire</v>
          </cell>
          <cell r="G386" t="str">
            <v>Chesterfield</v>
          </cell>
          <cell r="H386" t="str">
            <v>S41 0LP</v>
          </cell>
          <cell r="I386" t="str">
            <v>Community School</v>
          </cell>
          <cell r="J386" t="str">
            <v>Secondary</v>
          </cell>
          <cell r="K386" t="str">
            <v>Does not have a sixth form</v>
          </cell>
          <cell r="L386">
            <v>10001854</v>
          </cell>
          <cell r="M386">
            <v>42276</v>
          </cell>
          <cell r="N386">
            <v>42277</v>
          </cell>
          <cell r="O386" t="str">
            <v>Requires Improvement S5 Reinspection Visit 1</v>
          </cell>
          <cell r="P386" t="str">
            <v>Schools - S5</v>
          </cell>
          <cell r="Q386" t="str">
            <v>NULL</v>
          </cell>
          <cell r="R386">
            <v>2</v>
          </cell>
          <cell r="S386" t="str">
            <v>NULL</v>
          </cell>
          <cell r="T386">
            <v>2</v>
          </cell>
          <cell r="U386">
            <v>2</v>
          </cell>
          <cell r="V386">
            <v>2</v>
          </cell>
          <cell r="W386">
            <v>2</v>
          </cell>
          <cell r="X386" t="str">
            <v>NULL</v>
          </cell>
          <cell r="Y386" t="str">
            <v>NULL</v>
          </cell>
          <cell r="Z386" t="str">
            <v>NULL</v>
          </cell>
          <cell r="AA386" t="str">
            <v>NULL</v>
          </cell>
          <cell r="AB386" t="str">
            <v>NULL</v>
          </cell>
          <cell r="AC386" t="str">
            <v>NULL</v>
          </cell>
          <cell r="AD386">
            <v>3</v>
          </cell>
          <cell r="AE386" t="str">
            <v>NULL</v>
          </cell>
          <cell r="AF386">
            <v>3</v>
          </cell>
          <cell r="AG386">
            <v>3</v>
          </cell>
          <cell r="AH386">
            <v>2</v>
          </cell>
          <cell r="AI386">
            <v>3</v>
          </cell>
          <cell r="AJ386" t="str">
            <v>NULL</v>
          </cell>
          <cell r="AK386" t="str">
            <v>NULL</v>
          </cell>
          <cell r="AL386" t="str">
            <v>NULL</v>
          </cell>
        </row>
        <row r="387">
          <cell r="A387">
            <v>112961</v>
          </cell>
          <cell r="B387">
            <v>8304195</v>
          </cell>
          <cell r="C387" t="str">
            <v>Parkside Community School</v>
          </cell>
          <cell r="D387" t="str">
            <v>East Midlands</v>
          </cell>
          <cell r="E387" t="str">
            <v>East Midlands</v>
          </cell>
          <cell r="F387" t="str">
            <v>Derbyshire</v>
          </cell>
          <cell r="G387" t="str">
            <v>Chesterfield</v>
          </cell>
          <cell r="H387" t="str">
            <v>S40 2NS</v>
          </cell>
          <cell r="I387" t="str">
            <v>Community School</v>
          </cell>
          <cell r="J387" t="str">
            <v>Secondary</v>
          </cell>
          <cell r="K387" t="str">
            <v>Does not have a sixth form</v>
          </cell>
          <cell r="L387">
            <v>10005958</v>
          </cell>
          <cell r="M387">
            <v>42327</v>
          </cell>
          <cell r="N387">
            <v>42327</v>
          </cell>
          <cell r="O387" t="str">
            <v>Requires Improvement monitoring Visit 1</v>
          </cell>
          <cell r="P387" t="str">
            <v>Schools - S8</v>
          </cell>
          <cell r="Q387" t="str">
            <v>NULL</v>
          </cell>
          <cell r="R387" t="str">
            <v>NULL</v>
          </cell>
          <cell r="S387" t="str">
            <v>NULL</v>
          </cell>
          <cell r="T387" t="str">
            <v>NULL</v>
          </cell>
          <cell r="U387" t="str">
            <v>NULL</v>
          </cell>
          <cell r="V387" t="str">
            <v>NULL</v>
          </cell>
          <cell r="W387" t="str">
            <v>NULL</v>
          </cell>
          <cell r="X387" t="str">
            <v>NULL</v>
          </cell>
          <cell r="Y387" t="str">
            <v>NULL</v>
          </cell>
          <cell r="Z387" t="str">
            <v>NULL</v>
          </cell>
          <cell r="AA387" t="str">
            <v>NULL</v>
          </cell>
          <cell r="AB387" t="str">
            <v>NULL</v>
          </cell>
          <cell r="AC387" t="str">
            <v>NULL</v>
          </cell>
          <cell r="AD387">
            <v>3</v>
          </cell>
          <cell r="AE387" t="str">
            <v>NULL</v>
          </cell>
          <cell r="AF387">
            <v>3</v>
          </cell>
          <cell r="AG387">
            <v>3</v>
          </cell>
          <cell r="AH387">
            <v>3</v>
          </cell>
          <cell r="AI387">
            <v>3</v>
          </cell>
          <cell r="AJ387" t="str">
            <v>NULL</v>
          </cell>
          <cell r="AK387">
            <v>9</v>
          </cell>
          <cell r="AL387">
            <v>9</v>
          </cell>
        </row>
        <row r="388">
          <cell r="A388">
            <v>112964</v>
          </cell>
          <cell r="B388">
            <v>8304198</v>
          </cell>
          <cell r="C388" t="str">
            <v>Heritage High School</v>
          </cell>
          <cell r="D388" t="str">
            <v>East Midlands</v>
          </cell>
          <cell r="E388" t="str">
            <v>East Midlands</v>
          </cell>
          <cell r="F388" t="str">
            <v>Derbyshire</v>
          </cell>
          <cell r="G388" t="str">
            <v>Bolsover</v>
          </cell>
          <cell r="H388" t="str">
            <v>S43 4QG</v>
          </cell>
          <cell r="I388" t="str">
            <v>Community School</v>
          </cell>
          <cell r="J388" t="str">
            <v>Secondary</v>
          </cell>
          <cell r="K388" t="str">
            <v>Does not have a sixth form</v>
          </cell>
          <cell r="L388">
            <v>10006591</v>
          </cell>
          <cell r="M388">
            <v>42327</v>
          </cell>
          <cell r="N388">
            <v>42327</v>
          </cell>
          <cell r="O388" t="str">
            <v>Requires Improvement monitoring Visit 2</v>
          </cell>
          <cell r="P388" t="str">
            <v>Schools - S8</v>
          </cell>
          <cell r="Q388" t="str">
            <v>NULL</v>
          </cell>
          <cell r="R388" t="str">
            <v>NULL</v>
          </cell>
          <cell r="S388" t="str">
            <v>NULL</v>
          </cell>
          <cell r="T388" t="str">
            <v>NULL</v>
          </cell>
          <cell r="U388" t="str">
            <v>NULL</v>
          </cell>
          <cell r="V388" t="str">
            <v>NULL</v>
          </cell>
          <cell r="W388" t="str">
            <v>NULL</v>
          </cell>
          <cell r="X388" t="str">
            <v>NULL</v>
          </cell>
          <cell r="Y388" t="str">
            <v>NULL</v>
          </cell>
          <cell r="Z388" t="str">
            <v>NULL</v>
          </cell>
          <cell r="AA388" t="str">
            <v>NULL</v>
          </cell>
          <cell r="AB388" t="str">
            <v>NULL</v>
          </cell>
          <cell r="AC388" t="str">
            <v>NULL</v>
          </cell>
          <cell r="AD388">
            <v>3</v>
          </cell>
          <cell r="AE388" t="str">
            <v>NULL</v>
          </cell>
          <cell r="AF388">
            <v>3</v>
          </cell>
          <cell r="AG388">
            <v>3</v>
          </cell>
          <cell r="AH388">
            <v>2</v>
          </cell>
          <cell r="AI388">
            <v>3</v>
          </cell>
          <cell r="AJ388" t="str">
            <v>NULL</v>
          </cell>
          <cell r="AK388">
            <v>9</v>
          </cell>
          <cell r="AL388">
            <v>9</v>
          </cell>
        </row>
        <row r="389">
          <cell r="A389">
            <v>112969</v>
          </cell>
          <cell r="B389">
            <v>8304509</v>
          </cell>
          <cell r="C389" t="str">
            <v>Dronfield Henry Fanshawe School</v>
          </cell>
          <cell r="D389" t="str">
            <v>East Midlands</v>
          </cell>
          <cell r="E389" t="str">
            <v>East Midlands</v>
          </cell>
          <cell r="F389" t="str">
            <v>Derbyshire</v>
          </cell>
          <cell r="G389" t="str">
            <v>North East Derbyshire</v>
          </cell>
          <cell r="H389" t="str">
            <v>S18 2FZ</v>
          </cell>
          <cell r="I389" t="str">
            <v>Voluntary Controlled School</v>
          </cell>
          <cell r="J389" t="str">
            <v>Secondary</v>
          </cell>
          <cell r="K389" t="str">
            <v>Has a sixth form</v>
          </cell>
          <cell r="L389">
            <v>10001856</v>
          </cell>
          <cell r="M389">
            <v>42325</v>
          </cell>
          <cell r="N389">
            <v>42326</v>
          </cell>
          <cell r="O389" t="str">
            <v>Requires Improvement S5 Reinspection Visit 1</v>
          </cell>
          <cell r="P389" t="str">
            <v>Schools - S5</v>
          </cell>
          <cell r="Q389" t="str">
            <v>NULL</v>
          </cell>
          <cell r="R389">
            <v>1</v>
          </cell>
          <cell r="S389" t="str">
            <v>NULL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 t="str">
            <v>NULL</v>
          </cell>
          <cell r="Y389" t="str">
            <v>NULL</v>
          </cell>
          <cell r="Z389">
            <v>1</v>
          </cell>
          <cell r="AA389" t="str">
            <v>NULL</v>
          </cell>
          <cell r="AB389" t="str">
            <v>NULL</v>
          </cell>
          <cell r="AC389" t="str">
            <v>NULL</v>
          </cell>
          <cell r="AD389">
            <v>3</v>
          </cell>
          <cell r="AE389" t="str">
            <v>NULL</v>
          </cell>
          <cell r="AF389">
            <v>3</v>
          </cell>
          <cell r="AG389">
            <v>3</v>
          </cell>
          <cell r="AH389">
            <v>2</v>
          </cell>
          <cell r="AI389">
            <v>2</v>
          </cell>
          <cell r="AJ389" t="str">
            <v>NULL</v>
          </cell>
          <cell r="AK389" t="str">
            <v>NULL</v>
          </cell>
          <cell r="AL389" t="str">
            <v>NULL</v>
          </cell>
        </row>
        <row r="390">
          <cell r="A390">
            <v>112981</v>
          </cell>
          <cell r="B390">
            <v>8305207</v>
          </cell>
          <cell r="C390" t="str">
            <v>The Curzon CofE Primary School</v>
          </cell>
          <cell r="D390" t="str">
            <v>East Midlands</v>
          </cell>
          <cell r="E390" t="str">
            <v>East Midlands</v>
          </cell>
          <cell r="F390" t="str">
            <v>Derbyshire</v>
          </cell>
          <cell r="G390" t="str">
            <v>Derbyshire Dales</v>
          </cell>
          <cell r="H390" t="str">
            <v>DE22 5JA</v>
          </cell>
          <cell r="I390" t="str">
            <v>Voluntary Aided School</v>
          </cell>
          <cell r="J390" t="str">
            <v>Primary</v>
          </cell>
          <cell r="K390" t="str">
            <v>Does not have a sixth form</v>
          </cell>
          <cell r="L390">
            <v>10005638</v>
          </cell>
          <cell r="M390">
            <v>42346</v>
          </cell>
          <cell r="N390">
            <v>42346</v>
          </cell>
          <cell r="O390" t="str">
            <v>Maintained Academy and School Short inspection</v>
          </cell>
          <cell r="P390" t="str">
            <v>Schools - Short inspection</v>
          </cell>
          <cell r="Q390" t="str">
            <v>NULL</v>
          </cell>
          <cell r="R390" t="str">
            <v>NULL</v>
          </cell>
          <cell r="S390" t="str">
            <v>NULL</v>
          </cell>
          <cell r="T390" t="str">
            <v>NULL</v>
          </cell>
          <cell r="U390" t="str">
            <v>NULL</v>
          </cell>
          <cell r="V390" t="str">
            <v>NULL</v>
          </cell>
          <cell r="W390" t="str">
            <v>NULL</v>
          </cell>
          <cell r="X390" t="str">
            <v>NULL</v>
          </cell>
          <cell r="Y390" t="str">
            <v>NULL</v>
          </cell>
          <cell r="Z390" t="str">
            <v>NULL</v>
          </cell>
          <cell r="AA390" t="str">
            <v>NULL</v>
          </cell>
          <cell r="AB390" t="str">
            <v>NULL</v>
          </cell>
          <cell r="AC390" t="str">
            <v>NULL</v>
          </cell>
          <cell r="AD390">
            <v>2</v>
          </cell>
          <cell r="AE390" t="str">
            <v>NULL</v>
          </cell>
          <cell r="AF390">
            <v>2</v>
          </cell>
          <cell r="AG390">
            <v>2</v>
          </cell>
          <cell r="AH390">
            <v>2</v>
          </cell>
          <cell r="AI390">
            <v>2</v>
          </cell>
          <cell r="AJ390" t="str">
            <v>NULL</v>
          </cell>
          <cell r="AK390">
            <v>2</v>
          </cell>
          <cell r="AL390">
            <v>9</v>
          </cell>
        </row>
        <row r="391">
          <cell r="A391">
            <v>112992</v>
          </cell>
          <cell r="B391">
            <v>8315407</v>
          </cell>
          <cell r="C391" t="str">
            <v>Noel-Baker School</v>
          </cell>
          <cell r="D391" t="str">
            <v>East Midlands</v>
          </cell>
          <cell r="E391" t="str">
            <v>East Midlands</v>
          </cell>
          <cell r="F391" t="str">
            <v>Derby</v>
          </cell>
          <cell r="G391" t="str">
            <v>Derby South</v>
          </cell>
          <cell r="H391" t="str">
            <v>DE24 0BR</v>
          </cell>
          <cell r="I391" t="str">
            <v>Foundation School</v>
          </cell>
          <cell r="J391" t="str">
            <v>Secondary</v>
          </cell>
          <cell r="K391" t="str">
            <v>Has a sixth form</v>
          </cell>
          <cell r="L391">
            <v>10006816</v>
          </cell>
          <cell r="M391">
            <v>42296</v>
          </cell>
          <cell r="N391">
            <v>42296</v>
          </cell>
          <cell r="O391" t="str">
            <v>Requires Improvement monitoring Visit 2</v>
          </cell>
          <cell r="P391" t="str">
            <v>Schools - S8</v>
          </cell>
          <cell r="Q391" t="str">
            <v>NULL</v>
          </cell>
          <cell r="R391" t="str">
            <v>NULL</v>
          </cell>
          <cell r="S391" t="str">
            <v>NULL</v>
          </cell>
          <cell r="T391" t="str">
            <v>NULL</v>
          </cell>
          <cell r="U391" t="str">
            <v>NULL</v>
          </cell>
          <cell r="V391" t="str">
            <v>NULL</v>
          </cell>
          <cell r="W391" t="str">
            <v>NULL</v>
          </cell>
          <cell r="X391" t="str">
            <v>NULL</v>
          </cell>
          <cell r="Y391" t="str">
            <v>NULL</v>
          </cell>
          <cell r="Z391" t="str">
            <v>NULL</v>
          </cell>
          <cell r="AA391" t="str">
            <v>NULL</v>
          </cell>
          <cell r="AB391" t="str">
            <v>NULL</v>
          </cell>
          <cell r="AC391" t="str">
            <v>NULL</v>
          </cell>
          <cell r="AD391">
            <v>3</v>
          </cell>
          <cell r="AE391" t="str">
            <v>NULL</v>
          </cell>
          <cell r="AF391">
            <v>3</v>
          </cell>
          <cell r="AG391">
            <v>3</v>
          </cell>
          <cell r="AH391">
            <v>3</v>
          </cell>
          <cell r="AI391">
            <v>3</v>
          </cell>
          <cell r="AJ391" t="str">
            <v>NULL</v>
          </cell>
          <cell r="AK391">
            <v>9</v>
          </cell>
          <cell r="AL391">
            <v>3</v>
          </cell>
        </row>
        <row r="392">
          <cell r="A392">
            <v>113356</v>
          </cell>
          <cell r="B392">
            <v>8783012</v>
          </cell>
          <cell r="C392" t="str">
            <v>Hawkchurch Church of England School</v>
          </cell>
          <cell r="D392" t="str">
            <v>South West</v>
          </cell>
          <cell r="E392" t="str">
            <v>South West</v>
          </cell>
          <cell r="F392" t="str">
            <v>Devon</v>
          </cell>
          <cell r="G392" t="str">
            <v>Tiverton and Honiton</v>
          </cell>
          <cell r="H392" t="str">
            <v>EX13 5XD</v>
          </cell>
          <cell r="I392" t="str">
            <v>Voluntary Controlled School</v>
          </cell>
          <cell r="J392" t="str">
            <v>Primary</v>
          </cell>
          <cell r="K392" t="str">
            <v>Does not have a sixth form</v>
          </cell>
          <cell r="L392">
            <v>10003881</v>
          </cell>
          <cell r="M392">
            <v>42332</v>
          </cell>
          <cell r="N392">
            <v>42332</v>
          </cell>
          <cell r="O392" t="str">
            <v>Maintained Academy and School Short inspection</v>
          </cell>
          <cell r="P392" t="str">
            <v>Schools - Short inspection</v>
          </cell>
          <cell r="Q392" t="str">
            <v>NULL</v>
          </cell>
          <cell r="R392" t="str">
            <v>NULL</v>
          </cell>
          <cell r="S392" t="str">
            <v>NULL</v>
          </cell>
          <cell r="T392" t="str">
            <v>NULL</v>
          </cell>
          <cell r="U392" t="str">
            <v>NULL</v>
          </cell>
          <cell r="V392" t="str">
            <v>NULL</v>
          </cell>
          <cell r="W392" t="str">
            <v>NULL</v>
          </cell>
          <cell r="X392" t="str">
            <v>NULL</v>
          </cell>
          <cell r="Y392" t="str">
            <v>NULL</v>
          </cell>
          <cell r="Z392" t="str">
            <v>NULL</v>
          </cell>
          <cell r="AA392" t="str">
            <v>NULL</v>
          </cell>
          <cell r="AB392" t="str">
            <v>NULL</v>
          </cell>
          <cell r="AC392" t="str">
            <v>NULL</v>
          </cell>
          <cell r="AD392">
            <v>2</v>
          </cell>
          <cell r="AE392" t="str">
            <v>NULL</v>
          </cell>
          <cell r="AF392">
            <v>2</v>
          </cell>
          <cell r="AG392">
            <v>2</v>
          </cell>
          <cell r="AH392">
            <v>1</v>
          </cell>
          <cell r="AI392">
            <v>2</v>
          </cell>
          <cell r="AJ392" t="str">
            <v>NULL</v>
          </cell>
          <cell r="AK392">
            <v>2</v>
          </cell>
          <cell r="AL392">
            <v>9</v>
          </cell>
        </row>
        <row r="393">
          <cell r="A393">
            <v>113453</v>
          </cell>
          <cell r="B393">
            <v>8783457</v>
          </cell>
          <cell r="C393" t="str">
            <v>St Margaret's Church of England (Aided) Junior School</v>
          </cell>
          <cell r="D393" t="str">
            <v>South West</v>
          </cell>
          <cell r="E393" t="str">
            <v>South West</v>
          </cell>
          <cell r="F393" t="str">
            <v>Devon</v>
          </cell>
          <cell r="G393" t="str">
            <v>Torridge and West Devon</v>
          </cell>
          <cell r="H393" t="str">
            <v>EX39 1EL</v>
          </cell>
          <cell r="I393" t="str">
            <v>Voluntary Aided School</v>
          </cell>
          <cell r="J393" t="str">
            <v>Primary</v>
          </cell>
          <cell r="K393" t="str">
            <v>Does not have a sixth form</v>
          </cell>
          <cell r="L393">
            <v>10005785</v>
          </cell>
          <cell r="M393">
            <v>42313</v>
          </cell>
          <cell r="N393">
            <v>42314</v>
          </cell>
          <cell r="O393" t="str">
            <v>Requires Improvement S5 Reinspection Visit 1</v>
          </cell>
          <cell r="P393" t="str">
            <v>Schools - S5</v>
          </cell>
          <cell r="Q393" t="str">
            <v>NULL</v>
          </cell>
          <cell r="R393">
            <v>2</v>
          </cell>
          <cell r="S393" t="str">
            <v>NULL</v>
          </cell>
          <cell r="T393">
            <v>2</v>
          </cell>
          <cell r="U393">
            <v>2</v>
          </cell>
          <cell r="V393">
            <v>2</v>
          </cell>
          <cell r="W393">
            <v>2</v>
          </cell>
          <cell r="X393" t="str">
            <v>NULL</v>
          </cell>
          <cell r="Y393" t="str">
            <v>NULL</v>
          </cell>
          <cell r="Z393" t="str">
            <v>NULL</v>
          </cell>
          <cell r="AA393" t="str">
            <v>NULL</v>
          </cell>
          <cell r="AB393" t="str">
            <v>NULL</v>
          </cell>
          <cell r="AC393" t="str">
            <v>NULL</v>
          </cell>
          <cell r="AD393">
            <v>3</v>
          </cell>
          <cell r="AE393" t="str">
            <v>NULL</v>
          </cell>
          <cell r="AF393">
            <v>3</v>
          </cell>
          <cell r="AG393">
            <v>3</v>
          </cell>
          <cell r="AH393">
            <v>2</v>
          </cell>
          <cell r="AI393">
            <v>2</v>
          </cell>
          <cell r="AJ393" t="str">
            <v>NULL</v>
          </cell>
          <cell r="AK393" t="str">
            <v>NULL</v>
          </cell>
          <cell r="AL393" t="str">
            <v>NULL</v>
          </cell>
        </row>
        <row r="394">
          <cell r="A394">
            <v>113512</v>
          </cell>
          <cell r="B394">
            <v>8784057</v>
          </cell>
          <cell r="C394" t="str">
            <v>South Molton Community College</v>
          </cell>
          <cell r="D394" t="str">
            <v>South West</v>
          </cell>
          <cell r="E394" t="str">
            <v>South West</v>
          </cell>
          <cell r="F394" t="str">
            <v>Devon</v>
          </cell>
          <cell r="G394" t="str">
            <v>North Devon</v>
          </cell>
          <cell r="H394" t="str">
            <v>EX36 4LA</v>
          </cell>
          <cell r="I394" t="str">
            <v>Foundation School</v>
          </cell>
          <cell r="J394" t="str">
            <v>Secondary</v>
          </cell>
          <cell r="K394" t="str">
            <v>Does not have a sixth form</v>
          </cell>
          <cell r="L394">
            <v>10000668</v>
          </cell>
          <cell r="M394">
            <v>42326</v>
          </cell>
          <cell r="N394">
            <v>42327</v>
          </cell>
          <cell r="O394" t="str">
            <v>Maintained Academy and School Short inspection</v>
          </cell>
          <cell r="P394" t="str">
            <v>Schools - S8 deemed S5</v>
          </cell>
          <cell r="Q394" t="str">
            <v>NULL</v>
          </cell>
          <cell r="R394">
            <v>2</v>
          </cell>
          <cell r="S394" t="str">
            <v>NULL</v>
          </cell>
          <cell r="T394">
            <v>2</v>
          </cell>
          <cell r="U394">
            <v>2</v>
          </cell>
          <cell r="V394">
            <v>2</v>
          </cell>
          <cell r="W394">
            <v>2</v>
          </cell>
          <cell r="X394" t="str">
            <v>NULL</v>
          </cell>
          <cell r="Y394" t="str">
            <v>NULL</v>
          </cell>
          <cell r="Z394" t="str">
            <v>NULL</v>
          </cell>
          <cell r="AA394" t="str">
            <v>NULL</v>
          </cell>
          <cell r="AB394" t="str">
            <v>NULL</v>
          </cell>
          <cell r="AC394" t="str">
            <v>NULL</v>
          </cell>
          <cell r="AD394">
            <v>2</v>
          </cell>
          <cell r="AE394" t="str">
            <v>NULL</v>
          </cell>
          <cell r="AF394">
            <v>2</v>
          </cell>
          <cell r="AG394">
            <v>2</v>
          </cell>
          <cell r="AH394">
            <v>1</v>
          </cell>
          <cell r="AI394">
            <v>2</v>
          </cell>
          <cell r="AJ394" t="str">
            <v>NULL</v>
          </cell>
          <cell r="AK394">
            <v>9</v>
          </cell>
          <cell r="AL394" t="str">
            <v>NULL</v>
          </cell>
        </row>
        <row r="395">
          <cell r="A395">
            <v>113553</v>
          </cell>
          <cell r="B395">
            <v>8784607</v>
          </cell>
          <cell r="C395" t="str">
            <v>St Peter's Church of England Aided School</v>
          </cell>
          <cell r="D395" t="str">
            <v>South West</v>
          </cell>
          <cell r="E395" t="str">
            <v>South West</v>
          </cell>
          <cell r="F395" t="str">
            <v>Devon</v>
          </cell>
          <cell r="G395" t="str">
            <v>East Devon</v>
          </cell>
          <cell r="H395" t="str">
            <v>EX2 5AP</v>
          </cell>
          <cell r="I395" t="str">
            <v>Voluntary Aided School</v>
          </cell>
          <cell r="J395" t="str">
            <v>Secondary</v>
          </cell>
          <cell r="K395" t="str">
            <v>Does not have a sixth form</v>
          </cell>
          <cell r="L395">
            <v>10002440</v>
          </cell>
          <cell r="M395">
            <v>42277</v>
          </cell>
          <cell r="N395">
            <v>42278</v>
          </cell>
          <cell r="O395" t="str">
            <v>Requires Improvement S5 Reinspection Visit 1</v>
          </cell>
          <cell r="P395" t="str">
            <v>Schools - S5</v>
          </cell>
          <cell r="Q395" t="str">
            <v>NULL</v>
          </cell>
          <cell r="R395">
            <v>2</v>
          </cell>
          <cell r="S395" t="str">
            <v>NULL</v>
          </cell>
          <cell r="T395">
            <v>2</v>
          </cell>
          <cell r="U395">
            <v>2</v>
          </cell>
          <cell r="V395">
            <v>2</v>
          </cell>
          <cell r="W395">
            <v>2</v>
          </cell>
          <cell r="X395" t="str">
            <v>NULL</v>
          </cell>
          <cell r="Y395" t="str">
            <v>NULL</v>
          </cell>
          <cell r="Z395" t="str">
            <v>NULL</v>
          </cell>
          <cell r="AA395" t="str">
            <v>NULL</v>
          </cell>
          <cell r="AB395" t="str">
            <v>NULL</v>
          </cell>
          <cell r="AC395" t="str">
            <v>NULL</v>
          </cell>
          <cell r="AD395">
            <v>3</v>
          </cell>
          <cell r="AE395" t="str">
            <v>NULL</v>
          </cell>
          <cell r="AF395">
            <v>3</v>
          </cell>
          <cell r="AG395">
            <v>3</v>
          </cell>
          <cell r="AH395">
            <v>3</v>
          </cell>
          <cell r="AI395">
            <v>3</v>
          </cell>
          <cell r="AJ395" t="str">
            <v>NULL</v>
          </cell>
          <cell r="AK395" t="str">
            <v>NULL</v>
          </cell>
          <cell r="AL395" t="str">
            <v>NULL</v>
          </cell>
        </row>
        <row r="396">
          <cell r="A396">
            <v>113641</v>
          </cell>
          <cell r="B396">
            <v>8807042</v>
          </cell>
          <cell r="C396" t="str">
            <v>Mayfield School</v>
          </cell>
          <cell r="D396" t="str">
            <v>South West</v>
          </cell>
          <cell r="E396" t="str">
            <v>South West</v>
          </cell>
          <cell r="F396" t="str">
            <v>Torbay</v>
          </cell>
          <cell r="G396" t="str">
            <v>Torbay</v>
          </cell>
          <cell r="H396" t="str">
            <v>TQ2 8NH</v>
          </cell>
          <cell r="I396" t="str">
            <v>Community Special School</v>
          </cell>
          <cell r="J396" t="str">
            <v>Special</v>
          </cell>
          <cell r="K396" t="str">
            <v>Has a sixth form</v>
          </cell>
          <cell r="L396">
            <v>10007204</v>
          </cell>
          <cell r="M396">
            <v>42283</v>
          </cell>
          <cell r="N396">
            <v>42284</v>
          </cell>
          <cell r="O396" t="str">
            <v>S8 No Formal Designation Visit</v>
          </cell>
          <cell r="P396" t="str">
            <v>Schools - S8</v>
          </cell>
          <cell r="Q396" t="str">
            <v>NULL</v>
          </cell>
          <cell r="R396" t="str">
            <v>NULL</v>
          </cell>
          <cell r="S396" t="str">
            <v>NULL</v>
          </cell>
          <cell r="T396" t="str">
            <v>NULL</v>
          </cell>
          <cell r="U396" t="str">
            <v>NULL</v>
          </cell>
          <cell r="V396" t="str">
            <v>NULL</v>
          </cell>
          <cell r="W396" t="str">
            <v>NULL</v>
          </cell>
          <cell r="X396" t="str">
            <v>NULL</v>
          </cell>
          <cell r="Y396" t="str">
            <v>NULL</v>
          </cell>
          <cell r="Z396" t="str">
            <v>NULL</v>
          </cell>
          <cell r="AA396" t="str">
            <v>NULL</v>
          </cell>
          <cell r="AB396" t="str">
            <v>NULL</v>
          </cell>
          <cell r="AC396" t="str">
            <v>NULL</v>
          </cell>
          <cell r="AD396">
            <v>2</v>
          </cell>
          <cell r="AE396" t="str">
            <v>NULL</v>
          </cell>
          <cell r="AF396">
            <v>2</v>
          </cell>
          <cell r="AG396">
            <v>2</v>
          </cell>
          <cell r="AH396">
            <v>2</v>
          </cell>
          <cell r="AI396">
            <v>2</v>
          </cell>
          <cell r="AJ396" t="str">
            <v>NULL</v>
          </cell>
          <cell r="AK396">
            <v>1</v>
          </cell>
          <cell r="AL396">
            <v>2</v>
          </cell>
        </row>
        <row r="397">
          <cell r="A397">
            <v>113835</v>
          </cell>
          <cell r="B397">
            <v>8353653</v>
          </cell>
          <cell r="C397" t="str">
            <v>St Andrew's Church of England Voluntary Aided School, Preston, Weymouth</v>
          </cell>
          <cell r="D397" t="str">
            <v>South West</v>
          </cell>
          <cell r="E397" t="str">
            <v>South West</v>
          </cell>
          <cell r="F397" t="str">
            <v>Dorset</v>
          </cell>
          <cell r="G397" t="str">
            <v>South Dorset</v>
          </cell>
          <cell r="H397" t="str">
            <v>DT3 6AA</v>
          </cell>
          <cell r="I397" t="str">
            <v>Voluntary Aided School</v>
          </cell>
          <cell r="J397" t="str">
            <v>Primary</v>
          </cell>
          <cell r="K397" t="str">
            <v>Does not have a sixth form</v>
          </cell>
          <cell r="L397">
            <v>10002436</v>
          </cell>
          <cell r="M397">
            <v>42277</v>
          </cell>
          <cell r="N397">
            <v>42278</v>
          </cell>
          <cell r="O397" t="str">
            <v>Requires Improvement S5 Reinspection Visit 1</v>
          </cell>
          <cell r="P397" t="str">
            <v>Schools - S5</v>
          </cell>
          <cell r="Q397" t="str">
            <v>NULL</v>
          </cell>
          <cell r="R397">
            <v>3</v>
          </cell>
          <cell r="S397" t="str">
            <v>NULL</v>
          </cell>
          <cell r="T397">
            <v>3</v>
          </cell>
          <cell r="U397">
            <v>3</v>
          </cell>
          <cell r="V397">
            <v>2</v>
          </cell>
          <cell r="W397">
            <v>3</v>
          </cell>
          <cell r="X397" t="str">
            <v>NULL</v>
          </cell>
          <cell r="Y397">
            <v>3</v>
          </cell>
          <cell r="Z397" t="str">
            <v>NULL</v>
          </cell>
          <cell r="AA397" t="str">
            <v>NULL</v>
          </cell>
          <cell r="AB397" t="str">
            <v>NULL</v>
          </cell>
          <cell r="AC397" t="str">
            <v>NULL</v>
          </cell>
          <cell r="AD397">
            <v>3</v>
          </cell>
          <cell r="AE397" t="str">
            <v>NULL</v>
          </cell>
          <cell r="AF397">
            <v>3</v>
          </cell>
          <cell r="AG397">
            <v>3</v>
          </cell>
          <cell r="AH397">
            <v>2</v>
          </cell>
          <cell r="AI397">
            <v>3</v>
          </cell>
          <cell r="AJ397" t="str">
            <v>NULL</v>
          </cell>
          <cell r="AK397" t="str">
            <v>NULL</v>
          </cell>
          <cell r="AL397" t="str">
            <v>NULL</v>
          </cell>
        </row>
        <row r="398">
          <cell r="A398">
            <v>113907</v>
          </cell>
          <cell r="B398">
            <v>8365407</v>
          </cell>
          <cell r="C398" t="str">
            <v>Poole High School</v>
          </cell>
          <cell r="D398" t="str">
            <v>South West</v>
          </cell>
          <cell r="E398" t="str">
            <v>South West</v>
          </cell>
          <cell r="F398" t="str">
            <v>Poole</v>
          </cell>
          <cell r="G398" t="str">
            <v>Poole</v>
          </cell>
          <cell r="H398" t="str">
            <v>BH15 2BW</v>
          </cell>
          <cell r="I398" t="str">
            <v>Foundation School</v>
          </cell>
          <cell r="J398" t="str">
            <v>Secondary</v>
          </cell>
          <cell r="K398" t="str">
            <v>Has a sixth form</v>
          </cell>
          <cell r="L398">
            <v>10007142</v>
          </cell>
          <cell r="M398">
            <v>42348</v>
          </cell>
          <cell r="N398">
            <v>42348</v>
          </cell>
          <cell r="O398" t="str">
            <v>Requires Improvement monitoring Visit 1</v>
          </cell>
          <cell r="P398" t="str">
            <v>Schools - S8</v>
          </cell>
          <cell r="Q398" t="str">
            <v>NULL</v>
          </cell>
          <cell r="R398" t="str">
            <v>NULL</v>
          </cell>
          <cell r="S398" t="str">
            <v>NULL</v>
          </cell>
          <cell r="T398" t="str">
            <v>NULL</v>
          </cell>
          <cell r="U398" t="str">
            <v>NULL</v>
          </cell>
          <cell r="V398" t="str">
            <v>NULL</v>
          </cell>
          <cell r="W398" t="str">
            <v>NULL</v>
          </cell>
          <cell r="X398" t="str">
            <v>NULL</v>
          </cell>
          <cell r="Y398" t="str">
            <v>NULL</v>
          </cell>
          <cell r="Z398" t="str">
            <v>NULL</v>
          </cell>
          <cell r="AA398" t="str">
            <v>NULL</v>
          </cell>
          <cell r="AB398" t="str">
            <v>NULL</v>
          </cell>
          <cell r="AC398" t="str">
            <v>NULL</v>
          </cell>
          <cell r="AD398">
            <v>3</v>
          </cell>
          <cell r="AE398" t="str">
            <v>NULL</v>
          </cell>
          <cell r="AF398">
            <v>3</v>
          </cell>
          <cell r="AG398">
            <v>3</v>
          </cell>
          <cell r="AH398">
            <v>3</v>
          </cell>
          <cell r="AI398">
            <v>3</v>
          </cell>
          <cell r="AJ398" t="str">
            <v>NULL</v>
          </cell>
          <cell r="AK398">
            <v>9</v>
          </cell>
          <cell r="AL398">
            <v>3</v>
          </cell>
        </row>
        <row r="399">
          <cell r="A399">
            <v>114004</v>
          </cell>
          <cell r="B399">
            <v>8402114</v>
          </cell>
          <cell r="C399" t="str">
            <v>West Pelton Primary School</v>
          </cell>
          <cell r="D399" t="str">
            <v>North East</v>
          </cell>
          <cell r="E399" t="str">
            <v>North East, Yorkshire and the Humber</v>
          </cell>
          <cell r="F399" t="str">
            <v>Durham</v>
          </cell>
          <cell r="G399" t="str">
            <v>North Durham</v>
          </cell>
          <cell r="H399" t="str">
            <v>DH9 6SQ</v>
          </cell>
          <cell r="I399" t="str">
            <v>Community School</v>
          </cell>
          <cell r="J399" t="str">
            <v>Primary</v>
          </cell>
          <cell r="K399" t="str">
            <v>Does not have a sixth form</v>
          </cell>
          <cell r="L399">
            <v>10007210</v>
          </cell>
          <cell r="M399">
            <v>42332</v>
          </cell>
          <cell r="N399">
            <v>42332</v>
          </cell>
          <cell r="O399" t="str">
            <v>S8 No Formal Designation Visit</v>
          </cell>
          <cell r="P399" t="str">
            <v>Schools - S8</v>
          </cell>
          <cell r="Q399" t="str">
            <v>NULL</v>
          </cell>
          <cell r="R399" t="str">
            <v>NULL</v>
          </cell>
          <cell r="S399" t="str">
            <v>NULL</v>
          </cell>
          <cell r="T399" t="str">
            <v>NULL</v>
          </cell>
          <cell r="U399" t="str">
            <v>NULL</v>
          </cell>
          <cell r="V399" t="str">
            <v>NULL</v>
          </cell>
          <cell r="W399" t="str">
            <v>NULL</v>
          </cell>
          <cell r="X399" t="str">
            <v>NULL</v>
          </cell>
          <cell r="Y399" t="str">
            <v>NULL</v>
          </cell>
          <cell r="Z399" t="str">
            <v>NULL</v>
          </cell>
          <cell r="AA399" t="str">
            <v>NULL</v>
          </cell>
          <cell r="AB399" t="str">
            <v>NULL</v>
          </cell>
          <cell r="AC399" t="str">
            <v>NULL</v>
          </cell>
          <cell r="AD399">
            <v>2</v>
          </cell>
          <cell r="AE399" t="str">
            <v>NULL</v>
          </cell>
          <cell r="AF399">
            <v>2</v>
          </cell>
          <cell r="AG399">
            <v>2</v>
          </cell>
          <cell r="AH399">
            <v>2</v>
          </cell>
          <cell r="AI399">
            <v>2</v>
          </cell>
          <cell r="AJ399" t="str">
            <v>NULL</v>
          </cell>
          <cell r="AK399" t="str">
            <v>NULL</v>
          </cell>
          <cell r="AL399" t="str">
            <v>NULL</v>
          </cell>
        </row>
        <row r="400">
          <cell r="A400">
            <v>114024</v>
          </cell>
          <cell r="B400">
            <v>8402212</v>
          </cell>
          <cell r="C400" t="str">
            <v>Annfield Plain Junior School</v>
          </cell>
          <cell r="D400" t="str">
            <v>North East</v>
          </cell>
          <cell r="E400" t="str">
            <v>North East, Yorkshire and the Humber</v>
          </cell>
          <cell r="F400" t="str">
            <v>Durham</v>
          </cell>
          <cell r="G400" t="str">
            <v>North Durham</v>
          </cell>
          <cell r="H400" t="str">
            <v>DH9 7ST</v>
          </cell>
          <cell r="I400" t="str">
            <v>Community School</v>
          </cell>
          <cell r="J400" t="str">
            <v>Primary</v>
          </cell>
          <cell r="K400" t="str">
            <v>Does not have a sixth form</v>
          </cell>
          <cell r="L400">
            <v>10000776</v>
          </cell>
          <cell r="M400">
            <v>42348</v>
          </cell>
          <cell r="N400">
            <v>42348</v>
          </cell>
          <cell r="O400" t="str">
            <v>Maintained Academy and School Short inspection</v>
          </cell>
          <cell r="P400" t="str">
            <v>Schools - Short inspection</v>
          </cell>
          <cell r="Q400" t="str">
            <v>NULL</v>
          </cell>
          <cell r="R400" t="str">
            <v>NULL</v>
          </cell>
          <cell r="S400" t="str">
            <v>NULL</v>
          </cell>
          <cell r="T400" t="str">
            <v>NULL</v>
          </cell>
          <cell r="U400" t="str">
            <v>NULL</v>
          </cell>
          <cell r="V400" t="str">
            <v>NULL</v>
          </cell>
          <cell r="W400" t="str">
            <v>NULL</v>
          </cell>
          <cell r="X400" t="str">
            <v>NULL</v>
          </cell>
          <cell r="Y400" t="str">
            <v>NULL</v>
          </cell>
          <cell r="Z400" t="str">
            <v>NULL</v>
          </cell>
          <cell r="AA400" t="str">
            <v>NULL</v>
          </cell>
          <cell r="AB400" t="str">
            <v>NULL</v>
          </cell>
          <cell r="AC400" t="str">
            <v>NULL</v>
          </cell>
          <cell r="AD400">
            <v>2</v>
          </cell>
          <cell r="AE400" t="str">
            <v>NULL</v>
          </cell>
          <cell r="AF400">
            <v>2</v>
          </cell>
          <cell r="AG400">
            <v>2</v>
          </cell>
          <cell r="AH400">
            <v>2</v>
          </cell>
          <cell r="AI400">
            <v>2</v>
          </cell>
          <cell r="AJ400" t="str">
            <v>NULL</v>
          </cell>
          <cell r="AK400">
            <v>9</v>
          </cell>
          <cell r="AL400" t="str">
            <v>NULL</v>
          </cell>
        </row>
        <row r="401">
          <cell r="A401">
            <v>114070</v>
          </cell>
          <cell r="B401">
            <v>8402351</v>
          </cell>
          <cell r="C401" t="str">
            <v>Byers Green Primary School</v>
          </cell>
          <cell r="D401" t="str">
            <v>North East</v>
          </cell>
          <cell r="E401" t="str">
            <v>North East, Yorkshire and the Humber</v>
          </cell>
          <cell r="F401" t="str">
            <v>Durham</v>
          </cell>
          <cell r="G401" t="str">
            <v>Bishop Auckland</v>
          </cell>
          <cell r="H401" t="str">
            <v>DL16 7PN</v>
          </cell>
          <cell r="I401" t="str">
            <v>Community School</v>
          </cell>
          <cell r="J401" t="str">
            <v>Primary</v>
          </cell>
          <cell r="K401" t="str">
            <v>Does not have a sixth form</v>
          </cell>
          <cell r="L401">
            <v>10001370</v>
          </cell>
          <cell r="M401">
            <v>42339</v>
          </cell>
          <cell r="N401">
            <v>42339</v>
          </cell>
          <cell r="O401" t="str">
            <v>Maintained Academy and School Short inspection</v>
          </cell>
          <cell r="P401" t="str">
            <v>Schools - Short inspection</v>
          </cell>
          <cell r="Q401" t="str">
            <v>NULL</v>
          </cell>
          <cell r="R401" t="str">
            <v>NULL</v>
          </cell>
          <cell r="S401" t="str">
            <v>NULL</v>
          </cell>
          <cell r="T401" t="str">
            <v>NULL</v>
          </cell>
          <cell r="U401" t="str">
            <v>NULL</v>
          </cell>
          <cell r="V401" t="str">
            <v>NULL</v>
          </cell>
          <cell r="W401" t="str">
            <v>NULL</v>
          </cell>
          <cell r="X401" t="str">
            <v>NULL</v>
          </cell>
          <cell r="Y401" t="str">
            <v>NULL</v>
          </cell>
          <cell r="Z401" t="str">
            <v>NULL</v>
          </cell>
          <cell r="AA401" t="str">
            <v>NULL</v>
          </cell>
          <cell r="AB401" t="str">
            <v>NULL</v>
          </cell>
          <cell r="AC401" t="str">
            <v>NULL</v>
          </cell>
          <cell r="AD401">
            <v>2</v>
          </cell>
          <cell r="AE401" t="str">
            <v>NULL</v>
          </cell>
          <cell r="AF401">
            <v>2</v>
          </cell>
          <cell r="AG401">
            <v>2</v>
          </cell>
          <cell r="AH401">
            <v>1</v>
          </cell>
          <cell r="AI401">
            <v>2</v>
          </cell>
          <cell r="AJ401" t="str">
            <v>NULL</v>
          </cell>
          <cell r="AK401">
            <v>3</v>
          </cell>
          <cell r="AL401">
            <v>9</v>
          </cell>
        </row>
        <row r="402">
          <cell r="A402">
            <v>114113</v>
          </cell>
          <cell r="B402">
            <v>8402438</v>
          </cell>
          <cell r="C402" t="str">
            <v>Timothy Hackworth Primary School</v>
          </cell>
          <cell r="D402" t="str">
            <v>North East</v>
          </cell>
          <cell r="E402" t="str">
            <v>North East, Yorkshire and the Humber</v>
          </cell>
          <cell r="F402" t="str">
            <v>Durham</v>
          </cell>
          <cell r="G402" t="str">
            <v>Bishop Auckland</v>
          </cell>
          <cell r="H402" t="str">
            <v>DL4 1HN</v>
          </cell>
          <cell r="I402" t="str">
            <v>Community School</v>
          </cell>
          <cell r="J402" t="str">
            <v>Primary</v>
          </cell>
          <cell r="K402" t="str">
            <v>Does not have a sixth form</v>
          </cell>
          <cell r="L402">
            <v>10000468</v>
          </cell>
          <cell r="M402">
            <v>42325</v>
          </cell>
          <cell r="N402">
            <v>42326</v>
          </cell>
          <cell r="O402" t="str">
            <v>Maintained Academy and School Short inspection</v>
          </cell>
          <cell r="P402" t="str">
            <v>Schools - S8 deemed S5</v>
          </cell>
          <cell r="Q402" t="str">
            <v>NULL</v>
          </cell>
          <cell r="R402">
            <v>3</v>
          </cell>
          <cell r="S402" t="str">
            <v>NULL</v>
          </cell>
          <cell r="T402">
            <v>3</v>
          </cell>
          <cell r="U402">
            <v>3</v>
          </cell>
          <cell r="V402">
            <v>3</v>
          </cell>
          <cell r="W402">
            <v>3</v>
          </cell>
          <cell r="X402" t="str">
            <v>NULL</v>
          </cell>
          <cell r="Y402">
            <v>3</v>
          </cell>
          <cell r="Z402" t="str">
            <v>NULL</v>
          </cell>
          <cell r="AA402" t="str">
            <v>NULL</v>
          </cell>
          <cell r="AB402" t="str">
            <v>NULL</v>
          </cell>
          <cell r="AC402" t="str">
            <v>NULL</v>
          </cell>
          <cell r="AD402">
            <v>2</v>
          </cell>
          <cell r="AE402" t="str">
            <v>NULL</v>
          </cell>
          <cell r="AF402">
            <v>2</v>
          </cell>
          <cell r="AG402">
            <v>2</v>
          </cell>
          <cell r="AH402">
            <v>1</v>
          </cell>
          <cell r="AI402">
            <v>2</v>
          </cell>
          <cell r="AJ402" t="str">
            <v>NULL</v>
          </cell>
          <cell r="AK402">
            <v>8</v>
          </cell>
          <cell r="AL402" t="str">
            <v>NULL</v>
          </cell>
        </row>
        <row r="403">
          <cell r="A403">
            <v>114130</v>
          </cell>
          <cell r="B403">
            <v>8402481</v>
          </cell>
          <cell r="C403" t="str">
            <v>Neville's Cross Primary School</v>
          </cell>
          <cell r="D403" t="str">
            <v>North East</v>
          </cell>
          <cell r="E403" t="str">
            <v>North East, Yorkshire and the Humber</v>
          </cell>
          <cell r="F403" t="str">
            <v>Durham</v>
          </cell>
          <cell r="G403" t="str">
            <v>City of Durham</v>
          </cell>
          <cell r="H403" t="str">
            <v>DH1 4JG</v>
          </cell>
          <cell r="I403" t="str">
            <v>Community School</v>
          </cell>
          <cell r="J403" t="str">
            <v>Primary</v>
          </cell>
          <cell r="K403" t="str">
            <v>Does not have a sixth form</v>
          </cell>
          <cell r="L403">
            <v>10001273</v>
          </cell>
          <cell r="M403">
            <v>42353</v>
          </cell>
          <cell r="N403">
            <v>42353</v>
          </cell>
          <cell r="O403" t="str">
            <v>Maintained Academy and School Short inspection</v>
          </cell>
          <cell r="P403" t="str">
            <v>Schools - Short inspection</v>
          </cell>
          <cell r="Q403" t="str">
            <v>NULL</v>
          </cell>
          <cell r="R403" t="str">
            <v>NULL</v>
          </cell>
          <cell r="S403" t="str">
            <v>NULL</v>
          </cell>
          <cell r="T403" t="str">
            <v>NULL</v>
          </cell>
          <cell r="U403" t="str">
            <v>NULL</v>
          </cell>
          <cell r="V403" t="str">
            <v>NULL</v>
          </cell>
          <cell r="W403" t="str">
            <v>NULL</v>
          </cell>
          <cell r="X403" t="str">
            <v>NULL</v>
          </cell>
          <cell r="Y403" t="str">
            <v>NULL</v>
          </cell>
          <cell r="Z403" t="str">
            <v>NULL</v>
          </cell>
          <cell r="AA403" t="str">
            <v>NULL</v>
          </cell>
          <cell r="AB403" t="str">
            <v>NULL</v>
          </cell>
          <cell r="AC403" t="str">
            <v>NULL</v>
          </cell>
          <cell r="AD403">
            <v>2</v>
          </cell>
          <cell r="AE403" t="str">
            <v>NULL</v>
          </cell>
          <cell r="AF403">
            <v>2</v>
          </cell>
          <cell r="AG403">
            <v>2</v>
          </cell>
          <cell r="AH403">
            <v>2</v>
          </cell>
          <cell r="AI403">
            <v>2</v>
          </cell>
          <cell r="AJ403" t="str">
            <v>NULL</v>
          </cell>
          <cell r="AK403">
            <v>3</v>
          </cell>
          <cell r="AL403">
            <v>9</v>
          </cell>
        </row>
        <row r="404">
          <cell r="A404">
            <v>114188</v>
          </cell>
          <cell r="B404">
            <v>8402705</v>
          </cell>
          <cell r="C404" t="str">
            <v>St Andrew's Primary School</v>
          </cell>
          <cell r="D404" t="str">
            <v>North East</v>
          </cell>
          <cell r="E404" t="str">
            <v>North East, Yorkshire and the Humber</v>
          </cell>
          <cell r="F404" t="str">
            <v>Durham</v>
          </cell>
          <cell r="G404" t="str">
            <v>Bishop Auckland</v>
          </cell>
          <cell r="H404" t="str">
            <v>DL14 6RY</v>
          </cell>
          <cell r="I404" t="str">
            <v>Community School</v>
          </cell>
          <cell r="J404" t="str">
            <v>Primary</v>
          </cell>
          <cell r="K404" t="str">
            <v>Does not have a sixth form</v>
          </cell>
          <cell r="L404">
            <v>10002146</v>
          </cell>
          <cell r="M404">
            <v>42320</v>
          </cell>
          <cell r="N404">
            <v>42321</v>
          </cell>
          <cell r="O404" t="str">
            <v>Requires Improvement S5 Reinspection Visit 1</v>
          </cell>
          <cell r="P404" t="str">
            <v>Schools - S5</v>
          </cell>
          <cell r="Q404" t="str">
            <v>NULL</v>
          </cell>
          <cell r="R404">
            <v>2</v>
          </cell>
          <cell r="S404" t="str">
            <v>NULL</v>
          </cell>
          <cell r="T404">
            <v>2</v>
          </cell>
          <cell r="U404">
            <v>2</v>
          </cell>
          <cell r="V404">
            <v>1</v>
          </cell>
          <cell r="W404">
            <v>2</v>
          </cell>
          <cell r="X404" t="str">
            <v>NULL</v>
          </cell>
          <cell r="Y404">
            <v>2</v>
          </cell>
          <cell r="Z404" t="str">
            <v>NULL</v>
          </cell>
          <cell r="AA404" t="str">
            <v>NULL</v>
          </cell>
          <cell r="AB404" t="str">
            <v>NULL</v>
          </cell>
          <cell r="AC404" t="str">
            <v>NULL</v>
          </cell>
          <cell r="AD404">
            <v>3</v>
          </cell>
          <cell r="AE404" t="str">
            <v>NULL</v>
          </cell>
          <cell r="AF404">
            <v>3</v>
          </cell>
          <cell r="AG404">
            <v>3</v>
          </cell>
          <cell r="AH404">
            <v>2</v>
          </cell>
          <cell r="AI404">
            <v>2</v>
          </cell>
          <cell r="AJ404" t="str">
            <v>NULL</v>
          </cell>
          <cell r="AK404" t="str">
            <v>NULL</v>
          </cell>
          <cell r="AL404" t="str">
            <v>NULL</v>
          </cell>
        </row>
        <row r="405">
          <cell r="A405">
            <v>114256</v>
          </cell>
          <cell r="B405">
            <v>8403421</v>
          </cell>
          <cell r="C405" t="str">
            <v>St Cuthberts Roman Catholic Voluntary Aided Primary School</v>
          </cell>
          <cell r="D405" t="str">
            <v>North East</v>
          </cell>
          <cell r="E405" t="str">
            <v>North East, Yorkshire and the Humber</v>
          </cell>
          <cell r="F405" t="str">
            <v>Durham</v>
          </cell>
          <cell r="G405" t="str">
            <v>North West Durham</v>
          </cell>
          <cell r="H405" t="str">
            <v>DL15 9DN</v>
          </cell>
          <cell r="I405" t="str">
            <v>Voluntary Aided School</v>
          </cell>
          <cell r="J405" t="str">
            <v>Primary</v>
          </cell>
          <cell r="K405" t="str">
            <v>Does not have a sixth form</v>
          </cell>
          <cell r="L405">
            <v>10002779</v>
          </cell>
          <cell r="M405">
            <v>42339</v>
          </cell>
          <cell r="N405">
            <v>42340</v>
          </cell>
          <cell r="O405" t="str">
            <v>Maintained Academy and School Short inspection</v>
          </cell>
          <cell r="P405" t="str">
            <v>Schools - S8 deemed S5</v>
          </cell>
          <cell r="Q405" t="str">
            <v>NULL</v>
          </cell>
          <cell r="R405">
            <v>3</v>
          </cell>
          <cell r="S405" t="str">
            <v>NULL</v>
          </cell>
          <cell r="T405">
            <v>3</v>
          </cell>
          <cell r="U405">
            <v>3</v>
          </cell>
          <cell r="V405">
            <v>2</v>
          </cell>
          <cell r="W405">
            <v>2</v>
          </cell>
          <cell r="X405" t="str">
            <v>NULL</v>
          </cell>
          <cell r="Y405">
            <v>3</v>
          </cell>
          <cell r="Z405" t="str">
            <v>NULL</v>
          </cell>
          <cell r="AA405" t="str">
            <v>NULL</v>
          </cell>
          <cell r="AB405" t="str">
            <v>NULL</v>
          </cell>
          <cell r="AC405" t="str">
            <v>NULL</v>
          </cell>
          <cell r="AD405">
            <v>2</v>
          </cell>
          <cell r="AE405" t="str">
            <v>NULL</v>
          </cell>
          <cell r="AF405">
            <v>2</v>
          </cell>
          <cell r="AG405">
            <v>2</v>
          </cell>
          <cell r="AH405">
            <v>2</v>
          </cell>
          <cell r="AI405">
            <v>2</v>
          </cell>
          <cell r="AJ405" t="str">
            <v>NULL</v>
          </cell>
          <cell r="AK405">
            <v>8</v>
          </cell>
          <cell r="AL405" t="str">
            <v>NULL</v>
          </cell>
        </row>
        <row r="406">
          <cell r="A406">
            <v>114266</v>
          </cell>
          <cell r="B406">
            <v>8403471</v>
          </cell>
          <cell r="C406" t="str">
            <v>St Joseph's Roman Catholic Voluntary Aided Primary School, Newton Aycliffe</v>
          </cell>
          <cell r="D406" t="str">
            <v>North East</v>
          </cell>
          <cell r="E406" t="str">
            <v>North East, Yorkshire and the Humber</v>
          </cell>
          <cell r="F406" t="str">
            <v>Durham</v>
          </cell>
          <cell r="G406" t="str">
            <v>Sedgefield</v>
          </cell>
          <cell r="H406" t="str">
            <v>DL5 7DE</v>
          </cell>
          <cell r="I406" t="str">
            <v>Voluntary Aided School</v>
          </cell>
          <cell r="J406" t="str">
            <v>Primary</v>
          </cell>
          <cell r="K406" t="str">
            <v>Does not have a sixth form</v>
          </cell>
          <cell r="L406">
            <v>10005221</v>
          </cell>
          <cell r="M406">
            <v>42326</v>
          </cell>
          <cell r="N406">
            <v>42327</v>
          </cell>
          <cell r="O406" t="str">
            <v>Schools into Special Measures Visit 2</v>
          </cell>
          <cell r="P406" t="str">
            <v>Schools - S8</v>
          </cell>
          <cell r="Q406" t="str">
            <v>NULL</v>
          </cell>
          <cell r="R406" t="str">
            <v>NULL</v>
          </cell>
          <cell r="S406" t="str">
            <v>NULL</v>
          </cell>
          <cell r="T406" t="str">
            <v>NULL</v>
          </cell>
          <cell r="U406" t="str">
            <v>NULL</v>
          </cell>
          <cell r="V406" t="str">
            <v>NULL</v>
          </cell>
          <cell r="W406" t="str">
            <v>NULL</v>
          </cell>
          <cell r="X406" t="str">
            <v>NULL</v>
          </cell>
          <cell r="Y406" t="str">
            <v>NULL</v>
          </cell>
          <cell r="Z406" t="str">
            <v>NULL</v>
          </cell>
          <cell r="AA406" t="str">
            <v>NULL</v>
          </cell>
          <cell r="AB406" t="str">
            <v>NULL</v>
          </cell>
          <cell r="AC406" t="str">
            <v>NULL</v>
          </cell>
          <cell r="AD406">
            <v>4</v>
          </cell>
          <cell r="AE406" t="str">
            <v>SM</v>
          </cell>
          <cell r="AF406">
            <v>4</v>
          </cell>
          <cell r="AG406">
            <v>4</v>
          </cell>
          <cell r="AH406">
            <v>4</v>
          </cell>
          <cell r="AI406">
            <v>4</v>
          </cell>
          <cell r="AJ406" t="str">
            <v>NULL</v>
          </cell>
          <cell r="AK406">
            <v>4</v>
          </cell>
          <cell r="AL406">
            <v>9</v>
          </cell>
        </row>
        <row r="407">
          <cell r="A407">
            <v>114269</v>
          </cell>
          <cell r="B407">
            <v>8403483</v>
          </cell>
          <cell r="C407" t="str">
            <v>Our Lady Queen of Martyrs Roman Catholic Voluntary Aided Primary School, Newhouse</v>
          </cell>
          <cell r="D407" t="str">
            <v>North East</v>
          </cell>
          <cell r="E407" t="str">
            <v>North East, Yorkshire and the Humber</v>
          </cell>
          <cell r="F407" t="str">
            <v>Durham</v>
          </cell>
          <cell r="G407" t="str">
            <v>City of Durham</v>
          </cell>
          <cell r="H407" t="str">
            <v>DH7 9PA</v>
          </cell>
          <cell r="I407" t="str">
            <v>Voluntary Aided School</v>
          </cell>
          <cell r="J407" t="str">
            <v>Primary</v>
          </cell>
          <cell r="K407" t="str">
            <v>Does not have a sixth form</v>
          </cell>
          <cell r="L407">
            <v>10003351</v>
          </cell>
          <cell r="M407">
            <v>42290</v>
          </cell>
          <cell r="N407">
            <v>42291</v>
          </cell>
          <cell r="O407" t="str">
            <v>Maintained Academy and School Short inspection</v>
          </cell>
          <cell r="P407" t="str">
            <v>Schools - S8 deemed S5</v>
          </cell>
          <cell r="Q407" t="str">
            <v>NULL</v>
          </cell>
          <cell r="R407">
            <v>2</v>
          </cell>
          <cell r="S407" t="str">
            <v>NULL</v>
          </cell>
          <cell r="T407">
            <v>2</v>
          </cell>
          <cell r="U407">
            <v>2</v>
          </cell>
          <cell r="V407">
            <v>2</v>
          </cell>
          <cell r="W407">
            <v>2</v>
          </cell>
          <cell r="X407" t="str">
            <v>NULL</v>
          </cell>
          <cell r="Y407">
            <v>2</v>
          </cell>
          <cell r="Z407" t="str">
            <v>NULL</v>
          </cell>
          <cell r="AA407" t="str">
            <v>NULL</v>
          </cell>
          <cell r="AB407" t="str">
            <v>NULL</v>
          </cell>
          <cell r="AC407" t="str">
            <v>NULL</v>
          </cell>
          <cell r="AD407">
            <v>2</v>
          </cell>
          <cell r="AE407" t="str">
            <v>NULL</v>
          </cell>
          <cell r="AF407">
            <v>2</v>
          </cell>
          <cell r="AG407">
            <v>2</v>
          </cell>
          <cell r="AH407">
            <v>1</v>
          </cell>
          <cell r="AI407">
            <v>2</v>
          </cell>
          <cell r="AJ407" t="str">
            <v>NULL</v>
          </cell>
          <cell r="AK407">
            <v>8</v>
          </cell>
          <cell r="AL407" t="str">
            <v>NULL</v>
          </cell>
        </row>
        <row r="408">
          <cell r="A408">
            <v>114278</v>
          </cell>
          <cell r="B408">
            <v>8403504</v>
          </cell>
          <cell r="C408" t="str">
            <v>Our Lady of Lourdes Roman Catholic Voluntary Aided Primary</v>
          </cell>
          <cell r="D408" t="str">
            <v>North East</v>
          </cell>
          <cell r="E408" t="str">
            <v>North East, Yorkshire and the Humber</v>
          </cell>
          <cell r="F408" t="str">
            <v>Durham</v>
          </cell>
          <cell r="G408" t="str">
            <v>Easington</v>
          </cell>
          <cell r="H408" t="str">
            <v>DH6 2JQ</v>
          </cell>
          <cell r="I408" t="str">
            <v>Voluntary Aided School</v>
          </cell>
          <cell r="J408" t="str">
            <v>Primary</v>
          </cell>
          <cell r="K408" t="str">
            <v>Does not have a sixth form</v>
          </cell>
          <cell r="L408">
            <v>10003289</v>
          </cell>
          <cell r="M408">
            <v>42320</v>
          </cell>
          <cell r="N408">
            <v>42320</v>
          </cell>
          <cell r="O408" t="str">
            <v>Maintained Academy and School Short inspection</v>
          </cell>
          <cell r="P408" t="str">
            <v>Schools - Short inspection</v>
          </cell>
          <cell r="Q408" t="str">
            <v>NULL</v>
          </cell>
          <cell r="R408" t="str">
            <v>NULL</v>
          </cell>
          <cell r="S408" t="str">
            <v>NULL</v>
          </cell>
          <cell r="T408" t="str">
            <v>NULL</v>
          </cell>
          <cell r="U408" t="str">
            <v>NULL</v>
          </cell>
          <cell r="V408" t="str">
            <v>NULL</v>
          </cell>
          <cell r="W408" t="str">
            <v>NULL</v>
          </cell>
          <cell r="X408" t="str">
            <v>NULL</v>
          </cell>
          <cell r="Y408" t="str">
            <v>NULL</v>
          </cell>
          <cell r="Z408" t="str">
            <v>NULL</v>
          </cell>
          <cell r="AA408" t="str">
            <v>NULL</v>
          </cell>
          <cell r="AB408" t="str">
            <v>NULL</v>
          </cell>
          <cell r="AC408" t="str">
            <v>NULL</v>
          </cell>
          <cell r="AD408">
            <v>2</v>
          </cell>
          <cell r="AE408" t="str">
            <v>NULL</v>
          </cell>
          <cell r="AF408">
            <v>2</v>
          </cell>
          <cell r="AG408">
            <v>2</v>
          </cell>
          <cell r="AH408">
            <v>1</v>
          </cell>
          <cell r="AI408">
            <v>2</v>
          </cell>
          <cell r="AJ408" t="str">
            <v>NULL</v>
          </cell>
          <cell r="AK408">
            <v>8</v>
          </cell>
          <cell r="AL408" t="str">
            <v>NULL</v>
          </cell>
        </row>
        <row r="409">
          <cell r="A409">
            <v>114289</v>
          </cell>
          <cell r="B409">
            <v>8404052</v>
          </cell>
          <cell r="C409" t="str">
            <v>Fyndoune Community College</v>
          </cell>
          <cell r="D409" t="str">
            <v>North East</v>
          </cell>
          <cell r="E409" t="str">
            <v>North East, Yorkshire and the Humber</v>
          </cell>
          <cell r="F409" t="str">
            <v>Durham</v>
          </cell>
          <cell r="G409" t="str">
            <v>North Durham</v>
          </cell>
          <cell r="H409" t="str">
            <v>DH7 6LU</v>
          </cell>
          <cell r="I409" t="str">
            <v>Community School</v>
          </cell>
          <cell r="J409" t="str">
            <v>Secondary</v>
          </cell>
          <cell r="K409" t="str">
            <v>Does not have a sixth form</v>
          </cell>
          <cell r="L409">
            <v>10004057</v>
          </cell>
          <cell r="M409">
            <v>42291</v>
          </cell>
          <cell r="N409">
            <v>42291</v>
          </cell>
          <cell r="O409" t="str">
            <v>Schools into Special Measures Visit 3</v>
          </cell>
          <cell r="P409" t="str">
            <v>Schools - S8</v>
          </cell>
          <cell r="Q409" t="str">
            <v>NULL</v>
          </cell>
          <cell r="R409" t="str">
            <v>NULL</v>
          </cell>
          <cell r="S409" t="str">
            <v>NULL</v>
          </cell>
          <cell r="T409" t="str">
            <v>NULL</v>
          </cell>
          <cell r="U409" t="str">
            <v>NULL</v>
          </cell>
          <cell r="V409" t="str">
            <v>NULL</v>
          </cell>
          <cell r="W409" t="str">
            <v>NULL</v>
          </cell>
          <cell r="X409" t="str">
            <v>NULL</v>
          </cell>
          <cell r="Y409" t="str">
            <v>NULL</v>
          </cell>
          <cell r="Z409" t="str">
            <v>NULL</v>
          </cell>
          <cell r="AA409" t="str">
            <v>NULL</v>
          </cell>
          <cell r="AB409" t="str">
            <v>NULL</v>
          </cell>
          <cell r="AC409" t="str">
            <v>NULL</v>
          </cell>
          <cell r="AD409">
            <v>4</v>
          </cell>
          <cell r="AE409" t="str">
            <v>SM</v>
          </cell>
          <cell r="AF409">
            <v>3</v>
          </cell>
          <cell r="AG409">
            <v>3</v>
          </cell>
          <cell r="AH409">
            <v>3</v>
          </cell>
          <cell r="AI409">
            <v>4</v>
          </cell>
          <cell r="AJ409" t="str">
            <v>NULL</v>
          </cell>
          <cell r="AK409">
            <v>9</v>
          </cell>
          <cell r="AL409">
            <v>9</v>
          </cell>
        </row>
        <row r="410">
          <cell r="A410">
            <v>114311</v>
          </cell>
          <cell r="B410">
            <v>8404192</v>
          </cell>
          <cell r="C410" t="str">
            <v>Durham Community Business College for Technology and Enterprise</v>
          </cell>
          <cell r="D410" t="str">
            <v>North East</v>
          </cell>
          <cell r="E410" t="str">
            <v>North East, Yorkshire and the Humber</v>
          </cell>
          <cell r="F410" t="str">
            <v>Durham</v>
          </cell>
          <cell r="G410" t="str">
            <v>City of Durham</v>
          </cell>
          <cell r="H410" t="str">
            <v>DH7 7NG</v>
          </cell>
          <cell r="I410" t="str">
            <v>Community School</v>
          </cell>
          <cell r="J410" t="str">
            <v>Secondary</v>
          </cell>
          <cell r="K410" t="str">
            <v>Does not have a sixth form</v>
          </cell>
          <cell r="L410">
            <v>10004101</v>
          </cell>
          <cell r="M410">
            <v>42348</v>
          </cell>
          <cell r="N410">
            <v>42349</v>
          </cell>
          <cell r="O410" t="str">
            <v>Schools into Special Measures Visit 3</v>
          </cell>
          <cell r="P410" t="str">
            <v>Schools - S8</v>
          </cell>
          <cell r="Q410" t="str">
            <v>NULL</v>
          </cell>
          <cell r="R410" t="str">
            <v>NULL</v>
          </cell>
          <cell r="S410" t="str">
            <v>NULL</v>
          </cell>
          <cell r="T410" t="str">
            <v>NULL</v>
          </cell>
          <cell r="U410" t="str">
            <v>NULL</v>
          </cell>
          <cell r="V410" t="str">
            <v>NULL</v>
          </cell>
          <cell r="W410" t="str">
            <v>NULL</v>
          </cell>
          <cell r="X410" t="str">
            <v>NULL</v>
          </cell>
          <cell r="Y410" t="str">
            <v>NULL</v>
          </cell>
          <cell r="Z410" t="str">
            <v>NULL</v>
          </cell>
          <cell r="AA410" t="str">
            <v>NULL</v>
          </cell>
          <cell r="AB410" t="str">
            <v>NULL</v>
          </cell>
          <cell r="AC410" t="str">
            <v>NULL</v>
          </cell>
          <cell r="AD410">
            <v>4</v>
          </cell>
          <cell r="AE410" t="str">
            <v>SM</v>
          </cell>
          <cell r="AF410">
            <v>4</v>
          </cell>
          <cell r="AG410">
            <v>4</v>
          </cell>
          <cell r="AH410">
            <v>3</v>
          </cell>
          <cell r="AI410">
            <v>4</v>
          </cell>
          <cell r="AJ410" t="str">
            <v>NULL</v>
          </cell>
          <cell r="AK410">
            <v>9</v>
          </cell>
          <cell r="AL410">
            <v>4</v>
          </cell>
        </row>
        <row r="411">
          <cell r="A411">
            <v>114340</v>
          </cell>
          <cell r="B411">
            <v>8407013</v>
          </cell>
          <cell r="C411" t="str">
            <v>Croft Community School</v>
          </cell>
          <cell r="D411" t="str">
            <v>North East</v>
          </cell>
          <cell r="E411" t="str">
            <v>North East, Yorkshire and the Humber</v>
          </cell>
          <cell r="F411" t="str">
            <v>Durham</v>
          </cell>
          <cell r="G411" t="str">
            <v>North Durham</v>
          </cell>
          <cell r="H411" t="str">
            <v>DH9 8PR</v>
          </cell>
          <cell r="I411" t="str">
            <v>Community Special School</v>
          </cell>
          <cell r="J411" t="str">
            <v>Special</v>
          </cell>
          <cell r="K411" t="str">
            <v>Not applicable</v>
          </cell>
          <cell r="L411">
            <v>10006612</v>
          </cell>
          <cell r="M411">
            <v>42297</v>
          </cell>
          <cell r="N411">
            <v>42298</v>
          </cell>
          <cell r="O411" t="str">
            <v>Maintained Academy and School Short inspection</v>
          </cell>
          <cell r="P411" t="str">
            <v>Schools - S8 deemed S5</v>
          </cell>
          <cell r="Q411" t="str">
            <v>NULL</v>
          </cell>
          <cell r="R411">
            <v>3</v>
          </cell>
          <cell r="S411" t="str">
            <v>NULL</v>
          </cell>
          <cell r="T411">
            <v>3</v>
          </cell>
          <cell r="U411">
            <v>3</v>
          </cell>
          <cell r="V411">
            <v>2</v>
          </cell>
          <cell r="W411">
            <v>3</v>
          </cell>
          <cell r="X411" t="str">
            <v>NULL</v>
          </cell>
          <cell r="Y411">
            <v>2</v>
          </cell>
          <cell r="Z411" t="str">
            <v>NULL</v>
          </cell>
          <cell r="AA411" t="str">
            <v>NULL</v>
          </cell>
          <cell r="AB411" t="str">
            <v>NULL</v>
          </cell>
          <cell r="AC411" t="str">
            <v>NULL</v>
          </cell>
          <cell r="AD411">
            <v>2</v>
          </cell>
          <cell r="AE411" t="str">
            <v>NULL</v>
          </cell>
          <cell r="AF411">
            <v>2</v>
          </cell>
          <cell r="AG411">
            <v>2</v>
          </cell>
          <cell r="AH411">
            <v>2</v>
          </cell>
          <cell r="AI411">
            <v>2</v>
          </cell>
          <cell r="AJ411" t="str">
            <v>NULL</v>
          </cell>
          <cell r="AK411">
            <v>9</v>
          </cell>
          <cell r="AL411" t="str">
            <v>NULL</v>
          </cell>
        </row>
        <row r="412">
          <cell r="A412">
            <v>114347</v>
          </cell>
          <cell r="B412">
            <v>8407030</v>
          </cell>
          <cell r="C412" t="str">
            <v>Windlestone School</v>
          </cell>
          <cell r="D412" t="str">
            <v>North East</v>
          </cell>
          <cell r="E412" t="str">
            <v>North East, Yorkshire and the Humber</v>
          </cell>
          <cell r="F412" t="str">
            <v>Durham</v>
          </cell>
          <cell r="G412" t="str">
            <v>Sedgefield</v>
          </cell>
          <cell r="H412" t="str">
            <v>DL17 0HP</v>
          </cell>
          <cell r="I412" t="str">
            <v>Community Special School</v>
          </cell>
          <cell r="J412" t="str">
            <v>Special</v>
          </cell>
          <cell r="K412" t="str">
            <v>Not applicable</v>
          </cell>
          <cell r="L412">
            <v>10001564</v>
          </cell>
          <cell r="M412">
            <v>42291</v>
          </cell>
          <cell r="N412">
            <v>42292</v>
          </cell>
          <cell r="O412" t="str">
            <v>S8 No Formal Designation Visit</v>
          </cell>
          <cell r="P412" t="str">
            <v>Schools - S8</v>
          </cell>
          <cell r="Q412" t="str">
            <v>NULL</v>
          </cell>
          <cell r="R412" t="str">
            <v>NULL</v>
          </cell>
          <cell r="S412" t="str">
            <v>NULL</v>
          </cell>
          <cell r="T412" t="str">
            <v>NULL</v>
          </cell>
          <cell r="U412" t="str">
            <v>NULL</v>
          </cell>
          <cell r="V412" t="str">
            <v>NULL</v>
          </cell>
          <cell r="W412" t="str">
            <v>NULL</v>
          </cell>
          <cell r="X412" t="str">
            <v>NULL</v>
          </cell>
          <cell r="Y412" t="str">
            <v>NULL</v>
          </cell>
          <cell r="Z412" t="str">
            <v>NULL</v>
          </cell>
          <cell r="AA412" t="str">
            <v>NULL</v>
          </cell>
          <cell r="AB412" t="str">
            <v>NULL</v>
          </cell>
          <cell r="AC412" t="str">
            <v>NULL</v>
          </cell>
          <cell r="AD412">
            <v>2</v>
          </cell>
          <cell r="AE412" t="str">
            <v>NULL</v>
          </cell>
          <cell r="AF412">
            <v>2</v>
          </cell>
          <cell r="AG412">
            <v>2</v>
          </cell>
          <cell r="AH412">
            <v>2</v>
          </cell>
          <cell r="AI412">
            <v>2</v>
          </cell>
          <cell r="AJ412" t="str">
            <v>NULL</v>
          </cell>
          <cell r="AK412" t="str">
            <v>NULL</v>
          </cell>
          <cell r="AL412" t="str">
            <v>NULL</v>
          </cell>
        </row>
        <row r="413">
          <cell r="A413">
            <v>114391</v>
          </cell>
          <cell r="B413">
            <v>8452056</v>
          </cell>
          <cell r="C413" t="str">
            <v>Chiddingly Primary School</v>
          </cell>
          <cell r="D413" t="str">
            <v>South East</v>
          </cell>
          <cell r="E413" t="str">
            <v>South East</v>
          </cell>
          <cell r="F413" t="str">
            <v>East Sussex</v>
          </cell>
          <cell r="G413" t="str">
            <v>Wealden</v>
          </cell>
          <cell r="H413" t="str">
            <v>BN8 6HN</v>
          </cell>
          <cell r="I413" t="str">
            <v>Community School</v>
          </cell>
          <cell r="J413" t="str">
            <v>Primary</v>
          </cell>
          <cell r="K413" t="str">
            <v>Does not have a sixth form</v>
          </cell>
          <cell r="L413">
            <v>10005735</v>
          </cell>
          <cell r="M413">
            <v>42312</v>
          </cell>
          <cell r="N413">
            <v>42313</v>
          </cell>
          <cell r="O413" t="str">
            <v>Requires Improvement S5 Reinspection Visit 1</v>
          </cell>
          <cell r="P413" t="str">
            <v>Schools - S5</v>
          </cell>
          <cell r="Q413" t="str">
            <v>NULL</v>
          </cell>
          <cell r="R413">
            <v>2</v>
          </cell>
          <cell r="S413" t="str">
            <v>NULL</v>
          </cell>
          <cell r="T413">
            <v>2</v>
          </cell>
          <cell r="U413">
            <v>2</v>
          </cell>
          <cell r="V413">
            <v>2</v>
          </cell>
          <cell r="W413">
            <v>2</v>
          </cell>
          <cell r="X413" t="str">
            <v>NULL</v>
          </cell>
          <cell r="Y413">
            <v>1</v>
          </cell>
          <cell r="Z413" t="str">
            <v>NULL</v>
          </cell>
          <cell r="AA413" t="str">
            <v>NULL</v>
          </cell>
          <cell r="AB413" t="str">
            <v>NULL</v>
          </cell>
          <cell r="AC413" t="str">
            <v>NULL</v>
          </cell>
          <cell r="AD413">
            <v>3</v>
          </cell>
          <cell r="AE413" t="str">
            <v>NULL</v>
          </cell>
          <cell r="AF413">
            <v>3</v>
          </cell>
          <cell r="AG413">
            <v>3</v>
          </cell>
          <cell r="AH413">
            <v>2</v>
          </cell>
          <cell r="AI413">
            <v>2</v>
          </cell>
          <cell r="AJ413" t="str">
            <v>NULL</v>
          </cell>
          <cell r="AK413" t="str">
            <v>NULL</v>
          </cell>
          <cell r="AL413" t="str">
            <v>NULL</v>
          </cell>
        </row>
        <row r="414">
          <cell r="A414">
            <v>114393</v>
          </cell>
          <cell r="B414">
            <v>8452059</v>
          </cell>
          <cell r="C414" t="str">
            <v>Grovelands Community Primary School</v>
          </cell>
          <cell r="D414" t="str">
            <v>South East</v>
          </cell>
          <cell r="E414" t="str">
            <v>South East</v>
          </cell>
          <cell r="F414" t="str">
            <v>East Sussex</v>
          </cell>
          <cell r="G414" t="str">
            <v>Wealden</v>
          </cell>
          <cell r="H414" t="str">
            <v>BN27 3UW</v>
          </cell>
          <cell r="I414" t="str">
            <v>Foundation School</v>
          </cell>
          <cell r="J414" t="str">
            <v>Primary</v>
          </cell>
          <cell r="K414" t="str">
            <v>Does not have a sixth form</v>
          </cell>
          <cell r="L414">
            <v>10006377</v>
          </cell>
          <cell r="M414">
            <v>42298</v>
          </cell>
          <cell r="N414">
            <v>42299</v>
          </cell>
          <cell r="O414" t="str">
            <v>Requires Improvement S5 Reinspection Visit 1</v>
          </cell>
          <cell r="P414" t="str">
            <v>Schools - S5</v>
          </cell>
          <cell r="Q414" t="str">
            <v>NULL</v>
          </cell>
          <cell r="R414">
            <v>2</v>
          </cell>
          <cell r="S414" t="str">
            <v>NULL</v>
          </cell>
          <cell r="T414">
            <v>2</v>
          </cell>
          <cell r="U414">
            <v>2</v>
          </cell>
          <cell r="V414">
            <v>2</v>
          </cell>
          <cell r="W414">
            <v>2</v>
          </cell>
          <cell r="X414" t="str">
            <v>NULL</v>
          </cell>
          <cell r="Y414">
            <v>2</v>
          </cell>
          <cell r="Z414" t="str">
            <v>NULL</v>
          </cell>
          <cell r="AA414" t="str">
            <v>NULL</v>
          </cell>
          <cell r="AB414" t="str">
            <v>NULL</v>
          </cell>
          <cell r="AC414" t="str">
            <v>NULL</v>
          </cell>
          <cell r="AD414">
            <v>3</v>
          </cell>
          <cell r="AE414" t="str">
            <v>NULL</v>
          </cell>
          <cell r="AF414">
            <v>3</v>
          </cell>
          <cell r="AG414">
            <v>3</v>
          </cell>
          <cell r="AH414">
            <v>2</v>
          </cell>
          <cell r="AI414">
            <v>3</v>
          </cell>
          <cell r="AJ414" t="str">
            <v>NULL</v>
          </cell>
          <cell r="AK414" t="str">
            <v>NULL</v>
          </cell>
          <cell r="AL414" t="str">
            <v>NULL</v>
          </cell>
        </row>
        <row r="415">
          <cell r="A415">
            <v>114415</v>
          </cell>
          <cell r="B415">
            <v>8452083</v>
          </cell>
          <cell r="C415" t="str">
            <v>Ringmer Primary School</v>
          </cell>
          <cell r="D415" t="str">
            <v>South East</v>
          </cell>
          <cell r="E415" t="str">
            <v>South East</v>
          </cell>
          <cell r="F415" t="str">
            <v>East Sussex</v>
          </cell>
          <cell r="G415" t="str">
            <v>Lewes</v>
          </cell>
          <cell r="H415" t="str">
            <v>BN8 5LL</v>
          </cell>
          <cell r="I415" t="str">
            <v>Community School</v>
          </cell>
          <cell r="J415" t="str">
            <v>Primary</v>
          </cell>
          <cell r="K415" t="str">
            <v>Does not have a sixth form</v>
          </cell>
          <cell r="L415">
            <v>10002392</v>
          </cell>
          <cell r="M415">
            <v>42312</v>
          </cell>
          <cell r="N415">
            <v>42313</v>
          </cell>
          <cell r="O415" t="str">
            <v>Requires Improvement S5 Reinspection Visit 1</v>
          </cell>
          <cell r="P415" t="str">
            <v>Schools - S5</v>
          </cell>
          <cell r="Q415" t="str">
            <v>NULL</v>
          </cell>
          <cell r="R415">
            <v>2</v>
          </cell>
          <cell r="S415" t="str">
            <v>NULL</v>
          </cell>
          <cell r="T415">
            <v>2</v>
          </cell>
          <cell r="U415">
            <v>2</v>
          </cell>
          <cell r="V415">
            <v>2</v>
          </cell>
          <cell r="W415">
            <v>2</v>
          </cell>
          <cell r="X415" t="str">
            <v>NULL</v>
          </cell>
          <cell r="Y415">
            <v>2</v>
          </cell>
          <cell r="Z415" t="str">
            <v>NULL</v>
          </cell>
          <cell r="AA415" t="str">
            <v>NULL</v>
          </cell>
          <cell r="AB415" t="str">
            <v>NULL</v>
          </cell>
          <cell r="AC415" t="str">
            <v>NULL</v>
          </cell>
          <cell r="AD415">
            <v>3</v>
          </cell>
          <cell r="AE415" t="str">
            <v>NULL</v>
          </cell>
          <cell r="AF415">
            <v>3</v>
          </cell>
          <cell r="AG415">
            <v>3</v>
          </cell>
          <cell r="AH415">
            <v>2</v>
          </cell>
          <cell r="AI415">
            <v>3</v>
          </cell>
          <cell r="AJ415" t="str">
            <v>NULL</v>
          </cell>
          <cell r="AK415" t="str">
            <v>NULL</v>
          </cell>
          <cell r="AL415" t="str">
            <v>NULL</v>
          </cell>
        </row>
        <row r="416">
          <cell r="A416">
            <v>114426</v>
          </cell>
          <cell r="B416">
            <v>8452094</v>
          </cell>
          <cell r="C416" t="str">
            <v>Chyngton School</v>
          </cell>
          <cell r="D416" t="str">
            <v>South East</v>
          </cell>
          <cell r="E416" t="str">
            <v>South East</v>
          </cell>
          <cell r="F416" t="str">
            <v>East Sussex</v>
          </cell>
          <cell r="G416" t="str">
            <v>Lewes</v>
          </cell>
          <cell r="H416" t="str">
            <v>BN25 3ST</v>
          </cell>
          <cell r="I416" t="str">
            <v>Community School</v>
          </cell>
          <cell r="J416" t="str">
            <v>Primary</v>
          </cell>
          <cell r="K416" t="str">
            <v>Does not have a sixth form</v>
          </cell>
          <cell r="L416">
            <v>10002393</v>
          </cell>
          <cell r="M416">
            <v>42278</v>
          </cell>
          <cell r="N416">
            <v>42279</v>
          </cell>
          <cell r="O416" t="str">
            <v>Requires Improvement S5 Reinspection Visit 1</v>
          </cell>
          <cell r="P416" t="str">
            <v>Schools - S5</v>
          </cell>
          <cell r="Q416" t="str">
            <v>NULL</v>
          </cell>
          <cell r="R416">
            <v>2</v>
          </cell>
          <cell r="S416" t="str">
            <v>NULL</v>
          </cell>
          <cell r="T416">
            <v>2</v>
          </cell>
          <cell r="U416">
            <v>2</v>
          </cell>
          <cell r="V416">
            <v>2</v>
          </cell>
          <cell r="W416">
            <v>2</v>
          </cell>
          <cell r="X416" t="str">
            <v>NULL</v>
          </cell>
          <cell r="Y416">
            <v>2</v>
          </cell>
          <cell r="Z416" t="str">
            <v>NULL</v>
          </cell>
          <cell r="AA416" t="str">
            <v>NULL</v>
          </cell>
          <cell r="AB416" t="str">
            <v>NULL</v>
          </cell>
          <cell r="AC416" t="str">
            <v>NULL</v>
          </cell>
          <cell r="AD416">
            <v>3</v>
          </cell>
          <cell r="AE416" t="str">
            <v>NULL</v>
          </cell>
          <cell r="AF416">
            <v>3</v>
          </cell>
          <cell r="AG416">
            <v>3</v>
          </cell>
          <cell r="AH416">
            <v>3</v>
          </cell>
          <cell r="AI416">
            <v>3</v>
          </cell>
          <cell r="AJ416" t="str">
            <v>NULL</v>
          </cell>
          <cell r="AK416" t="str">
            <v>NULL</v>
          </cell>
          <cell r="AL416" t="str">
            <v>NULL</v>
          </cell>
        </row>
        <row r="417">
          <cell r="A417">
            <v>114438</v>
          </cell>
          <cell r="B417">
            <v>8452108</v>
          </cell>
          <cell r="C417" t="str">
            <v>Hawkes Farm Primary School</v>
          </cell>
          <cell r="D417" t="str">
            <v>South East</v>
          </cell>
          <cell r="E417" t="str">
            <v>South East</v>
          </cell>
          <cell r="F417" t="str">
            <v>East Sussex</v>
          </cell>
          <cell r="G417" t="str">
            <v>Wealden</v>
          </cell>
          <cell r="H417" t="str">
            <v>BN27 1ND</v>
          </cell>
          <cell r="I417" t="str">
            <v>Community School</v>
          </cell>
          <cell r="J417" t="str">
            <v>Primary</v>
          </cell>
          <cell r="K417" t="str">
            <v>Does not have a sixth form</v>
          </cell>
          <cell r="L417">
            <v>10005619</v>
          </cell>
          <cell r="M417">
            <v>42311</v>
          </cell>
          <cell r="N417">
            <v>42312</v>
          </cell>
          <cell r="O417" t="str">
            <v>Maintained Academy and School Short inspection</v>
          </cell>
          <cell r="P417" t="str">
            <v>Schools - S8 deemed S5</v>
          </cell>
          <cell r="Q417" t="str">
            <v>NULL</v>
          </cell>
          <cell r="R417">
            <v>4</v>
          </cell>
          <cell r="S417" t="str">
            <v>SM</v>
          </cell>
          <cell r="T417">
            <v>4</v>
          </cell>
          <cell r="U417">
            <v>4</v>
          </cell>
          <cell r="V417">
            <v>3</v>
          </cell>
          <cell r="W417">
            <v>4</v>
          </cell>
          <cell r="X417" t="str">
            <v>NULL</v>
          </cell>
          <cell r="Y417">
            <v>2</v>
          </cell>
          <cell r="Z417" t="str">
            <v>NULL</v>
          </cell>
          <cell r="AA417" t="str">
            <v>NULL</v>
          </cell>
          <cell r="AB417" t="str">
            <v>NULL</v>
          </cell>
          <cell r="AC417" t="str">
            <v>NULL</v>
          </cell>
          <cell r="AD417">
            <v>2</v>
          </cell>
          <cell r="AE417" t="str">
            <v>NULL</v>
          </cell>
          <cell r="AF417">
            <v>2</v>
          </cell>
          <cell r="AG417">
            <v>2</v>
          </cell>
          <cell r="AH417">
            <v>2</v>
          </cell>
          <cell r="AI417">
            <v>2</v>
          </cell>
          <cell r="AJ417" t="str">
            <v>NULL</v>
          </cell>
          <cell r="AK417">
            <v>8</v>
          </cell>
          <cell r="AL417" t="str">
            <v>NULL</v>
          </cell>
        </row>
        <row r="418">
          <cell r="A418">
            <v>114444</v>
          </cell>
          <cell r="B418">
            <v>8452115</v>
          </cell>
          <cell r="C418" t="str">
            <v>Jarvis Brook Primary School</v>
          </cell>
          <cell r="D418" t="str">
            <v>South East</v>
          </cell>
          <cell r="E418" t="str">
            <v>South East</v>
          </cell>
          <cell r="F418" t="str">
            <v>East Sussex</v>
          </cell>
          <cell r="G418" t="str">
            <v>Wealden</v>
          </cell>
          <cell r="H418" t="str">
            <v>TN6 3RG</v>
          </cell>
          <cell r="I418" t="str">
            <v>Community School</v>
          </cell>
          <cell r="J418" t="str">
            <v>Primary</v>
          </cell>
          <cell r="K418" t="str">
            <v>Does not have a sixth form</v>
          </cell>
          <cell r="L418">
            <v>10005275</v>
          </cell>
          <cell r="M418">
            <v>42311</v>
          </cell>
          <cell r="N418">
            <v>42312</v>
          </cell>
          <cell r="O418" t="str">
            <v>Schools into Special Measures Visit 3</v>
          </cell>
          <cell r="P418" t="str">
            <v>Schools - S8 deemed S5</v>
          </cell>
          <cell r="Q418" t="str">
            <v>NULL</v>
          </cell>
          <cell r="R418">
            <v>2</v>
          </cell>
          <cell r="S418" t="str">
            <v>NULL</v>
          </cell>
          <cell r="T418">
            <v>2</v>
          </cell>
          <cell r="U418">
            <v>2</v>
          </cell>
          <cell r="V418">
            <v>2</v>
          </cell>
          <cell r="W418">
            <v>2</v>
          </cell>
          <cell r="X418" t="str">
            <v>NULL</v>
          </cell>
          <cell r="Y418" t="str">
            <v>NULL</v>
          </cell>
          <cell r="Z418" t="str">
            <v>NULL</v>
          </cell>
          <cell r="AA418" t="str">
            <v>NULL</v>
          </cell>
          <cell r="AB418" t="str">
            <v>NULL</v>
          </cell>
          <cell r="AC418" t="str">
            <v>NULL</v>
          </cell>
          <cell r="AD418">
            <v>4</v>
          </cell>
          <cell r="AE418" t="str">
            <v>SM</v>
          </cell>
          <cell r="AF418">
            <v>4</v>
          </cell>
          <cell r="AG418">
            <v>4</v>
          </cell>
          <cell r="AH418">
            <v>3</v>
          </cell>
          <cell r="AI418">
            <v>4</v>
          </cell>
          <cell r="AJ418" t="str">
            <v>NULL</v>
          </cell>
          <cell r="AK418">
            <v>3</v>
          </cell>
          <cell r="AL418">
            <v>9</v>
          </cell>
        </row>
        <row r="419">
          <cell r="A419">
            <v>114465</v>
          </cell>
          <cell r="B419">
            <v>8452141</v>
          </cell>
          <cell r="C419" t="str">
            <v>Parkland Infant School</v>
          </cell>
          <cell r="D419" t="str">
            <v>South East</v>
          </cell>
          <cell r="E419" t="str">
            <v>South East</v>
          </cell>
          <cell r="F419" t="str">
            <v>East Sussex</v>
          </cell>
          <cell r="G419" t="str">
            <v>Eastbourne</v>
          </cell>
          <cell r="H419" t="str">
            <v>BN22 9QJ</v>
          </cell>
          <cell r="I419" t="str">
            <v>Community School</v>
          </cell>
          <cell r="J419" t="str">
            <v>Primary</v>
          </cell>
          <cell r="K419" t="str">
            <v>Does not have a sixth form</v>
          </cell>
          <cell r="L419">
            <v>10005782</v>
          </cell>
          <cell r="M419">
            <v>42341</v>
          </cell>
          <cell r="N419">
            <v>42342</v>
          </cell>
          <cell r="O419" t="str">
            <v>Requires Improvement S5 Reinspection Visit 1</v>
          </cell>
          <cell r="P419" t="str">
            <v>Schools - S5</v>
          </cell>
          <cell r="Q419" t="str">
            <v>NULL</v>
          </cell>
          <cell r="R419">
            <v>2</v>
          </cell>
          <cell r="S419" t="str">
            <v>NULL</v>
          </cell>
          <cell r="T419">
            <v>2</v>
          </cell>
          <cell r="U419">
            <v>2</v>
          </cell>
          <cell r="V419">
            <v>2</v>
          </cell>
          <cell r="W419">
            <v>2</v>
          </cell>
          <cell r="X419" t="str">
            <v>NULL</v>
          </cell>
          <cell r="Y419">
            <v>2</v>
          </cell>
          <cell r="Z419" t="str">
            <v>NULL</v>
          </cell>
          <cell r="AA419" t="str">
            <v>NULL</v>
          </cell>
          <cell r="AB419" t="str">
            <v>NULL</v>
          </cell>
          <cell r="AC419" t="str">
            <v>NULL</v>
          </cell>
          <cell r="AD419">
            <v>3</v>
          </cell>
          <cell r="AE419" t="str">
            <v>NULL</v>
          </cell>
          <cell r="AF419">
            <v>3</v>
          </cell>
          <cell r="AG419">
            <v>3</v>
          </cell>
          <cell r="AH419">
            <v>3</v>
          </cell>
          <cell r="AI419">
            <v>3</v>
          </cell>
          <cell r="AJ419" t="str">
            <v>NULL</v>
          </cell>
          <cell r="AK419" t="str">
            <v>NULL</v>
          </cell>
          <cell r="AL419" t="str">
            <v>NULL</v>
          </cell>
        </row>
        <row r="420">
          <cell r="A420">
            <v>114489</v>
          </cell>
          <cell r="B420">
            <v>8453003</v>
          </cell>
          <cell r="C420" t="str">
            <v>Battle and Langton Church of England Primary School</v>
          </cell>
          <cell r="D420" t="str">
            <v>South East</v>
          </cell>
          <cell r="E420" t="str">
            <v>South East</v>
          </cell>
          <cell r="F420" t="str">
            <v>East Sussex</v>
          </cell>
          <cell r="G420" t="str">
            <v>Bexhill and Battle</v>
          </cell>
          <cell r="H420" t="str">
            <v>TN33 0HQ</v>
          </cell>
          <cell r="I420" t="str">
            <v>Voluntary Controlled School</v>
          </cell>
          <cell r="J420" t="str">
            <v>Primary</v>
          </cell>
          <cell r="K420" t="str">
            <v>Does not have a sixth form</v>
          </cell>
          <cell r="L420">
            <v>10000493</v>
          </cell>
          <cell r="M420">
            <v>42332</v>
          </cell>
          <cell r="N420">
            <v>42333</v>
          </cell>
          <cell r="O420" t="str">
            <v>Maintained Academy and School Short inspection</v>
          </cell>
          <cell r="P420" t="str">
            <v>Schools - S8 deemed S5</v>
          </cell>
          <cell r="Q420" t="str">
            <v>NULL</v>
          </cell>
          <cell r="R420">
            <v>2</v>
          </cell>
          <cell r="S420" t="str">
            <v>NULL</v>
          </cell>
          <cell r="T420">
            <v>2</v>
          </cell>
          <cell r="U420">
            <v>2</v>
          </cell>
          <cell r="V420">
            <v>2</v>
          </cell>
          <cell r="W420">
            <v>2</v>
          </cell>
          <cell r="X420" t="str">
            <v>NULL</v>
          </cell>
          <cell r="Y420">
            <v>2</v>
          </cell>
          <cell r="Z420" t="str">
            <v>NULL</v>
          </cell>
          <cell r="AA420" t="str">
            <v>NULL</v>
          </cell>
          <cell r="AB420" t="str">
            <v>NULL</v>
          </cell>
          <cell r="AC420" t="str">
            <v>NULL</v>
          </cell>
          <cell r="AD420">
            <v>2</v>
          </cell>
          <cell r="AE420" t="str">
            <v>NULL</v>
          </cell>
          <cell r="AF420">
            <v>2</v>
          </cell>
          <cell r="AG420">
            <v>2</v>
          </cell>
          <cell r="AH420">
            <v>2</v>
          </cell>
          <cell r="AI420">
            <v>2</v>
          </cell>
          <cell r="AJ420" t="str">
            <v>NULL</v>
          </cell>
          <cell r="AK420">
            <v>8</v>
          </cell>
          <cell r="AL420" t="str">
            <v>NULL</v>
          </cell>
        </row>
        <row r="421">
          <cell r="A421">
            <v>114508</v>
          </cell>
          <cell r="B421">
            <v>8453035</v>
          </cell>
          <cell r="C421" t="str">
            <v>Hurst Green Church of England Primary School</v>
          </cell>
          <cell r="D421" t="str">
            <v>South East</v>
          </cell>
          <cell r="E421" t="str">
            <v>South East</v>
          </cell>
          <cell r="F421" t="str">
            <v>East Sussex</v>
          </cell>
          <cell r="G421" t="str">
            <v>Bexhill and Battle</v>
          </cell>
          <cell r="H421" t="str">
            <v>TN19 7PN</v>
          </cell>
          <cell r="I421" t="str">
            <v>Voluntary Controlled School</v>
          </cell>
          <cell r="J421" t="str">
            <v>Primary</v>
          </cell>
          <cell r="K421" t="str">
            <v>Does not have a sixth form</v>
          </cell>
          <cell r="L421">
            <v>10002390</v>
          </cell>
          <cell r="M421">
            <v>42312</v>
          </cell>
          <cell r="N421">
            <v>42313</v>
          </cell>
          <cell r="O421" t="str">
            <v>Requires Improvement S5 Reinspection Visit 1</v>
          </cell>
          <cell r="P421" t="str">
            <v>Schools - S5</v>
          </cell>
          <cell r="Q421" t="str">
            <v>NULL</v>
          </cell>
          <cell r="R421">
            <v>2</v>
          </cell>
          <cell r="S421" t="str">
            <v>NULL</v>
          </cell>
          <cell r="T421">
            <v>2</v>
          </cell>
          <cell r="U421">
            <v>2</v>
          </cell>
          <cell r="V421">
            <v>2</v>
          </cell>
          <cell r="W421">
            <v>2</v>
          </cell>
          <cell r="X421" t="str">
            <v>NULL</v>
          </cell>
          <cell r="Y421">
            <v>2</v>
          </cell>
          <cell r="Z421" t="str">
            <v>NULL</v>
          </cell>
          <cell r="AA421" t="str">
            <v>NULL</v>
          </cell>
          <cell r="AB421" t="str">
            <v>NULL</v>
          </cell>
          <cell r="AC421" t="str">
            <v>NULL</v>
          </cell>
          <cell r="AD421">
            <v>3</v>
          </cell>
          <cell r="AE421" t="str">
            <v>NULL</v>
          </cell>
          <cell r="AF421">
            <v>3</v>
          </cell>
          <cell r="AG421">
            <v>3</v>
          </cell>
          <cell r="AH421">
            <v>2</v>
          </cell>
          <cell r="AI421">
            <v>3</v>
          </cell>
          <cell r="AJ421" t="str">
            <v>NULL</v>
          </cell>
          <cell r="AK421" t="str">
            <v>NULL</v>
          </cell>
          <cell r="AL421" t="str">
            <v>NULL</v>
          </cell>
        </row>
        <row r="422">
          <cell r="A422">
            <v>114512</v>
          </cell>
          <cell r="B422">
            <v>8453043</v>
          </cell>
          <cell r="C422" t="str">
            <v>Mayfield Church of England Primary School</v>
          </cell>
          <cell r="D422" t="str">
            <v>South East</v>
          </cell>
          <cell r="E422" t="str">
            <v>South East</v>
          </cell>
          <cell r="F422" t="str">
            <v>East Sussex</v>
          </cell>
          <cell r="G422" t="str">
            <v>Wealden</v>
          </cell>
          <cell r="H422" t="str">
            <v>TN20 6TA</v>
          </cell>
          <cell r="I422" t="str">
            <v>Voluntary Controlled School</v>
          </cell>
          <cell r="J422" t="str">
            <v>Primary</v>
          </cell>
          <cell r="K422" t="str">
            <v>Does not have a sixth form</v>
          </cell>
          <cell r="L422">
            <v>10000562</v>
          </cell>
          <cell r="M422">
            <v>42353</v>
          </cell>
          <cell r="N422">
            <v>42353</v>
          </cell>
          <cell r="O422" t="str">
            <v>Maintained Academy and School Short inspection</v>
          </cell>
          <cell r="P422" t="str">
            <v>Schools - Short inspection</v>
          </cell>
          <cell r="Q422" t="str">
            <v>NULL</v>
          </cell>
          <cell r="R422" t="str">
            <v>NULL</v>
          </cell>
          <cell r="S422" t="str">
            <v>NULL</v>
          </cell>
          <cell r="T422" t="str">
            <v>NULL</v>
          </cell>
          <cell r="U422" t="str">
            <v>NULL</v>
          </cell>
          <cell r="V422" t="str">
            <v>NULL</v>
          </cell>
          <cell r="W422" t="str">
            <v>NULL</v>
          </cell>
          <cell r="X422" t="str">
            <v>NULL</v>
          </cell>
          <cell r="Y422" t="str">
            <v>NULL</v>
          </cell>
          <cell r="Z422" t="str">
            <v>NULL</v>
          </cell>
          <cell r="AA422" t="str">
            <v>NULL</v>
          </cell>
          <cell r="AB422" t="str">
            <v>NULL</v>
          </cell>
          <cell r="AC422" t="str">
            <v>NULL</v>
          </cell>
          <cell r="AD422">
            <v>2</v>
          </cell>
          <cell r="AE422" t="str">
            <v>NULL</v>
          </cell>
          <cell r="AF422">
            <v>2</v>
          </cell>
          <cell r="AG422">
            <v>2</v>
          </cell>
          <cell r="AH422">
            <v>2</v>
          </cell>
          <cell r="AI422">
            <v>2</v>
          </cell>
          <cell r="AJ422" t="str">
            <v>NULL</v>
          </cell>
          <cell r="AK422">
            <v>2</v>
          </cell>
          <cell r="AL422">
            <v>9</v>
          </cell>
        </row>
        <row r="423">
          <cell r="A423">
            <v>114539</v>
          </cell>
          <cell r="B423">
            <v>8463308</v>
          </cell>
          <cell r="C423" t="str">
            <v>St Martin's CofE Primary School</v>
          </cell>
          <cell r="D423" t="str">
            <v>South East</v>
          </cell>
          <cell r="E423" t="str">
            <v>South East</v>
          </cell>
          <cell r="F423" t="str">
            <v>Brighton and Hove</v>
          </cell>
          <cell r="G423" t="str">
            <v>Brighton, Pavilion</v>
          </cell>
          <cell r="H423" t="str">
            <v>BN2 3LJ</v>
          </cell>
          <cell r="I423" t="str">
            <v>Voluntary Aided School</v>
          </cell>
          <cell r="J423" t="str">
            <v>Primary</v>
          </cell>
          <cell r="K423" t="str">
            <v>Does not have a sixth form</v>
          </cell>
          <cell r="L423">
            <v>10005691</v>
          </cell>
          <cell r="M423">
            <v>42318</v>
          </cell>
          <cell r="N423">
            <v>42319</v>
          </cell>
          <cell r="O423" t="str">
            <v>Maintained Academy and School Short inspection</v>
          </cell>
          <cell r="P423" t="str">
            <v>Schools - S8 deemed S5</v>
          </cell>
          <cell r="Q423" t="str">
            <v>NULL</v>
          </cell>
          <cell r="R423">
            <v>3</v>
          </cell>
          <cell r="S423" t="str">
            <v>NULL</v>
          </cell>
          <cell r="T423">
            <v>3</v>
          </cell>
          <cell r="U423">
            <v>3</v>
          </cell>
          <cell r="V423">
            <v>2</v>
          </cell>
          <cell r="W423">
            <v>3</v>
          </cell>
          <cell r="X423" t="str">
            <v>NULL</v>
          </cell>
          <cell r="Y423">
            <v>2</v>
          </cell>
          <cell r="Z423" t="str">
            <v>NULL</v>
          </cell>
          <cell r="AA423" t="str">
            <v>NULL</v>
          </cell>
          <cell r="AB423" t="str">
            <v>NULL</v>
          </cell>
          <cell r="AC423" t="str">
            <v>NULL</v>
          </cell>
          <cell r="AD423">
            <v>2</v>
          </cell>
          <cell r="AE423" t="str">
            <v>NULL</v>
          </cell>
          <cell r="AF423">
            <v>2</v>
          </cell>
          <cell r="AG423">
            <v>2</v>
          </cell>
          <cell r="AH423">
            <v>2</v>
          </cell>
          <cell r="AI423">
            <v>2</v>
          </cell>
          <cell r="AJ423" t="str">
            <v>NULL</v>
          </cell>
          <cell r="AK423">
            <v>8</v>
          </cell>
          <cell r="AL423" t="str">
            <v>NULL</v>
          </cell>
        </row>
        <row r="424">
          <cell r="A424">
            <v>114540</v>
          </cell>
          <cell r="B424">
            <v>8463311</v>
          </cell>
          <cell r="C424" t="str">
            <v>St John the Baptist Catholic Primary School</v>
          </cell>
          <cell r="D424" t="str">
            <v>South East</v>
          </cell>
          <cell r="E424" t="str">
            <v>South East</v>
          </cell>
          <cell r="F424" t="str">
            <v>Brighton and Hove</v>
          </cell>
          <cell r="G424" t="str">
            <v>Brighton, Kemptown</v>
          </cell>
          <cell r="H424" t="str">
            <v>BN2 0AH</v>
          </cell>
          <cell r="I424" t="str">
            <v>Voluntary Aided School</v>
          </cell>
          <cell r="J424" t="str">
            <v>Primary</v>
          </cell>
          <cell r="K424" t="str">
            <v>Does not have a sixth form</v>
          </cell>
          <cell r="L424">
            <v>10001526</v>
          </cell>
          <cell r="M424">
            <v>42297</v>
          </cell>
          <cell r="N424">
            <v>42297</v>
          </cell>
          <cell r="O424" t="str">
            <v>Maintained Academy and School Short inspection</v>
          </cell>
          <cell r="P424" t="str">
            <v>Schools - Short inspection</v>
          </cell>
          <cell r="Q424" t="str">
            <v>NULL</v>
          </cell>
          <cell r="R424" t="str">
            <v>NULL</v>
          </cell>
          <cell r="S424" t="str">
            <v>NULL</v>
          </cell>
          <cell r="T424" t="str">
            <v>NULL</v>
          </cell>
          <cell r="U424" t="str">
            <v>NULL</v>
          </cell>
          <cell r="V424" t="str">
            <v>NULL</v>
          </cell>
          <cell r="W424" t="str">
            <v>NULL</v>
          </cell>
          <cell r="X424" t="str">
            <v>NULL</v>
          </cell>
          <cell r="Y424" t="str">
            <v>NULL</v>
          </cell>
          <cell r="Z424" t="str">
            <v>NULL</v>
          </cell>
          <cell r="AA424" t="str">
            <v>NULL</v>
          </cell>
          <cell r="AB424" t="str">
            <v>NULL</v>
          </cell>
          <cell r="AC424" t="str">
            <v>NULL</v>
          </cell>
          <cell r="AD424">
            <v>2</v>
          </cell>
          <cell r="AE424" t="str">
            <v>NULL</v>
          </cell>
          <cell r="AF424">
            <v>2</v>
          </cell>
          <cell r="AG424">
            <v>2</v>
          </cell>
          <cell r="AH424">
            <v>2</v>
          </cell>
          <cell r="AI424">
            <v>2</v>
          </cell>
          <cell r="AJ424" t="str">
            <v>NULL</v>
          </cell>
          <cell r="AK424">
            <v>2</v>
          </cell>
          <cell r="AL424">
            <v>9</v>
          </cell>
        </row>
        <row r="425">
          <cell r="A425">
            <v>114545</v>
          </cell>
          <cell r="B425">
            <v>8463317</v>
          </cell>
          <cell r="C425" t="str">
            <v>St Mark's CofE Primary School</v>
          </cell>
          <cell r="D425" t="str">
            <v>South East</v>
          </cell>
          <cell r="E425" t="str">
            <v>South East</v>
          </cell>
          <cell r="F425" t="str">
            <v>Brighton and Hove</v>
          </cell>
          <cell r="G425" t="str">
            <v>Brighton, Kemptown</v>
          </cell>
          <cell r="H425" t="str">
            <v>BN2 5EA</v>
          </cell>
          <cell r="I425" t="str">
            <v>Voluntary Aided School</v>
          </cell>
          <cell r="J425" t="str">
            <v>Primary</v>
          </cell>
          <cell r="K425" t="str">
            <v>Does not have a sixth form</v>
          </cell>
          <cell r="L425">
            <v>10005783</v>
          </cell>
          <cell r="M425">
            <v>42277</v>
          </cell>
          <cell r="N425">
            <v>42278</v>
          </cell>
          <cell r="O425" t="str">
            <v>Requires Improvement S5 Reinspection Visit 1</v>
          </cell>
          <cell r="P425" t="str">
            <v>Schools - S5</v>
          </cell>
          <cell r="Q425" t="str">
            <v>NULL</v>
          </cell>
          <cell r="R425">
            <v>2</v>
          </cell>
          <cell r="S425" t="str">
            <v>NULL</v>
          </cell>
          <cell r="T425">
            <v>2</v>
          </cell>
          <cell r="U425">
            <v>2</v>
          </cell>
          <cell r="V425">
            <v>2</v>
          </cell>
          <cell r="W425">
            <v>2</v>
          </cell>
          <cell r="X425" t="str">
            <v>NULL</v>
          </cell>
          <cell r="Y425">
            <v>2</v>
          </cell>
          <cell r="Z425" t="str">
            <v>NULL</v>
          </cell>
          <cell r="AA425" t="str">
            <v>NULL</v>
          </cell>
          <cell r="AB425" t="str">
            <v>NULL</v>
          </cell>
          <cell r="AC425" t="str">
            <v>NULL</v>
          </cell>
          <cell r="AD425">
            <v>3</v>
          </cell>
          <cell r="AE425" t="str">
            <v>NULL</v>
          </cell>
          <cell r="AF425">
            <v>3</v>
          </cell>
          <cell r="AG425">
            <v>3</v>
          </cell>
          <cell r="AH425">
            <v>3</v>
          </cell>
          <cell r="AI425">
            <v>3</v>
          </cell>
          <cell r="AJ425" t="str">
            <v>NULL</v>
          </cell>
          <cell r="AK425" t="str">
            <v>NULL</v>
          </cell>
          <cell r="AL425" t="str">
            <v>NULL</v>
          </cell>
        </row>
        <row r="426">
          <cell r="A426">
            <v>114548</v>
          </cell>
          <cell r="B426">
            <v>8453321</v>
          </cell>
          <cell r="C426" t="str">
            <v>Sir Henry Fermor Church of England Primary School</v>
          </cell>
          <cell r="D426" t="str">
            <v>South East</v>
          </cell>
          <cell r="E426" t="str">
            <v>South East</v>
          </cell>
          <cell r="F426" t="str">
            <v>East Sussex</v>
          </cell>
          <cell r="G426" t="str">
            <v>Wealden</v>
          </cell>
          <cell r="H426" t="str">
            <v>TN6 2SD</v>
          </cell>
          <cell r="I426" t="str">
            <v>Voluntary Aided School</v>
          </cell>
          <cell r="J426" t="str">
            <v>Primary</v>
          </cell>
          <cell r="K426" t="str">
            <v>Does not have a sixth form</v>
          </cell>
          <cell r="L426">
            <v>10007870</v>
          </cell>
          <cell r="M426">
            <v>42284</v>
          </cell>
          <cell r="N426">
            <v>42285</v>
          </cell>
          <cell r="O426" t="str">
            <v>Requires Improvement S5 Reinspection Visit 1</v>
          </cell>
          <cell r="P426" t="str">
            <v>Schools - S5</v>
          </cell>
          <cell r="Q426" t="str">
            <v>NULL</v>
          </cell>
          <cell r="R426">
            <v>3</v>
          </cell>
          <cell r="S426" t="str">
            <v>NULL</v>
          </cell>
          <cell r="T426">
            <v>3</v>
          </cell>
          <cell r="U426">
            <v>3</v>
          </cell>
          <cell r="V426">
            <v>3</v>
          </cell>
          <cell r="W426">
            <v>3</v>
          </cell>
          <cell r="X426" t="str">
            <v>NULL</v>
          </cell>
          <cell r="Y426">
            <v>3</v>
          </cell>
          <cell r="Z426" t="str">
            <v>NULL</v>
          </cell>
          <cell r="AA426" t="str">
            <v>NULL</v>
          </cell>
          <cell r="AB426" t="str">
            <v>NULL</v>
          </cell>
          <cell r="AC426" t="str">
            <v>NULL</v>
          </cell>
          <cell r="AD426">
            <v>3</v>
          </cell>
          <cell r="AE426" t="str">
            <v>NULL</v>
          </cell>
          <cell r="AF426">
            <v>3</v>
          </cell>
          <cell r="AG426">
            <v>3</v>
          </cell>
          <cell r="AH426">
            <v>2</v>
          </cell>
          <cell r="AI426">
            <v>3</v>
          </cell>
          <cell r="AJ426" t="str">
            <v>NULL</v>
          </cell>
          <cell r="AK426" t="str">
            <v>NULL</v>
          </cell>
          <cell r="AL426" t="str">
            <v>NULL</v>
          </cell>
        </row>
        <row r="427">
          <cell r="A427">
            <v>114550</v>
          </cell>
          <cell r="B427">
            <v>8453323</v>
          </cell>
          <cell r="C427" t="str">
            <v>Framfield Church of England Primary School</v>
          </cell>
          <cell r="D427" t="str">
            <v>South East</v>
          </cell>
          <cell r="E427" t="str">
            <v>South East</v>
          </cell>
          <cell r="F427" t="str">
            <v>East Sussex</v>
          </cell>
          <cell r="G427" t="str">
            <v>Wealden</v>
          </cell>
          <cell r="H427" t="str">
            <v>TN22 5NR</v>
          </cell>
          <cell r="I427" t="str">
            <v>Voluntary Aided School</v>
          </cell>
          <cell r="J427" t="str">
            <v>Primary</v>
          </cell>
          <cell r="K427" t="str">
            <v>Does not have a sixth form</v>
          </cell>
          <cell r="L427">
            <v>10005700</v>
          </cell>
          <cell r="M427">
            <v>42311</v>
          </cell>
          <cell r="N427">
            <v>42312</v>
          </cell>
          <cell r="O427" t="str">
            <v>Maintained Academy and School Short inspection</v>
          </cell>
          <cell r="P427" t="str">
            <v>Schools - S8 deemed S5</v>
          </cell>
          <cell r="Q427" t="str">
            <v>NULL</v>
          </cell>
          <cell r="R427">
            <v>2</v>
          </cell>
          <cell r="S427" t="str">
            <v>NULL</v>
          </cell>
          <cell r="T427">
            <v>2</v>
          </cell>
          <cell r="U427">
            <v>2</v>
          </cell>
          <cell r="V427">
            <v>2</v>
          </cell>
          <cell r="W427">
            <v>2</v>
          </cell>
          <cell r="X427" t="str">
            <v>NULL</v>
          </cell>
          <cell r="Y427">
            <v>2</v>
          </cell>
          <cell r="Z427" t="str">
            <v>NULL</v>
          </cell>
          <cell r="AA427" t="str">
            <v>NULL</v>
          </cell>
          <cell r="AB427" t="str">
            <v>NULL</v>
          </cell>
          <cell r="AC427" t="str">
            <v>NULL</v>
          </cell>
          <cell r="AD427">
            <v>2</v>
          </cell>
          <cell r="AE427" t="str">
            <v>NULL</v>
          </cell>
          <cell r="AF427">
            <v>2</v>
          </cell>
          <cell r="AG427">
            <v>2</v>
          </cell>
          <cell r="AH427">
            <v>1</v>
          </cell>
          <cell r="AI427">
            <v>2</v>
          </cell>
          <cell r="AJ427" t="str">
            <v>NULL</v>
          </cell>
          <cell r="AK427">
            <v>1</v>
          </cell>
          <cell r="AL427">
            <v>9</v>
          </cell>
        </row>
        <row r="428">
          <cell r="A428">
            <v>114561</v>
          </cell>
          <cell r="B428">
            <v>8453334</v>
          </cell>
          <cell r="C428" t="str">
            <v>Rodmell Church of England Primary School</v>
          </cell>
          <cell r="D428" t="str">
            <v>South East</v>
          </cell>
          <cell r="E428" t="str">
            <v>South East</v>
          </cell>
          <cell r="F428" t="str">
            <v>East Sussex</v>
          </cell>
          <cell r="G428" t="str">
            <v>Lewes</v>
          </cell>
          <cell r="H428" t="str">
            <v>BN7 3HF</v>
          </cell>
          <cell r="I428" t="str">
            <v>Voluntary Aided School</v>
          </cell>
          <cell r="J428" t="str">
            <v>Primary</v>
          </cell>
          <cell r="K428" t="str">
            <v>Does not have a sixth form</v>
          </cell>
          <cell r="L428">
            <v>10002389</v>
          </cell>
          <cell r="M428">
            <v>42312</v>
          </cell>
          <cell r="N428">
            <v>42313</v>
          </cell>
          <cell r="O428" t="str">
            <v>Requires Improvement S5 Reinspection Visit 1</v>
          </cell>
          <cell r="P428" t="str">
            <v>Schools - S5</v>
          </cell>
          <cell r="Q428" t="str">
            <v>NULL</v>
          </cell>
          <cell r="R428">
            <v>2</v>
          </cell>
          <cell r="S428" t="str">
            <v>NULL</v>
          </cell>
          <cell r="T428">
            <v>2</v>
          </cell>
          <cell r="U428">
            <v>2</v>
          </cell>
          <cell r="V428">
            <v>2</v>
          </cell>
          <cell r="W428">
            <v>2</v>
          </cell>
          <cell r="X428" t="str">
            <v>NULL</v>
          </cell>
          <cell r="Y428">
            <v>2</v>
          </cell>
          <cell r="Z428" t="str">
            <v>NULL</v>
          </cell>
          <cell r="AA428" t="str">
            <v>NULL</v>
          </cell>
          <cell r="AB428" t="str">
            <v>NULL</v>
          </cell>
          <cell r="AC428" t="str">
            <v>NULL</v>
          </cell>
          <cell r="AD428">
            <v>3</v>
          </cell>
          <cell r="AE428" t="str">
            <v>NULL</v>
          </cell>
          <cell r="AF428">
            <v>3</v>
          </cell>
          <cell r="AG428">
            <v>3</v>
          </cell>
          <cell r="AH428">
            <v>2</v>
          </cell>
          <cell r="AI428">
            <v>3</v>
          </cell>
          <cell r="AJ428" t="str">
            <v>NULL</v>
          </cell>
          <cell r="AK428" t="str">
            <v>NULL</v>
          </cell>
          <cell r="AL428" t="str">
            <v>NULL</v>
          </cell>
        </row>
        <row r="429">
          <cell r="A429">
            <v>114611</v>
          </cell>
          <cell r="B429">
            <v>8464605</v>
          </cell>
          <cell r="C429" t="str">
            <v>Cardinal Newman Catholic School</v>
          </cell>
          <cell r="D429" t="str">
            <v>South East</v>
          </cell>
          <cell r="E429" t="str">
            <v>South East</v>
          </cell>
          <cell r="F429" t="str">
            <v>Brighton and Hove</v>
          </cell>
          <cell r="G429" t="str">
            <v>Hove</v>
          </cell>
          <cell r="H429" t="str">
            <v>BN3 6ND</v>
          </cell>
          <cell r="I429" t="str">
            <v>Voluntary Aided School</v>
          </cell>
          <cell r="J429" t="str">
            <v>Secondary</v>
          </cell>
          <cell r="K429" t="str">
            <v>Has a sixth form</v>
          </cell>
          <cell r="L429">
            <v>10007276</v>
          </cell>
          <cell r="M429">
            <v>42347</v>
          </cell>
          <cell r="N429">
            <v>42348</v>
          </cell>
          <cell r="O429" t="str">
            <v>S8 No Formal Designation Visit</v>
          </cell>
          <cell r="P429" t="str">
            <v>Schools - S8 deemed S5</v>
          </cell>
          <cell r="Q429" t="str">
            <v>NULL</v>
          </cell>
          <cell r="R429">
            <v>3</v>
          </cell>
          <cell r="S429" t="str">
            <v>NULL</v>
          </cell>
          <cell r="T429">
            <v>3</v>
          </cell>
          <cell r="U429">
            <v>3</v>
          </cell>
          <cell r="V429">
            <v>3</v>
          </cell>
          <cell r="W429">
            <v>3</v>
          </cell>
          <cell r="X429" t="str">
            <v>NULL</v>
          </cell>
          <cell r="Y429" t="str">
            <v>NULL</v>
          </cell>
          <cell r="Z429">
            <v>2</v>
          </cell>
          <cell r="AA429" t="str">
            <v>NULL</v>
          </cell>
          <cell r="AB429" t="str">
            <v>NULL</v>
          </cell>
          <cell r="AC429" t="str">
            <v>NULL</v>
          </cell>
          <cell r="AD429">
            <v>2</v>
          </cell>
          <cell r="AE429" t="str">
            <v>NULL</v>
          </cell>
          <cell r="AF429">
            <v>2</v>
          </cell>
          <cell r="AG429">
            <v>2</v>
          </cell>
          <cell r="AH429">
            <v>2</v>
          </cell>
          <cell r="AI429">
            <v>2</v>
          </cell>
          <cell r="AJ429" t="str">
            <v>NULL</v>
          </cell>
          <cell r="AK429">
            <v>9</v>
          </cell>
          <cell r="AL429" t="str">
            <v>NULL</v>
          </cell>
        </row>
        <row r="430">
          <cell r="A430">
            <v>114619</v>
          </cell>
          <cell r="B430">
            <v>8467003</v>
          </cell>
          <cell r="C430" t="str">
            <v>Hamilton Lodge School for Deaf Children</v>
          </cell>
          <cell r="D430" t="str">
            <v>South East</v>
          </cell>
          <cell r="E430" t="str">
            <v>South East</v>
          </cell>
          <cell r="F430" t="str">
            <v>Brighton and Hove</v>
          </cell>
          <cell r="G430" t="str">
            <v>Brighton, Kemptown</v>
          </cell>
          <cell r="H430" t="str">
            <v>BN2 0LS</v>
          </cell>
          <cell r="I430" t="str">
            <v>Non-Maintained Special School</v>
          </cell>
          <cell r="J430" t="str">
            <v>Special</v>
          </cell>
          <cell r="K430" t="str">
            <v>Has a sixth form</v>
          </cell>
          <cell r="L430">
            <v>10005625</v>
          </cell>
          <cell r="M430">
            <v>42353</v>
          </cell>
          <cell r="N430">
            <v>42353</v>
          </cell>
          <cell r="O430" t="str">
            <v>Maintained Academy and School Short inspection</v>
          </cell>
          <cell r="P430" t="str">
            <v>Schools - Short inspection</v>
          </cell>
          <cell r="Q430" t="str">
            <v>NULL</v>
          </cell>
          <cell r="R430" t="str">
            <v>NULL</v>
          </cell>
          <cell r="S430" t="str">
            <v>NULL</v>
          </cell>
          <cell r="T430" t="str">
            <v>NULL</v>
          </cell>
          <cell r="U430" t="str">
            <v>NULL</v>
          </cell>
          <cell r="V430" t="str">
            <v>NULL</v>
          </cell>
          <cell r="W430" t="str">
            <v>NULL</v>
          </cell>
          <cell r="X430" t="str">
            <v>NULL</v>
          </cell>
          <cell r="Y430" t="str">
            <v>NULL</v>
          </cell>
          <cell r="Z430" t="str">
            <v>NULL</v>
          </cell>
          <cell r="AA430" t="str">
            <v>NULL</v>
          </cell>
          <cell r="AB430" t="str">
            <v>NULL</v>
          </cell>
          <cell r="AC430" t="str">
            <v>NULL</v>
          </cell>
          <cell r="AD430">
            <v>2</v>
          </cell>
          <cell r="AE430" t="str">
            <v>NULL</v>
          </cell>
          <cell r="AF430">
            <v>2</v>
          </cell>
          <cell r="AG430">
            <v>2</v>
          </cell>
          <cell r="AH430">
            <v>2</v>
          </cell>
          <cell r="AI430">
            <v>2</v>
          </cell>
          <cell r="AJ430" t="str">
            <v>NULL</v>
          </cell>
          <cell r="AK430">
            <v>9</v>
          </cell>
          <cell r="AL430" t="str">
            <v>NULL</v>
          </cell>
        </row>
        <row r="431">
          <cell r="A431">
            <v>114693</v>
          </cell>
          <cell r="B431">
            <v>8457031</v>
          </cell>
          <cell r="C431" t="str">
            <v>The Lindfield School</v>
          </cell>
          <cell r="D431" t="str">
            <v>South East</v>
          </cell>
          <cell r="E431" t="str">
            <v>South East</v>
          </cell>
          <cell r="F431" t="str">
            <v>East Sussex</v>
          </cell>
          <cell r="G431" t="str">
            <v>Eastbourne</v>
          </cell>
          <cell r="H431" t="str">
            <v>BN22 0BQ</v>
          </cell>
          <cell r="I431" t="str">
            <v>Community Special School</v>
          </cell>
          <cell r="J431" t="str">
            <v>Special</v>
          </cell>
          <cell r="K431" t="str">
            <v>Not applicable</v>
          </cell>
          <cell r="L431">
            <v>10005621</v>
          </cell>
          <cell r="M431">
            <v>42348</v>
          </cell>
          <cell r="N431">
            <v>42349</v>
          </cell>
          <cell r="O431" t="str">
            <v>Maintained Academy and School Short inspection</v>
          </cell>
          <cell r="P431" t="str">
            <v>Schools - S8 deemed S5</v>
          </cell>
          <cell r="Q431" t="str">
            <v>NULL</v>
          </cell>
          <cell r="R431">
            <v>1</v>
          </cell>
          <cell r="S431" t="str">
            <v>NULL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 t="str">
            <v>NULL</v>
          </cell>
          <cell r="Y431" t="str">
            <v>NULL</v>
          </cell>
          <cell r="Z431" t="str">
            <v>NULL</v>
          </cell>
          <cell r="AA431" t="str">
            <v>NULL</v>
          </cell>
          <cell r="AB431" t="str">
            <v>NULL</v>
          </cell>
          <cell r="AC431" t="str">
            <v>NULL</v>
          </cell>
          <cell r="AD431">
            <v>2</v>
          </cell>
          <cell r="AE431" t="str">
            <v>NULL</v>
          </cell>
          <cell r="AF431">
            <v>2</v>
          </cell>
          <cell r="AG431">
            <v>2</v>
          </cell>
          <cell r="AH431">
            <v>2</v>
          </cell>
          <cell r="AI431">
            <v>2</v>
          </cell>
          <cell r="AJ431" t="str">
            <v>NULL</v>
          </cell>
          <cell r="AK431">
            <v>9</v>
          </cell>
          <cell r="AL431">
            <v>9</v>
          </cell>
        </row>
        <row r="432">
          <cell r="A432">
            <v>114704</v>
          </cell>
          <cell r="B432">
            <v>8812001</v>
          </cell>
          <cell r="C432" t="str">
            <v>St George's New Town Junior School</v>
          </cell>
          <cell r="D432" t="str">
            <v>East of England</v>
          </cell>
          <cell r="E432" t="str">
            <v>East of England</v>
          </cell>
          <cell r="F432" t="str">
            <v>Essex</v>
          </cell>
          <cell r="G432" t="str">
            <v>Colchester</v>
          </cell>
          <cell r="H432" t="str">
            <v>CO2 7RU</v>
          </cell>
          <cell r="I432" t="str">
            <v>Community School</v>
          </cell>
          <cell r="J432" t="str">
            <v>Primary</v>
          </cell>
          <cell r="K432" t="str">
            <v>Does not have a sixth form</v>
          </cell>
          <cell r="L432">
            <v>10005669</v>
          </cell>
          <cell r="M432">
            <v>42346</v>
          </cell>
          <cell r="N432">
            <v>42347</v>
          </cell>
          <cell r="O432" t="str">
            <v>Maintained Academy and School Short inspection</v>
          </cell>
          <cell r="P432" t="str">
            <v>Schools - S8 deemed S5</v>
          </cell>
          <cell r="Q432" t="str">
            <v>NULL</v>
          </cell>
          <cell r="R432">
            <v>3</v>
          </cell>
          <cell r="S432" t="str">
            <v>NULL</v>
          </cell>
          <cell r="T432">
            <v>3</v>
          </cell>
          <cell r="U432">
            <v>3</v>
          </cell>
          <cell r="V432">
            <v>2</v>
          </cell>
          <cell r="W432">
            <v>3</v>
          </cell>
          <cell r="X432" t="str">
            <v>NULL</v>
          </cell>
          <cell r="Y432" t="str">
            <v>NULL</v>
          </cell>
          <cell r="Z432" t="str">
            <v>NULL</v>
          </cell>
          <cell r="AA432" t="str">
            <v>NULL</v>
          </cell>
          <cell r="AB432" t="str">
            <v>NULL</v>
          </cell>
          <cell r="AC432" t="str">
            <v>NULL</v>
          </cell>
          <cell r="AD432">
            <v>2</v>
          </cell>
          <cell r="AE432" t="str">
            <v>NULL</v>
          </cell>
          <cell r="AF432">
            <v>2</v>
          </cell>
          <cell r="AG432">
            <v>2</v>
          </cell>
          <cell r="AH432">
            <v>2</v>
          </cell>
          <cell r="AI432">
            <v>2</v>
          </cell>
          <cell r="AJ432" t="str">
            <v>NULL</v>
          </cell>
          <cell r="AK432">
            <v>9</v>
          </cell>
          <cell r="AL432" t="str">
            <v>NULL</v>
          </cell>
        </row>
        <row r="433">
          <cell r="A433">
            <v>114736</v>
          </cell>
          <cell r="B433">
            <v>8812045</v>
          </cell>
          <cell r="C433" t="str">
            <v>Great Bentley Primary School</v>
          </cell>
          <cell r="D433" t="str">
            <v>East of England</v>
          </cell>
          <cell r="E433" t="str">
            <v>East of England</v>
          </cell>
          <cell r="F433" t="str">
            <v>Essex</v>
          </cell>
          <cell r="G433" t="str">
            <v>Harwich and North Essex</v>
          </cell>
          <cell r="H433" t="str">
            <v>CO7 8LD</v>
          </cell>
          <cell r="I433" t="str">
            <v>Community School</v>
          </cell>
          <cell r="J433" t="str">
            <v>Primary</v>
          </cell>
          <cell r="K433" t="str">
            <v>Does not have a sixth form</v>
          </cell>
          <cell r="L433">
            <v>10001961</v>
          </cell>
          <cell r="M433">
            <v>42276</v>
          </cell>
          <cell r="N433">
            <v>42277</v>
          </cell>
          <cell r="O433" t="str">
            <v>Requires Improvement S5 Reinspection Visit 1</v>
          </cell>
          <cell r="P433" t="str">
            <v>Schools - S5</v>
          </cell>
          <cell r="Q433" t="str">
            <v>NULL</v>
          </cell>
          <cell r="R433">
            <v>1</v>
          </cell>
          <cell r="S433" t="str">
            <v>NULL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 t="str">
            <v>NULL</v>
          </cell>
          <cell r="Y433">
            <v>1</v>
          </cell>
          <cell r="Z433" t="str">
            <v>NULL</v>
          </cell>
          <cell r="AA433" t="str">
            <v>NULL</v>
          </cell>
          <cell r="AB433" t="str">
            <v>NULL</v>
          </cell>
          <cell r="AC433" t="str">
            <v>NULL</v>
          </cell>
          <cell r="AD433">
            <v>3</v>
          </cell>
          <cell r="AE433" t="str">
            <v>NULL</v>
          </cell>
          <cell r="AF433">
            <v>3</v>
          </cell>
          <cell r="AG433">
            <v>3</v>
          </cell>
          <cell r="AH433">
            <v>2</v>
          </cell>
          <cell r="AI433">
            <v>3</v>
          </cell>
          <cell r="AJ433" t="str">
            <v>NULL</v>
          </cell>
          <cell r="AK433" t="str">
            <v>NULL</v>
          </cell>
          <cell r="AL433" t="str">
            <v>NULL</v>
          </cell>
        </row>
        <row r="434">
          <cell r="A434">
            <v>114745</v>
          </cell>
          <cell r="B434">
            <v>8812057</v>
          </cell>
          <cell r="C434" t="str">
            <v>Hazelmere Junior School</v>
          </cell>
          <cell r="D434" t="str">
            <v>East of England</v>
          </cell>
          <cell r="E434" t="str">
            <v>East of England</v>
          </cell>
          <cell r="F434" t="str">
            <v>Essex</v>
          </cell>
          <cell r="G434" t="str">
            <v>Colchester</v>
          </cell>
          <cell r="H434" t="str">
            <v>CO4 3JP</v>
          </cell>
          <cell r="I434" t="str">
            <v>Community School</v>
          </cell>
          <cell r="J434" t="str">
            <v>Primary</v>
          </cell>
          <cell r="K434" t="str">
            <v>Does not have a sixth form</v>
          </cell>
          <cell r="L434">
            <v>10005670</v>
          </cell>
          <cell r="M434">
            <v>42297</v>
          </cell>
          <cell r="N434">
            <v>42297</v>
          </cell>
          <cell r="O434" t="str">
            <v>Maintained Academy and School Short inspection</v>
          </cell>
          <cell r="P434" t="str">
            <v>Schools - Short inspection</v>
          </cell>
          <cell r="Q434" t="str">
            <v>NULL</v>
          </cell>
          <cell r="R434" t="str">
            <v>NULL</v>
          </cell>
          <cell r="S434" t="str">
            <v>NULL</v>
          </cell>
          <cell r="T434" t="str">
            <v>NULL</v>
          </cell>
          <cell r="U434" t="str">
            <v>NULL</v>
          </cell>
          <cell r="V434" t="str">
            <v>NULL</v>
          </cell>
          <cell r="W434" t="str">
            <v>NULL</v>
          </cell>
          <cell r="X434" t="str">
            <v>NULL</v>
          </cell>
          <cell r="Y434" t="str">
            <v>NULL</v>
          </cell>
          <cell r="Z434" t="str">
            <v>NULL</v>
          </cell>
          <cell r="AA434" t="str">
            <v>NULL</v>
          </cell>
          <cell r="AB434" t="str">
            <v>NULL</v>
          </cell>
          <cell r="AC434" t="str">
            <v>NULL</v>
          </cell>
          <cell r="AD434">
            <v>2</v>
          </cell>
          <cell r="AE434" t="str">
            <v>NULL</v>
          </cell>
          <cell r="AF434">
            <v>2</v>
          </cell>
          <cell r="AG434">
            <v>2</v>
          </cell>
          <cell r="AH434">
            <v>2</v>
          </cell>
          <cell r="AI434">
            <v>2</v>
          </cell>
          <cell r="AJ434" t="str">
            <v>NULL</v>
          </cell>
          <cell r="AK434">
            <v>9</v>
          </cell>
          <cell r="AL434">
            <v>9</v>
          </cell>
        </row>
        <row r="435">
          <cell r="A435">
            <v>114764</v>
          </cell>
          <cell r="B435">
            <v>8812081</v>
          </cell>
          <cell r="C435" t="str">
            <v>Stanway Fiveways Primary School</v>
          </cell>
          <cell r="D435" t="str">
            <v>East of England</v>
          </cell>
          <cell r="E435" t="str">
            <v>East of England</v>
          </cell>
          <cell r="F435" t="str">
            <v>Essex</v>
          </cell>
          <cell r="G435" t="str">
            <v>Witham</v>
          </cell>
          <cell r="H435" t="str">
            <v>CO3 0QG</v>
          </cell>
          <cell r="I435" t="str">
            <v>Community School</v>
          </cell>
          <cell r="J435" t="str">
            <v>Primary</v>
          </cell>
          <cell r="K435" t="str">
            <v>Does not have a sixth form</v>
          </cell>
          <cell r="L435">
            <v>10006944</v>
          </cell>
          <cell r="M435">
            <v>42328</v>
          </cell>
          <cell r="N435">
            <v>42328</v>
          </cell>
          <cell r="O435" t="str">
            <v>Requires Improvement monitoring Visit 1</v>
          </cell>
          <cell r="P435" t="str">
            <v>Schools - S8</v>
          </cell>
          <cell r="Q435" t="str">
            <v>NULL</v>
          </cell>
          <cell r="R435" t="str">
            <v>NULL</v>
          </cell>
          <cell r="S435" t="str">
            <v>NULL</v>
          </cell>
          <cell r="T435" t="str">
            <v>NULL</v>
          </cell>
          <cell r="U435" t="str">
            <v>NULL</v>
          </cell>
          <cell r="V435" t="str">
            <v>NULL</v>
          </cell>
          <cell r="W435" t="str">
            <v>NULL</v>
          </cell>
          <cell r="X435" t="str">
            <v>NULL</v>
          </cell>
          <cell r="Y435" t="str">
            <v>NULL</v>
          </cell>
          <cell r="Z435" t="str">
            <v>NULL</v>
          </cell>
          <cell r="AA435" t="str">
            <v>NULL</v>
          </cell>
          <cell r="AB435" t="str">
            <v>NULL</v>
          </cell>
          <cell r="AC435" t="str">
            <v>NULL</v>
          </cell>
          <cell r="AD435">
            <v>3</v>
          </cell>
          <cell r="AE435" t="str">
            <v>NULL</v>
          </cell>
          <cell r="AF435">
            <v>3</v>
          </cell>
          <cell r="AG435">
            <v>3</v>
          </cell>
          <cell r="AH435">
            <v>2</v>
          </cell>
          <cell r="AI435">
            <v>3</v>
          </cell>
          <cell r="AJ435" t="str">
            <v>NULL</v>
          </cell>
          <cell r="AK435">
            <v>2</v>
          </cell>
          <cell r="AL435">
            <v>9</v>
          </cell>
        </row>
        <row r="436">
          <cell r="A436">
            <v>114844</v>
          </cell>
          <cell r="B436">
            <v>8812420</v>
          </cell>
          <cell r="C436" t="str">
            <v>Shalford Primary School</v>
          </cell>
          <cell r="D436" t="str">
            <v>East of England</v>
          </cell>
          <cell r="E436" t="str">
            <v>East of England</v>
          </cell>
          <cell r="F436" t="str">
            <v>Essex</v>
          </cell>
          <cell r="G436" t="str">
            <v>Braintree</v>
          </cell>
          <cell r="H436" t="str">
            <v>CM7 5EZ</v>
          </cell>
          <cell r="I436" t="str">
            <v>Community School</v>
          </cell>
          <cell r="J436" t="str">
            <v>Primary</v>
          </cell>
          <cell r="K436" t="str">
            <v>Does not have a sixth form</v>
          </cell>
          <cell r="L436">
            <v>10005831</v>
          </cell>
          <cell r="M436">
            <v>42348</v>
          </cell>
          <cell r="N436">
            <v>42348</v>
          </cell>
          <cell r="O436" t="str">
            <v>Schools with Serious Weaknesses Visit 2</v>
          </cell>
          <cell r="P436" t="str">
            <v>Schools - S8</v>
          </cell>
          <cell r="Q436" t="str">
            <v>NULL</v>
          </cell>
          <cell r="R436" t="str">
            <v>NULL</v>
          </cell>
          <cell r="S436" t="str">
            <v>NULL</v>
          </cell>
          <cell r="T436" t="str">
            <v>NULL</v>
          </cell>
          <cell r="U436" t="str">
            <v>NULL</v>
          </cell>
          <cell r="V436" t="str">
            <v>NULL</v>
          </cell>
          <cell r="W436" t="str">
            <v>NULL</v>
          </cell>
          <cell r="X436" t="str">
            <v>NULL</v>
          </cell>
          <cell r="Y436" t="str">
            <v>NULL</v>
          </cell>
          <cell r="Z436" t="str">
            <v>NULL</v>
          </cell>
          <cell r="AA436" t="str">
            <v>NULL</v>
          </cell>
          <cell r="AB436" t="str">
            <v>NULL</v>
          </cell>
          <cell r="AC436" t="str">
            <v>NULL</v>
          </cell>
          <cell r="AD436">
            <v>4</v>
          </cell>
          <cell r="AE436" t="str">
            <v>SWK</v>
          </cell>
          <cell r="AF436">
            <v>4</v>
          </cell>
          <cell r="AG436">
            <v>4</v>
          </cell>
          <cell r="AH436">
            <v>2</v>
          </cell>
          <cell r="AI436">
            <v>3</v>
          </cell>
          <cell r="AJ436" t="str">
            <v>NULL</v>
          </cell>
          <cell r="AK436">
            <v>3</v>
          </cell>
          <cell r="AL436">
            <v>9</v>
          </cell>
        </row>
        <row r="437">
          <cell r="A437">
            <v>114902</v>
          </cell>
          <cell r="B437">
            <v>8812588</v>
          </cell>
          <cell r="C437" t="str">
            <v>Long Ridings Primary School</v>
          </cell>
          <cell r="D437" t="str">
            <v>East of England</v>
          </cell>
          <cell r="E437" t="str">
            <v>East of England</v>
          </cell>
          <cell r="F437" t="str">
            <v>Essex</v>
          </cell>
          <cell r="G437" t="str">
            <v>Brentwood and Ongar</v>
          </cell>
          <cell r="H437" t="str">
            <v>CM13 1DU</v>
          </cell>
          <cell r="I437" t="str">
            <v>Community School</v>
          </cell>
          <cell r="J437" t="str">
            <v>Primary</v>
          </cell>
          <cell r="K437" t="str">
            <v>Does not have a sixth form</v>
          </cell>
          <cell r="L437">
            <v>10005538</v>
          </cell>
          <cell r="M437">
            <v>42290</v>
          </cell>
          <cell r="N437">
            <v>42291</v>
          </cell>
          <cell r="O437" t="str">
            <v>Maintained Academy and School Short inspection</v>
          </cell>
          <cell r="P437" t="str">
            <v>Schools - S8 deemed S5</v>
          </cell>
          <cell r="Q437" t="str">
            <v>NULL</v>
          </cell>
          <cell r="R437">
            <v>2</v>
          </cell>
          <cell r="S437" t="str">
            <v>NULL</v>
          </cell>
          <cell r="T437">
            <v>2</v>
          </cell>
          <cell r="U437">
            <v>2</v>
          </cell>
          <cell r="V437">
            <v>2</v>
          </cell>
          <cell r="W437">
            <v>2</v>
          </cell>
          <cell r="X437" t="str">
            <v>NULL</v>
          </cell>
          <cell r="Y437">
            <v>2</v>
          </cell>
          <cell r="Z437" t="str">
            <v>NULL</v>
          </cell>
          <cell r="AA437" t="str">
            <v>NULL</v>
          </cell>
          <cell r="AB437" t="str">
            <v>NULL</v>
          </cell>
          <cell r="AC437" t="str">
            <v>NULL</v>
          </cell>
          <cell r="AD437">
            <v>2</v>
          </cell>
          <cell r="AE437" t="str">
            <v>NULL</v>
          </cell>
          <cell r="AF437">
            <v>2</v>
          </cell>
          <cell r="AG437">
            <v>2</v>
          </cell>
          <cell r="AH437">
            <v>1</v>
          </cell>
          <cell r="AI437">
            <v>2</v>
          </cell>
          <cell r="AJ437" t="str">
            <v>NULL</v>
          </cell>
          <cell r="AK437">
            <v>1</v>
          </cell>
          <cell r="AL437">
            <v>9</v>
          </cell>
        </row>
        <row r="438">
          <cell r="A438">
            <v>114975</v>
          </cell>
          <cell r="B438">
            <v>8812740</v>
          </cell>
          <cell r="C438" t="str">
            <v>Henham and Ugley Primary and Nursery School</v>
          </cell>
          <cell r="D438" t="str">
            <v>East of England</v>
          </cell>
          <cell r="E438" t="str">
            <v>East of England</v>
          </cell>
          <cell r="F438" t="str">
            <v>Essex</v>
          </cell>
          <cell r="G438" t="str">
            <v>Saffron Walden</v>
          </cell>
          <cell r="H438" t="str">
            <v>CM22 6BP</v>
          </cell>
          <cell r="I438" t="str">
            <v>Community School</v>
          </cell>
          <cell r="J438" t="str">
            <v>Primary</v>
          </cell>
          <cell r="K438" t="str">
            <v>Does not have a sixth form</v>
          </cell>
          <cell r="L438">
            <v>10001927</v>
          </cell>
          <cell r="M438">
            <v>42270</v>
          </cell>
          <cell r="N438">
            <v>42271</v>
          </cell>
          <cell r="O438" t="str">
            <v>Requires Improvement S5 Reinspection Visit 1</v>
          </cell>
          <cell r="P438" t="str">
            <v>Schools - S5</v>
          </cell>
          <cell r="Q438" t="str">
            <v>NULL</v>
          </cell>
          <cell r="R438">
            <v>2</v>
          </cell>
          <cell r="S438" t="str">
            <v>NULL</v>
          </cell>
          <cell r="T438">
            <v>2</v>
          </cell>
          <cell r="U438">
            <v>2</v>
          </cell>
          <cell r="V438">
            <v>2</v>
          </cell>
          <cell r="W438">
            <v>2</v>
          </cell>
          <cell r="X438" t="str">
            <v>NULL</v>
          </cell>
          <cell r="Y438">
            <v>2</v>
          </cell>
          <cell r="Z438" t="str">
            <v>NULL</v>
          </cell>
          <cell r="AA438" t="str">
            <v>NULL</v>
          </cell>
          <cell r="AB438" t="str">
            <v>NULL</v>
          </cell>
          <cell r="AC438" t="str">
            <v>NULL</v>
          </cell>
          <cell r="AD438">
            <v>3</v>
          </cell>
          <cell r="AE438" t="str">
            <v>NULL</v>
          </cell>
          <cell r="AF438">
            <v>3</v>
          </cell>
          <cell r="AG438">
            <v>3</v>
          </cell>
          <cell r="AH438">
            <v>2</v>
          </cell>
          <cell r="AI438">
            <v>3</v>
          </cell>
          <cell r="AJ438" t="str">
            <v>NULL</v>
          </cell>
          <cell r="AK438" t="str">
            <v>NULL</v>
          </cell>
          <cell r="AL438" t="str">
            <v>NULL</v>
          </cell>
        </row>
        <row r="439">
          <cell r="A439">
            <v>114984</v>
          </cell>
          <cell r="B439">
            <v>8812759</v>
          </cell>
          <cell r="C439" t="str">
            <v>Great Bradfords Junior School</v>
          </cell>
          <cell r="D439" t="str">
            <v>East of England</v>
          </cell>
          <cell r="E439" t="str">
            <v>East of England</v>
          </cell>
          <cell r="F439" t="str">
            <v>Essex</v>
          </cell>
          <cell r="G439" t="str">
            <v>Braintree</v>
          </cell>
          <cell r="H439" t="str">
            <v>CM7 9LW</v>
          </cell>
          <cell r="I439" t="str">
            <v>Community School</v>
          </cell>
          <cell r="J439" t="str">
            <v>Primary</v>
          </cell>
          <cell r="K439" t="str">
            <v>Does not have a sixth form</v>
          </cell>
          <cell r="L439">
            <v>10001926</v>
          </cell>
          <cell r="M439">
            <v>42348</v>
          </cell>
          <cell r="N439">
            <v>42349</v>
          </cell>
          <cell r="O439" t="str">
            <v>Requires Improvement S5 Reinspection Visit 1</v>
          </cell>
          <cell r="P439" t="str">
            <v>Schools - S5</v>
          </cell>
          <cell r="Q439" t="str">
            <v>NULL</v>
          </cell>
          <cell r="R439">
            <v>2</v>
          </cell>
          <cell r="S439" t="str">
            <v>NULL</v>
          </cell>
          <cell r="T439">
            <v>2</v>
          </cell>
          <cell r="U439">
            <v>2</v>
          </cell>
          <cell r="V439">
            <v>2</v>
          </cell>
          <cell r="W439">
            <v>2</v>
          </cell>
          <cell r="X439" t="str">
            <v>NULL</v>
          </cell>
          <cell r="Y439" t="str">
            <v>NULL</v>
          </cell>
          <cell r="Z439" t="str">
            <v>NULL</v>
          </cell>
          <cell r="AA439" t="str">
            <v>NULL</v>
          </cell>
          <cell r="AB439" t="str">
            <v>NULL</v>
          </cell>
          <cell r="AC439" t="str">
            <v>NULL</v>
          </cell>
          <cell r="AD439">
            <v>3</v>
          </cell>
          <cell r="AE439" t="str">
            <v>NULL</v>
          </cell>
          <cell r="AF439">
            <v>3</v>
          </cell>
          <cell r="AG439">
            <v>3</v>
          </cell>
          <cell r="AH439">
            <v>2</v>
          </cell>
          <cell r="AI439">
            <v>2</v>
          </cell>
          <cell r="AJ439" t="str">
            <v>NULL</v>
          </cell>
          <cell r="AK439" t="str">
            <v>NULL</v>
          </cell>
          <cell r="AL439" t="str">
            <v>NULL</v>
          </cell>
        </row>
        <row r="440">
          <cell r="A440">
            <v>115019</v>
          </cell>
          <cell r="B440">
            <v>8812839</v>
          </cell>
          <cell r="C440" t="str">
            <v>Barnes Farm Junior School</v>
          </cell>
          <cell r="D440" t="str">
            <v>East of England</v>
          </cell>
          <cell r="E440" t="str">
            <v>East of England</v>
          </cell>
          <cell r="F440" t="str">
            <v>Essex</v>
          </cell>
          <cell r="G440" t="str">
            <v>Chelmsford</v>
          </cell>
          <cell r="H440" t="str">
            <v>CM2 6QH</v>
          </cell>
          <cell r="I440" t="str">
            <v>Community School</v>
          </cell>
          <cell r="J440" t="str">
            <v>Primary</v>
          </cell>
          <cell r="K440" t="str">
            <v>Does not have a sixth form</v>
          </cell>
          <cell r="L440">
            <v>10007027</v>
          </cell>
          <cell r="M440">
            <v>42312</v>
          </cell>
          <cell r="N440">
            <v>42312</v>
          </cell>
          <cell r="O440" t="str">
            <v>Requires Improvement monitoring Visit 1</v>
          </cell>
          <cell r="P440" t="str">
            <v>Schools - S8</v>
          </cell>
          <cell r="Q440" t="str">
            <v>NULL</v>
          </cell>
          <cell r="R440" t="str">
            <v>NULL</v>
          </cell>
          <cell r="S440" t="str">
            <v>NULL</v>
          </cell>
          <cell r="T440" t="str">
            <v>NULL</v>
          </cell>
          <cell r="U440" t="str">
            <v>NULL</v>
          </cell>
          <cell r="V440" t="str">
            <v>NULL</v>
          </cell>
          <cell r="W440" t="str">
            <v>NULL</v>
          </cell>
          <cell r="X440" t="str">
            <v>NULL</v>
          </cell>
          <cell r="Y440" t="str">
            <v>NULL</v>
          </cell>
          <cell r="Z440" t="str">
            <v>NULL</v>
          </cell>
          <cell r="AA440" t="str">
            <v>NULL</v>
          </cell>
          <cell r="AB440" t="str">
            <v>NULL</v>
          </cell>
          <cell r="AC440" t="str">
            <v>NULL</v>
          </cell>
          <cell r="AD440">
            <v>3</v>
          </cell>
          <cell r="AE440" t="str">
            <v>NULL</v>
          </cell>
          <cell r="AF440">
            <v>3</v>
          </cell>
          <cell r="AG440">
            <v>3</v>
          </cell>
          <cell r="AH440">
            <v>3</v>
          </cell>
          <cell r="AI440">
            <v>3</v>
          </cell>
          <cell r="AJ440" t="str">
            <v>NULL</v>
          </cell>
          <cell r="AK440">
            <v>9</v>
          </cell>
          <cell r="AL440">
            <v>9</v>
          </cell>
        </row>
        <row r="441">
          <cell r="A441">
            <v>115036</v>
          </cell>
          <cell r="B441">
            <v>8812900</v>
          </cell>
          <cell r="C441" t="str">
            <v>Templars Primary &amp; Nursery School</v>
          </cell>
          <cell r="D441" t="str">
            <v>East of England</v>
          </cell>
          <cell r="E441" t="str">
            <v>East of England</v>
          </cell>
          <cell r="F441" t="str">
            <v>Essex</v>
          </cell>
          <cell r="G441" t="str">
            <v>Witham</v>
          </cell>
          <cell r="H441" t="str">
            <v>CM8 2NJ</v>
          </cell>
          <cell r="I441" t="str">
            <v>Community School</v>
          </cell>
          <cell r="J441" t="str">
            <v>Primary</v>
          </cell>
          <cell r="K441" t="str">
            <v>Does not have a sixth form</v>
          </cell>
          <cell r="L441">
            <v>10005671</v>
          </cell>
          <cell r="M441">
            <v>42325</v>
          </cell>
          <cell r="N441">
            <v>42326</v>
          </cell>
          <cell r="O441" t="str">
            <v>Maintained Academy and School Short inspection</v>
          </cell>
          <cell r="P441" t="str">
            <v>Schools - S8 deemed S5</v>
          </cell>
          <cell r="Q441" t="str">
            <v>NULL</v>
          </cell>
          <cell r="R441">
            <v>4</v>
          </cell>
          <cell r="S441" t="str">
            <v>SM</v>
          </cell>
          <cell r="T441">
            <v>4</v>
          </cell>
          <cell r="U441">
            <v>4</v>
          </cell>
          <cell r="V441">
            <v>3</v>
          </cell>
          <cell r="W441">
            <v>4</v>
          </cell>
          <cell r="X441" t="str">
            <v>NULL</v>
          </cell>
          <cell r="Y441">
            <v>3</v>
          </cell>
          <cell r="Z441" t="str">
            <v>NULL</v>
          </cell>
          <cell r="AA441" t="str">
            <v>NULL</v>
          </cell>
          <cell r="AB441" t="str">
            <v>NULL</v>
          </cell>
          <cell r="AC441" t="str">
            <v>NULL</v>
          </cell>
          <cell r="AD441">
            <v>2</v>
          </cell>
          <cell r="AE441" t="str">
            <v>NULL</v>
          </cell>
          <cell r="AF441">
            <v>2</v>
          </cell>
          <cell r="AG441">
            <v>2</v>
          </cell>
          <cell r="AH441">
            <v>2</v>
          </cell>
          <cell r="AI441">
            <v>2</v>
          </cell>
          <cell r="AJ441" t="str">
            <v>NULL</v>
          </cell>
          <cell r="AK441">
            <v>8</v>
          </cell>
          <cell r="AL441" t="str">
            <v>NULL</v>
          </cell>
        </row>
        <row r="442">
          <cell r="A442">
            <v>115128</v>
          </cell>
          <cell r="B442">
            <v>8813243</v>
          </cell>
          <cell r="C442" t="str">
            <v>Debden Church of England Voluntary Controlled Primary School</v>
          </cell>
          <cell r="D442" t="str">
            <v>East of England</v>
          </cell>
          <cell r="E442" t="str">
            <v>East of England</v>
          </cell>
          <cell r="F442" t="str">
            <v>Essex</v>
          </cell>
          <cell r="G442" t="str">
            <v>Saffron Walden</v>
          </cell>
          <cell r="H442" t="str">
            <v>CB11 3LE</v>
          </cell>
          <cell r="I442" t="str">
            <v>Voluntary Controlled School</v>
          </cell>
          <cell r="J442" t="str">
            <v>Primary</v>
          </cell>
          <cell r="K442" t="str">
            <v>Does not have a sixth form</v>
          </cell>
          <cell r="L442">
            <v>10006955</v>
          </cell>
          <cell r="M442">
            <v>42349</v>
          </cell>
          <cell r="N442">
            <v>42349</v>
          </cell>
          <cell r="O442" t="str">
            <v>Schools with Serious Weaknesses Visit 1</v>
          </cell>
          <cell r="P442" t="str">
            <v>Schools - S8</v>
          </cell>
          <cell r="Q442" t="str">
            <v>NULL</v>
          </cell>
          <cell r="R442" t="str">
            <v>NULL</v>
          </cell>
          <cell r="S442" t="str">
            <v>NULL</v>
          </cell>
          <cell r="T442" t="str">
            <v>NULL</v>
          </cell>
          <cell r="U442" t="str">
            <v>NULL</v>
          </cell>
          <cell r="V442" t="str">
            <v>NULL</v>
          </cell>
          <cell r="W442" t="str">
            <v>NULL</v>
          </cell>
          <cell r="X442" t="str">
            <v>NULL</v>
          </cell>
          <cell r="Y442" t="str">
            <v>NULL</v>
          </cell>
          <cell r="Z442" t="str">
            <v>NULL</v>
          </cell>
          <cell r="AA442" t="str">
            <v>NULL</v>
          </cell>
          <cell r="AB442" t="str">
            <v>NULL</v>
          </cell>
          <cell r="AC442" t="str">
            <v>NULL</v>
          </cell>
          <cell r="AD442">
            <v>4</v>
          </cell>
          <cell r="AE442" t="str">
            <v>SWK</v>
          </cell>
          <cell r="AF442">
            <v>3</v>
          </cell>
          <cell r="AG442">
            <v>3</v>
          </cell>
          <cell r="AH442">
            <v>3</v>
          </cell>
          <cell r="AI442">
            <v>4</v>
          </cell>
          <cell r="AJ442" t="str">
            <v>NULL</v>
          </cell>
          <cell r="AK442">
            <v>3</v>
          </cell>
          <cell r="AL442">
            <v>9</v>
          </cell>
        </row>
        <row r="443">
          <cell r="A443">
            <v>115130</v>
          </cell>
          <cell r="B443">
            <v>8813247</v>
          </cell>
          <cell r="C443" t="str">
            <v>Rickling Church of England Voluntary Controlled Primary School</v>
          </cell>
          <cell r="D443" t="str">
            <v>East of England</v>
          </cell>
          <cell r="E443" t="str">
            <v>East of England</v>
          </cell>
          <cell r="F443" t="str">
            <v>Essex</v>
          </cell>
          <cell r="G443" t="str">
            <v>Saffron Walden</v>
          </cell>
          <cell r="H443" t="str">
            <v>CB11 3YG</v>
          </cell>
          <cell r="I443" t="str">
            <v>Voluntary Aided School</v>
          </cell>
          <cell r="J443" t="str">
            <v>Primary</v>
          </cell>
          <cell r="K443" t="str">
            <v>Does not have a sixth form</v>
          </cell>
          <cell r="L443">
            <v>10001920</v>
          </cell>
          <cell r="M443">
            <v>42284</v>
          </cell>
          <cell r="N443">
            <v>42285</v>
          </cell>
          <cell r="O443" t="str">
            <v>Requires Improvement S5 Reinspection Visit 1</v>
          </cell>
          <cell r="P443" t="str">
            <v>Schools - S5</v>
          </cell>
          <cell r="Q443" t="str">
            <v>NULL</v>
          </cell>
          <cell r="R443">
            <v>2</v>
          </cell>
          <cell r="S443" t="str">
            <v>NULL</v>
          </cell>
          <cell r="T443">
            <v>2</v>
          </cell>
          <cell r="U443">
            <v>2</v>
          </cell>
          <cell r="V443">
            <v>1</v>
          </cell>
          <cell r="W443">
            <v>2</v>
          </cell>
          <cell r="X443" t="str">
            <v>NULL</v>
          </cell>
          <cell r="Y443">
            <v>2</v>
          </cell>
          <cell r="Z443" t="str">
            <v>NULL</v>
          </cell>
          <cell r="AA443" t="str">
            <v>NULL</v>
          </cell>
          <cell r="AB443" t="str">
            <v>NULL</v>
          </cell>
          <cell r="AC443" t="str">
            <v>NULL</v>
          </cell>
          <cell r="AD443">
            <v>3</v>
          </cell>
          <cell r="AE443" t="str">
            <v>NULL</v>
          </cell>
          <cell r="AF443">
            <v>3</v>
          </cell>
          <cell r="AG443">
            <v>3</v>
          </cell>
          <cell r="AH443">
            <v>2</v>
          </cell>
          <cell r="AI443">
            <v>2</v>
          </cell>
          <cell r="AJ443" t="str">
            <v>NULL</v>
          </cell>
          <cell r="AK443" t="str">
            <v>NULL</v>
          </cell>
          <cell r="AL443" t="str">
            <v>NULL</v>
          </cell>
        </row>
        <row r="444">
          <cell r="A444">
            <v>115157</v>
          </cell>
          <cell r="B444">
            <v>8813440</v>
          </cell>
          <cell r="C444" t="str">
            <v>St Michael's Church of England Voluntary Aided Primary School</v>
          </cell>
          <cell r="D444" t="str">
            <v>East of England</v>
          </cell>
          <cell r="E444" t="str">
            <v>East of England</v>
          </cell>
          <cell r="F444" t="str">
            <v>Essex</v>
          </cell>
          <cell r="G444" t="str">
            <v>Braintree</v>
          </cell>
          <cell r="H444" t="str">
            <v>CM7 2NS</v>
          </cell>
          <cell r="I444" t="str">
            <v>Voluntary Aided School</v>
          </cell>
          <cell r="J444" t="str">
            <v>Primary</v>
          </cell>
          <cell r="K444" t="str">
            <v>Does not have a sixth form</v>
          </cell>
          <cell r="L444">
            <v>10003435</v>
          </cell>
          <cell r="M444">
            <v>42353</v>
          </cell>
          <cell r="N444">
            <v>42354</v>
          </cell>
          <cell r="O444" t="str">
            <v>Maintained Academy and School Short inspection</v>
          </cell>
          <cell r="P444" t="str">
            <v>Schools - S8 deemed S5</v>
          </cell>
          <cell r="Q444" t="str">
            <v>NULL</v>
          </cell>
          <cell r="R444">
            <v>1</v>
          </cell>
          <cell r="S444" t="str">
            <v>NULL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 t="str">
            <v>NULL</v>
          </cell>
          <cell r="Y444">
            <v>1</v>
          </cell>
          <cell r="Z444" t="str">
            <v>NULL</v>
          </cell>
          <cell r="AA444" t="str">
            <v>NULL</v>
          </cell>
          <cell r="AB444" t="str">
            <v>NULL</v>
          </cell>
          <cell r="AC444" t="str">
            <v>NULL</v>
          </cell>
          <cell r="AD444">
            <v>2</v>
          </cell>
          <cell r="AE444" t="str">
            <v>NULL</v>
          </cell>
          <cell r="AF444">
            <v>2</v>
          </cell>
          <cell r="AG444">
            <v>2</v>
          </cell>
          <cell r="AH444">
            <v>1</v>
          </cell>
          <cell r="AI444">
            <v>2</v>
          </cell>
          <cell r="AJ444" t="str">
            <v>NULL</v>
          </cell>
          <cell r="AK444">
            <v>8</v>
          </cell>
          <cell r="AL444" t="str">
            <v>NULL</v>
          </cell>
        </row>
        <row r="445">
          <cell r="A445">
            <v>115189</v>
          </cell>
          <cell r="B445">
            <v>8813700</v>
          </cell>
          <cell r="C445" t="str">
            <v>Farnham Church of England Primary School</v>
          </cell>
          <cell r="D445" t="str">
            <v>East of England</v>
          </cell>
          <cell r="E445" t="str">
            <v>East of England</v>
          </cell>
          <cell r="F445" t="str">
            <v>Essex</v>
          </cell>
          <cell r="G445" t="str">
            <v>Saffron Walden</v>
          </cell>
          <cell r="H445" t="str">
            <v>CM23 1HR</v>
          </cell>
          <cell r="I445" t="str">
            <v>Voluntary Aided School</v>
          </cell>
          <cell r="J445" t="str">
            <v>Primary</v>
          </cell>
          <cell r="K445" t="str">
            <v>Does not have a sixth form</v>
          </cell>
          <cell r="L445">
            <v>10001921</v>
          </cell>
          <cell r="M445">
            <v>42297</v>
          </cell>
          <cell r="N445">
            <v>42298</v>
          </cell>
          <cell r="O445" t="str">
            <v>Requires Improvement S5 Reinspection Visit 1</v>
          </cell>
          <cell r="P445" t="str">
            <v>Schools - S5</v>
          </cell>
          <cell r="Q445" t="str">
            <v>NULL</v>
          </cell>
          <cell r="R445">
            <v>2</v>
          </cell>
          <cell r="S445" t="str">
            <v>NULL</v>
          </cell>
          <cell r="T445">
            <v>2</v>
          </cell>
          <cell r="U445">
            <v>2</v>
          </cell>
          <cell r="V445">
            <v>1</v>
          </cell>
          <cell r="W445">
            <v>2</v>
          </cell>
          <cell r="X445" t="str">
            <v>NULL</v>
          </cell>
          <cell r="Y445">
            <v>2</v>
          </cell>
          <cell r="Z445" t="str">
            <v>NULL</v>
          </cell>
          <cell r="AA445" t="str">
            <v>NULL</v>
          </cell>
          <cell r="AB445" t="str">
            <v>NULL</v>
          </cell>
          <cell r="AC445" t="str">
            <v>NULL</v>
          </cell>
          <cell r="AD445">
            <v>3</v>
          </cell>
          <cell r="AE445" t="str">
            <v>NULL</v>
          </cell>
          <cell r="AF445">
            <v>3</v>
          </cell>
          <cell r="AG445">
            <v>3</v>
          </cell>
          <cell r="AH445">
            <v>2</v>
          </cell>
          <cell r="AI445">
            <v>2</v>
          </cell>
          <cell r="AJ445" t="str">
            <v>NULL</v>
          </cell>
          <cell r="AK445" t="str">
            <v>NULL</v>
          </cell>
          <cell r="AL445" t="str">
            <v>NULL</v>
          </cell>
        </row>
        <row r="446">
          <cell r="A446">
            <v>115254</v>
          </cell>
          <cell r="B446">
            <v>8815214</v>
          </cell>
          <cell r="C446" t="str">
            <v>Takeley Primary School</v>
          </cell>
          <cell r="D446" t="str">
            <v>East of England</v>
          </cell>
          <cell r="E446" t="str">
            <v>East of England</v>
          </cell>
          <cell r="F446" t="str">
            <v>Essex</v>
          </cell>
          <cell r="G446" t="str">
            <v>Saffron Walden</v>
          </cell>
          <cell r="H446" t="str">
            <v>CM6 1YE</v>
          </cell>
          <cell r="I446" t="str">
            <v>Foundation School</v>
          </cell>
          <cell r="J446" t="str">
            <v>Primary</v>
          </cell>
          <cell r="K446" t="str">
            <v>Does not have a sixth form</v>
          </cell>
          <cell r="L446">
            <v>10005306</v>
          </cell>
          <cell r="M446">
            <v>42347</v>
          </cell>
          <cell r="N446">
            <v>42348</v>
          </cell>
          <cell r="O446" t="str">
            <v>Schools into Special Measures Visit 4</v>
          </cell>
          <cell r="P446" t="str">
            <v>Schools - S8 deemed S5</v>
          </cell>
          <cell r="Q446" t="str">
            <v>NULL</v>
          </cell>
          <cell r="R446">
            <v>2</v>
          </cell>
          <cell r="S446" t="str">
            <v>NULL</v>
          </cell>
          <cell r="T446">
            <v>2</v>
          </cell>
          <cell r="U446">
            <v>2</v>
          </cell>
          <cell r="V446">
            <v>2</v>
          </cell>
          <cell r="W446">
            <v>2</v>
          </cell>
          <cell r="X446" t="str">
            <v>NULL</v>
          </cell>
          <cell r="Y446">
            <v>2</v>
          </cell>
          <cell r="Z446" t="str">
            <v>NULL</v>
          </cell>
          <cell r="AA446" t="str">
            <v>NULL</v>
          </cell>
          <cell r="AB446" t="str">
            <v>NULL</v>
          </cell>
          <cell r="AC446" t="str">
            <v>NULL</v>
          </cell>
          <cell r="AD446">
            <v>4</v>
          </cell>
          <cell r="AE446" t="str">
            <v>SM</v>
          </cell>
          <cell r="AF446">
            <v>4</v>
          </cell>
          <cell r="AG446">
            <v>4</v>
          </cell>
          <cell r="AH446">
            <v>3</v>
          </cell>
          <cell r="AI446">
            <v>4</v>
          </cell>
          <cell r="AJ446" t="str">
            <v>NULL</v>
          </cell>
          <cell r="AK446" t="str">
            <v>NULL</v>
          </cell>
          <cell r="AL446" t="str">
            <v>NULL</v>
          </cell>
        </row>
        <row r="447">
          <cell r="A447">
            <v>115257</v>
          </cell>
          <cell r="B447">
            <v>8815217</v>
          </cell>
          <cell r="C447" t="str">
            <v>St Osyth Church of England Primary School</v>
          </cell>
          <cell r="D447" t="str">
            <v>East of England</v>
          </cell>
          <cell r="E447" t="str">
            <v>East of England</v>
          </cell>
          <cell r="F447" t="str">
            <v>Essex</v>
          </cell>
          <cell r="G447" t="str">
            <v>Clacton</v>
          </cell>
          <cell r="H447" t="str">
            <v>CO16 8PN</v>
          </cell>
          <cell r="I447" t="str">
            <v>Foundation School</v>
          </cell>
          <cell r="J447" t="str">
            <v>Primary</v>
          </cell>
          <cell r="K447" t="str">
            <v>Does not have a sixth form</v>
          </cell>
          <cell r="L447">
            <v>10005315</v>
          </cell>
          <cell r="M447">
            <v>42318</v>
          </cell>
          <cell r="N447">
            <v>42319</v>
          </cell>
          <cell r="O447" t="str">
            <v>Schools into Special Measures Visit 2</v>
          </cell>
          <cell r="P447" t="str">
            <v>Schools - S8</v>
          </cell>
          <cell r="Q447" t="str">
            <v>NULL</v>
          </cell>
          <cell r="R447" t="str">
            <v>NULL</v>
          </cell>
          <cell r="S447" t="str">
            <v>NULL</v>
          </cell>
          <cell r="T447" t="str">
            <v>NULL</v>
          </cell>
          <cell r="U447" t="str">
            <v>NULL</v>
          </cell>
          <cell r="V447" t="str">
            <v>NULL</v>
          </cell>
          <cell r="W447" t="str">
            <v>NULL</v>
          </cell>
          <cell r="X447" t="str">
            <v>NULL</v>
          </cell>
          <cell r="Y447" t="str">
            <v>NULL</v>
          </cell>
          <cell r="Z447" t="str">
            <v>NULL</v>
          </cell>
          <cell r="AA447" t="str">
            <v>NULL</v>
          </cell>
          <cell r="AB447" t="str">
            <v>NULL</v>
          </cell>
          <cell r="AC447" t="str">
            <v>NULL</v>
          </cell>
          <cell r="AD447">
            <v>4</v>
          </cell>
          <cell r="AE447" t="str">
            <v>SM</v>
          </cell>
          <cell r="AF447">
            <v>4</v>
          </cell>
          <cell r="AG447">
            <v>4</v>
          </cell>
          <cell r="AH447">
            <v>3</v>
          </cell>
          <cell r="AI447">
            <v>4</v>
          </cell>
          <cell r="AJ447" t="str">
            <v>NULL</v>
          </cell>
          <cell r="AK447">
            <v>3</v>
          </cell>
          <cell r="AL447">
            <v>9</v>
          </cell>
        </row>
        <row r="448">
          <cell r="A448">
            <v>115264</v>
          </cell>
          <cell r="B448">
            <v>8815224</v>
          </cell>
          <cell r="C448" t="str">
            <v>St Katherine's Church of England Primary School</v>
          </cell>
          <cell r="D448" t="str">
            <v>East of England</v>
          </cell>
          <cell r="E448" t="str">
            <v>East of England</v>
          </cell>
          <cell r="F448" t="str">
            <v>Essex</v>
          </cell>
          <cell r="G448" t="str">
            <v>Castle Point</v>
          </cell>
          <cell r="H448" t="str">
            <v>SS8 9QA</v>
          </cell>
          <cell r="I448" t="str">
            <v>Foundation School</v>
          </cell>
          <cell r="J448" t="str">
            <v>Primary</v>
          </cell>
          <cell r="K448" t="str">
            <v>Does not have a sixth form</v>
          </cell>
          <cell r="L448">
            <v>10002734</v>
          </cell>
          <cell r="M448">
            <v>42327</v>
          </cell>
          <cell r="N448">
            <v>42327</v>
          </cell>
          <cell r="O448" t="str">
            <v>Maintained Academy and School Short inspection</v>
          </cell>
          <cell r="P448" t="str">
            <v>Schools - Short inspection</v>
          </cell>
          <cell r="Q448" t="str">
            <v>NULL</v>
          </cell>
          <cell r="R448" t="str">
            <v>NULL</v>
          </cell>
          <cell r="S448" t="str">
            <v>NULL</v>
          </cell>
          <cell r="T448" t="str">
            <v>NULL</v>
          </cell>
          <cell r="U448" t="str">
            <v>NULL</v>
          </cell>
          <cell r="V448" t="str">
            <v>NULL</v>
          </cell>
          <cell r="W448" t="str">
            <v>NULL</v>
          </cell>
          <cell r="X448" t="str">
            <v>NULL</v>
          </cell>
          <cell r="Y448" t="str">
            <v>NULL</v>
          </cell>
          <cell r="Z448" t="str">
            <v>NULL</v>
          </cell>
          <cell r="AA448" t="str">
            <v>NULL</v>
          </cell>
          <cell r="AB448" t="str">
            <v>NULL</v>
          </cell>
          <cell r="AC448" t="str">
            <v>NULL</v>
          </cell>
          <cell r="AD448">
            <v>2</v>
          </cell>
          <cell r="AE448" t="str">
            <v>NULL</v>
          </cell>
          <cell r="AF448">
            <v>2</v>
          </cell>
          <cell r="AG448">
            <v>2</v>
          </cell>
          <cell r="AH448">
            <v>2</v>
          </cell>
          <cell r="AI448">
            <v>2</v>
          </cell>
          <cell r="AJ448" t="str">
            <v>NULL</v>
          </cell>
          <cell r="AK448">
            <v>2</v>
          </cell>
          <cell r="AL448">
            <v>9</v>
          </cell>
        </row>
        <row r="449">
          <cell r="A449">
            <v>115340</v>
          </cell>
          <cell r="B449">
            <v>8815424</v>
          </cell>
          <cell r="C449" t="str">
            <v>The Deanes School</v>
          </cell>
          <cell r="D449" t="str">
            <v>East of England</v>
          </cell>
          <cell r="E449" t="str">
            <v>East of England</v>
          </cell>
          <cell r="F449" t="str">
            <v>Essex</v>
          </cell>
          <cell r="G449" t="str">
            <v>Castle Point</v>
          </cell>
          <cell r="H449" t="str">
            <v>SS7 2TD</v>
          </cell>
          <cell r="I449" t="str">
            <v>Foundation School</v>
          </cell>
          <cell r="J449" t="str">
            <v>Secondary</v>
          </cell>
          <cell r="K449" t="str">
            <v>Does not have a sixth form</v>
          </cell>
          <cell r="L449">
            <v>10006578</v>
          </cell>
          <cell r="M449">
            <v>42290</v>
          </cell>
          <cell r="N449">
            <v>42290</v>
          </cell>
          <cell r="O449" t="str">
            <v>Requires Improvement monitoring Visit 1</v>
          </cell>
          <cell r="P449" t="str">
            <v>Schools - S8</v>
          </cell>
          <cell r="Q449" t="str">
            <v>NULL</v>
          </cell>
          <cell r="R449" t="str">
            <v>NULL</v>
          </cell>
          <cell r="S449" t="str">
            <v>NULL</v>
          </cell>
          <cell r="T449" t="str">
            <v>NULL</v>
          </cell>
          <cell r="U449" t="str">
            <v>NULL</v>
          </cell>
          <cell r="V449" t="str">
            <v>NULL</v>
          </cell>
          <cell r="W449" t="str">
            <v>NULL</v>
          </cell>
          <cell r="X449" t="str">
            <v>NULL</v>
          </cell>
          <cell r="Y449" t="str">
            <v>NULL</v>
          </cell>
          <cell r="Z449" t="str">
            <v>NULL</v>
          </cell>
          <cell r="AA449" t="str">
            <v>NULL</v>
          </cell>
          <cell r="AB449" t="str">
            <v>NULL</v>
          </cell>
          <cell r="AC449" t="str">
            <v>NULL</v>
          </cell>
          <cell r="AD449">
            <v>3</v>
          </cell>
          <cell r="AE449" t="str">
            <v>NULL</v>
          </cell>
          <cell r="AF449">
            <v>3</v>
          </cell>
          <cell r="AG449">
            <v>3</v>
          </cell>
          <cell r="AH449">
            <v>3</v>
          </cell>
          <cell r="AI449">
            <v>3</v>
          </cell>
          <cell r="AJ449" t="str">
            <v>NULL</v>
          </cell>
          <cell r="AK449">
            <v>9</v>
          </cell>
          <cell r="AL449">
            <v>9</v>
          </cell>
        </row>
        <row r="450">
          <cell r="A450">
            <v>115449</v>
          </cell>
          <cell r="B450">
            <v>8817021</v>
          </cell>
          <cell r="C450" t="str">
            <v>Ramsden Hall School</v>
          </cell>
          <cell r="D450" t="str">
            <v>East of England</v>
          </cell>
          <cell r="E450" t="str">
            <v>East of England</v>
          </cell>
          <cell r="F450" t="str">
            <v>Essex</v>
          </cell>
          <cell r="G450" t="str">
            <v>Harwich and North Essex</v>
          </cell>
          <cell r="H450" t="str">
            <v>CO4 5PA</v>
          </cell>
          <cell r="I450" t="str">
            <v>Community Special School</v>
          </cell>
          <cell r="J450" t="str">
            <v>Special</v>
          </cell>
          <cell r="K450" t="str">
            <v>Does not have a sixth form</v>
          </cell>
          <cell r="L450">
            <v>10005251</v>
          </cell>
          <cell r="M450">
            <v>42297</v>
          </cell>
          <cell r="N450">
            <v>42298</v>
          </cell>
          <cell r="O450" t="str">
            <v>Schools into Special Measures Visit 5</v>
          </cell>
          <cell r="P450" t="str">
            <v>Schools - S8</v>
          </cell>
          <cell r="Q450" t="str">
            <v>NULL</v>
          </cell>
          <cell r="R450" t="str">
            <v>NULL</v>
          </cell>
          <cell r="S450" t="str">
            <v>NULL</v>
          </cell>
          <cell r="T450" t="str">
            <v>NULL</v>
          </cell>
          <cell r="U450" t="str">
            <v>NULL</v>
          </cell>
          <cell r="V450" t="str">
            <v>NULL</v>
          </cell>
          <cell r="W450" t="str">
            <v>NULL</v>
          </cell>
          <cell r="X450" t="str">
            <v>NULL</v>
          </cell>
          <cell r="Y450" t="str">
            <v>NULL</v>
          </cell>
          <cell r="Z450" t="str">
            <v>NULL</v>
          </cell>
          <cell r="AA450" t="str">
            <v>NULL</v>
          </cell>
          <cell r="AB450" t="str">
            <v>NULL</v>
          </cell>
          <cell r="AC450" t="str">
            <v>NULL</v>
          </cell>
          <cell r="AD450">
            <v>4</v>
          </cell>
          <cell r="AE450" t="str">
            <v>SM</v>
          </cell>
          <cell r="AF450">
            <v>4</v>
          </cell>
          <cell r="AG450">
            <v>4</v>
          </cell>
          <cell r="AH450">
            <v>4</v>
          </cell>
          <cell r="AI450">
            <v>4</v>
          </cell>
          <cell r="AJ450" t="str">
            <v>NULL</v>
          </cell>
          <cell r="AK450" t="str">
            <v>NULL</v>
          </cell>
          <cell r="AL450" t="str">
            <v>NULL</v>
          </cell>
        </row>
        <row r="451">
          <cell r="A451">
            <v>115462</v>
          </cell>
          <cell r="B451">
            <v>8815951</v>
          </cell>
          <cell r="C451" t="str">
            <v>The Endeavour School</v>
          </cell>
          <cell r="D451" t="str">
            <v>East of England</v>
          </cell>
          <cell r="E451" t="str">
            <v>East of England</v>
          </cell>
          <cell r="F451" t="str">
            <v>Essex</v>
          </cell>
          <cell r="G451" t="str">
            <v>Brentwood and Ongar</v>
          </cell>
          <cell r="H451" t="str">
            <v>CM15 8BE</v>
          </cell>
          <cell r="I451" t="str">
            <v>Foundation Special School</v>
          </cell>
          <cell r="J451" t="str">
            <v>Special</v>
          </cell>
          <cell r="K451" t="str">
            <v>Not applicable</v>
          </cell>
          <cell r="L451">
            <v>10001380</v>
          </cell>
          <cell r="M451">
            <v>42353</v>
          </cell>
          <cell r="N451">
            <v>42353</v>
          </cell>
          <cell r="O451" t="str">
            <v>Maintained Academy and School Short inspection</v>
          </cell>
          <cell r="P451" t="str">
            <v>Schools - Short inspection</v>
          </cell>
          <cell r="Q451" t="str">
            <v>NULL</v>
          </cell>
          <cell r="R451" t="str">
            <v>NULL</v>
          </cell>
          <cell r="S451" t="str">
            <v>NULL</v>
          </cell>
          <cell r="T451" t="str">
            <v>NULL</v>
          </cell>
          <cell r="U451" t="str">
            <v>NULL</v>
          </cell>
          <cell r="V451" t="str">
            <v>NULL</v>
          </cell>
          <cell r="W451" t="str">
            <v>NULL</v>
          </cell>
          <cell r="X451" t="str">
            <v>NULL</v>
          </cell>
          <cell r="Y451" t="str">
            <v>NULL</v>
          </cell>
          <cell r="Z451" t="str">
            <v>NULL</v>
          </cell>
          <cell r="AA451" t="str">
            <v>NULL</v>
          </cell>
          <cell r="AB451" t="str">
            <v>NULL</v>
          </cell>
          <cell r="AC451" t="str">
            <v>NULL</v>
          </cell>
          <cell r="AD451">
            <v>2</v>
          </cell>
          <cell r="AE451" t="str">
            <v>NULL</v>
          </cell>
          <cell r="AF451">
            <v>2</v>
          </cell>
          <cell r="AG451">
            <v>2</v>
          </cell>
          <cell r="AH451">
            <v>1</v>
          </cell>
          <cell r="AI451">
            <v>2</v>
          </cell>
          <cell r="AJ451" t="str">
            <v>NULL</v>
          </cell>
          <cell r="AK451" t="str">
            <v>NULL</v>
          </cell>
          <cell r="AL451" t="str">
            <v>NULL</v>
          </cell>
        </row>
        <row r="452">
          <cell r="A452">
            <v>115471</v>
          </cell>
          <cell r="B452">
            <v>8817060</v>
          </cell>
          <cell r="C452" t="str">
            <v>Shorefields School</v>
          </cell>
          <cell r="D452" t="str">
            <v>East of England</v>
          </cell>
          <cell r="E452" t="str">
            <v>East of England</v>
          </cell>
          <cell r="F452" t="str">
            <v>Essex</v>
          </cell>
          <cell r="G452" t="str">
            <v>Clacton</v>
          </cell>
          <cell r="H452" t="str">
            <v>CO15 6HF</v>
          </cell>
          <cell r="I452" t="str">
            <v>Community Special School</v>
          </cell>
          <cell r="J452" t="str">
            <v>Special</v>
          </cell>
          <cell r="K452" t="str">
            <v>Has a sixth form</v>
          </cell>
          <cell r="L452">
            <v>10001557</v>
          </cell>
          <cell r="M452">
            <v>42297</v>
          </cell>
          <cell r="N452">
            <v>42297</v>
          </cell>
          <cell r="O452" t="str">
            <v>Maintained Academy and School Short inspection</v>
          </cell>
          <cell r="P452" t="str">
            <v>Schools - Short inspection</v>
          </cell>
          <cell r="Q452" t="str">
            <v>NULL</v>
          </cell>
          <cell r="R452" t="str">
            <v>NULL</v>
          </cell>
          <cell r="S452" t="str">
            <v>NULL</v>
          </cell>
          <cell r="T452" t="str">
            <v>NULL</v>
          </cell>
          <cell r="U452" t="str">
            <v>NULL</v>
          </cell>
          <cell r="V452" t="str">
            <v>NULL</v>
          </cell>
          <cell r="W452" t="str">
            <v>NULL</v>
          </cell>
          <cell r="X452" t="str">
            <v>NULL</v>
          </cell>
          <cell r="Y452" t="str">
            <v>NULL</v>
          </cell>
          <cell r="Z452" t="str">
            <v>NULL</v>
          </cell>
          <cell r="AA452" t="str">
            <v>NULL</v>
          </cell>
          <cell r="AB452" t="str">
            <v>NULL</v>
          </cell>
          <cell r="AC452" t="str">
            <v>NULL</v>
          </cell>
          <cell r="AD452">
            <v>1</v>
          </cell>
          <cell r="AE452" t="str">
            <v>NULL</v>
          </cell>
          <cell r="AF452">
            <v>1</v>
          </cell>
          <cell r="AG452">
            <v>1</v>
          </cell>
          <cell r="AH452">
            <v>1</v>
          </cell>
          <cell r="AI452">
            <v>1</v>
          </cell>
          <cell r="AJ452" t="str">
            <v>NULL</v>
          </cell>
          <cell r="AK452" t="str">
            <v>NULL</v>
          </cell>
          <cell r="AL452" t="str">
            <v>NULL</v>
          </cell>
        </row>
        <row r="453">
          <cell r="A453">
            <v>115520</v>
          </cell>
          <cell r="B453">
            <v>9162065</v>
          </cell>
          <cell r="C453" t="str">
            <v>St White's Primary School</v>
          </cell>
          <cell r="D453" t="str">
            <v>South West</v>
          </cell>
          <cell r="E453" t="str">
            <v>South West</v>
          </cell>
          <cell r="F453" t="str">
            <v>Gloucestershire</v>
          </cell>
          <cell r="G453" t="str">
            <v>Forest of Dean</v>
          </cell>
          <cell r="H453" t="str">
            <v>GL14 3DH</v>
          </cell>
          <cell r="I453" t="str">
            <v>Community School</v>
          </cell>
          <cell r="J453" t="str">
            <v>Primary</v>
          </cell>
          <cell r="K453" t="str">
            <v>Does not have a sixth form</v>
          </cell>
          <cell r="L453">
            <v>10004230</v>
          </cell>
          <cell r="M453">
            <v>42311</v>
          </cell>
          <cell r="N453">
            <v>42312</v>
          </cell>
          <cell r="O453" t="str">
            <v>Schools into Special Measures Visit 5</v>
          </cell>
          <cell r="P453" t="str">
            <v>Schools - S8 deemed S5</v>
          </cell>
          <cell r="Q453" t="str">
            <v>NULL</v>
          </cell>
          <cell r="R453">
            <v>2</v>
          </cell>
          <cell r="S453" t="str">
            <v>NULL</v>
          </cell>
          <cell r="T453">
            <v>2</v>
          </cell>
          <cell r="U453">
            <v>2</v>
          </cell>
          <cell r="V453">
            <v>2</v>
          </cell>
          <cell r="W453">
            <v>2</v>
          </cell>
          <cell r="X453" t="str">
            <v>NULL</v>
          </cell>
          <cell r="Y453" t="str">
            <v>NULL</v>
          </cell>
          <cell r="Z453" t="str">
            <v>NULL</v>
          </cell>
          <cell r="AA453" t="str">
            <v>NULL</v>
          </cell>
          <cell r="AB453" t="str">
            <v>NULL</v>
          </cell>
          <cell r="AC453" t="str">
            <v>NULL</v>
          </cell>
          <cell r="AD453">
            <v>4</v>
          </cell>
          <cell r="AE453" t="str">
            <v>SM</v>
          </cell>
          <cell r="AF453">
            <v>4</v>
          </cell>
          <cell r="AG453">
            <v>4</v>
          </cell>
          <cell r="AH453">
            <v>3</v>
          </cell>
          <cell r="AI453">
            <v>4</v>
          </cell>
          <cell r="AJ453" t="str">
            <v>NULL</v>
          </cell>
          <cell r="AK453" t="str">
            <v>NULL</v>
          </cell>
          <cell r="AL453" t="str">
            <v>NULL</v>
          </cell>
        </row>
        <row r="454">
          <cell r="A454">
            <v>115544</v>
          </cell>
          <cell r="B454">
            <v>9162098</v>
          </cell>
          <cell r="C454" t="str">
            <v>Thrupp School</v>
          </cell>
          <cell r="D454" t="str">
            <v>South West</v>
          </cell>
          <cell r="E454" t="str">
            <v>South West</v>
          </cell>
          <cell r="F454" t="str">
            <v>Gloucestershire</v>
          </cell>
          <cell r="G454" t="str">
            <v>Stroud</v>
          </cell>
          <cell r="H454" t="str">
            <v>GL5 2EN</v>
          </cell>
          <cell r="I454" t="str">
            <v>Community School</v>
          </cell>
          <cell r="J454" t="str">
            <v>Primary</v>
          </cell>
          <cell r="K454" t="str">
            <v>Does not have a sixth form</v>
          </cell>
          <cell r="L454">
            <v>10001312</v>
          </cell>
          <cell r="M454">
            <v>42276</v>
          </cell>
          <cell r="N454">
            <v>42276</v>
          </cell>
          <cell r="O454" t="str">
            <v>Maintained Academy and School Short inspection</v>
          </cell>
          <cell r="P454" t="str">
            <v>Schools - Short inspection</v>
          </cell>
          <cell r="Q454" t="str">
            <v>NULL</v>
          </cell>
          <cell r="R454" t="str">
            <v>NULL</v>
          </cell>
          <cell r="S454" t="str">
            <v>NULL</v>
          </cell>
          <cell r="T454" t="str">
            <v>NULL</v>
          </cell>
          <cell r="U454" t="str">
            <v>NULL</v>
          </cell>
          <cell r="V454" t="str">
            <v>NULL</v>
          </cell>
          <cell r="W454" t="str">
            <v>NULL</v>
          </cell>
          <cell r="X454" t="str">
            <v>NULL</v>
          </cell>
          <cell r="Y454" t="str">
            <v>NULL</v>
          </cell>
          <cell r="Z454" t="str">
            <v>NULL</v>
          </cell>
          <cell r="AA454" t="str">
            <v>NULL</v>
          </cell>
          <cell r="AB454" t="str">
            <v>NULL</v>
          </cell>
          <cell r="AC454" t="str">
            <v>NULL</v>
          </cell>
          <cell r="AD454">
            <v>2</v>
          </cell>
          <cell r="AE454" t="str">
            <v>NULL</v>
          </cell>
          <cell r="AF454">
            <v>2</v>
          </cell>
          <cell r="AG454">
            <v>2</v>
          </cell>
          <cell r="AH454">
            <v>1</v>
          </cell>
          <cell r="AI454">
            <v>2</v>
          </cell>
          <cell r="AJ454" t="str">
            <v>NULL</v>
          </cell>
          <cell r="AK454">
            <v>2</v>
          </cell>
          <cell r="AL454">
            <v>9</v>
          </cell>
        </row>
        <row r="455">
          <cell r="A455">
            <v>115548</v>
          </cell>
          <cell r="B455">
            <v>9162102</v>
          </cell>
          <cell r="C455" t="str">
            <v>Walmore Hill Primary School</v>
          </cell>
          <cell r="D455" t="str">
            <v>South West</v>
          </cell>
          <cell r="E455" t="str">
            <v>South West</v>
          </cell>
          <cell r="F455" t="str">
            <v>Gloucestershire</v>
          </cell>
          <cell r="G455" t="str">
            <v>Forest of Dean</v>
          </cell>
          <cell r="H455" t="str">
            <v>GL2 8LA</v>
          </cell>
          <cell r="I455" t="str">
            <v>Community School</v>
          </cell>
          <cell r="J455" t="str">
            <v>Primary</v>
          </cell>
          <cell r="K455" t="str">
            <v>Does not have a sixth form</v>
          </cell>
          <cell r="L455">
            <v>10004059</v>
          </cell>
          <cell r="M455">
            <v>42319</v>
          </cell>
          <cell r="N455">
            <v>42320</v>
          </cell>
          <cell r="O455" t="str">
            <v>Schools into Special Measures Visit 5</v>
          </cell>
          <cell r="P455" t="str">
            <v>Schools - S8 deemed S5</v>
          </cell>
          <cell r="Q455" t="str">
            <v>NULL</v>
          </cell>
          <cell r="R455">
            <v>3</v>
          </cell>
          <cell r="S455" t="str">
            <v>NULL</v>
          </cell>
          <cell r="T455">
            <v>3</v>
          </cell>
          <cell r="U455">
            <v>2</v>
          </cell>
          <cell r="V455">
            <v>2</v>
          </cell>
          <cell r="W455">
            <v>2</v>
          </cell>
          <cell r="X455" t="str">
            <v>NULL</v>
          </cell>
          <cell r="Y455">
            <v>3</v>
          </cell>
          <cell r="Z455" t="str">
            <v>NULL</v>
          </cell>
          <cell r="AA455" t="str">
            <v>NULL</v>
          </cell>
          <cell r="AB455" t="str">
            <v>NULL</v>
          </cell>
          <cell r="AC455" t="str">
            <v>NULL</v>
          </cell>
          <cell r="AD455">
            <v>4</v>
          </cell>
          <cell r="AE455" t="str">
            <v>SM</v>
          </cell>
          <cell r="AF455">
            <v>4</v>
          </cell>
          <cell r="AG455">
            <v>4</v>
          </cell>
          <cell r="AH455">
            <v>3</v>
          </cell>
          <cell r="AI455">
            <v>4</v>
          </cell>
          <cell r="AJ455" t="str">
            <v>NULL</v>
          </cell>
          <cell r="AK455" t="str">
            <v>NULL</v>
          </cell>
          <cell r="AL455" t="str">
            <v>NULL</v>
          </cell>
        </row>
        <row r="456">
          <cell r="A456">
            <v>115619</v>
          </cell>
          <cell r="B456">
            <v>9163030</v>
          </cell>
          <cell r="C456" t="str">
            <v>Deerhurst and Apperley Church of England Primary School</v>
          </cell>
          <cell r="D456" t="str">
            <v>South West</v>
          </cell>
          <cell r="E456" t="str">
            <v>South West</v>
          </cell>
          <cell r="F456" t="str">
            <v>Gloucestershire</v>
          </cell>
          <cell r="G456" t="str">
            <v>Tewkesbury</v>
          </cell>
          <cell r="H456" t="str">
            <v>GL19 4DQ</v>
          </cell>
          <cell r="I456" t="str">
            <v>Voluntary Controlled School</v>
          </cell>
          <cell r="J456" t="str">
            <v>Primary</v>
          </cell>
          <cell r="K456" t="str">
            <v>Does not have a sixth form</v>
          </cell>
          <cell r="L456">
            <v>10003914</v>
          </cell>
          <cell r="M456">
            <v>42332</v>
          </cell>
          <cell r="N456">
            <v>42333</v>
          </cell>
          <cell r="O456" t="str">
            <v>Maintained Academy and School Short inspection</v>
          </cell>
          <cell r="P456" t="str">
            <v>Schools - S8 deemed S5</v>
          </cell>
          <cell r="Q456" t="str">
            <v>NULL</v>
          </cell>
          <cell r="R456">
            <v>3</v>
          </cell>
          <cell r="S456" t="str">
            <v>NULL</v>
          </cell>
          <cell r="T456">
            <v>3</v>
          </cell>
          <cell r="U456">
            <v>3</v>
          </cell>
          <cell r="V456">
            <v>2</v>
          </cell>
          <cell r="W456">
            <v>3</v>
          </cell>
          <cell r="X456" t="str">
            <v>NULL</v>
          </cell>
          <cell r="Y456">
            <v>3</v>
          </cell>
          <cell r="Z456" t="str">
            <v>NULL</v>
          </cell>
          <cell r="AA456" t="str">
            <v>NULL</v>
          </cell>
          <cell r="AB456" t="str">
            <v>NULL</v>
          </cell>
          <cell r="AC456" t="str">
            <v>NULL</v>
          </cell>
          <cell r="AD456">
            <v>2</v>
          </cell>
          <cell r="AE456" t="str">
            <v>NULL</v>
          </cell>
          <cell r="AF456">
            <v>2</v>
          </cell>
          <cell r="AG456">
            <v>2</v>
          </cell>
          <cell r="AH456">
            <v>1</v>
          </cell>
          <cell r="AI456">
            <v>2</v>
          </cell>
          <cell r="AJ456" t="str">
            <v>NULL</v>
          </cell>
          <cell r="AK456">
            <v>2</v>
          </cell>
          <cell r="AL456">
            <v>9</v>
          </cell>
        </row>
        <row r="457">
          <cell r="A457">
            <v>115685</v>
          </cell>
          <cell r="B457">
            <v>9163327</v>
          </cell>
          <cell r="C457" t="str">
            <v>Horsley Church of England Primary School</v>
          </cell>
          <cell r="D457" t="str">
            <v>South West</v>
          </cell>
          <cell r="E457" t="str">
            <v>South West</v>
          </cell>
          <cell r="F457" t="str">
            <v>Gloucestershire</v>
          </cell>
          <cell r="G457" t="str">
            <v>Stroud</v>
          </cell>
          <cell r="H457" t="str">
            <v>GL6 0PU</v>
          </cell>
          <cell r="I457" t="str">
            <v>Voluntary Aided School</v>
          </cell>
          <cell r="J457" t="str">
            <v>Primary</v>
          </cell>
          <cell r="K457" t="str">
            <v>Does not have a sixth form</v>
          </cell>
          <cell r="L457">
            <v>10000635</v>
          </cell>
          <cell r="M457">
            <v>42297</v>
          </cell>
          <cell r="N457">
            <v>42298</v>
          </cell>
          <cell r="O457" t="str">
            <v>Maintained Academy and School Short inspection</v>
          </cell>
          <cell r="P457" t="str">
            <v>Schools - S8 deemed S5</v>
          </cell>
          <cell r="Q457" t="str">
            <v>NULL</v>
          </cell>
          <cell r="R457">
            <v>2</v>
          </cell>
          <cell r="S457" t="str">
            <v>NULL</v>
          </cell>
          <cell r="T457">
            <v>2</v>
          </cell>
          <cell r="U457">
            <v>2</v>
          </cell>
          <cell r="V457">
            <v>2</v>
          </cell>
          <cell r="W457">
            <v>2</v>
          </cell>
          <cell r="X457" t="str">
            <v>NULL</v>
          </cell>
          <cell r="Y457">
            <v>3</v>
          </cell>
          <cell r="Z457" t="str">
            <v>NULL</v>
          </cell>
          <cell r="AA457" t="str">
            <v>NULL</v>
          </cell>
          <cell r="AB457" t="str">
            <v>NULL</v>
          </cell>
          <cell r="AC457" t="str">
            <v>NULL</v>
          </cell>
          <cell r="AD457">
            <v>2</v>
          </cell>
          <cell r="AE457" t="str">
            <v>NULL</v>
          </cell>
          <cell r="AF457">
            <v>2</v>
          </cell>
          <cell r="AG457">
            <v>2</v>
          </cell>
          <cell r="AH457">
            <v>2</v>
          </cell>
          <cell r="AI457">
            <v>2</v>
          </cell>
          <cell r="AJ457" t="str">
            <v>NULL</v>
          </cell>
          <cell r="AK457">
            <v>9</v>
          </cell>
          <cell r="AL457" t="str">
            <v>NULL</v>
          </cell>
        </row>
        <row r="458">
          <cell r="A458">
            <v>115749</v>
          </cell>
          <cell r="B458">
            <v>9165219</v>
          </cell>
          <cell r="C458" t="str">
            <v>Heron Primary School</v>
          </cell>
          <cell r="D458" t="str">
            <v>South West</v>
          </cell>
          <cell r="E458" t="str">
            <v>South West</v>
          </cell>
          <cell r="F458" t="str">
            <v>Gloucestershire</v>
          </cell>
          <cell r="G458" t="str">
            <v>Gloucester</v>
          </cell>
          <cell r="H458" t="str">
            <v>GL4 4BN</v>
          </cell>
          <cell r="I458" t="str">
            <v>Foundation School</v>
          </cell>
          <cell r="J458" t="str">
            <v>Primary</v>
          </cell>
          <cell r="K458" t="str">
            <v>Does not have a sixth form</v>
          </cell>
          <cell r="L458">
            <v>10001502</v>
          </cell>
          <cell r="M458">
            <v>42278</v>
          </cell>
          <cell r="N458">
            <v>42278</v>
          </cell>
          <cell r="O458" t="str">
            <v>Maintained Academy and School Short inspection</v>
          </cell>
          <cell r="P458" t="str">
            <v>Schools - Short inspection</v>
          </cell>
          <cell r="Q458" t="str">
            <v>NULL</v>
          </cell>
          <cell r="R458" t="str">
            <v>NULL</v>
          </cell>
          <cell r="S458" t="str">
            <v>NULL</v>
          </cell>
          <cell r="T458" t="str">
            <v>NULL</v>
          </cell>
          <cell r="U458" t="str">
            <v>NULL</v>
          </cell>
          <cell r="V458" t="str">
            <v>NULL</v>
          </cell>
          <cell r="W458" t="str">
            <v>NULL</v>
          </cell>
          <cell r="X458" t="str">
            <v>NULL</v>
          </cell>
          <cell r="Y458" t="str">
            <v>NULL</v>
          </cell>
          <cell r="Z458" t="str">
            <v>NULL</v>
          </cell>
          <cell r="AA458" t="str">
            <v>NULL</v>
          </cell>
          <cell r="AB458" t="str">
            <v>NULL</v>
          </cell>
          <cell r="AC458" t="str">
            <v>NULL</v>
          </cell>
          <cell r="AD458">
            <v>2</v>
          </cell>
          <cell r="AE458" t="str">
            <v>NULL</v>
          </cell>
          <cell r="AF458">
            <v>2</v>
          </cell>
          <cell r="AG458">
            <v>2</v>
          </cell>
          <cell r="AH458">
            <v>1</v>
          </cell>
          <cell r="AI458">
            <v>2</v>
          </cell>
          <cell r="AJ458" t="str">
            <v>NULL</v>
          </cell>
          <cell r="AK458">
            <v>8</v>
          </cell>
          <cell r="AL458" t="str">
            <v>NULL</v>
          </cell>
        </row>
        <row r="459">
          <cell r="A459">
            <v>115772</v>
          </cell>
          <cell r="B459">
            <v>9165421</v>
          </cell>
          <cell r="C459" t="str">
            <v>Pittville School</v>
          </cell>
          <cell r="D459" t="str">
            <v>South West</v>
          </cell>
          <cell r="E459" t="str">
            <v>South West</v>
          </cell>
          <cell r="F459" t="str">
            <v>Gloucestershire</v>
          </cell>
          <cell r="G459" t="str">
            <v>Cheltenham</v>
          </cell>
          <cell r="H459" t="str">
            <v>GL52 3JD</v>
          </cell>
          <cell r="I459" t="str">
            <v>Foundation School</v>
          </cell>
          <cell r="J459" t="str">
            <v>Secondary</v>
          </cell>
          <cell r="K459" t="str">
            <v>Does not have a sixth form</v>
          </cell>
          <cell r="L459">
            <v>10002408</v>
          </cell>
          <cell r="M459">
            <v>42333</v>
          </cell>
          <cell r="N459">
            <v>42334</v>
          </cell>
          <cell r="O459" t="str">
            <v>Requires Improvement S5 Reinspection Visit 1</v>
          </cell>
          <cell r="P459" t="str">
            <v>Schools - S5</v>
          </cell>
          <cell r="Q459" t="str">
            <v>NULL</v>
          </cell>
          <cell r="R459">
            <v>2</v>
          </cell>
          <cell r="S459" t="str">
            <v>NULL</v>
          </cell>
          <cell r="T459">
            <v>2</v>
          </cell>
          <cell r="U459">
            <v>2</v>
          </cell>
          <cell r="V459">
            <v>2</v>
          </cell>
          <cell r="W459">
            <v>2</v>
          </cell>
          <cell r="X459" t="str">
            <v>NULL</v>
          </cell>
          <cell r="Y459" t="str">
            <v>NULL</v>
          </cell>
          <cell r="Z459" t="str">
            <v>NULL</v>
          </cell>
          <cell r="AA459" t="str">
            <v>NULL</v>
          </cell>
          <cell r="AB459" t="str">
            <v>NULL</v>
          </cell>
          <cell r="AC459" t="str">
            <v>NULL</v>
          </cell>
          <cell r="AD459">
            <v>3</v>
          </cell>
          <cell r="AE459" t="str">
            <v>NULL</v>
          </cell>
          <cell r="AF459">
            <v>3</v>
          </cell>
          <cell r="AG459">
            <v>3</v>
          </cell>
          <cell r="AH459">
            <v>2</v>
          </cell>
          <cell r="AI459">
            <v>3</v>
          </cell>
          <cell r="AJ459" t="str">
            <v>NULL</v>
          </cell>
          <cell r="AK459" t="str">
            <v>NULL</v>
          </cell>
          <cell r="AL459" t="str">
            <v>NULL</v>
          </cell>
        </row>
        <row r="460">
          <cell r="A460">
            <v>115774</v>
          </cell>
          <cell r="B460">
            <v>9165423</v>
          </cell>
          <cell r="C460" t="str">
            <v>Lakers School</v>
          </cell>
          <cell r="D460" t="str">
            <v>South West</v>
          </cell>
          <cell r="E460" t="str">
            <v>South West</v>
          </cell>
          <cell r="F460" t="str">
            <v>Gloucestershire</v>
          </cell>
          <cell r="G460" t="str">
            <v>Forest of Dean</v>
          </cell>
          <cell r="H460" t="str">
            <v>GL16 7QW</v>
          </cell>
          <cell r="I460" t="str">
            <v>Foundation School</v>
          </cell>
          <cell r="J460" t="str">
            <v>Secondary</v>
          </cell>
          <cell r="K460" t="str">
            <v>Does not have a sixth form</v>
          </cell>
          <cell r="L460">
            <v>10002433</v>
          </cell>
          <cell r="M460">
            <v>42346</v>
          </cell>
          <cell r="N460">
            <v>42347</v>
          </cell>
          <cell r="O460" t="str">
            <v>Requires Improvement S5 Reinspection Visit 1</v>
          </cell>
          <cell r="P460" t="str">
            <v>Schools - S5</v>
          </cell>
          <cell r="Q460" t="str">
            <v>NULL</v>
          </cell>
          <cell r="R460">
            <v>4</v>
          </cell>
          <cell r="S460" t="str">
            <v>SM</v>
          </cell>
          <cell r="T460">
            <v>4</v>
          </cell>
          <cell r="U460">
            <v>4</v>
          </cell>
          <cell r="V460">
            <v>4</v>
          </cell>
          <cell r="W460">
            <v>4</v>
          </cell>
          <cell r="X460" t="str">
            <v>NULL</v>
          </cell>
          <cell r="Y460" t="str">
            <v>NULL</v>
          </cell>
          <cell r="Z460" t="str">
            <v>NULL</v>
          </cell>
          <cell r="AA460" t="str">
            <v>NULL</v>
          </cell>
          <cell r="AB460" t="str">
            <v>NULL</v>
          </cell>
          <cell r="AC460" t="str">
            <v>NULL</v>
          </cell>
          <cell r="AD460">
            <v>3</v>
          </cell>
          <cell r="AE460" t="str">
            <v>NULL</v>
          </cell>
          <cell r="AF460">
            <v>3</v>
          </cell>
          <cell r="AG460">
            <v>3</v>
          </cell>
          <cell r="AH460">
            <v>3</v>
          </cell>
          <cell r="AI460">
            <v>3</v>
          </cell>
          <cell r="AJ460" t="str">
            <v>NULL</v>
          </cell>
          <cell r="AK460" t="str">
            <v>NULL</v>
          </cell>
          <cell r="AL460" t="str">
            <v>NULL</v>
          </cell>
        </row>
        <row r="461">
          <cell r="A461">
            <v>115898</v>
          </cell>
          <cell r="B461">
            <v>8502086</v>
          </cell>
          <cell r="C461" t="str">
            <v>Greatham Primary School</v>
          </cell>
          <cell r="D461" t="str">
            <v>South East</v>
          </cell>
          <cell r="E461" t="str">
            <v>South East</v>
          </cell>
          <cell r="F461" t="str">
            <v>Hampshire</v>
          </cell>
          <cell r="G461" t="str">
            <v>East Hampshire</v>
          </cell>
          <cell r="H461" t="str">
            <v>GU33 6HA</v>
          </cell>
          <cell r="I461" t="str">
            <v>Community School</v>
          </cell>
          <cell r="J461" t="str">
            <v>Primary</v>
          </cell>
          <cell r="K461" t="str">
            <v>Does not have a sixth form</v>
          </cell>
          <cell r="L461">
            <v>10002372</v>
          </cell>
          <cell r="M461">
            <v>42299</v>
          </cell>
          <cell r="N461">
            <v>42300</v>
          </cell>
          <cell r="O461" t="str">
            <v>Requires Improvement S5 Reinspection Visit 1</v>
          </cell>
          <cell r="P461" t="str">
            <v>Schools - S5</v>
          </cell>
          <cell r="Q461" t="str">
            <v>NULL</v>
          </cell>
          <cell r="R461">
            <v>3</v>
          </cell>
          <cell r="S461" t="str">
            <v>NULL</v>
          </cell>
          <cell r="T461">
            <v>3</v>
          </cell>
          <cell r="U461">
            <v>3</v>
          </cell>
          <cell r="V461">
            <v>3</v>
          </cell>
          <cell r="W461">
            <v>3</v>
          </cell>
          <cell r="X461" t="str">
            <v>NULL</v>
          </cell>
          <cell r="Y461">
            <v>3</v>
          </cell>
          <cell r="Z461" t="str">
            <v>NULL</v>
          </cell>
          <cell r="AA461" t="str">
            <v>NULL</v>
          </cell>
          <cell r="AB461" t="str">
            <v>NULL</v>
          </cell>
          <cell r="AC461" t="str">
            <v>NULL</v>
          </cell>
          <cell r="AD461">
            <v>3</v>
          </cell>
          <cell r="AE461" t="str">
            <v>NULL</v>
          </cell>
          <cell r="AF461">
            <v>3</v>
          </cell>
          <cell r="AG461">
            <v>3</v>
          </cell>
          <cell r="AH461">
            <v>2</v>
          </cell>
          <cell r="AI461">
            <v>3</v>
          </cell>
          <cell r="AJ461" t="str">
            <v>NULL</v>
          </cell>
          <cell r="AK461" t="str">
            <v>NULL</v>
          </cell>
          <cell r="AL461" t="str">
            <v>NULL</v>
          </cell>
        </row>
        <row r="462">
          <cell r="A462">
            <v>115957</v>
          </cell>
          <cell r="B462">
            <v>8502200</v>
          </cell>
          <cell r="C462" t="str">
            <v>Wallop Primary School</v>
          </cell>
          <cell r="D462" t="str">
            <v>South East</v>
          </cell>
          <cell r="E462" t="str">
            <v>South East</v>
          </cell>
          <cell r="F462" t="str">
            <v>Hampshire</v>
          </cell>
          <cell r="G462" t="str">
            <v>Romsey and Southampton North</v>
          </cell>
          <cell r="H462" t="str">
            <v>SO20 8EH</v>
          </cell>
          <cell r="I462" t="str">
            <v>Community School</v>
          </cell>
          <cell r="J462" t="str">
            <v>Primary</v>
          </cell>
          <cell r="K462" t="str">
            <v>Does not have a sixth form</v>
          </cell>
          <cell r="L462">
            <v>10005224</v>
          </cell>
          <cell r="M462">
            <v>42269</v>
          </cell>
          <cell r="N462">
            <v>42270</v>
          </cell>
          <cell r="O462" t="str">
            <v>Schools into Special Measures Visit 2</v>
          </cell>
          <cell r="P462" t="str">
            <v>Schools - S8</v>
          </cell>
          <cell r="Q462" t="str">
            <v>NULL</v>
          </cell>
          <cell r="R462" t="str">
            <v>NULL</v>
          </cell>
          <cell r="S462" t="str">
            <v>NULL</v>
          </cell>
          <cell r="T462" t="str">
            <v>NULL</v>
          </cell>
          <cell r="U462" t="str">
            <v>NULL</v>
          </cell>
          <cell r="V462" t="str">
            <v>NULL</v>
          </cell>
          <cell r="W462" t="str">
            <v>NULL</v>
          </cell>
          <cell r="X462" t="str">
            <v>NULL</v>
          </cell>
          <cell r="Y462" t="str">
            <v>NULL</v>
          </cell>
          <cell r="Z462" t="str">
            <v>NULL</v>
          </cell>
          <cell r="AA462" t="str">
            <v>NULL</v>
          </cell>
          <cell r="AB462" t="str">
            <v>NULL</v>
          </cell>
          <cell r="AC462" t="str">
            <v>NULL</v>
          </cell>
          <cell r="AD462">
            <v>4</v>
          </cell>
          <cell r="AE462" t="str">
            <v>SM</v>
          </cell>
          <cell r="AF462">
            <v>4</v>
          </cell>
          <cell r="AG462">
            <v>4</v>
          </cell>
          <cell r="AH462">
            <v>4</v>
          </cell>
          <cell r="AI462">
            <v>4</v>
          </cell>
          <cell r="AJ462" t="str">
            <v>NULL</v>
          </cell>
          <cell r="AK462">
            <v>3</v>
          </cell>
          <cell r="AL462">
            <v>9</v>
          </cell>
        </row>
        <row r="463">
          <cell r="A463">
            <v>115963</v>
          </cell>
          <cell r="B463">
            <v>8502211</v>
          </cell>
          <cell r="C463" t="str">
            <v>Winnall Primary School</v>
          </cell>
          <cell r="D463" t="str">
            <v>South East</v>
          </cell>
          <cell r="E463" t="str">
            <v>South East</v>
          </cell>
          <cell r="F463" t="str">
            <v>Hampshire</v>
          </cell>
          <cell r="G463" t="str">
            <v>Winchester</v>
          </cell>
          <cell r="H463" t="str">
            <v>SO23 0NY</v>
          </cell>
          <cell r="I463" t="str">
            <v>Community School</v>
          </cell>
          <cell r="J463" t="str">
            <v>Primary</v>
          </cell>
          <cell r="K463" t="str">
            <v>Does not have a sixth form</v>
          </cell>
          <cell r="L463">
            <v>10002377</v>
          </cell>
          <cell r="M463">
            <v>42326</v>
          </cell>
          <cell r="N463">
            <v>42327</v>
          </cell>
          <cell r="O463" t="str">
            <v>Requires Improvement S5 Reinspection Visit 1</v>
          </cell>
          <cell r="P463" t="str">
            <v>Schools - S5</v>
          </cell>
          <cell r="Q463" t="str">
            <v>NULL</v>
          </cell>
          <cell r="R463">
            <v>2</v>
          </cell>
          <cell r="S463" t="str">
            <v>NULL</v>
          </cell>
          <cell r="T463">
            <v>2</v>
          </cell>
          <cell r="U463">
            <v>2</v>
          </cell>
          <cell r="V463">
            <v>2</v>
          </cell>
          <cell r="W463">
            <v>2</v>
          </cell>
          <cell r="X463" t="str">
            <v>NULL</v>
          </cell>
          <cell r="Y463">
            <v>2</v>
          </cell>
          <cell r="Z463" t="str">
            <v>NULL</v>
          </cell>
          <cell r="AA463" t="str">
            <v>NULL</v>
          </cell>
          <cell r="AB463" t="str">
            <v>NULL</v>
          </cell>
          <cell r="AC463" t="str">
            <v>NULL</v>
          </cell>
          <cell r="AD463">
            <v>3</v>
          </cell>
          <cell r="AE463" t="str">
            <v>NULL</v>
          </cell>
          <cell r="AF463">
            <v>3</v>
          </cell>
          <cell r="AG463">
            <v>3</v>
          </cell>
          <cell r="AH463">
            <v>3</v>
          </cell>
          <cell r="AI463">
            <v>3</v>
          </cell>
          <cell r="AJ463" t="str">
            <v>NULL</v>
          </cell>
          <cell r="AK463" t="str">
            <v>NULL</v>
          </cell>
          <cell r="AL463" t="str">
            <v>NULL</v>
          </cell>
        </row>
        <row r="464">
          <cell r="A464">
            <v>115969</v>
          </cell>
          <cell r="B464">
            <v>8502219</v>
          </cell>
          <cell r="C464" t="str">
            <v>Vigo Junior School</v>
          </cell>
          <cell r="D464" t="str">
            <v>South East</v>
          </cell>
          <cell r="E464" t="str">
            <v>South East</v>
          </cell>
          <cell r="F464" t="str">
            <v>Hampshire</v>
          </cell>
          <cell r="G464" t="str">
            <v>North West Hampshire</v>
          </cell>
          <cell r="H464" t="str">
            <v>SP10 1JZ</v>
          </cell>
          <cell r="I464" t="str">
            <v>Community School</v>
          </cell>
          <cell r="J464" t="str">
            <v>Primary</v>
          </cell>
          <cell r="K464" t="str">
            <v>Does not have a sixth form</v>
          </cell>
          <cell r="L464">
            <v>10003993</v>
          </cell>
          <cell r="M464">
            <v>42276</v>
          </cell>
          <cell r="N464">
            <v>42277</v>
          </cell>
          <cell r="O464" t="str">
            <v>Schools into Special Measures Visit 3</v>
          </cell>
          <cell r="P464" t="str">
            <v>Schools - S8</v>
          </cell>
          <cell r="Q464" t="str">
            <v>NULL</v>
          </cell>
          <cell r="R464" t="str">
            <v>NULL</v>
          </cell>
          <cell r="S464" t="str">
            <v>NULL</v>
          </cell>
          <cell r="T464" t="str">
            <v>NULL</v>
          </cell>
          <cell r="U464" t="str">
            <v>NULL</v>
          </cell>
          <cell r="V464" t="str">
            <v>NULL</v>
          </cell>
          <cell r="W464" t="str">
            <v>NULL</v>
          </cell>
          <cell r="X464" t="str">
            <v>NULL</v>
          </cell>
          <cell r="Y464" t="str">
            <v>NULL</v>
          </cell>
          <cell r="Z464" t="str">
            <v>NULL</v>
          </cell>
          <cell r="AA464" t="str">
            <v>NULL</v>
          </cell>
          <cell r="AB464" t="str">
            <v>NULL</v>
          </cell>
          <cell r="AC464" t="str">
            <v>NULL</v>
          </cell>
          <cell r="AD464">
            <v>4</v>
          </cell>
          <cell r="AE464" t="str">
            <v>SM</v>
          </cell>
          <cell r="AF464">
            <v>4</v>
          </cell>
          <cell r="AG464">
            <v>4</v>
          </cell>
          <cell r="AH464">
            <v>3</v>
          </cell>
          <cell r="AI464">
            <v>4</v>
          </cell>
          <cell r="AJ464" t="str">
            <v>NULL</v>
          </cell>
          <cell r="AK464">
            <v>9</v>
          </cell>
          <cell r="AL464">
            <v>9</v>
          </cell>
        </row>
        <row r="465">
          <cell r="A465">
            <v>116001</v>
          </cell>
          <cell r="B465">
            <v>8502268</v>
          </cell>
          <cell r="C465" t="str">
            <v>Merton Junior School</v>
          </cell>
          <cell r="D465" t="str">
            <v>South East</v>
          </cell>
          <cell r="E465" t="str">
            <v>South East</v>
          </cell>
          <cell r="F465" t="str">
            <v>Hampshire</v>
          </cell>
          <cell r="G465" t="str">
            <v>Basingstoke</v>
          </cell>
          <cell r="H465" t="str">
            <v>RG24 9HB</v>
          </cell>
          <cell r="I465" t="str">
            <v>Community School</v>
          </cell>
          <cell r="J465" t="str">
            <v>Primary</v>
          </cell>
          <cell r="K465" t="str">
            <v>Does not have a sixth form</v>
          </cell>
          <cell r="L465">
            <v>10007311</v>
          </cell>
          <cell r="M465">
            <v>42297</v>
          </cell>
          <cell r="N465">
            <v>42297</v>
          </cell>
          <cell r="O465" t="str">
            <v>Requires Improvement monitoring Visit 1</v>
          </cell>
          <cell r="P465" t="str">
            <v>Schools - S8</v>
          </cell>
          <cell r="Q465" t="str">
            <v>NULL</v>
          </cell>
          <cell r="R465" t="str">
            <v>NULL</v>
          </cell>
          <cell r="S465" t="str">
            <v>NULL</v>
          </cell>
          <cell r="T465" t="str">
            <v>NULL</v>
          </cell>
          <cell r="U465" t="str">
            <v>NULL</v>
          </cell>
          <cell r="V465" t="str">
            <v>NULL</v>
          </cell>
          <cell r="W465" t="str">
            <v>NULL</v>
          </cell>
          <cell r="X465" t="str">
            <v>NULL</v>
          </cell>
          <cell r="Y465" t="str">
            <v>NULL</v>
          </cell>
          <cell r="Z465" t="str">
            <v>NULL</v>
          </cell>
          <cell r="AA465" t="str">
            <v>NULL</v>
          </cell>
          <cell r="AB465" t="str">
            <v>NULL</v>
          </cell>
          <cell r="AC465" t="str">
            <v>NULL</v>
          </cell>
          <cell r="AD465">
            <v>3</v>
          </cell>
          <cell r="AE465" t="str">
            <v>NULL</v>
          </cell>
          <cell r="AF465">
            <v>3</v>
          </cell>
          <cell r="AG465">
            <v>3</v>
          </cell>
          <cell r="AH465">
            <v>2</v>
          </cell>
          <cell r="AI465">
            <v>3</v>
          </cell>
          <cell r="AJ465" t="str">
            <v>NULL</v>
          </cell>
          <cell r="AK465">
            <v>9</v>
          </cell>
          <cell r="AL465">
            <v>9</v>
          </cell>
        </row>
        <row r="466">
          <cell r="A466">
            <v>116025</v>
          </cell>
          <cell r="B466">
            <v>8502300</v>
          </cell>
          <cell r="C466" t="str">
            <v>The Butts Primary School</v>
          </cell>
          <cell r="D466" t="str">
            <v>South East</v>
          </cell>
          <cell r="E466" t="str">
            <v>South East</v>
          </cell>
          <cell r="F466" t="str">
            <v>Hampshire</v>
          </cell>
          <cell r="G466" t="str">
            <v>East Hampshire</v>
          </cell>
          <cell r="H466" t="str">
            <v>GU34 1PW</v>
          </cell>
          <cell r="I466" t="str">
            <v>Community School</v>
          </cell>
          <cell r="J466" t="str">
            <v>Primary</v>
          </cell>
          <cell r="K466" t="str">
            <v>Does not have a sixth form</v>
          </cell>
          <cell r="L466">
            <v>10001381</v>
          </cell>
          <cell r="M466">
            <v>42348</v>
          </cell>
          <cell r="N466">
            <v>42348</v>
          </cell>
          <cell r="O466" t="str">
            <v>Maintained Academy and School Short inspection</v>
          </cell>
          <cell r="P466" t="str">
            <v>Schools - Short inspection</v>
          </cell>
          <cell r="Q466" t="str">
            <v>NULL</v>
          </cell>
          <cell r="R466" t="str">
            <v>NULL</v>
          </cell>
          <cell r="S466" t="str">
            <v>NULL</v>
          </cell>
          <cell r="T466" t="str">
            <v>NULL</v>
          </cell>
          <cell r="U466" t="str">
            <v>NULL</v>
          </cell>
          <cell r="V466" t="str">
            <v>NULL</v>
          </cell>
          <cell r="W466" t="str">
            <v>NULL</v>
          </cell>
          <cell r="X466" t="str">
            <v>NULL</v>
          </cell>
          <cell r="Y466" t="str">
            <v>NULL</v>
          </cell>
          <cell r="Z466" t="str">
            <v>NULL</v>
          </cell>
          <cell r="AA466" t="str">
            <v>NULL</v>
          </cell>
          <cell r="AB466" t="str">
            <v>NULL</v>
          </cell>
          <cell r="AC466" t="str">
            <v>NULL</v>
          </cell>
          <cell r="AD466">
            <v>2</v>
          </cell>
          <cell r="AE466" t="str">
            <v>NULL</v>
          </cell>
          <cell r="AF466">
            <v>2</v>
          </cell>
          <cell r="AG466">
            <v>2</v>
          </cell>
          <cell r="AH466">
            <v>2</v>
          </cell>
          <cell r="AI466">
            <v>2</v>
          </cell>
          <cell r="AJ466" t="str">
            <v>NULL</v>
          </cell>
          <cell r="AK466">
            <v>2</v>
          </cell>
          <cell r="AL466">
            <v>9</v>
          </cell>
        </row>
        <row r="467">
          <cell r="A467">
            <v>116035</v>
          </cell>
          <cell r="B467">
            <v>8502315</v>
          </cell>
          <cell r="C467" t="str">
            <v>Bishopswood Infant School</v>
          </cell>
          <cell r="D467" t="str">
            <v>South East</v>
          </cell>
          <cell r="E467" t="str">
            <v>South East</v>
          </cell>
          <cell r="F467" t="str">
            <v>Hampshire</v>
          </cell>
          <cell r="G467" t="str">
            <v>North West Hampshire</v>
          </cell>
          <cell r="H467" t="str">
            <v>RG26 3NA</v>
          </cell>
          <cell r="I467" t="str">
            <v>Community School</v>
          </cell>
          <cell r="J467" t="str">
            <v>Primary</v>
          </cell>
          <cell r="K467" t="str">
            <v>Does not have a sixth form</v>
          </cell>
          <cell r="L467">
            <v>10002386</v>
          </cell>
          <cell r="M467">
            <v>42270</v>
          </cell>
          <cell r="N467">
            <v>42271</v>
          </cell>
          <cell r="O467" t="str">
            <v>Requires Improvement S5 Reinspection Visit 1</v>
          </cell>
          <cell r="P467" t="str">
            <v>Schools - S5</v>
          </cell>
          <cell r="Q467" t="str">
            <v>NULL</v>
          </cell>
          <cell r="R467">
            <v>2</v>
          </cell>
          <cell r="S467" t="str">
            <v>NULL</v>
          </cell>
          <cell r="T467">
            <v>2</v>
          </cell>
          <cell r="U467">
            <v>2</v>
          </cell>
          <cell r="V467">
            <v>2</v>
          </cell>
          <cell r="W467">
            <v>2</v>
          </cell>
          <cell r="X467" t="str">
            <v>NULL</v>
          </cell>
          <cell r="Y467">
            <v>2</v>
          </cell>
          <cell r="Z467" t="str">
            <v>NULL</v>
          </cell>
          <cell r="AA467" t="str">
            <v>NULL</v>
          </cell>
          <cell r="AB467" t="str">
            <v>NULL</v>
          </cell>
          <cell r="AC467" t="str">
            <v>NULL</v>
          </cell>
          <cell r="AD467">
            <v>3</v>
          </cell>
          <cell r="AE467" t="str">
            <v>NULL</v>
          </cell>
          <cell r="AF467">
            <v>3</v>
          </cell>
          <cell r="AG467">
            <v>3</v>
          </cell>
          <cell r="AH467">
            <v>2</v>
          </cell>
          <cell r="AI467">
            <v>3</v>
          </cell>
          <cell r="AJ467" t="str">
            <v>NULL</v>
          </cell>
          <cell r="AK467" t="str">
            <v>NULL</v>
          </cell>
          <cell r="AL467" t="str">
            <v>NULL</v>
          </cell>
        </row>
        <row r="468">
          <cell r="A468">
            <v>116043</v>
          </cell>
          <cell r="B468">
            <v>8502323</v>
          </cell>
          <cell r="C468" t="str">
            <v>Denmead Junior School</v>
          </cell>
          <cell r="D468" t="str">
            <v>South East</v>
          </cell>
          <cell r="E468" t="str">
            <v>South East</v>
          </cell>
          <cell r="F468" t="str">
            <v>Hampshire</v>
          </cell>
          <cell r="G468" t="str">
            <v>Meon Valley</v>
          </cell>
          <cell r="H468" t="str">
            <v>PO7 6PH</v>
          </cell>
          <cell r="I468" t="str">
            <v>Community School</v>
          </cell>
          <cell r="J468" t="str">
            <v>Primary</v>
          </cell>
          <cell r="K468" t="str">
            <v>Does not have a sixth form</v>
          </cell>
          <cell r="L468">
            <v>10004043</v>
          </cell>
          <cell r="M468">
            <v>42291</v>
          </cell>
          <cell r="N468">
            <v>42292</v>
          </cell>
          <cell r="O468" t="str">
            <v>Schools into Special Measures Visit 2</v>
          </cell>
          <cell r="P468" t="str">
            <v>Schools - S8</v>
          </cell>
          <cell r="Q468" t="str">
            <v>NULL</v>
          </cell>
          <cell r="R468" t="str">
            <v>NULL</v>
          </cell>
          <cell r="S468" t="str">
            <v>NULL</v>
          </cell>
          <cell r="T468" t="str">
            <v>NULL</v>
          </cell>
          <cell r="U468" t="str">
            <v>NULL</v>
          </cell>
          <cell r="V468" t="str">
            <v>NULL</v>
          </cell>
          <cell r="W468" t="str">
            <v>NULL</v>
          </cell>
          <cell r="X468" t="str">
            <v>NULL</v>
          </cell>
          <cell r="Y468" t="str">
            <v>NULL</v>
          </cell>
          <cell r="Z468" t="str">
            <v>NULL</v>
          </cell>
          <cell r="AA468" t="str">
            <v>NULL</v>
          </cell>
          <cell r="AB468" t="str">
            <v>NULL</v>
          </cell>
          <cell r="AC468" t="str">
            <v>NULL</v>
          </cell>
          <cell r="AD468">
            <v>4</v>
          </cell>
          <cell r="AE468" t="str">
            <v>SM</v>
          </cell>
          <cell r="AF468">
            <v>4</v>
          </cell>
          <cell r="AG468">
            <v>4</v>
          </cell>
          <cell r="AH468">
            <v>3</v>
          </cell>
          <cell r="AI468">
            <v>4</v>
          </cell>
          <cell r="AJ468" t="str">
            <v>NULL</v>
          </cell>
          <cell r="AK468">
            <v>9</v>
          </cell>
          <cell r="AL468">
            <v>9</v>
          </cell>
        </row>
        <row r="469">
          <cell r="A469">
            <v>116048</v>
          </cell>
          <cell r="B469">
            <v>8502329</v>
          </cell>
          <cell r="C469" t="str">
            <v>Cupernham Infant School</v>
          </cell>
          <cell r="D469" t="str">
            <v>South East</v>
          </cell>
          <cell r="E469" t="str">
            <v>South East</v>
          </cell>
          <cell r="F469" t="str">
            <v>Hampshire</v>
          </cell>
          <cell r="G469" t="str">
            <v>Romsey and Southampton North</v>
          </cell>
          <cell r="H469" t="str">
            <v>SO51 7JT</v>
          </cell>
          <cell r="I469" t="str">
            <v>Community School</v>
          </cell>
          <cell r="J469" t="str">
            <v>Primary</v>
          </cell>
          <cell r="K469" t="str">
            <v>Does not have a sixth form</v>
          </cell>
          <cell r="L469">
            <v>10001536</v>
          </cell>
          <cell r="M469">
            <v>42325</v>
          </cell>
          <cell r="N469">
            <v>42325</v>
          </cell>
          <cell r="O469" t="str">
            <v>Maintained Academy and School Short inspection</v>
          </cell>
          <cell r="P469" t="str">
            <v>Schools - Short inspection</v>
          </cell>
          <cell r="Q469" t="str">
            <v>NULL</v>
          </cell>
          <cell r="R469" t="str">
            <v>NULL</v>
          </cell>
          <cell r="S469" t="str">
            <v>NULL</v>
          </cell>
          <cell r="T469" t="str">
            <v>NULL</v>
          </cell>
          <cell r="U469" t="str">
            <v>NULL</v>
          </cell>
          <cell r="V469" t="str">
            <v>NULL</v>
          </cell>
          <cell r="W469" t="str">
            <v>NULL</v>
          </cell>
          <cell r="X469" t="str">
            <v>NULL</v>
          </cell>
          <cell r="Y469" t="str">
            <v>NULL</v>
          </cell>
          <cell r="Z469" t="str">
            <v>NULL</v>
          </cell>
          <cell r="AA469" t="str">
            <v>NULL</v>
          </cell>
          <cell r="AB469" t="str">
            <v>NULL</v>
          </cell>
          <cell r="AC469" t="str">
            <v>NULL</v>
          </cell>
          <cell r="AD469">
            <v>2</v>
          </cell>
          <cell r="AE469" t="str">
            <v>NULL</v>
          </cell>
          <cell r="AF469">
            <v>2</v>
          </cell>
          <cell r="AG469">
            <v>2</v>
          </cell>
          <cell r="AH469">
            <v>2</v>
          </cell>
          <cell r="AI469">
            <v>2</v>
          </cell>
          <cell r="AJ469" t="str">
            <v>NULL</v>
          </cell>
          <cell r="AK469">
            <v>2</v>
          </cell>
          <cell r="AL469">
            <v>9</v>
          </cell>
        </row>
        <row r="470">
          <cell r="A470">
            <v>116053</v>
          </cell>
          <cell r="B470">
            <v>8502336</v>
          </cell>
          <cell r="C470" t="str">
            <v>Bidbury Junior School</v>
          </cell>
          <cell r="D470" t="str">
            <v>South East</v>
          </cell>
          <cell r="E470" t="str">
            <v>South East</v>
          </cell>
          <cell r="F470" t="str">
            <v>Hampshire</v>
          </cell>
          <cell r="G470" t="str">
            <v>Havant</v>
          </cell>
          <cell r="H470" t="str">
            <v>PO9 3EF</v>
          </cell>
          <cell r="I470" t="str">
            <v>Community School</v>
          </cell>
          <cell r="J470" t="str">
            <v>Primary</v>
          </cell>
          <cell r="K470" t="str">
            <v>Does not have a sixth form</v>
          </cell>
          <cell r="L470">
            <v>10002373</v>
          </cell>
          <cell r="M470">
            <v>42340</v>
          </cell>
          <cell r="N470">
            <v>42341</v>
          </cell>
          <cell r="O470" t="str">
            <v>Requires Improvement S5 Reinspection Visit 1</v>
          </cell>
          <cell r="P470" t="str">
            <v>Schools - S5</v>
          </cell>
          <cell r="Q470" t="str">
            <v>NULL</v>
          </cell>
          <cell r="R470">
            <v>2</v>
          </cell>
          <cell r="S470" t="str">
            <v>NULL</v>
          </cell>
          <cell r="T470">
            <v>2</v>
          </cell>
          <cell r="U470">
            <v>2</v>
          </cell>
          <cell r="V470">
            <v>2</v>
          </cell>
          <cell r="W470">
            <v>2</v>
          </cell>
          <cell r="X470" t="str">
            <v>NULL</v>
          </cell>
          <cell r="Y470" t="str">
            <v>NULL</v>
          </cell>
          <cell r="Z470" t="str">
            <v>NULL</v>
          </cell>
          <cell r="AA470" t="str">
            <v>NULL</v>
          </cell>
          <cell r="AB470" t="str">
            <v>NULL</v>
          </cell>
          <cell r="AC470" t="str">
            <v>NULL</v>
          </cell>
          <cell r="AD470">
            <v>3</v>
          </cell>
          <cell r="AE470" t="str">
            <v>NULL</v>
          </cell>
          <cell r="AF470">
            <v>3</v>
          </cell>
          <cell r="AG470">
            <v>3</v>
          </cell>
          <cell r="AH470">
            <v>3</v>
          </cell>
          <cell r="AI470">
            <v>3</v>
          </cell>
          <cell r="AJ470" t="str">
            <v>NULL</v>
          </cell>
          <cell r="AK470" t="str">
            <v>NULL</v>
          </cell>
          <cell r="AL470" t="str">
            <v>NULL</v>
          </cell>
        </row>
        <row r="471">
          <cell r="A471">
            <v>116141</v>
          </cell>
          <cell r="B471">
            <v>8502511</v>
          </cell>
          <cell r="C471" t="str">
            <v>Cove Infant School</v>
          </cell>
          <cell r="D471" t="str">
            <v>South East</v>
          </cell>
          <cell r="E471" t="str">
            <v>South East</v>
          </cell>
          <cell r="F471" t="str">
            <v>Hampshire</v>
          </cell>
          <cell r="G471" t="str">
            <v>Aldershot</v>
          </cell>
          <cell r="H471" t="str">
            <v>GU14 9DP</v>
          </cell>
          <cell r="I471" t="str">
            <v>Community School</v>
          </cell>
          <cell r="J471" t="str">
            <v>Primary</v>
          </cell>
          <cell r="K471" t="str">
            <v>Does not have a sixth form</v>
          </cell>
          <cell r="L471">
            <v>10001145</v>
          </cell>
          <cell r="M471">
            <v>42347</v>
          </cell>
          <cell r="N471">
            <v>42348</v>
          </cell>
          <cell r="O471" t="str">
            <v>Maintained Academy and School Short inspection</v>
          </cell>
          <cell r="P471" t="str">
            <v>Schools - S8 deemed S5</v>
          </cell>
          <cell r="Q471" t="str">
            <v>NULL</v>
          </cell>
          <cell r="R471">
            <v>1</v>
          </cell>
          <cell r="S471" t="str">
            <v>NULL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 t="str">
            <v>NULL</v>
          </cell>
          <cell r="Y471">
            <v>1</v>
          </cell>
          <cell r="Z471" t="str">
            <v>NULL</v>
          </cell>
          <cell r="AA471" t="str">
            <v>NULL</v>
          </cell>
          <cell r="AB471" t="str">
            <v>NULL</v>
          </cell>
          <cell r="AC471" t="str">
            <v>NULL</v>
          </cell>
          <cell r="AD471">
            <v>2</v>
          </cell>
          <cell r="AE471" t="str">
            <v>NULL</v>
          </cell>
          <cell r="AF471">
            <v>2</v>
          </cell>
          <cell r="AG471">
            <v>2</v>
          </cell>
          <cell r="AH471">
            <v>2</v>
          </cell>
          <cell r="AI471">
            <v>2</v>
          </cell>
          <cell r="AJ471" t="str">
            <v>NULL</v>
          </cell>
          <cell r="AK471">
            <v>2</v>
          </cell>
          <cell r="AL471">
            <v>9</v>
          </cell>
        </row>
        <row r="472">
          <cell r="A472">
            <v>116161</v>
          </cell>
          <cell r="B472">
            <v>8502602</v>
          </cell>
          <cell r="C472" t="str">
            <v>Brockhurst Junior School</v>
          </cell>
          <cell r="D472" t="str">
            <v>South East</v>
          </cell>
          <cell r="E472" t="str">
            <v>South East</v>
          </cell>
          <cell r="F472" t="str">
            <v>Hampshire</v>
          </cell>
          <cell r="G472" t="str">
            <v>Gosport</v>
          </cell>
          <cell r="H472" t="str">
            <v>PO12 4SL</v>
          </cell>
          <cell r="I472" t="str">
            <v>Community School</v>
          </cell>
          <cell r="J472" t="str">
            <v>Primary</v>
          </cell>
          <cell r="K472" t="str">
            <v>Does not have a sixth form</v>
          </cell>
          <cell r="L472">
            <v>10003975</v>
          </cell>
          <cell r="M472">
            <v>42312</v>
          </cell>
          <cell r="N472">
            <v>42313</v>
          </cell>
          <cell r="O472" t="str">
            <v>Schools into Special Measures Visit 2</v>
          </cell>
          <cell r="P472" t="str">
            <v>Schools - S8</v>
          </cell>
          <cell r="Q472" t="str">
            <v>NULL</v>
          </cell>
          <cell r="R472" t="str">
            <v>NULL</v>
          </cell>
          <cell r="S472" t="str">
            <v>NULL</v>
          </cell>
          <cell r="T472" t="str">
            <v>NULL</v>
          </cell>
          <cell r="U472" t="str">
            <v>NULL</v>
          </cell>
          <cell r="V472" t="str">
            <v>NULL</v>
          </cell>
          <cell r="W472" t="str">
            <v>NULL</v>
          </cell>
          <cell r="X472" t="str">
            <v>NULL</v>
          </cell>
          <cell r="Y472" t="str">
            <v>NULL</v>
          </cell>
          <cell r="Z472" t="str">
            <v>NULL</v>
          </cell>
          <cell r="AA472" t="str">
            <v>NULL</v>
          </cell>
          <cell r="AB472" t="str">
            <v>NULL</v>
          </cell>
          <cell r="AC472" t="str">
            <v>NULL</v>
          </cell>
          <cell r="AD472">
            <v>4</v>
          </cell>
          <cell r="AE472" t="str">
            <v>SM</v>
          </cell>
          <cell r="AF472">
            <v>4</v>
          </cell>
          <cell r="AG472">
            <v>4</v>
          </cell>
          <cell r="AH472">
            <v>3</v>
          </cell>
          <cell r="AI472">
            <v>4</v>
          </cell>
          <cell r="AJ472" t="str">
            <v>NULL</v>
          </cell>
          <cell r="AK472">
            <v>9</v>
          </cell>
          <cell r="AL472">
            <v>9</v>
          </cell>
        </row>
        <row r="473">
          <cell r="A473">
            <v>116231</v>
          </cell>
          <cell r="B473">
            <v>8502726</v>
          </cell>
          <cell r="C473" t="str">
            <v>Kings Furlong Junior School</v>
          </cell>
          <cell r="D473" t="str">
            <v>South East</v>
          </cell>
          <cell r="E473" t="str">
            <v>South East</v>
          </cell>
          <cell r="F473" t="str">
            <v>Hampshire</v>
          </cell>
          <cell r="G473" t="str">
            <v>Basingstoke</v>
          </cell>
          <cell r="H473" t="str">
            <v>RG21 8YJ</v>
          </cell>
          <cell r="I473" t="str">
            <v>Community School</v>
          </cell>
          <cell r="J473" t="str">
            <v>Primary</v>
          </cell>
          <cell r="K473" t="str">
            <v>Does not have a sixth form</v>
          </cell>
          <cell r="L473">
            <v>10002383</v>
          </cell>
          <cell r="M473">
            <v>42340</v>
          </cell>
          <cell r="N473">
            <v>42341</v>
          </cell>
          <cell r="O473" t="str">
            <v>Requires Improvement S5 Reinspection Visit 1</v>
          </cell>
          <cell r="P473" t="str">
            <v>Schools - S5</v>
          </cell>
          <cell r="Q473" t="str">
            <v>NULL</v>
          </cell>
          <cell r="R473">
            <v>2</v>
          </cell>
          <cell r="S473" t="str">
            <v>NULL</v>
          </cell>
          <cell r="T473">
            <v>2</v>
          </cell>
          <cell r="U473">
            <v>2</v>
          </cell>
          <cell r="V473">
            <v>2</v>
          </cell>
          <cell r="W473">
            <v>2</v>
          </cell>
          <cell r="X473" t="str">
            <v>NULL</v>
          </cell>
          <cell r="Y473" t="str">
            <v>NULL</v>
          </cell>
          <cell r="Z473" t="str">
            <v>NULL</v>
          </cell>
          <cell r="AA473" t="str">
            <v>NULL</v>
          </cell>
          <cell r="AB473" t="str">
            <v>NULL</v>
          </cell>
          <cell r="AC473" t="str">
            <v>NULL</v>
          </cell>
          <cell r="AD473">
            <v>3</v>
          </cell>
          <cell r="AE473" t="str">
            <v>NULL</v>
          </cell>
          <cell r="AF473">
            <v>3</v>
          </cell>
          <cell r="AG473">
            <v>3</v>
          </cell>
          <cell r="AH473">
            <v>2</v>
          </cell>
          <cell r="AI473">
            <v>3</v>
          </cell>
          <cell r="AJ473" t="str">
            <v>NULL</v>
          </cell>
          <cell r="AK473" t="str">
            <v>NULL</v>
          </cell>
          <cell r="AL473" t="str">
            <v>NULL</v>
          </cell>
        </row>
        <row r="474">
          <cell r="A474">
            <v>116250</v>
          </cell>
          <cell r="B474">
            <v>8502753</v>
          </cell>
          <cell r="C474" t="str">
            <v>Woodlea Primary School</v>
          </cell>
          <cell r="D474" t="str">
            <v>South East</v>
          </cell>
          <cell r="E474" t="str">
            <v>South East</v>
          </cell>
          <cell r="F474" t="str">
            <v>Hampshire</v>
          </cell>
          <cell r="G474" t="str">
            <v>East Hampshire</v>
          </cell>
          <cell r="H474" t="str">
            <v>GU35 9QX</v>
          </cell>
          <cell r="I474" t="str">
            <v>Community School</v>
          </cell>
          <cell r="J474" t="str">
            <v>Primary</v>
          </cell>
          <cell r="K474" t="str">
            <v>Does not have a sixth form</v>
          </cell>
          <cell r="L474">
            <v>10007330</v>
          </cell>
          <cell r="M474">
            <v>42353</v>
          </cell>
          <cell r="N474">
            <v>42353</v>
          </cell>
          <cell r="O474" t="str">
            <v>Requires Improvement monitoring Visit 1</v>
          </cell>
          <cell r="P474" t="str">
            <v>Schools - S8</v>
          </cell>
          <cell r="Q474" t="str">
            <v>NULL</v>
          </cell>
          <cell r="R474" t="str">
            <v>NULL</v>
          </cell>
          <cell r="S474" t="str">
            <v>NULL</v>
          </cell>
          <cell r="T474" t="str">
            <v>NULL</v>
          </cell>
          <cell r="U474" t="str">
            <v>NULL</v>
          </cell>
          <cell r="V474" t="str">
            <v>NULL</v>
          </cell>
          <cell r="W474" t="str">
            <v>NULL</v>
          </cell>
          <cell r="X474" t="str">
            <v>NULL</v>
          </cell>
          <cell r="Y474" t="str">
            <v>NULL</v>
          </cell>
          <cell r="Z474" t="str">
            <v>NULL</v>
          </cell>
          <cell r="AA474" t="str">
            <v>NULL</v>
          </cell>
          <cell r="AB474" t="str">
            <v>NULL</v>
          </cell>
          <cell r="AC474" t="str">
            <v>NULL</v>
          </cell>
          <cell r="AD474">
            <v>3</v>
          </cell>
          <cell r="AE474" t="str">
            <v>NULL</v>
          </cell>
          <cell r="AF474">
            <v>3</v>
          </cell>
          <cell r="AG474">
            <v>3</v>
          </cell>
          <cell r="AH474">
            <v>3</v>
          </cell>
          <cell r="AI474">
            <v>3</v>
          </cell>
          <cell r="AJ474" t="str">
            <v>NULL</v>
          </cell>
          <cell r="AK474">
            <v>3</v>
          </cell>
          <cell r="AL474">
            <v>9</v>
          </cell>
        </row>
        <row r="475">
          <cell r="A475">
            <v>116253</v>
          </cell>
          <cell r="B475">
            <v>8522757</v>
          </cell>
          <cell r="C475" t="str">
            <v>Fairisle Junior School</v>
          </cell>
          <cell r="D475" t="str">
            <v>South East</v>
          </cell>
          <cell r="E475" t="str">
            <v>South East</v>
          </cell>
          <cell r="F475" t="str">
            <v>Southampton</v>
          </cell>
          <cell r="G475" t="str">
            <v>Southampton, Test</v>
          </cell>
          <cell r="H475" t="str">
            <v>SO16 8BY</v>
          </cell>
          <cell r="I475" t="str">
            <v>Community School</v>
          </cell>
          <cell r="J475" t="str">
            <v>Primary</v>
          </cell>
          <cell r="K475" t="str">
            <v>Does not have a sixth form</v>
          </cell>
          <cell r="L475">
            <v>10002321</v>
          </cell>
          <cell r="M475">
            <v>42319</v>
          </cell>
          <cell r="N475">
            <v>42320</v>
          </cell>
          <cell r="O475" t="str">
            <v>Requires Improvement S5 Reinspection Visit 1</v>
          </cell>
          <cell r="P475" t="str">
            <v>Schools - S5</v>
          </cell>
          <cell r="Q475" t="str">
            <v>NULL</v>
          </cell>
          <cell r="R475">
            <v>3</v>
          </cell>
          <cell r="S475" t="str">
            <v>NULL</v>
          </cell>
          <cell r="T475">
            <v>2</v>
          </cell>
          <cell r="U475">
            <v>2</v>
          </cell>
          <cell r="V475">
            <v>2</v>
          </cell>
          <cell r="W475">
            <v>3</v>
          </cell>
          <cell r="X475" t="str">
            <v>NULL</v>
          </cell>
          <cell r="Y475" t="str">
            <v>NULL</v>
          </cell>
          <cell r="Z475" t="str">
            <v>NULL</v>
          </cell>
          <cell r="AA475" t="str">
            <v>NULL</v>
          </cell>
          <cell r="AB475" t="str">
            <v>NULL</v>
          </cell>
          <cell r="AC475" t="str">
            <v>NULL</v>
          </cell>
          <cell r="AD475">
            <v>3</v>
          </cell>
          <cell r="AE475" t="str">
            <v>NULL</v>
          </cell>
          <cell r="AF475">
            <v>3</v>
          </cell>
          <cell r="AG475">
            <v>3</v>
          </cell>
          <cell r="AH475">
            <v>2</v>
          </cell>
          <cell r="AI475">
            <v>3</v>
          </cell>
          <cell r="AJ475" t="str">
            <v>NULL</v>
          </cell>
          <cell r="AK475" t="str">
            <v>NULL</v>
          </cell>
          <cell r="AL475" t="str">
            <v>NULL</v>
          </cell>
        </row>
        <row r="476">
          <cell r="A476">
            <v>116310</v>
          </cell>
          <cell r="B476">
            <v>8503136</v>
          </cell>
          <cell r="C476" t="str">
            <v>Rowlands Castle St John's Church of England Controlled Primary School</v>
          </cell>
          <cell r="D476" t="str">
            <v>South East</v>
          </cell>
          <cell r="E476" t="str">
            <v>South East</v>
          </cell>
          <cell r="F476" t="str">
            <v>Hampshire</v>
          </cell>
          <cell r="G476" t="str">
            <v>Meon Valley</v>
          </cell>
          <cell r="H476" t="str">
            <v>PO9 6BB</v>
          </cell>
          <cell r="I476" t="str">
            <v>Voluntary Controlled School</v>
          </cell>
          <cell r="J476" t="str">
            <v>Primary</v>
          </cell>
          <cell r="K476" t="str">
            <v>Does not have a sixth form</v>
          </cell>
          <cell r="L476">
            <v>10009413</v>
          </cell>
          <cell r="M476">
            <v>42319</v>
          </cell>
          <cell r="N476">
            <v>42319</v>
          </cell>
          <cell r="O476" t="str">
            <v>Requires Improvement monitoring Visit 2</v>
          </cell>
          <cell r="P476" t="str">
            <v>Schools - S8</v>
          </cell>
          <cell r="Q476" t="str">
            <v>NULL</v>
          </cell>
          <cell r="R476" t="str">
            <v>NULL</v>
          </cell>
          <cell r="S476" t="str">
            <v>NULL</v>
          </cell>
          <cell r="T476" t="str">
            <v>NULL</v>
          </cell>
          <cell r="U476" t="str">
            <v>NULL</v>
          </cell>
          <cell r="V476" t="str">
            <v>NULL</v>
          </cell>
          <cell r="W476" t="str">
            <v>NULL</v>
          </cell>
          <cell r="X476" t="str">
            <v>NULL</v>
          </cell>
          <cell r="Y476" t="str">
            <v>NULL</v>
          </cell>
          <cell r="Z476" t="str">
            <v>NULL</v>
          </cell>
          <cell r="AA476" t="str">
            <v>NULL</v>
          </cell>
          <cell r="AB476" t="str">
            <v>NULL</v>
          </cell>
          <cell r="AC476" t="str">
            <v>NULL</v>
          </cell>
          <cell r="AD476">
            <v>3</v>
          </cell>
          <cell r="AE476" t="str">
            <v>NULL</v>
          </cell>
          <cell r="AF476">
            <v>3</v>
          </cell>
          <cell r="AG476">
            <v>3</v>
          </cell>
          <cell r="AH476">
            <v>2</v>
          </cell>
          <cell r="AI476">
            <v>3</v>
          </cell>
          <cell r="AJ476" t="str">
            <v>NULL</v>
          </cell>
          <cell r="AK476">
            <v>2</v>
          </cell>
          <cell r="AL476">
            <v>9</v>
          </cell>
        </row>
        <row r="477">
          <cell r="A477">
            <v>116319</v>
          </cell>
          <cell r="B477">
            <v>8503150</v>
          </cell>
          <cell r="C477" t="str">
            <v>Steep Church of England Voluntary Controlled Primary School</v>
          </cell>
          <cell r="D477" t="str">
            <v>South East</v>
          </cell>
          <cell r="E477" t="str">
            <v>South East</v>
          </cell>
          <cell r="F477" t="str">
            <v>Hampshire</v>
          </cell>
          <cell r="G477" t="str">
            <v>East Hampshire</v>
          </cell>
          <cell r="H477" t="str">
            <v>GU32 2DE</v>
          </cell>
          <cell r="I477" t="str">
            <v>Voluntary Controlled School</v>
          </cell>
          <cell r="J477" t="str">
            <v>Primary</v>
          </cell>
          <cell r="K477" t="str">
            <v>Does not have a sixth form</v>
          </cell>
          <cell r="L477">
            <v>10001542</v>
          </cell>
          <cell r="M477">
            <v>42346</v>
          </cell>
          <cell r="N477">
            <v>42346</v>
          </cell>
          <cell r="O477" t="str">
            <v>Maintained Academy and School Short inspection</v>
          </cell>
          <cell r="P477" t="str">
            <v>Schools - Short inspection</v>
          </cell>
          <cell r="Q477" t="str">
            <v>NULL</v>
          </cell>
          <cell r="R477" t="str">
            <v>NULL</v>
          </cell>
          <cell r="S477" t="str">
            <v>NULL</v>
          </cell>
          <cell r="T477" t="str">
            <v>NULL</v>
          </cell>
          <cell r="U477" t="str">
            <v>NULL</v>
          </cell>
          <cell r="V477" t="str">
            <v>NULL</v>
          </cell>
          <cell r="W477" t="str">
            <v>NULL</v>
          </cell>
          <cell r="X477" t="str">
            <v>NULL</v>
          </cell>
          <cell r="Y477" t="str">
            <v>NULL</v>
          </cell>
          <cell r="Z477" t="str">
            <v>NULL</v>
          </cell>
          <cell r="AA477" t="str">
            <v>NULL</v>
          </cell>
          <cell r="AB477" t="str">
            <v>NULL</v>
          </cell>
          <cell r="AC477" t="str">
            <v>NULL</v>
          </cell>
          <cell r="AD477">
            <v>2</v>
          </cell>
          <cell r="AE477" t="str">
            <v>NULL</v>
          </cell>
          <cell r="AF477">
            <v>2</v>
          </cell>
          <cell r="AG477">
            <v>2</v>
          </cell>
          <cell r="AH477">
            <v>2</v>
          </cell>
          <cell r="AI477">
            <v>2</v>
          </cell>
          <cell r="AJ477" t="str">
            <v>NULL</v>
          </cell>
          <cell r="AK477">
            <v>2</v>
          </cell>
          <cell r="AL477">
            <v>9</v>
          </cell>
        </row>
        <row r="478">
          <cell r="A478">
            <v>116327</v>
          </cell>
          <cell r="B478">
            <v>8503176</v>
          </cell>
          <cell r="C478" t="str">
            <v>Western Church of England Primary School</v>
          </cell>
          <cell r="D478" t="str">
            <v>South East</v>
          </cell>
          <cell r="E478" t="str">
            <v>South East</v>
          </cell>
          <cell r="F478" t="str">
            <v>Hampshire</v>
          </cell>
          <cell r="G478" t="str">
            <v>Winchester</v>
          </cell>
          <cell r="H478" t="str">
            <v>SO22 5AR</v>
          </cell>
          <cell r="I478" t="str">
            <v>Voluntary Controlled School</v>
          </cell>
          <cell r="J478" t="str">
            <v>Primary</v>
          </cell>
          <cell r="K478" t="str">
            <v>Does not have a sixth form</v>
          </cell>
          <cell r="L478">
            <v>10001203</v>
          </cell>
          <cell r="M478">
            <v>42353</v>
          </cell>
          <cell r="N478">
            <v>42353</v>
          </cell>
          <cell r="O478" t="str">
            <v>Maintained Academy and School Short inspection</v>
          </cell>
          <cell r="P478" t="str">
            <v>Schools - Short inspection</v>
          </cell>
          <cell r="Q478" t="str">
            <v>NULL</v>
          </cell>
          <cell r="R478" t="str">
            <v>NULL</v>
          </cell>
          <cell r="S478" t="str">
            <v>NULL</v>
          </cell>
          <cell r="T478" t="str">
            <v>NULL</v>
          </cell>
          <cell r="U478" t="str">
            <v>NULL</v>
          </cell>
          <cell r="V478" t="str">
            <v>NULL</v>
          </cell>
          <cell r="W478" t="str">
            <v>NULL</v>
          </cell>
          <cell r="X478" t="str">
            <v>NULL</v>
          </cell>
          <cell r="Y478" t="str">
            <v>NULL</v>
          </cell>
          <cell r="Z478" t="str">
            <v>NULL</v>
          </cell>
          <cell r="AA478" t="str">
            <v>NULL</v>
          </cell>
          <cell r="AB478" t="str">
            <v>NULL</v>
          </cell>
          <cell r="AC478" t="str">
            <v>NULL</v>
          </cell>
          <cell r="AD478">
            <v>2</v>
          </cell>
          <cell r="AE478" t="str">
            <v>NULL</v>
          </cell>
          <cell r="AF478">
            <v>2</v>
          </cell>
          <cell r="AG478">
            <v>2</v>
          </cell>
          <cell r="AH478">
            <v>2</v>
          </cell>
          <cell r="AI478">
            <v>2</v>
          </cell>
          <cell r="AJ478" t="str">
            <v>NULL</v>
          </cell>
          <cell r="AK478">
            <v>2</v>
          </cell>
          <cell r="AL478">
            <v>9</v>
          </cell>
        </row>
        <row r="479">
          <cell r="A479">
            <v>116336</v>
          </cell>
          <cell r="B479">
            <v>8503192</v>
          </cell>
          <cell r="C479" t="str">
            <v>Newtown Church of England Voluntary Controlled Primary School</v>
          </cell>
          <cell r="D479" t="str">
            <v>South East</v>
          </cell>
          <cell r="E479" t="str">
            <v>South East</v>
          </cell>
          <cell r="F479" t="str">
            <v>Hampshire</v>
          </cell>
          <cell r="G479" t="str">
            <v>Gosport</v>
          </cell>
          <cell r="H479" t="str">
            <v>PO12 1JD</v>
          </cell>
          <cell r="I479" t="str">
            <v>Voluntary Controlled School</v>
          </cell>
          <cell r="J479" t="str">
            <v>Primary</v>
          </cell>
          <cell r="K479" t="str">
            <v>Does not have a sixth form</v>
          </cell>
          <cell r="L479">
            <v>10007314</v>
          </cell>
          <cell r="M479">
            <v>42313</v>
          </cell>
          <cell r="N479">
            <v>42313</v>
          </cell>
          <cell r="O479" t="str">
            <v>Requires Improvement monitoring Visit 1</v>
          </cell>
          <cell r="P479" t="str">
            <v>Schools - S8</v>
          </cell>
          <cell r="Q479" t="str">
            <v>NULL</v>
          </cell>
          <cell r="R479" t="str">
            <v>NULL</v>
          </cell>
          <cell r="S479" t="str">
            <v>NULL</v>
          </cell>
          <cell r="T479" t="str">
            <v>NULL</v>
          </cell>
          <cell r="U479" t="str">
            <v>NULL</v>
          </cell>
          <cell r="V479" t="str">
            <v>NULL</v>
          </cell>
          <cell r="W479" t="str">
            <v>NULL</v>
          </cell>
          <cell r="X479" t="str">
            <v>NULL</v>
          </cell>
          <cell r="Y479" t="str">
            <v>NULL</v>
          </cell>
          <cell r="Z479" t="str">
            <v>NULL</v>
          </cell>
          <cell r="AA479" t="str">
            <v>NULL</v>
          </cell>
          <cell r="AB479" t="str">
            <v>NULL</v>
          </cell>
          <cell r="AC479" t="str">
            <v>NULL</v>
          </cell>
          <cell r="AD479">
            <v>3</v>
          </cell>
          <cell r="AE479" t="str">
            <v>NULL</v>
          </cell>
          <cell r="AF479">
            <v>3</v>
          </cell>
          <cell r="AG479">
            <v>3</v>
          </cell>
          <cell r="AH479">
            <v>3</v>
          </cell>
          <cell r="AI479">
            <v>3</v>
          </cell>
          <cell r="AJ479" t="str">
            <v>NULL</v>
          </cell>
          <cell r="AK479">
            <v>2</v>
          </cell>
          <cell r="AL479">
            <v>9</v>
          </cell>
        </row>
        <row r="480">
          <cell r="A480">
            <v>116359</v>
          </cell>
          <cell r="B480">
            <v>8503341</v>
          </cell>
          <cell r="C480" t="str">
            <v>Hatherden Church of England Primary School</v>
          </cell>
          <cell r="D480" t="str">
            <v>South East</v>
          </cell>
          <cell r="E480" t="str">
            <v>South East</v>
          </cell>
          <cell r="F480" t="str">
            <v>Hampshire</v>
          </cell>
          <cell r="G480" t="str">
            <v>North West Hampshire</v>
          </cell>
          <cell r="H480" t="str">
            <v>SP11 0HT</v>
          </cell>
          <cell r="I480" t="str">
            <v>Voluntary Aided School</v>
          </cell>
          <cell r="J480" t="str">
            <v>Primary</v>
          </cell>
          <cell r="K480" t="str">
            <v>Does not have a sixth form</v>
          </cell>
          <cell r="L480">
            <v>10004069</v>
          </cell>
          <cell r="M480">
            <v>42269</v>
          </cell>
          <cell r="N480">
            <v>42270</v>
          </cell>
          <cell r="O480" t="str">
            <v>Schools into Special Measures Visit 2</v>
          </cell>
          <cell r="P480" t="str">
            <v>Schools - S8 deemed S5</v>
          </cell>
          <cell r="Q480" t="str">
            <v>NULL</v>
          </cell>
          <cell r="R480">
            <v>2</v>
          </cell>
          <cell r="S480" t="str">
            <v>NULL</v>
          </cell>
          <cell r="T480">
            <v>2</v>
          </cell>
          <cell r="U480">
            <v>2</v>
          </cell>
          <cell r="V480">
            <v>2</v>
          </cell>
          <cell r="W480">
            <v>2</v>
          </cell>
          <cell r="X480" t="str">
            <v>NULL</v>
          </cell>
          <cell r="Y480">
            <v>2</v>
          </cell>
          <cell r="Z480" t="str">
            <v>NULL</v>
          </cell>
          <cell r="AA480" t="str">
            <v>NULL</v>
          </cell>
          <cell r="AB480" t="str">
            <v>NULL</v>
          </cell>
          <cell r="AC480" t="str">
            <v>NULL</v>
          </cell>
          <cell r="AD480">
            <v>4</v>
          </cell>
          <cell r="AE480" t="str">
            <v>SM</v>
          </cell>
          <cell r="AF480">
            <v>2</v>
          </cell>
          <cell r="AG480">
            <v>2</v>
          </cell>
          <cell r="AH480">
            <v>4</v>
          </cell>
          <cell r="AI480">
            <v>4</v>
          </cell>
          <cell r="AJ480" t="str">
            <v>NULL</v>
          </cell>
          <cell r="AK480">
            <v>2</v>
          </cell>
          <cell r="AL480">
            <v>9</v>
          </cell>
        </row>
        <row r="481">
          <cell r="A481">
            <v>116394</v>
          </cell>
          <cell r="B481">
            <v>8503650</v>
          </cell>
          <cell r="C481" t="str">
            <v>St Mary's Catholic Primary School</v>
          </cell>
          <cell r="D481" t="str">
            <v>South East</v>
          </cell>
          <cell r="E481" t="str">
            <v>South East</v>
          </cell>
          <cell r="F481" t="str">
            <v>Hampshire</v>
          </cell>
          <cell r="G481" t="str">
            <v>Gosport</v>
          </cell>
          <cell r="H481" t="str">
            <v>PO12 3NB</v>
          </cell>
          <cell r="I481" t="str">
            <v>Voluntary Aided School</v>
          </cell>
          <cell r="J481" t="str">
            <v>Primary</v>
          </cell>
          <cell r="K481" t="str">
            <v>Does not have a sixth form</v>
          </cell>
          <cell r="L481">
            <v>10007319</v>
          </cell>
          <cell r="M481">
            <v>42282</v>
          </cell>
          <cell r="N481">
            <v>42282</v>
          </cell>
          <cell r="O481" t="str">
            <v>Requires Improvement monitoring Visit 1</v>
          </cell>
          <cell r="P481" t="str">
            <v>Schools - S8</v>
          </cell>
          <cell r="Q481" t="str">
            <v>NULL</v>
          </cell>
          <cell r="R481" t="str">
            <v>NULL</v>
          </cell>
          <cell r="S481" t="str">
            <v>NULL</v>
          </cell>
          <cell r="T481" t="str">
            <v>NULL</v>
          </cell>
          <cell r="U481" t="str">
            <v>NULL</v>
          </cell>
          <cell r="V481" t="str">
            <v>NULL</v>
          </cell>
          <cell r="W481" t="str">
            <v>NULL</v>
          </cell>
          <cell r="X481" t="str">
            <v>NULL</v>
          </cell>
          <cell r="Y481" t="str">
            <v>NULL</v>
          </cell>
          <cell r="Z481" t="str">
            <v>NULL</v>
          </cell>
          <cell r="AA481" t="str">
            <v>NULL</v>
          </cell>
          <cell r="AB481" t="str">
            <v>NULL</v>
          </cell>
          <cell r="AC481" t="str">
            <v>NULL</v>
          </cell>
          <cell r="AD481">
            <v>3</v>
          </cell>
          <cell r="AE481" t="str">
            <v>NULL</v>
          </cell>
          <cell r="AF481">
            <v>3</v>
          </cell>
          <cell r="AG481">
            <v>3</v>
          </cell>
          <cell r="AH481">
            <v>3</v>
          </cell>
          <cell r="AI481">
            <v>3</v>
          </cell>
          <cell r="AJ481" t="str">
            <v>NULL</v>
          </cell>
          <cell r="AK481">
            <v>3</v>
          </cell>
          <cell r="AL481">
            <v>9</v>
          </cell>
        </row>
        <row r="482">
          <cell r="A482">
            <v>116411</v>
          </cell>
          <cell r="B482">
            <v>8504113</v>
          </cell>
          <cell r="C482" t="str">
            <v>The Toynbee School</v>
          </cell>
          <cell r="D482" t="str">
            <v>South East</v>
          </cell>
          <cell r="E482" t="str">
            <v>South East</v>
          </cell>
          <cell r="F482" t="str">
            <v>Hampshire</v>
          </cell>
          <cell r="G482" t="str">
            <v>Winchester</v>
          </cell>
          <cell r="H482" t="str">
            <v>SO53 2PL</v>
          </cell>
          <cell r="I482" t="str">
            <v>Community School</v>
          </cell>
          <cell r="J482" t="str">
            <v>Secondary</v>
          </cell>
          <cell r="K482" t="str">
            <v>Does not have a sixth form</v>
          </cell>
          <cell r="L482">
            <v>10002380</v>
          </cell>
          <cell r="M482">
            <v>42283</v>
          </cell>
          <cell r="N482">
            <v>42284</v>
          </cell>
          <cell r="O482" t="str">
            <v>Requires Improvement S5 Reinspection Visit 1</v>
          </cell>
          <cell r="P482" t="str">
            <v>Schools - S5</v>
          </cell>
          <cell r="Q482" t="str">
            <v>NULL</v>
          </cell>
          <cell r="R482">
            <v>2</v>
          </cell>
          <cell r="S482" t="str">
            <v>NULL</v>
          </cell>
          <cell r="T482">
            <v>2</v>
          </cell>
          <cell r="U482">
            <v>2</v>
          </cell>
          <cell r="V482">
            <v>2</v>
          </cell>
          <cell r="W482">
            <v>2</v>
          </cell>
          <cell r="X482" t="str">
            <v>NULL</v>
          </cell>
          <cell r="Y482" t="str">
            <v>NULL</v>
          </cell>
          <cell r="Z482" t="str">
            <v>NULL</v>
          </cell>
          <cell r="AA482" t="str">
            <v>NULL</v>
          </cell>
          <cell r="AB482" t="str">
            <v>NULL</v>
          </cell>
          <cell r="AC482" t="str">
            <v>NULL</v>
          </cell>
          <cell r="AD482">
            <v>3</v>
          </cell>
          <cell r="AE482" t="str">
            <v>NULL</v>
          </cell>
          <cell r="AF482">
            <v>3</v>
          </cell>
          <cell r="AG482">
            <v>3</v>
          </cell>
          <cell r="AH482">
            <v>2</v>
          </cell>
          <cell r="AI482">
            <v>3</v>
          </cell>
          <cell r="AJ482" t="str">
            <v>NULL</v>
          </cell>
          <cell r="AK482" t="str">
            <v>NULL</v>
          </cell>
          <cell r="AL482" t="str">
            <v>NULL</v>
          </cell>
        </row>
        <row r="483">
          <cell r="A483">
            <v>116428</v>
          </cell>
          <cell r="B483">
            <v>8504159</v>
          </cell>
          <cell r="C483" t="str">
            <v>Crookhorn College</v>
          </cell>
          <cell r="D483" t="str">
            <v>South East</v>
          </cell>
          <cell r="E483" t="str">
            <v>South East</v>
          </cell>
          <cell r="F483" t="str">
            <v>Hampshire</v>
          </cell>
          <cell r="G483" t="str">
            <v>Havant</v>
          </cell>
          <cell r="H483" t="str">
            <v>PO7 5UD</v>
          </cell>
          <cell r="I483" t="str">
            <v>Foundation School</v>
          </cell>
          <cell r="J483" t="str">
            <v>Secondary</v>
          </cell>
          <cell r="K483" t="str">
            <v>Does not have a sixth form</v>
          </cell>
          <cell r="L483">
            <v>10002379</v>
          </cell>
          <cell r="M483">
            <v>42284</v>
          </cell>
          <cell r="N483">
            <v>42285</v>
          </cell>
          <cell r="O483" t="str">
            <v>Requires Improvement S5 Reinspection Visit 1</v>
          </cell>
          <cell r="P483" t="str">
            <v>Schools - S5</v>
          </cell>
          <cell r="Q483" t="str">
            <v>NULL</v>
          </cell>
          <cell r="R483">
            <v>2</v>
          </cell>
          <cell r="S483" t="str">
            <v>NULL</v>
          </cell>
          <cell r="T483">
            <v>2</v>
          </cell>
          <cell r="U483">
            <v>2</v>
          </cell>
          <cell r="V483">
            <v>2</v>
          </cell>
          <cell r="W483">
            <v>2</v>
          </cell>
          <cell r="X483" t="str">
            <v>NULL</v>
          </cell>
          <cell r="Y483" t="str">
            <v>NULL</v>
          </cell>
          <cell r="Z483" t="str">
            <v>NULL</v>
          </cell>
          <cell r="AA483" t="str">
            <v>NULL</v>
          </cell>
          <cell r="AB483" t="str">
            <v>NULL</v>
          </cell>
          <cell r="AC483" t="str">
            <v>NULL</v>
          </cell>
          <cell r="AD483">
            <v>3</v>
          </cell>
          <cell r="AE483" t="str">
            <v>NULL</v>
          </cell>
          <cell r="AF483">
            <v>3</v>
          </cell>
          <cell r="AG483">
            <v>3</v>
          </cell>
          <cell r="AH483">
            <v>2</v>
          </cell>
          <cell r="AI483">
            <v>3</v>
          </cell>
          <cell r="AJ483" t="str">
            <v>NULL</v>
          </cell>
          <cell r="AK483" t="str">
            <v>NULL</v>
          </cell>
          <cell r="AL483" t="str">
            <v>NULL</v>
          </cell>
        </row>
        <row r="484">
          <cell r="A484">
            <v>116432</v>
          </cell>
          <cell r="B484">
            <v>8504164</v>
          </cell>
          <cell r="C484" t="str">
            <v>Cranbourne Business and Enterprise College</v>
          </cell>
          <cell r="D484" t="str">
            <v>South East</v>
          </cell>
          <cell r="E484" t="str">
            <v>South East</v>
          </cell>
          <cell r="F484" t="str">
            <v>Hampshire</v>
          </cell>
          <cell r="G484" t="str">
            <v>Basingstoke</v>
          </cell>
          <cell r="H484" t="str">
            <v>RG21 3NP</v>
          </cell>
          <cell r="I484" t="str">
            <v>Community School</v>
          </cell>
          <cell r="J484" t="str">
            <v>Secondary</v>
          </cell>
          <cell r="K484" t="str">
            <v>Does not have a sixth form</v>
          </cell>
          <cell r="L484">
            <v>10003030</v>
          </cell>
          <cell r="M484">
            <v>42340</v>
          </cell>
          <cell r="N484">
            <v>42341</v>
          </cell>
          <cell r="O484" t="str">
            <v>Maintained Academy and School Short inspection</v>
          </cell>
          <cell r="P484" t="str">
            <v>Schools - S8 deemed S5</v>
          </cell>
          <cell r="Q484" t="str">
            <v>NULL</v>
          </cell>
          <cell r="R484">
            <v>4</v>
          </cell>
          <cell r="S484" t="str">
            <v>SM</v>
          </cell>
          <cell r="T484">
            <v>3</v>
          </cell>
          <cell r="U484">
            <v>3</v>
          </cell>
          <cell r="V484">
            <v>4</v>
          </cell>
          <cell r="W484">
            <v>4</v>
          </cell>
          <cell r="X484" t="str">
            <v>NULL</v>
          </cell>
          <cell r="Y484" t="str">
            <v>NULL</v>
          </cell>
          <cell r="Z484" t="str">
            <v>NULL</v>
          </cell>
          <cell r="AA484" t="str">
            <v>NULL</v>
          </cell>
          <cell r="AB484" t="str">
            <v>NULL</v>
          </cell>
          <cell r="AC484" t="str">
            <v>NULL</v>
          </cell>
          <cell r="AD484">
            <v>2</v>
          </cell>
          <cell r="AE484" t="str">
            <v>NULL</v>
          </cell>
          <cell r="AF484">
            <v>2</v>
          </cell>
          <cell r="AG484">
            <v>2</v>
          </cell>
          <cell r="AH484">
            <v>2</v>
          </cell>
          <cell r="AI484">
            <v>2</v>
          </cell>
          <cell r="AJ484" t="str">
            <v>NULL</v>
          </cell>
          <cell r="AK484">
            <v>9</v>
          </cell>
          <cell r="AL484" t="str">
            <v>NULL</v>
          </cell>
        </row>
        <row r="485">
          <cell r="A485">
            <v>116433</v>
          </cell>
          <cell r="B485">
            <v>8504166</v>
          </cell>
          <cell r="C485" t="str">
            <v>Yateley School</v>
          </cell>
          <cell r="D485" t="str">
            <v>South East</v>
          </cell>
          <cell r="E485" t="str">
            <v>South East</v>
          </cell>
          <cell r="F485" t="str">
            <v>Hampshire</v>
          </cell>
          <cell r="G485" t="str">
            <v>North East Hampshire</v>
          </cell>
          <cell r="H485" t="str">
            <v>GU46 6NW</v>
          </cell>
          <cell r="I485" t="str">
            <v>Community School</v>
          </cell>
          <cell r="J485" t="str">
            <v>Secondary</v>
          </cell>
          <cell r="K485" t="str">
            <v>Has a sixth form</v>
          </cell>
          <cell r="L485">
            <v>10003513</v>
          </cell>
          <cell r="M485">
            <v>42333</v>
          </cell>
          <cell r="N485">
            <v>42334</v>
          </cell>
          <cell r="O485" t="str">
            <v>Maintained Academy and School Short inspection</v>
          </cell>
          <cell r="P485" t="str">
            <v>Schools - S8 deemed S5</v>
          </cell>
          <cell r="Q485" t="str">
            <v>NULL</v>
          </cell>
          <cell r="R485">
            <v>3</v>
          </cell>
          <cell r="S485" t="str">
            <v>NULL</v>
          </cell>
          <cell r="T485">
            <v>3</v>
          </cell>
          <cell r="U485">
            <v>3</v>
          </cell>
          <cell r="V485">
            <v>3</v>
          </cell>
          <cell r="W485">
            <v>3</v>
          </cell>
          <cell r="X485" t="str">
            <v>NULL</v>
          </cell>
          <cell r="Y485" t="str">
            <v>NULL</v>
          </cell>
          <cell r="Z485">
            <v>2</v>
          </cell>
          <cell r="AA485" t="str">
            <v>NULL</v>
          </cell>
          <cell r="AB485" t="str">
            <v>NULL</v>
          </cell>
          <cell r="AC485" t="str">
            <v>NULL</v>
          </cell>
          <cell r="AD485">
            <v>2</v>
          </cell>
          <cell r="AE485" t="str">
            <v>NULL</v>
          </cell>
          <cell r="AF485">
            <v>2</v>
          </cell>
          <cell r="AG485">
            <v>2</v>
          </cell>
          <cell r="AH485">
            <v>2</v>
          </cell>
          <cell r="AI485">
            <v>2</v>
          </cell>
          <cell r="AJ485" t="str">
            <v>NULL</v>
          </cell>
          <cell r="AK485">
            <v>2</v>
          </cell>
          <cell r="AL485">
            <v>2</v>
          </cell>
        </row>
        <row r="486">
          <cell r="A486">
            <v>116446</v>
          </cell>
          <cell r="B486">
            <v>8504203</v>
          </cell>
          <cell r="C486" t="str">
            <v>Cove School</v>
          </cell>
          <cell r="D486" t="str">
            <v>South East</v>
          </cell>
          <cell r="E486" t="str">
            <v>South East</v>
          </cell>
          <cell r="F486" t="str">
            <v>Hampshire</v>
          </cell>
          <cell r="G486" t="str">
            <v>Aldershot</v>
          </cell>
          <cell r="H486" t="str">
            <v>GU14 9RN</v>
          </cell>
          <cell r="I486" t="str">
            <v>Community School</v>
          </cell>
          <cell r="J486" t="str">
            <v>Secondary</v>
          </cell>
          <cell r="K486" t="str">
            <v>Does not have a sixth form</v>
          </cell>
          <cell r="L486">
            <v>10005259</v>
          </cell>
          <cell r="M486">
            <v>42325</v>
          </cell>
          <cell r="N486">
            <v>42326</v>
          </cell>
          <cell r="O486" t="str">
            <v>Schools into Special Measures Visit 4</v>
          </cell>
          <cell r="P486" t="str">
            <v>Schools - S8 deemed S5</v>
          </cell>
          <cell r="Q486" t="str">
            <v>NULL</v>
          </cell>
          <cell r="R486">
            <v>3</v>
          </cell>
          <cell r="S486" t="str">
            <v>NULL</v>
          </cell>
          <cell r="T486">
            <v>3</v>
          </cell>
          <cell r="U486">
            <v>3</v>
          </cell>
          <cell r="V486">
            <v>2</v>
          </cell>
          <cell r="W486">
            <v>2</v>
          </cell>
          <cell r="X486" t="str">
            <v>NULL</v>
          </cell>
          <cell r="Y486" t="str">
            <v>NULL</v>
          </cell>
          <cell r="Z486" t="str">
            <v>NULL</v>
          </cell>
          <cell r="AA486" t="str">
            <v>NULL</v>
          </cell>
          <cell r="AB486" t="str">
            <v>NULL</v>
          </cell>
          <cell r="AC486" t="str">
            <v>NULL</v>
          </cell>
          <cell r="AD486">
            <v>4</v>
          </cell>
          <cell r="AE486" t="str">
            <v>SM</v>
          </cell>
          <cell r="AF486">
            <v>4</v>
          </cell>
          <cell r="AG486">
            <v>4</v>
          </cell>
          <cell r="AH486">
            <v>3</v>
          </cell>
          <cell r="AI486">
            <v>4</v>
          </cell>
          <cell r="AJ486" t="str">
            <v>NULL</v>
          </cell>
          <cell r="AK486" t="str">
            <v>NULL</v>
          </cell>
          <cell r="AL486" t="str">
            <v>NULL</v>
          </cell>
        </row>
        <row r="487">
          <cell r="A487">
            <v>116462</v>
          </cell>
          <cell r="B487">
            <v>8514302</v>
          </cell>
          <cell r="C487" t="str">
            <v>King Richard School</v>
          </cell>
          <cell r="D487" t="str">
            <v>South East</v>
          </cell>
          <cell r="E487" t="str">
            <v>South East</v>
          </cell>
          <cell r="F487" t="str">
            <v>Portsmouth</v>
          </cell>
          <cell r="G487" t="str">
            <v>Portsmouth North</v>
          </cell>
          <cell r="H487" t="str">
            <v>PO6 4QP</v>
          </cell>
          <cell r="I487" t="str">
            <v>Foundation School</v>
          </cell>
          <cell r="J487" t="str">
            <v>Secondary</v>
          </cell>
          <cell r="K487" t="str">
            <v>Does not have a sixth form</v>
          </cell>
          <cell r="L487">
            <v>10001414</v>
          </cell>
          <cell r="M487">
            <v>42339</v>
          </cell>
          <cell r="N487">
            <v>42340</v>
          </cell>
          <cell r="O487" t="str">
            <v>Maintained Academy and School Short inspection</v>
          </cell>
          <cell r="P487" t="str">
            <v>Schools - S8 deemed S5</v>
          </cell>
          <cell r="Q487" t="str">
            <v>NULL</v>
          </cell>
          <cell r="R487">
            <v>3</v>
          </cell>
          <cell r="S487" t="str">
            <v>NULL</v>
          </cell>
          <cell r="T487">
            <v>3</v>
          </cell>
          <cell r="U487">
            <v>3</v>
          </cell>
          <cell r="V487">
            <v>2</v>
          </cell>
          <cell r="W487">
            <v>2</v>
          </cell>
          <cell r="X487" t="str">
            <v>NULL</v>
          </cell>
          <cell r="Y487" t="str">
            <v>NULL</v>
          </cell>
          <cell r="Z487" t="str">
            <v>NULL</v>
          </cell>
          <cell r="AA487" t="str">
            <v>NULL</v>
          </cell>
          <cell r="AB487" t="str">
            <v>NULL</v>
          </cell>
          <cell r="AC487" t="str">
            <v>NULL</v>
          </cell>
          <cell r="AD487">
            <v>2</v>
          </cell>
          <cell r="AE487" t="str">
            <v>NULL</v>
          </cell>
          <cell r="AF487">
            <v>2</v>
          </cell>
          <cell r="AG487">
            <v>2</v>
          </cell>
          <cell r="AH487">
            <v>2</v>
          </cell>
          <cell r="AI487">
            <v>2</v>
          </cell>
          <cell r="AJ487" t="str">
            <v>NULL</v>
          </cell>
          <cell r="AK487" t="str">
            <v>NULL</v>
          </cell>
          <cell r="AL487" t="str">
            <v>NULL</v>
          </cell>
        </row>
        <row r="488">
          <cell r="A488">
            <v>116607</v>
          </cell>
          <cell r="B488">
            <v>8507018</v>
          </cell>
          <cell r="C488" t="str">
            <v>Heathfield Special School</v>
          </cell>
          <cell r="D488" t="str">
            <v>South East</v>
          </cell>
          <cell r="E488" t="str">
            <v>South East</v>
          </cell>
          <cell r="F488" t="str">
            <v>Hampshire</v>
          </cell>
          <cell r="G488" t="str">
            <v>Fareham</v>
          </cell>
          <cell r="H488" t="str">
            <v>PO14 3BN</v>
          </cell>
          <cell r="I488" t="str">
            <v>Community Special School</v>
          </cell>
          <cell r="J488" t="str">
            <v>Special</v>
          </cell>
          <cell r="K488" t="str">
            <v>Not applicable</v>
          </cell>
          <cell r="L488">
            <v>10007332</v>
          </cell>
          <cell r="M488">
            <v>42326</v>
          </cell>
          <cell r="N488">
            <v>42326</v>
          </cell>
          <cell r="O488" t="str">
            <v>Requires Improvement monitoring Visit 1</v>
          </cell>
          <cell r="P488" t="str">
            <v>Schools - S8</v>
          </cell>
          <cell r="Q488" t="str">
            <v>NULL</v>
          </cell>
          <cell r="R488" t="str">
            <v>NULL</v>
          </cell>
          <cell r="S488" t="str">
            <v>NULL</v>
          </cell>
          <cell r="T488" t="str">
            <v>NULL</v>
          </cell>
          <cell r="U488" t="str">
            <v>NULL</v>
          </cell>
          <cell r="V488" t="str">
            <v>NULL</v>
          </cell>
          <cell r="W488" t="str">
            <v>NULL</v>
          </cell>
          <cell r="X488" t="str">
            <v>NULL</v>
          </cell>
          <cell r="Y488" t="str">
            <v>NULL</v>
          </cell>
          <cell r="Z488" t="str">
            <v>NULL</v>
          </cell>
          <cell r="AA488" t="str">
            <v>NULL</v>
          </cell>
          <cell r="AB488" t="str">
            <v>NULL</v>
          </cell>
          <cell r="AC488" t="str">
            <v>NULL</v>
          </cell>
          <cell r="AD488">
            <v>3</v>
          </cell>
          <cell r="AE488" t="str">
            <v>NULL</v>
          </cell>
          <cell r="AF488">
            <v>3</v>
          </cell>
          <cell r="AG488">
            <v>3</v>
          </cell>
          <cell r="AH488">
            <v>2</v>
          </cell>
          <cell r="AI488">
            <v>3</v>
          </cell>
          <cell r="AJ488" t="str">
            <v>NULL</v>
          </cell>
          <cell r="AK488">
            <v>2</v>
          </cell>
          <cell r="AL488">
            <v>9</v>
          </cell>
        </row>
        <row r="489">
          <cell r="A489">
            <v>116614</v>
          </cell>
          <cell r="B489">
            <v>8507026</v>
          </cell>
          <cell r="C489" t="str">
            <v>Limington House School</v>
          </cell>
          <cell r="D489" t="str">
            <v>South East</v>
          </cell>
          <cell r="E489" t="str">
            <v>South East</v>
          </cell>
          <cell r="F489" t="str">
            <v>Hampshire</v>
          </cell>
          <cell r="G489" t="str">
            <v>Basingstoke</v>
          </cell>
          <cell r="H489" t="str">
            <v>RG22 6PS</v>
          </cell>
          <cell r="I489" t="str">
            <v>Community Special School</v>
          </cell>
          <cell r="J489" t="str">
            <v>Special</v>
          </cell>
          <cell r="K489" t="str">
            <v>Has a sixth form</v>
          </cell>
          <cell r="L489">
            <v>10001237</v>
          </cell>
          <cell r="M489">
            <v>42333</v>
          </cell>
          <cell r="N489">
            <v>42333</v>
          </cell>
          <cell r="O489" t="str">
            <v>Maintained Academy and School Short inspection</v>
          </cell>
          <cell r="P489" t="str">
            <v>Schools - Short inspection</v>
          </cell>
          <cell r="Q489" t="str">
            <v>NULL</v>
          </cell>
          <cell r="R489" t="str">
            <v>NULL</v>
          </cell>
          <cell r="S489" t="str">
            <v>NULL</v>
          </cell>
          <cell r="T489" t="str">
            <v>NULL</v>
          </cell>
          <cell r="U489" t="str">
            <v>NULL</v>
          </cell>
          <cell r="V489" t="str">
            <v>NULL</v>
          </cell>
          <cell r="W489" t="str">
            <v>NULL</v>
          </cell>
          <cell r="X489" t="str">
            <v>NULL</v>
          </cell>
          <cell r="Y489" t="str">
            <v>NULL</v>
          </cell>
          <cell r="Z489" t="str">
            <v>NULL</v>
          </cell>
          <cell r="AA489" t="str">
            <v>NULL</v>
          </cell>
          <cell r="AB489" t="str">
            <v>NULL</v>
          </cell>
          <cell r="AC489" t="str">
            <v>NULL</v>
          </cell>
          <cell r="AD489">
            <v>2</v>
          </cell>
          <cell r="AE489" t="str">
            <v>NULL</v>
          </cell>
          <cell r="AF489">
            <v>2</v>
          </cell>
          <cell r="AG489">
            <v>2</v>
          </cell>
          <cell r="AH489">
            <v>2</v>
          </cell>
          <cell r="AI489">
            <v>2</v>
          </cell>
          <cell r="AJ489" t="str">
            <v>NULL</v>
          </cell>
          <cell r="AK489" t="str">
            <v>NULL</v>
          </cell>
          <cell r="AL489" t="str">
            <v>NULL</v>
          </cell>
        </row>
        <row r="490">
          <cell r="A490">
            <v>116754</v>
          </cell>
          <cell r="B490">
            <v>8852172</v>
          </cell>
          <cell r="C490" t="str">
            <v>Nunnery Wood Primary School</v>
          </cell>
          <cell r="D490" t="str">
            <v>West Midlands</v>
          </cell>
          <cell r="E490" t="str">
            <v>West Midlands</v>
          </cell>
          <cell r="F490" t="str">
            <v>Worcestershire</v>
          </cell>
          <cell r="G490" t="str">
            <v>Worcester</v>
          </cell>
          <cell r="H490" t="str">
            <v>WR5 1QE</v>
          </cell>
          <cell r="I490" t="str">
            <v>Community School</v>
          </cell>
          <cell r="J490" t="str">
            <v>Primary</v>
          </cell>
          <cell r="K490" t="str">
            <v>Does not have a sixth form</v>
          </cell>
          <cell r="L490">
            <v>10000475</v>
          </cell>
          <cell r="M490">
            <v>42325</v>
          </cell>
          <cell r="N490">
            <v>42325</v>
          </cell>
          <cell r="O490" t="str">
            <v>Maintained Academy and School Short inspection</v>
          </cell>
          <cell r="P490" t="str">
            <v>Schools - Short inspection</v>
          </cell>
          <cell r="Q490" t="str">
            <v>NULL</v>
          </cell>
          <cell r="R490" t="str">
            <v>NULL</v>
          </cell>
          <cell r="S490" t="str">
            <v>NULL</v>
          </cell>
          <cell r="T490" t="str">
            <v>NULL</v>
          </cell>
          <cell r="U490" t="str">
            <v>NULL</v>
          </cell>
          <cell r="V490" t="str">
            <v>NULL</v>
          </cell>
          <cell r="W490" t="str">
            <v>NULL</v>
          </cell>
          <cell r="X490" t="str">
            <v>NULL</v>
          </cell>
          <cell r="Y490" t="str">
            <v>NULL</v>
          </cell>
          <cell r="Z490" t="str">
            <v>NULL</v>
          </cell>
          <cell r="AA490" t="str">
            <v>NULL</v>
          </cell>
          <cell r="AB490" t="str">
            <v>NULL</v>
          </cell>
          <cell r="AC490" t="str">
            <v>NULL</v>
          </cell>
          <cell r="AD490">
            <v>2</v>
          </cell>
          <cell r="AE490" t="str">
            <v>NULL</v>
          </cell>
          <cell r="AF490">
            <v>2</v>
          </cell>
          <cell r="AG490">
            <v>2</v>
          </cell>
          <cell r="AH490">
            <v>2</v>
          </cell>
          <cell r="AI490">
            <v>2</v>
          </cell>
          <cell r="AJ490" t="str">
            <v>NULL</v>
          </cell>
          <cell r="AK490">
            <v>8</v>
          </cell>
          <cell r="AL490" t="str">
            <v>NULL</v>
          </cell>
        </row>
        <row r="491">
          <cell r="A491">
            <v>116782</v>
          </cell>
          <cell r="B491">
            <v>8853002</v>
          </cell>
          <cell r="C491" t="str">
            <v>Belbroughton CofE Primary School</v>
          </cell>
          <cell r="D491" t="str">
            <v>West Midlands</v>
          </cell>
          <cell r="E491" t="str">
            <v>West Midlands</v>
          </cell>
          <cell r="F491" t="str">
            <v>Worcestershire</v>
          </cell>
          <cell r="G491" t="str">
            <v>Bromsgrove</v>
          </cell>
          <cell r="H491" t="str">
            <v>DY9 9TF</v>
          </cell>
          <cell r="I491" t="str">
            <v>Voluntary Controlled School</v>
          </cell>
          <cell r="J491" t="str">
            <v>Primary</v>
          </cell>
          <cell r="K491" t="str">
            <v>Does not have a sixth form</v>
          </cell>
          <cell r="L491">
            <v>10002454</v>
          </cell>
          <cell r="M491">
            <v>42327</v>
          </cell>
          <cell r="N491">
            <v>42328</v>
          </cell>
          <cell r="O491" t="str">
            <v>Requires Improvement S5 Reinspection Visit 1</v>
          </cell>
          <cell r="P491" t="str">
            <v>Schools - S5</v>
          </cell>
          <cell r="Q491" t="str">
            <v>NULL</v>
          </cell>
          <cell r="R491">
            <v>2</v>
          </cell>
          <cell r="S491" t="str">
            <v>NULL</v>
          </cell>
          <cell r="T491">
            <v>2</v>
          </cell>
          <cell r="U491">
            <v>2</v>
          </cell>
          <cell r="V491">
            <v>2</v>
          </cell>
          <cell r="W491">
            <v>2</v>
          </cell>
          <cell r="X491" t="str">
            <v>NULL</v>
          </cell>
          <cell r="Y491">
            <v>2</v>
          </cell>
          <cell r="Z491" t="str">
            <v>NULL</v>
          </cell>
          <cell r="AA491" t="str">
            <v>NULL</v>
          </cell>
          <cell r="AB491" t="str">
            <v>NULL</v>
          </cell>
          <cell r="AC491" t="str">
            <v>NULL</v>
          </cell>
          <cell r="AD491">
            <v>3</v>
          </cell>
          <cell r="AE491" t="str">
            <v>NULL</v>
          </cell>
          <cell r="AF491">
            <v>3</v>
          </cell>
          <cell r="AG491">
            <v>3</v>
          </cell>
          <cell r="AH491">
            <v>2</v>
          </cell>
          <cell r="AI491">
            <v>3</v>
          </cell>
          <cell r="AJ491" t="str">
            <v>NULL</v>
          </cell>
          <cell r="AK491" t="str">
            <v>NULL</v>
          </cell>
          <cell r="AL491" t="str">
            <v>NULL</v>
          </cell>
        </row>
        <row r="492">
          <cell r="A492">
            <v>116789</v>
          </cell>
          <cell r="B492">
            <v>8853014</v>
          </cell>
          <cell r="C492" t="str">
            <v>Callow End CofE Primary School</v>
          </cell>
          <cell r="D492" t="str">
            <v>West Midlands</v>
          </cell>
          <cell r="E492" t="str">
            <v>West Midlands</v>
          </cell>
          <cell r="F492" t="str">
            <v>Worcestershire</v>
          </cell>
          <cell r="G492" t="str">
            <v>West Worcestershire</v>
          </cell>
          <cell r="H492" t="str">
            <v>WR2 4TE</v>
          </cell>
          <cell r="I492" t="str">
            <v>Voluntary Controlled School</v>
          </cell>
          <cell r="J492" t="str">
            <v>Primary</v>
          </cell>
          <cell r="K492" t="str">
            <v>Does not have a sixth form</v>
          </cell>
          <cell r="L492">
            <v>10001522</v>
          </cell>
          <cell r="M492">
            <v>42346</v>
          </cell>
          <cell r="N492">
            <v>42346</v>
          </cell>
          <cell r="O492" t="str">
            <v>Maintained Academy and School Short inspection</v>
          </cell>
          <cell r="P492" t="str">
            <v>Schools - Short inspection</v>
          </cell>
          <cell r="Q492" t="str">
            <v>NULL</v>
          </cell>
          <cell r="R492" t="str">
            <v>NULL</v>
          </cell>
          <cell r="S492" t="str">
            <v>NULL</v>
          </cell>
          <cell r="T492" t="str">
            <v>NULL</v>
          </cell>
          <cell r="U492" t="str">
            <v>NULL</v>
          </cell>
          <cell r="V492" t="str">
            <v>NULL</v>
          </cell>
          <cell r="W492" t="str">
            <v>NULL</v>
          </cell>
          <cell r="X492" t="str">
            <v>NULL</v>
          </cell>
          <cell r="Y492" t="str">
            <v>NULL</v>
          </cell>
          <cell r="Z492" t="str">
            <v>NULL</v>
          </cell>
          <cell r="AA492" t="str">
            <v>NULL</v>
          </cell>
          <cell r="AB492" t="str">
            <v>NULL</v>
          </cell>
          <cell r="AC492" t="str">
            <v>NULL</v>
          </cell>
          <cell r="AD492">
            <v>2</v>
          </cell>
          <cell r="AE492" t="str">
            <v>NULL</v>
          </cell>
          <cell r="AF492">
            <v>2</v>
          </cell>
          <cell r="AG492">
            <v>2</v>
          </cell>
          <cell r="AH492">
            <v>1</v>
          </cell>
          <cell r="AI492">
            <v>2</v>
          </cell>
          <cell r="AJ492" t="str">
            <v>NULL</v>
          </cell>
          <cell r="AK492">
            <v>8</v>
          </cell>
          <cell r="AL492" t="str">
            <v>NULL</v>
          </cell>
        </row>
        <row r="493">
          <cell r="A493">
            <v>116802</v>
          </cell>
          <cell r="B493">
            <v>8853029</v>
          </cell>
          <cell r="C493" t="str">
            <v>Defford-Cum-Besford CofE School</v>
          </cell>
          <cell r="D493" t="str">
            <v>West Midlands</v>
          </cell>
          <cell r="E493" t="str">
            <v>West Midlands</v>
          </cell>
          <cell r="F493" t="str">
            <v>Worcestershire</v>
          </cell>
          <cell r="G493" t="str">
            <v>West Worcestershire</v>
          </cell>
          <cell r="H493" t="str">
            <v>WR8 9BH</v>
          </cell>
          <cell r="I493" t="str">
            <v>Voluntary Controlled School</v>
          </cell>
          <cell r="J493" t="str">
            <v>Primary</v>
          </cell>
          <cell r="K493" t="str">
            <v>Does not have a sixth form</v>
          </cell>
          <cell r="L493">
            <v>10002453</v>
          </cell>
          <cell r="M493">
            <v>42297</v>
          </cell>
          <cell r="N493">
            <v>42298</v>
          </cell>
          <cell r="O493" t="str">
            <v>Requires Improvement S5 Reinspection Visit 1</v>
          </cell>
          <cell r="P493" t="str">
            <v>Schools - S5</v>
          </cell>
          <cell r="Q493" t="str">
            <v>NULL</v>
          </cell>
          <cell r="R493">
            <v>2</v>
          </cell>
          <cell r="S493" t="str">
            <v>NULL</v>
          </cell>
          <cell r="T493">
            <v>2</v>
          </cell>
          <cell r="U493">
            <v>2</v>
          </cell>
          <cell r="V493">
            <v>2</v>
          </cell>
          <cell r="W493">
            <v>2</v>
          </cell>
          <cell r="X493" t="str">
            <v>NULL</v>
          </cell>
          <cell r="Y493">
            <v>2</v>
          </cell>
          <cell r="Z493" t="str">
            <v>NULL</v>
          </cell>
          <cell r="AA493" t="str">
            <v>NULL</v>
          </cell>
          <cell r="AB493" t="str">
            <v>NULL</v>
          </cell>
          <cell r="AC493" t="str">
            <v>NULL</v>
          </cell>
          <cell r="AD493">
            <v>3</v>
          </cell>
          <cell r="AE493" t="str">
            <v>NULL</v>
          </cell>
          <cell r="AF493">
            <v>3</v>
          </cell>
          <cell r="AG493">
            <v>3</v>
          </cell>
          <cell r="AH493">
            <v>2</v>
          </cell>
          <cell r="AI493">
            <v>2</v>
          </cell>
          <cell r="AJ493" t="str">
            <v>NULL</v>
          </cell>
          <cell r="AK493" t="str">
            <v>NULL</v>
          </cell>
          <cell r="AL493" t="str">
            <v>NULL</v>
          </cell>
        </row>
        <row r="494">
          <cell r="A494">
            <v>116831</v>
          </cell>
          <cell r="B494">
            <v>8853077</v>
          </cell>
          <cell r="C494" t="str">
            <v>Martley CofE Primary School</v>
          </cell>
          <cell r="D494" t="str">
            <v>West Midlands</v>
          </cell>
          <cell r="E494" t="str">
            <v>West Midlands</v>
          </cell>
          <cell r="F494" t="str">
            <v>Worcestershire</v>
          </cell>
          <cell r="G494" t="str">
            <v>West Worcestershire</v>
          </cell>
          <cell r="H494" t="str">
            <v>WR6 6QA</v>
          </cell>
          <cell r="I494" t="str">
            <v>Voluntary Controlled School</v>
          </cell>
          <cell r="J494" t="str">
            <v>Primary</v>
          </cell>
          <cell r="K494" t="str">
            <v>Does not have a sixth form</v>
          </cell>
          <cell r="L494">
            <v>10006680</v>
          </cell>
          <cell r="M494">
            <v>42299</v>
          </cell>
          <cell r="N494">
            <v>42299</v>
          </cell>
          <cell r="O494" t="str">
            <v>Requires Improvement monitoring Visit 1</v>
          </cell>
          <cell r="P494" t="str">
            <v>Schools - S8</v>
          </cell>
          <cell r="Q494" t="str">
            <v>NULL</v>
          </cell>
          <cell r="R494" t="str">
            <v>NULL</v>
          </cell>
          <cell r="S494" t="str">
            <v>NULL</v>
          </cell>
          <cell r="T494" t="str">
            <v>NULL</v>
          </cell>
          <cell r="U494" t="str">
            <v>NULL</v>
          </cell>
          <cell r="V494" t="str">
            <v>NULL</v>
          </cell>
          <cell r="W494" t="str">
            <v>NULL</v>
          </cell>
          <cell r="X494" t="str">
            <v>NULL</v>
          </cell>
          <cell r="Y494" t="str">
            <v>NULL</v>
          </cell>
          <cell r="Z494" t="str">
            <v>NULL</v>
          </cell>
          <cell r="AA494" t="str">
            <v>NULL</v>
          </cell>
          <cell r="AB494" t="str">
            <v>NULL</v>
          </cell>
          <cell r="AC494" t="str">
            <v>NULL</v>
          </cell>
          <cell r="AD494">
            <v>3</v>
          </cell>
          <cell r="AE494" t="str">
            <v>NULL</v>
          </cell>
          <cell r="AF494">
            <v>3</v>
          </cell>
          <cell r="AG494">
            <v>3</v>
          </cell>
          <cell r="AH494">
            <v>2</v>
          </cell>
          <cell r="AI494">
            <v>3</v>
          </cell>
          <cell r="AJ494" t="str">
            <v>NULL</v>
          </cell>
          <cell r="AK494">
            <v>3</v>
          </cell>
          <cell r="AL494">
            <v>9</v>
          </cell>
        </row>
        <row r="495">
          <cell r="A495">
            <v>116846</v>
          </cell>
          <cell r="B495">
            <v>8853097</v>
          </cell>
          <cell r="C495" t="str">
            <v>Romsley St Kenelm's CofE Primary School</v>
          </cell>
          <cell r="D495" t="str">
            <v>West Midlands</v>
          </cell>
          <cell r="E495" t="str">
            <v>West Midlands</v>
          </cell>
          <cell r="F495" t="str">
            <v>Worcestershire</v>
          </cell>
          <cell r="G495" t="str">
            <v>Bromsgrove</v>
          </cell>
          <cell r="H495" t="str">
            <v>B62 0LF</v>
          </cell>
          <cell r="I495" t="str">
            <v>Voluntary Controlled School</v>
          </cell>
          <cell r="J495" t="str">
            <v>Primary</v>
          </cell>
          <cell r="K495" t="str">
            <v>Does not have a sixth form</v>
          </cell>
          <cell r="L495">
            <v>10001418</v>
          </cell>
          <cell r="M495">
            <v>42318</v>
          </cell>
          <cell r="N495">
            <v>42319</v>
          </cell>
          <cell r="O495" t="str">
            <v>Maintained Academy and School Short inspection</v>
          </cell>
          <cell r="P495" t="str">
            <v>Schools - S8 deemed S5</v>
          </cell>
          <cell r="Q495" t="str">
            <v>NULL</v>
          </cell>
          <cell r="R495">
            <v>3</v>
          </cell>
          <cell r="S495" t="str">
            <v>NULL</v>
          </cell>
          <cell r="T495">
            <v>3</v>
          </cell>
          <cell r="U495">
            <v>3</v>
          </cell>
          <cell r="V495">
            <v>2</v>
          </cell>
          <cell r="W495">
            <v>3</v>
          </cell>
          <cell r="X495" t="str">
            <v>NULL</v>
          </cell>
          <cell r="Y495">
            <v>3</v>
          </cell>
          <cell r="Z495" t="str">
            <v>NULL</v>
          </cell>
          <cell r="AA495" t="str">
            <v>NULL</v>
          </cell>
          <cell r="AB495" t="str">
            <v>NULL</v>
          </cell>
          <cell r="AC495" t="str">
            <v>NULL</v>
          </cell>
          <cell r="AD495">
            <v>2</v>
          </cell>
          <cell r="AE495" t="str">
            <v>NULL</v>
          </cell>
          <cell r="AF495">
            <v>1</v>
          </cell>
          <cell r="AG495">
            <v>2</v>
          </cell>
          <cell r="AH495">
            <v>2</v>
          </cell>
          <cell r="AI495">
            <v>2</v>
          </cell>
          <cell r="AJ495" t="str">
            <v>NULL</v>
          </cell>
          <cell r="AK495">
            <v>2</v>
          </cell>
          <cell r="AL495">
            <v>9</v>
          </cell>
        </row>
        <row r="496">
          <cell r="A496">
            <v>116905</v>
          </cell>
          <cell r="B496">
            <v>8853365</v>
          </cell>
          <cell r="C496" t="str">
            <v>Ombersley Endowed First School</v>
          </cell>
          <cell r="D496" t="str">
            <v>West Midlands</v>
          </cell>
          <cell r="E496" t="str">
            <v>West Midlands</v>
          </cell>
          <cell r="F496" t="str">
            <v>Worcestershire</v>
          </cell>
          <cell r="G496" t="str">
            <v>Mid Worcestershire</v>
          </cell>
          <cell r="H496" t="str">
            <v>WR9 0DR</v>
          </cell>
          <cell r="I496" t="str">
            <v>Voluntary Aided School</v>
          </cell>
          <cell r="J496" t="str">
            <v>Primary</v>
          </cell>
          <cell r="K496" t="str">
            <v>Does not have a sixth form</v>
          </cell>
          <cell r="L496">
            <v>10001559</v>
          </cell>
          <cell r="M496">
            <v>42348</v>
          </cell>
          <cell r="N496">
            <v>42348</v>
          </cell>
          <cell r="O496" t="str">
            <v>Maintained Academy and School Short inspection</v>
          </cell>
          <cell r="P496" t="str">
            <v>Schools - Short inspection</v>
          </cell>
          <cell r="Q496" t="str">
            <v>NULL</v>
          </cell>
          <cell r="R496" t="str">
            <v>NULL</v>
          </cell>
          <cell r="S496" t="str">
            <v>NULL</v>
          </cell>
          <cell r="T496" t="str">
            <v>NULL</v>
          </cell>
          <cell r="U496" t="str">
            <v>NULL</v>
          </cell>
          <cell r="V496" t="str">
            <v>NULL</v>
          </cell>
          <cell r="W496" t="str">
            <v>NULL</v>
          </cell>
          <cell r="X496" t="str">
            <v>NULL</v>
          </cell>
          <cell r="Y496" t="str">
            <v>NULL</v>
          </cell>
          <cell r="Z496" t="str">
            <v>NULL</v>
          </cell>
          <cell r="AA496" t="str">
            <v>NULL</v>
          </cell>
          <cell r="AB496" t="str">
            <v>NULL</v>
          </cell>
          <cell r="AC496" t="str">
            <v>NULL</v>
          </cell>
          <cell r="AD496">
            <v>2</v>
          </cell>
          <cell r="AE496" t="str">
            <v>NULL</v>
          </cell>
          <cell r="AF496">
            <v>2</v>
          </cell>
          <cell r="AG496">
            <v>2</v>
          </cell>
          <cell r="AH496">
            <v>2</v>
          </cell>
          <cell r="AI496">
            <v>2</v>
          </cell>
          <cell r="AJ496" t="str">
            <v>NULL</v>
          </cell>
          <cell r="AK496">
            <v>2</v>
          </cell>
          <cell r="AL496">
            <v>9</v>
          </cell>
        </row>
        <row r="497">
          <cell r="A497">
            <v>117166</v>
          </cell>
          <cell r="B497">
            <v>9192131</v>
          </cell>
          <cell r="C497" t="str">
            <v>St Meryl School</v>
          </cell>
          <cell r="D497" t="str">
            <v>East of England</v>
          </cell>
          <cell r="E497" t="str">
            <v>East of England</v>
          </cell>
          <cell r="F497" t="str">
            <v>Hertfordshire</v>
          </cell>
          <cell r="G497" t="str">
            <v>Watford</v>
          </cell>
          <cell r="H497" t="str">
            <v>WD19 5BT</v>
          </cell>
          <cell r="I497" t="str">
            <v>Community School</v>
          </cell>
          <cell r="J497" t="str">
            <v>Primary</v>
          </cell>
          <cell r="K497" t="str">
            <v>Does not have a sixth form</v>
          </cell>
          <cell r="L497">
            <v>10005496</v>
          </cell>
          <cell r="M497">
            <v>42332</v>
          </cell>
          <cell r="N497">
            <v>42332</v>
          </cell>
          <cell r="O497" t="str">
            <v>Maintained Academy and School Short inspection</v>
          </cell>
          <cell r="P497" t="str">
            <v>Schools - Short inspection</v>
          </cell>
          <cell r="Q497" t="str">
            <v>NULL</v>
          </cell>
          <cell r="R497" t="str">
            <v>NULL</v>
          </cell>
          <cell r="S497" t="str">
            <v>NULL</v>
          </cell>
          <cell r="T497" t="str">
            <v>NULL</v>
          </cell>
          <cell r="U497" t="str">
            <v>NULL</v>
          </cell>
          <cell r="V497" t="str">
            <v>NULL</v>
          </cell>
          <cell r="W497" t="str">
            <v>NULL</v>
          </cell>
          <cell r="X497" t="str">
            <v>NULL</v>
          </cell>
          <cell r="Y497" t="str">
            <v>NULL</v>
          </cell>
          <cell r="Z497" t="str">
            <v>NULL</v>
          </cell>
          <cell r="AA497" t="str">
            <v>NULL</v>
          </cell>
          <cell r="AB497" t="str">
            <v>NULL</v>
          </cell>
          <cell r="AC497" t="str">
            <v>NULL</v>
          </cell>
          <cell r="AD497">
            <v>2</v>
          </cell>
          <cell r="AE497" t="str">
            <v>NULL</v>
          </cell>
          <cell r="AF497">
            <v>2</v>
          </cell>
          <cell r="AG497">
            <v>2</v>
          </cell>
          <cell r="AH497">
            <v>2</v>
          </cell>
          <cell r="AI497">
            <v>2</v>
          </cell>
          <cell r="AJ497" t="str">
            <v>NULL</v>
          </cell>
          <cell r="AK497">
            <v>3</v>
          </cell>
          <cell r="AL497">
            <v>9</v>
          </cell>
        </row>
        <row r="498">
          <cell r="A498">
            <v>117236</v>
          </cell>
          <cell r="B498">
            <v>9192253</v>
          </cell>
          <cell r="C498" t="str">
            <v>Redbourn Infants' and Nursery School</v>
          </cell>
          <cell r="D498" t="str">
            <v>East of England</v>
          </cell>
          <cell r="E498" t="str">
            <v>East of England</v>
          </cell>
          <cell r="F498" t="str">
            <v>Hertfordshire</v>
          </cell>
          <cell r="G498" t="str">
            <v>Hitchin and Harpenden</v>
          </cell>
          <cell r="H498" t="str">
            <v>AL3 7EX</v>
          </cell>
          <cell r="I498" t="str">
            <v>Community School</v>
          </cell>
          <cell r="J498" t="str">
            <v>Primary</v>
          </cell>
          <cell r="K498" t="str">
            <v>Does not have a sixth form</v>
          </cell>
          <cell r="L498">
            <v>10001350</v>
          </cell>
          <cell r="M498">
            <v>42311</v>
          </cell>
          <cell r="N498">
            <v>42312</v>
          </cell>
          <cell r="O498" t="str">
            <v>Maintained Academy and School Short inspection</v>
          </cell>
          <cell r="P498" t="str">
            <v>Schools - S8 deemed S5</v>
          </cell>
          <cell r="Q498" t="str">
            <v>NULL</v>
          </cell>
          <cell r="R498">
            <v>1</v>
          </cell>
          <cell r="S498" t="str">
            <v>NULL</v>
          </cell>
          <cell r="T498">
            <v>1</v>
          </cell>
          <cell r="U498">
            <v>1</v>
          </cell>
          <cell r="V498">
            <v>1</v>
          </cell>
          <cell r="W498">
            <v>1</v>
          </cell>
          <cell r="X498" t="str">
            <v>NULL</v>
          </cell>
          <cell r="Y498">
            <v>1</v>
          </cell>
          <cell r="Z498" t="str">
            <v>NULL</v>
          </cell>
          <cell r="AA498" t="str">
            <v>NULL</v>
          </cell>
          <cell r="AB498" t="str">
            <v>NULL</v>
          </cell>
          <cell r="AC498" t="str">
            <v>NULL</v>
          </cell>
          <cell r="AD498">
            <v>2</v>
          </cell>
          <cell r="AE498" t="str">
            <v>NULL</v>
          </cell>
          <cell r="AF498">
            <v>2</v>
          </cell>
          <cell r="AG498">
            <v>2</v>
          </cell>
          <cell r="AH498">
            <v>2</v>
          </cell>
          <cell r="AI498">
            <v>2</v>
          </cell>
          <cell r="AJ498" t="str">
            <v>NULL</v>
          </cell>
          <cell r="AK498">
            <v>2</v>
          </cell>
          <cell r="AL498">
            <v>9</v>
          </cell>
        </row>
        <row r="499">
          <cell r="A499">
            <v>117259</v>
          </cell>
          <cell r="B499">
            <v>9192300</v>
          </cell>
          <cell r="C499" t="str">
            <v>Pixmore Junior School</v>
          </cell>
          <cell r="D499" t="str">
            <v>East of England</v>
          </cell>
          <cell r="E499" t="str">
            <v>East of England</v>
          </cell>
          <cell r="F499" t="str">
            <v>Hertfordshire</v>
          </cell>
          <cell r="G499" t="str">
            <v>North East Hertfordshire</v>
          </cell>
          <cell r="H499" t="str">
            <v>SG6 1RS</v>
          </cell>
          <cell r="I499" t="str">
            <v>Community School</v>
          </cell>
          <cell r="J499" t="str">
            <v>Primary</v>
          </cell>
          <cell r="K499" t="str">
            <v>Does not have a sixth form</v>
          </cell>
          <cell r="L499">
            <v>10001902</v>
          </cell>
          <cell r="M499">
            <v>42270</v>
          </cell>
          <cell r="N499">
            <v>42271</v>
          </cell>
          <cell r="O499" t="str">
            <v>Requires Improvement S5 Reinspection Visit 1</v>
          </cell>
          <cell r="P499" t="str">
            <v>Schools - S5</v>
          </cell>
          <cell r="Q499" t="str">
            <v>NULL</v>
          </cell>
          <cell r="R499">
            <v>2</v>
          </cell>
          <cell r="S499" t="str">
            <v>NULL</v>
          </cell>
          <cell r="T499">
            <v>2</v>
          </cell>
          <cell r="U499">
            <v>2</v>
          </cell>
          <cell r="V499">
            <v>2</v>
          </cell>
          <cell r="W499">
            <v>2</v>
          </cell>
          <cell r="X499" t="str">
            <v>NULL</v>
          </cell>
          <cell r="Y499" t="str">
            <v>NULL</v>
          </cell>
          <cell r="Z499" t="str">
            <v>NULL</v>
          </cell>
          <cell r="AA499" t="str">
            <v>NULL</v>
          </cell>
          <cell r="AB499" t="str">
            <v>NULL</v>
          </cell>
          <cell r="AC499" t="str">
            <v>NULL</v>
          </cell>
          <cell r="AD499">
            <v>3</v>
          </cell>
          <cell r="AE499" t="str">
            <v>NULL</v>
          </cell>
          <cell r="AF499">
            <v>3</v>
          </cell>
          <cell r="AG499">
            <v>3</v>
          </cell>
          <cell r="AH499">
            <v>2</v>
          </cell>
          <cell r="AI499">
            <v>3</v>
          </cell>
          <cell r="AJ499" t="str">
            <v>NULL</v>
          </cell>
          <cell r="AK499" t="str">
            <v>NULL</v>
          </cell>
          <cell r="AL499" t="str">
            <v>NULL</v>
          </cell>
        </row>
        <row r="500">
          <cell r="A500">
            <v>117285</v>
          </cell>
          <cell r="B500">
            <v>9192341</v>
          </cell>
          <cell r="C500" t="str">
            <v>Martins Wood Primary School</v>
          </cell>
          <cell r="D500" t="str">
            <v>East of England</v>
          </cell>
          <cell r="E500" t="str">
            <v>East of England</v>
          </cell>
          <cell r="F500" t="str">
            <v>Hertfordshire</v>
          </cell>
          <cell r="G500" t="str">
            <v>Stevenage</v>
          </cell>
          <cell r="H500" t="str">
            <v>SG1 5RT</v>
          </cell>
          <cell r="I500" t="str">
            <v>Community School</v>
          </cell>
          <cell r="J500" t="str">
            <v>Primary</v>
          </cell>
          <cell r="K500" t="str">
            <v>Does not have a sixth form</v>
          </cell>
          <cell r="L500">
            <v>10005495</v>
          </cell>
          <cell r="M500">
            <v>42283</v>
          </cell>
          <cell r="N500">
            <v>42284</v>
          </cell>
          <cell r="O500" t="str">
            <v>Maintained Academy and School Short inspection</v>
          </cell>
          <cell r="P500" t="str">
            <v>Schools - S8 deemed S5</v>
          </cell>
          <cell r="Q500" t="str">
            <v>NULL</v>
          </cell>
          <cell r="R500">
            <v>3</v>
          </cell>
          <cell r="S500" t="str">
            <v>NULL</v>
          </cell>
          <cell r="T500">
            <v>3</v>
          </cell>
          <cell r="U500">
            <v>3</v>
          </cell>
          <cell r="V500">
            <v>2</v>
          </cell>
          <cell r="W500">
            <v>3</v>
          </cell>
          <cell r="X500" t="str">
            <v>NULL</v>
          </cell>
          <cell r="Y500">
            <v>2</v>
          </cell>
          <cell r="Z500" t="str">
            <v>NULL</v>
          </cell>
          <cell r="AA500" t="str">
            <v>NULL</v>
          </cell>
          <cell r="AB500" t="str">
            <v>NULL</v>
          </cell>
          <cell r="AC500" t="str">
            <v>NULL</v>
          </cell>
          <cell r="AD500">
            <v>2</v>
          </cell>
          <cell r="AE500" t="str">
            <v>NULL</v>
          </cell>
          <cell r="AF500">
            <v>2</v>
          </cell>
          <cell r="AG500">
            <v>2</v>
          </cell>
          <cell r="AH500">
            <v>2</v>
          </cell>
          <cell r="AI500">
            <v>2</v>
          </cell>
          <cell r="AJ500" t="str">
            <v>NULL</v>
          </cell>
          <cell r="AK500">
            <v>8</v>
          </cell>
          <cell r="AL500" t="str">
            <v>NULL</v>
          </cell>
        </row>
        <row r="501">
          <cell r="A501">
            <v>117286</v>
          </cell>
          <cell r="B501">
            <v>9192343</v>
          </cell>
          <cell r="C501" t="str">
            <v>Dundale Primary School and Nursery</v>
          </cell>
          <cell r="D501" t="str">
            <v>East of England</v>
          </cell>
          <cell r="E501" t="str">
            <v>East of England</v>
          </cell>
          <cell r="F501" t="str">
            <v>Hertfordshire</v>
          </cell>
          <cell r="G501" t="str">
            <v>South West Hertfordshire</v>
          </cell>
          <cell r="H501" t="str">
            <v>HP23 5DJ</v>
          </cell>
          <cell r="I501" t="str">
            <v>Community School</v>
          </cell>
          <cell r="J501" t="str">
            <v>Primary</v>
          </cell>
          <cell r="K501" t="str">
            <v>Does not have a sixth form</v>
          </cell>
          <cell r="L501">
            <v>10001060</v>
          </cell>
          <cell r="M501">
            <v>42269</v>
          </cell>
          <cell r="N501">
            <v>42269</v>
          </cell>
          <cell r="O501" t="str">
            <v>Maintained Academy and School Short inspection</v>
          </cell>
          <cell r="P501" t="str">
            <v>Schools - Short inspection</v>
          </cell>
          <cell r="Q501" t="str">
            <v>NULL</v>
          </cell>
          <cell r="R501" t="str">
            <v>NULL</v>
          </cell>
          <cell r="S501" t="str">
            <v>NULL</v>
          </cell>
          <cell r="T501" t="str">
            <v>NULL</v>
          </cell>
          <cell r="U501" t="str">
            <v>NULL</v>
          </cell>
          <cell r="V501" t="str">
            <v>NULL</v>
          </cell>
          <cell r="W501" t="str">
            <v>NULL</v>
          </cell>
          <cell r="X501" t="str">
            <v>NULL</v>
          </cell>
          <cell r="Y501" t="str">
            <v>NULL</v>
          </cell>
          <cell r="Z501" t="str">
            <v>NULL</v>
          </cell>
          <cell r="AA501" t="str">
            <v>NULL</v>
          </cell>
          <cell r="AB501" t="str">
            <v>NULL</v>
          </cell>
          <cell r="AC501" t="str">
            <v>NULL</v>
          </cell>
          <cell r="AD501">
            <v>2</v>
          </cell>
          <cell r="AE501" t="str">
            <v>NULL</v>
          </cell>
          <cell r="AF501">
            <v>2</v>
          </cell>
          <cell r="AG501">
            <v>2</v>
          </cell>
          <cell r="AH501">
            <v>2</v>
          </cell>
          <cell r="AI501">
            <v>2</v>
          </cell>
          <cell r="AJ501" t="str">
            <v>NULL</v>
          </cell>
          <cell r="AK501">
            <v>8</v>
          </cell>
          <cell r="AL501" t="str">
            <v>NULL</v>
          </cell>
        </row>
        <row r="502">
          <cell r="A502">
            <v>117340</v>
          </cell>
          <cell r="B502">
            <v>9192433</v>
          </cell>
          <cell r="C502" t="str">
            <v>Coates Way JMI and Nursery School</v>
          </cell>
          <cell r="D502" t="str">
            <v>East of England</v>
          </cell>
          <cell r="E502" t="str">
            <v>East of England</v>
          </cell>
          <cell r="F502" t="str">
            <v>Hertfordshire</v>
          </cell>
          <cell r="G502" t="str">
            <v>Watford</v>
          </cell>
          <cell r="H502" t="str">
            <v>WD25 9NW</v>
          </cell>
          <cell r="I502" t="str">
            <v>Community School</v>
          </cell>
          <cell r="J502" t="str">
            <v>Primary</v>
          </cell>
          <cell r="K502" t="str">
            <v>Does not have a sixth form</v>
          </cell>
          <cell r="L502">
            <v>10001901</v>
          </cell>
          <cell r="M502">
            <v>42347</v>
          </cell>
          <cell r="N502">
            <v>42348</v>
          </cell>
          <cell r="O502" t="str">
            <v>Requires Improvement S5 Reinspection Visit 1</v>
          </cell>
          <cell r="P502" t="str">
            <v>Schools - S5</v>
          </cell>
          <cell r="Q502" t="str">
            <v>NULL</v>
          </cell>
          <cell r="R502">
            <v>2</v>
          </cell>
          <cell r="S502" t="str">
            <v>NULL</v>
          </cell>
          <cell r="T502">
            <v>2</v>
          </cell>
          <cell r="U502">
            <v>2</v>
          </cell>
          <cell r="V502">
            <v>2</v>
          </cell>
          <cell r="W502">
            <v>2</v>
          </cell>
          <cell r="X502" t="str">
            <v>NULL</v>
          </cell>
          <cell r="Y502">
            <v>2</v>
          </cell>
          <cell r="Z502" t="str">
            <v>NULL</v>
          </cell>
          <cell r="AA502" t="str">
            <v>NULL</v>
          </cell>
          <cell r="AB502" t="str">
            <v>NULL</v>
          </cell>
          <cell r="AC502" t="str">
            <v>NULL</v>
          </cell>
          <cell r="AD502">
            <v>3</v>
          </cell>
          <cell r="AE502" t="str">
            <v>NULL</v>
          </cell>
          <cell r="AF502">
            <v>3</v>
          </cell>
          <cell r="AG502">
            <v>3</v>
          </cell>
          <cell r="AH502">
            <v>2</v>
          </cell>
          <cell r="AI502">
            <v>2</v>
          </cell>
          <cell r="AJ502" t="str">
            <v>NULL</v>
          </cell>
          <cell r="AK502" t="str">
            <v>NULL</v>
          </cell>
          <cell r="AL502" t="str">
            <v>NULL</v>
          </cell>
        </row>
        <row r="503">
          <cell r="A503">
            <v>117345</v>
          </cell>
          <cell r="B503">
            <v>9192442</v>
          </cell>
          <cell r="C503" t="str">
            <v>Stonehill School</v>
          </cell>
          <cell r="D503" t="str">
            <v>East of England</v>
          </cell>
          <cell r="E503" t="str">
            <v>East of England</v>
          </cell>
          <cell r="F503" t="str">
            <v>Hertfordshire</v>
          </cell>
          <cell r="G503" t="str">
            <v>North East Hertfordshire</v>
          </cell>
          <cell r="H503" t="str">
            <v>SG6 4SZ</v>
          </cell>
          <cell r="I503" t="str">
            <v>Community School</v>
          </cell>
          <cell r="J503" t="str">
            <v>Primary</v>
          </cell>
          <cell r="K503" t="str">
            <v>Does not have a sixth form</v>
          </cell>
          <cell r="L503">
            <v>10001917</v>
          </cell>
          <cell r="M503">
            <v>42339</v>
          </cell>
          <cell r="N503">
            <v>42340</v>
          </cell>
          <cell r="O503" t="str">
            <v>Requires Improvement S5 Reinspection Visit 1</v>
          </cell>
          <cell r="P503" t="str">
            <v>Schools - S5</v>
          </cell>
          <cell r="Q503" t="str">
            <v>NULL</v>
          </cell>
          <cell r="R503">
            <v>3</v>
          </cell>
          <cell r="S503" t="str">
            <v>NULL</v>
          </cell>
          <cell r="T503">
            <v>3</v>
          </cell>
          <cell r="U503">
            <v>3</v>
          </cell>
          <cell r="V503">
            <v>3</v>
          </cell>
          <cell r="W503">
            <v>3</v>
          </cell>
          <cell r="X503" t="str">
            <v>NULL</v>
          </cell>
          <cell r="Y503">
            <v>3</v>
          </cell>
          <cell r="Z503" t="str">
            <v>NULL</v>
          </cell>
          <cell r="AA503" t="str">
            <v>NULL</v>
          </cell>
          <cell r="AB503" t="str">
            <v>NULL</v>
          </cell>
          <cell r="AC503" t="str">
            <v>NULL</v>
          </cell>
          <cell r="AD503">
            <v>3</v>
          </cell>
          <cell r="AE503" t="str">
            <v>NULL</v>
          </cell>
          <cell r="AF503">
            <v>3</v>
          </cell>
          <cell r="AG503">
            <v>3</v>
          </cell>
          <cell r="AH503">
            <v>2</v>
          </cell>
          <cell r="AI503">
            <v>3</v>
          </cell>
          <cell r="AJ503" t="str">
            <v>NULL</v>
          </cell>
          <cell r="AK503" t="str">
            <v>NULL</v>
          </cell>
          <cell r="AL503" t="str">
            <v>NULL</v>
          </cell>
        </row>
        <row r="504">
          <cell r="A504">
            <v>117404</v>
          </cell>
          <cell r="B504">
            <v>9193037</v>
          </cell>
          <cell r="C504" t="str">
            <v>Sarratt Church of England Primary School</v>
          </cell>
          <cell r="D504" t="str">
            <v>East of England</v>
          </cell>
          <cell r="E504" t="str">
            <v>East of England</v>
          </cell>
          <cell r="F504" t="str">
            <v>Hertfordshire</v>
          </cell>
          <cell r="G504" t="str">
            <v>South West Hertfordshire</v>
          </cell>
          <cell r="H504" t="str">
            <v>WD3 6AS</v>
          </cell>
          <cell r="I504" t="str">
            <v>Voluntary Controlled School</v>
          </cell>
          <cell r="J504" t="str">
            <v>Primary</v>
          </cell>
          <cell r="K504" t="str">
            <v>Does not have a sixth form</v>
          </cell>
          <cell r="L504">
            <v>10005310</v>
          </cell>
          <cell r="M504">
            <v>42347</v>
          </cell>
          <cell r="N504">
            <v>42348</v>
          </cell>
          <cell r="O504" t="str">
            <v>Schools into Special Measures Visit 3</v>
          </cell>
          <cell r="P504" t="str">
            <v>Schools - S8 deemed S5</v>
          </cell>
          <cell r="Q504" t="str">
            <v>NULL</v>
          </cell>
          <cell r="R504">
            <v>2</v>
          </cell>
          <cell r="S504" t="str">
            <v>NULL</v>
          </cell>
          <cell r="T504">
            <v>2</v>
          </cell>
          <cell r="U504">
            <v>2</v>
          </cell>
          <cell r="V504">
            <v>2</v>
          </cell>
          <cell r="W504">
            <v>2</v>
          </cell>
          <cell r="X504" t="str">
            <v>NULL</v>
          </cell>
          <cell r="Y504">
            <v>2</v>
          </cell>
          <cell r="Z504" t="str">
            <v>NULL</v>
          </cell>
          <cell r="AA504" t="str">
            <v>NULL</v>
          </cell>
          <cell r="AB504" t="str">
            <v>NULL</v>
          </cell>
          <cell r="AC504" t="str">
            <v>NULL</v>
          </cell>
          <cell r="AD504">
            <v>4</v>
          </cell>
          <cell r="AE504" t="str">
            <v>SM</v>
          </cell>
          <cell r="AF504">
            <v>4</v>
          </cell>
          <cell r="AG504">
            <v>4</v>
          </cell>
          <cell r="AH504">
            <v>4</v>
          </cell>
          <cell r="AI504">
            <v>4</v>
          </cell>
          <cell r="AJ504" t="str">
            <v>NULL</v>
          </cell>
          <cell r="AK504">
            <v>3</v>
          </cell>
          <cell r="AL504">
            <v>9</v>
          </cell>
        </row>
        <row r="505">
          <cell r="A505">
            <v>117475</v>
          </cell>
          <cell r="B505">
            <v>9193398</v>
          </cell>
          <cell r="C505" t="str">
            <v>St John Catholic Primary School</v>
          </cell>
          <cell r="D505" t="str">
            <v>East of England</v>
          </cell>
          <cell r="E505" t="str">
            <v>East of England</v>
          </cell>
          <cell r="F505" t="str">
            <v>Hertfordshire</v>
          </cell>
          <cell r="G505" t="str">
            <v>South West Hertfordshire</v>
          </cell>
          <cell r="H505" t="str">
            <v>WD3 7HG</v>
          </cell>
          <cell r="I505" t="str">
            <v>Voluntary Aided School</v>
          </cell>
          <cell r="J505" t="str">
            <v>Primary</v>
          </cell>
          <cell r="K505" t="str">
            <v>Does not have a sixth form</v>
          </cell>
          <cell r="L505">
            <v>10005857</v>
          </cell>
          <cell r="M505">
            <v>42289</v>
          </cell>
          <cell r="N505">
            <v>42289</v>
          </cell>
          <cell r="O505" t="str">
            <v>Requires Improvement monitoring Visit 2</v>
          </cell>
          <cell r="P505" t="str">
            <v>Schools - S8</v>
          </cell>
          <cell r="Q505" t="str">
            <v>NULL</v>
          </cell>
          <cell r="R505" t="str">
            <v>NULL</v>
          </cell>
          <cell r="S505" t="str">
            <v>NULL</v>
          </cell>
          <cell r="T505" t="str">
            <v>NULL</v>
          </cell>
          <cell r="U505" t="str">
            <v>NULL</v>
          </cell>
          <cell r="V505" t="str">
            <v>NULL</v>
          </cell>
          <cell r="W505" t="str">
            <v>NULL</v>
          </cell>
          <cell r="X505" t="str">
            <v>NULL</v>
          </cell>
          <cell r="Y505" t="str">
            <v>NULL</v>
          </cell>
          <cell r="Z505" t="str">
            <v>NULL</v>
          </cell>
          <cell r="AA505" t="str">
            <v>NULL</v>
          </cell>
          <cell r="AB505" t="str">
            <v>NULL</v>
          </cell>
          <cell r="AC505" t="str">
            <v>NULL</v>
          </cell>
          <cell r="AD505">
            <v>3</v>
          </cell>
          <cell r="AE505" t="str">
            <v>NULL</v>
          </cell>
          <cell r="AF505">
            <v>3</v>
          </cell>
          <cell r="AG505">
            <v>3</v>
          </cell>
          <cell r="AH505">
            <v>2</v>
          </cell>
          <cell r="AI505">
            <v>3</v>
          </cell>
          <cell r="AJ505" t="str">
            <v>NULL</v>
          </cell>
          <cell r="AK505" t="str">
            <v>NULL</v>
          </cell>
          <cell r="AL505" t="str">
            <v>NULL</v>
          </cell>
        </row>
        <row r="506">
          <cell r="A506">
            <v>117528</v>
          </cell>
          <cell r="B506">
            <v>9194100</v>
          </cell>
          <cell r="C506" t="str">
            <v>The Cavendish School</v>
          </cell>
          <cell r="D506" t="str">
            <v>East of England</v>
          </cell>
          <cell r="E506" t="str">
            <v>East of England</v>
          </cell>
          <cell r="F506" t="str">
            <v>Hertfordshire</v>
          </cell>
          <cell r="G506" t="str">
            <v>Hemel Hempstead</v>
          </cell>
          <cell r="H506" t="str">
            <v>HP1 3DW</v>
          </cell>
          <cell r="I506" t="str">
            <v>Community School</v>
          </cell>
          <cell r="J506" t="str">
            <v>Secondary</v>
          </cell>
          <cell r="K506" t="str">
            <v>Has a sixth form</v>
          </cell>
          <cell r="L506">
            <v>10005796</v>
          </cell>
          <cell r="M506">
            <v>42291</v>
          </cell>
          <cell r="N506">
            <v>42291</v>
          </cell>
          <cell r="O506" t="str">
            <v>Requires Improvement monitoring Visit 1</v>
          </cell>
          <cell r="P506" t="str">
            <v>Schools - S8</v>
          </cell>
          <cell r="Q506" t="str">
            <v>NULL</v>
          </cell>
          <cell r="R506" t="str">
            <v>NULL</v>
          </cell>
          <cell r="S506" t="str">
            <v>NULL</v>
          </cell>
          <cell r="T506" t="str">
            <v>NULL</v>
          </cell>
          <cell r="U506" t="str">
            <v>NULL</v>
          </cell>
          <cell r="V506" t="str">
            <v>NULL</v>
          </cell>
          <cell r="W506" t="str">
            <v>NULL</v>
          </cell>
          <cell r="X506" t="str">
            <v>NULL</v>
          </cell>
          <cell r="Y506" t="str">
            <v>NULL</v>
          </cell>
          <cell r="Z506" t="str">
            <v>NULL</v>
          </cell>
          <cell r="AA506" t="str">
            <v>NULL</v>
          </cell>
          <cell r="AB506" t="str">
            <v>NULL</v>
          </cell>
          <cell r="AC506" t="str">
            <v>NULL</v>
          </cell>
          <cell r="AD506">
            <v>3</v>
          </cell>
          <cell r="AE506" t="str">
            <v>NULL</v>
          </cell>
          <cell r="AF506">
            <v>3</v>
          </cell>
          <cell r="AG506">
            <v>3</v>
          </cell>
          <cell r="AH506">
            <v>2</v>
          </cell>
          <cell r="AI506">
            <v>3</v>
          </cell>
          <cell r="AJ506" t="str">
            <v>NULL</v>
          </cell>
          <cell r="AK506">
            <v>9</v>
          </cell>
          <cell r="AL506">
            <v>2</v>
          </cell>
        </row>
        <row r="507">
          <cell r="A507">
            <v>117538</v>
          </cell>
          <cell r="B507">
            <v>9194137</v>
          </cell>
          <cell r="C507" t="str">
            <v>Sheredes School</v>
          </cell>
          <cell r="D507" t="str">
            <v>East of England</v>
          </cell>
          <cell r="E507" t="str">
            <v>East of England</v>
          </cell>
          <cell r="F507" t="str">
            <v>Hertfordshire</v>
          </cell>
          <cell r="G507" t="str">
            <v>Broxbourne</v>
          </cell>
          <cell r="H507" t="str">
            <v>EN11 8JY</v>
          </cell>
          <cell r="I507" t="str">
            <v>Community School</v>
          </cell>
          <cell r="J507" t="str">
            <v>Secondary</v>
          </cell>
          <cell r="K507" t="str">
            <v>Has a sixth form</v>
          </cell>
          <cell r="L507">
            <v>10005339</v>
          </cell>
          <cell r="M507">
            <v>42340</v>
          </cell>
          <cell r="N507">
            <v>42340</v>
          </cell>
          <cell r="O507" t="str">
            <v>Schools with Serious Weaknesses Visit 2</v>
          </cell>
          <cell r="P507" t="str">
            <v>Schools - S8</v>
          </cell>
          <cell r="Q507" t="str">
            <v>NULL</v>
          </cell>
          <cell r="R507" t="str">
            <v>NULL</v>
          </cell>
          <cell r="S507" t="str">
            <v>NULL</v>
          </cell>
          <cell r="T507" t="str">
            <v>NULL</v>
          </cell>
          <cell r="U507" t="str">
            <v>NULL</v>
          </cell>
          <cell r="V507" t="str">
            <v>NULL</v>
          </cell>
          <cell r="W507" t="str">
            <v>NULL</v>
          </cell>
          <cell r="X507" t="str">
            <v>NULL</v>
          </cell>
          <cell r="Y507" t="str">
            <v>NULL</v>
          </cell>
          <cell r="Z507" t="str">
            <v>NULL</v>
          </cell>
          <cell r="AA507" t="str">
            <v>NULL</v>
          </cell>
          <cell r="AB507" t="str">
            <v>NULL</v>
          </cell>
          <cell r="AC507" t="str">
            <v>NULL</v>
          </cell>
          <cell r="AD507">
            <v>4</v>
          </cell>
          <cell r="AE507" t="str">
            <v>SWK</v>
          </cell>
          <cell r="AF507">
            <v>4</v>
          </cell>
          <cell r="AG507">
            <v>4</v>
          </cell>
          <cell r="AH507">
            <v>3</v>
          </cell>
          <cell r="AI507">
            <v>3</v>
          </cell>
          <cell r="AJ507" t="str">
            <v>NULL</v>
          </cell>
          <cell r="AK507">
            <v>9</v>
          </cell>
          <cell r="AL507">
            <v>3</v>
          </cell>
        </row>
        <row r="508">
          <cell r="A508">
            <v>117679</v>
          </cell>
          <cell r="B508">
            <v>9197022</v>
          </cell>
          <cell r="C508" t="str">
            <v>Lonsdale School</v>
          </cell>
          <cell r="D508" t="str">
            <v>East of England</v>
          </cell>
          <cell r="E508" t="str">
            <v>East of England</v>
          </cell>
          <cell r="F508" t="str">
            <v>Hertfordshire</v>
          </cell>
          <cell r="G508" t="str">
            <v>Stevenage</v>
          </cell>
          <cell r="H508" t="str">
            <v>SG2 8UT</v>
          </cell>
          <cell r="I508" t="str">
            <v>Community Special School</v>
          </cell>
          <cell r="J508" t="str">
            <v>Special</v>
          </cell>
          <cell r="K508" t="str">
            <v>Has a sixth form</v>
          </cell>
          <cell r="L508">
            <v>10004007</v>
          </cell>
          <cell r="M508">
            <v>42276</v>
          </cell>
          <cell r="N508">
            <v>42277</v>
          </cell>
          <cell r="O508" t="str">
            <v>Schools into Special Measures Visit 3</v>
          </cell>
          <cell r="P508" t="str">
            <v>Schools - S8</v>
          </cell>
          <cell r="Q508" t="str">
            <v>NULL</v>
          </cell>
          <cell r="R508" t="str">
            <v>NULL</v>
          </cell>
          <cell r="S508" t="str">
            <v>NULL</v>
          </cell>
          <cell r="T508" t="str">
            <v>NULL</v>
          </cell>
          <cell r="U508" t="str">
            <v>NULL</v>
          </cell>
          <cell r="V508" t="str">
            <v>NULL</v>
          </cell>
          <cell r="W508" t="str">
            <v>NULL</v>
          </cell>
          <cell r="X508" t="str">
            <v>NULL</v>
          </cell>
          <cell r="Y508" t="str">
            <v>NULL</v>
          </cell>
          <cell r="Z508" t="str">
            <v>NULL</v>
          </cell>
          <cell r="AA508" t="str">
            <v>NULL</v>
          </cell>
          <cell r="AB508" t="str">
            <v>NULL</v>
          </cell>
          <cell r="AC508" t="str">
            <v>NULL</v>
          </cell>
          <cell r="AD508">
            <v>4</v>
          </cell>
          <cell r="AE508" t="str">
            <v>SM</v>
          </cell>
          <cell r="AF508">
            <v>3</v>
          </cell>
          <cell r="AG508">
            <v>3</v>
          </cell>
          <cell r="AH508">
            <v>4</v>
          </cell>
          <cell r="AI508">
            <v>4</v>
          </cell>
          <cell r="AJ508" t="str">
            <v>NULL</v>
          </cell>
          <cell r="AK508">
            <v>2</v>
          </cell>
          <cell r="AL508">
            <v>2</v>
          </cell>
        </row>
        <row r="509">
          <cell r="A509">
            <v>117703</v>
          </cell>
          <cell r="B509">
            <v>8101102</v>
          </cell>
          <cell r="C509" t="str">
            <v>Rise Academy</v>
          </cell>
          <cell r="D509" t="str">
            <v>Yorkshire and the Humber</v>
          </cell>
          <cell r="E509" t="str">
            <v>North East, Yorkshire and the Humber</v>
          </cell>
          <cell r="F509" t="str">
            <v>Kingston upon Hull</v>
          </cell>
          <cell r="G509" t="str">
            <v>Kingston upon Hull West and Hessle</v>
          </cell>
          <cell r="H509" t="str">
            <v>HU2 0LH</v>
          </cell>
          <cell r="I509" t="str">
            <v>Pupil Referral Unit</v>
          </cell>
          <cell r="J509" t="str">
            <v>PRU</v>
          </cell>
          <cell r="K509" t="str">
            <v>Not applicable</v>
          </cell>
          <cell r="L509">
            <v>10002121</v>
          </cell>
          <cell r="M509">
            <v>42340</v>
          </cell>
          <cell r="N509">
            <v>42341</v>
          </cell>
          <cell r="O509" t="str">
            <v>Requires Improvement S5 Reinspection Visit 1</v>
          </cell>
          <cell r="P509" t="str">
            <v>Schools - S5</v>
          </cell>
          <cell r="Q509" t="str">
            <v>NULL</v>
          </cell>
          <cell r="R509">
            <v>2</v>
          </cell>
          <cell r="S509" t="str">
            <v>NULL</v>
          </cell>
          <cell r="T509">
            <v>2</v>
          </cell>
          <cell r="U509">
            <v>2</v>
          </cell>
          <cell r="V509">
            <v>2</v>
          </cell>
          <cell r="W509">
            <v>2</v>
          </cell>
          <cell r="X509" t="str">
            <v>NULL</v>
          </cell>
          <cell r="Y509" t="str">
            <v>NULL</v>
          </cell>
          <cell r="Z509" t="str">
            <v>NULL</v>
          </cell>
          <cell r="AA509" t="str">
            <v>NULL</v>
          </cell>
          <cell r="AB509" t="str">
            <v>NULL</v>
          </cell>
          <cell r="AC509" t="str">
            <v>NULL</v>
          </cell>
          <cell r="AD509">
            <v>3</v>
          </cell>
          <cell r="AE509" t="str">
            <v>NULL</v>
          </cell>
          <cell r="AF509">
            <v>3</v>
          </cell>
          <cell r="AG509">
            <v>3</v>
          </cell>
          <cell r="AH509">
            <v>2</v>
          </cell>
          <cell r="AI509">
            <v>2</v>
          </cell>
          <cell r="AJ509" t="str">
            <v>NULL</v>
          </cell>
          <cell r="AK509" t="str">
            <v>NULL</v>
          </cell>
          <cell r="AL509" t="str">
            <v>NULL</v>
          </cell>
        </row>
        <row r="510">
          <cell r="A510">
            <v>117753</v>
          </cell>
          <cell r="B510">
            <v>8132140</v>
          </cell>
          <cell r="C510" t="str">
            <v>Winteringham Primary School</v>
          </cell>
          <cell r="D510" t="str">
            <v>Yorkshire and the Humber</v>
          </cell>
          <cell r="E510" t="str">
            <v>North East, Yorkshire and the Humber</v>
          </cell>
          <cell r="F510" t="str">
            <v>North Lincolnshire</v>
          </cell>
          <cell r="G510" t="str">
            <v>Brigg and Goole</v>
          </cell>
          <cell r="H510" t="str">
            <v>DN15 9NL</v>
          </cell>
          <cell r="I510" t="str">
            <v>Community School</v>
          </cell>
          <cell r="J510" t="str">
            <v>Primary</v>
          </cell>
          <cell r="K510" t="str">
            <v>Does not have a sixth form</v>
          </cell>
          <cell r="L510">
            <v>10001097</v>
          </cell>
          <cell r="M510">
            <v>42284</v>
          </cell>
          <cell r="N510">
            <v>42285</v>
          </cell>
          <cell r="O510" t="str">
            <v>Maintained Academy and School Short inspection</v>
          </cell>
          <cell r="P510" t="str">
            <v>Schools - S8 deemed S5</v>
          </cell>
          <cell r="Q510" t="str">
            <v>NULL</v>
          </cell>
          <cell r="R510">
            <v>1</v>
          </cell>
          <cell r="S510" t="str">
            <v>NULL</v>
          </cell>
          <cell r="T510">
            <v>1</v>
          </cell>
          <cell r="U510">
            <v>1</v>
          </cell>
          <cell r="V510">
            <v>1</v>
          </cell>
          <cell r="W510">
            <v>1</v>
          </cell>
          <cell r="X510" t="str">
            <v>NULL</v>
          </cell>
          <cell r="Y510">
            <v>2</v>
          </cell>
          <cell r="Z510" t="str">
            <v>NULL</v>
          </cell>
          <cell r="AA510" t="str">
            <v>NULL</v>
          </cell>
          <cell r="AB510" t="str">
            <v>NULL</v>
          </cell>
          <cell r="AC510" t="str">
            <v>NULL</v>
          </cell>
          <cell r="AD510">
            <v>2</v>
          </cell>
          <cell r="AE510" t="str">
            <v>NULL</v>
          </cell>
          <cell r="AF510">
            <v>2</v>
          </cell>
          <cell r="AG510">
            <v>2</v>
          </cell>
          <cell r="AH510">
            <v>2</v>
          </cell>
          <cell r="AI510">
            <v>2</v>
          </cell>
          <cell r="AJ510" t="str">
            <v>NULL</v>
          </cell>
          <cell r="AK510">
            <v>2</v>
          </cell>
          <cell r="AL510">
            <v>9</v>
          </cell>
        </row>
        <row r="511">
          <cell r="A511">
            <v>117756</v>
          </cell>
          <cell r="B511">
            <v>8132143</v>
          </cell>
          <cell r="C511" t="str">
            <v>Priory Lane Community School</v>
          </cell>
          <cell r="D511" t="str">
            <v>Yorkshire and the Humber</v>
          </cell>
          <cell r="E511" t="str">
            <v>North East, Yorkshire and the Humber</v>
          </cell>
          <cell r="F511" t="str">
            <v>North Lincolnshire</v>
          </cell>
          <cell r="G511" t="str">
            <v>Scunthorpe</v>
          </cell>
          <cell r="H511" t="str">
            <v>DN17 1HE</v>
          </cell>
          <cell r="I511" t="str">
            <v>Community School</v>
          </cell>
          <cell r="J511" t="str">
            <v>Primary</v>
          </cell>
          <cell r="K511" t="str">
            <v>Does not have a sixth form</v>
          </cell>
          <cell r="L511">
            <v>10006813</v>
          </cell>
          <cell r="M511">
            <v>42327</v>
          </cell>
          <cell r="N511">
            <v>42327</v>
          </cell>
          <cell r="O511" t="str">
            <v>Requires Improvement monitoring Visit 1</v>
          </cell>
          <cell r="P511" t="str">
            <v>Schools - S8</v>
          </cell>
          <cell r="Q511" t="str">
            <v>NULL</v>
          </cell>
          <cell r="R511" t="str">
            <v>NULL</v>
          </cell>
          <cell r="S511" t="str">
            <v>NULL</v>
          </cell>
          <cell r="T511" t="str">
            <v>NULL</v>
          </cell>
          <cell r="U511" t="str">
            <v>NULL</v>
          </cell>
          <cell r="V511" t="str">
            <v>NULL</v>
          </cell>
          <cell r="W511" t="str">
            <v>NULL</v>
          </cell>
          <cell r="X511" t="str">
            <v>NULL</v>
          </cell>
          <cell r="Y511" t="str">
            <v>NULL</v>
          </cell>
          <cell r="Z511" t="str">
            <v>NULL</v>
          </cell>
          <cell r="AA511" t="str">
            <v>NULL</v>
          </cell>
          <cell r="AB511" t="str">
            <v>NULL</v>
          </cell>
          <cell r="AC511" t="str">
            <v>NULL</v>
          </cell>
          <cell r="AD511">
            <v>3</v>
          </cell>
          <cell r="AE511" t="str">
            <v>NULL</v>
          </cell>
          <cell r="AF511">
            <v>3</v>
          </cell>
          <cell r="AG511">
            <v>3</v>
          </cell>
          <cell r="AH511">
            <v>3</v>
          </cell>
          <cell r="AI511">
            <v>3</v>
          </cell>
          <cell r="AJ511" t="str">
            <v>NULL</v>
          </cell>
          <cell r="AK511">
            <v>3</v>
          </cell>
          <cell r="AL511">
            <v>9</v>
          </cell>
        </row>
        <row r="512">
          <cell r="A512">
            <v>117815</v>
          </cell>
          <cell r="B512">
            <v>8102642</v>
          </cell>
          <cell r="C512" t="str">
            <v>St George's Primary School</v>
          </cell>
          <cell r="D512" t="str">
            <v>Yorkshire and the Humber</v>
          </cell>
          <cell r="E512" t="str">
            <v>North East, Yorkshire and the Humber</v>
          </cell>
          <cell r="F512" t="str">
            <v>Kingston upon Hull</v>
          </cell>
          <cell r="G512" t="str">
            <v>Kingston upon Hull West and Hessle</v>
          </cell>
          <cell r="H512" t="str">
            <v>HU3 6ED</v>
          </cell>
          <cell r="I512" t="str">
            <v>Foundation School</v>
          </cell>
          <cell r="J512" t="str">
            <v>Primary</v>
          </cell>
          <cell r="K512" t="str">
            <v>Does not have a sixth form</v>
          </cell>
          <cell r="L512">
            <v>10003094</v>
          </cell>
          <cell r="M512">
            <v>42339</v>
          </cell>
          <cell r="N512">
            <v>42340</v>
          </cell>
          <cell r="O512" t="str">
            <v>Maintained Academy and School Short inspection</v>
          </cell>
          <cell r="P512" t="str">
            <v>Schools - S8 deemed S5</v>
          </cell>
          <cell r="Q512" t="str">
            <v>NULL</v>
          </cell>
          <cell r="R512">
            <v>3</v>
          </cell>
          <cell r="S512" t="str">
            <v>NULL</v>
          </cell>
          <cell r="T512">
            <v>3</v>
          </cell>
          <cell r="U512">
            <v>3</v>
          </cell>
          <cell r="V512">
            <v>3</v>
          </cell>
          <cell r="W512">
            <v>3</v>
          </cell>
          <cell r="X512" t="str">
            <v>NULL</v>
          </cell>
          <cell r="Y512">
            <v>2</v>
          </cell>
          <cell r="Z512" t="str">
            <v>NULL</v>
          </cell>
          <cell r="AA512" t="str">
            <v>NULL</v>
          </cell>
          <cell r="AB512" t="str">
            <v>NULL</v>
          </cell>
          <cell r="AC512" t="str">
            <v>NULL</v>
          </cell>
          <cell r="AD512">
            <v>2</v>
          </cell>
          <cell r="AE512" t="str">
            <v>NULL</v>
          </cell>
          <cell r="AF512">
            <v>2</v>
          </cell>
          <cell r="AG512">
            <v>2</v>
          </cell>
          <cell r="AH512">
            <v>2</v>
          </cell>
          <cell r="AI512">
            <v>2</v>
          </cell>
          <cell r="AJ512" t="str">
            <v>NULL</v>
          </cell>
          <cell r="AK512">
            <v>8</v>
          </cell>
          <cell r="AL512" t="str">
            <v>NULL</v>
          </cell>
        </row>
        <row r="513">
          <cell r="A513">
            <v>117820</v>
          </cell>
          <cell r="B513">
            <v>8102670</v>
          </cell>
          <cell r="C513" t="str">
            <v>Thanet Primary School</v>
          </cell>
          <cell r="D513" t="str">
            <v>Yorkshire and the Humber</v>
          </cell>
          <cell r="E513" t="str">
            <v>North East, Yorkshire and the Humber</v>
          </cell>
          <cell r="F513" t="str">
            <v>Kingston upon Hull</v>
          </cell>
          <cell r="G513" t="str">
            <v>Kingston upon Hull East</v>
          </cell>
          <cell r="H513" t="str">
            <v>HU9 4AY</v>
          </cell>
          <cell r="I513" t="str">
            <v>Foundation School</v>
          </cell>
          <cell r="J513" t="str">
            <v>Primary</v>
          </cell>
          <cell r="K513" t="str">
            <v>Does not have a sixth form</v>
          </cell>
          <cell r="L513">
            <v>10004012</v>
          </cell>
          <cell r="M513">
            <v>42277</v>
          </cell>
          <cell r="N513">
            <v>42278</v>
          </cell>
          <cell r="O513" t="str">
            <v>Schools into Special Measures Visit 4</v>
          </cell>
          <cell r="P513" t="str">
            <v>Schools - S8</v>
          </cell>
          <cell r="Q513" t="str">
            <v>NULL</v>
          </cell>
          <cell r="R513" t="str">
            <v>NULL</v>
          </cell>
          <cell r="S513" t="str">
            <v>NULL</v>
          </cell>
          <cell r="T513" t="str">
            <v>NULL</v>
          </cell>
          <cell r="U513" t="str">
            <v>NULL</v>
          </cell>
          <cell r="V513" t="str">
            <v>NULL</v>
          </cell>
          <cell r="W513" t="str">
            <v>NULL</v>
          </cell>
          <cell r="X513" t="str">
            <v>NULL</v>
          </cell>
          <cell r="Y513" t="str">
            <v>NULL</v>
          </cell>
          <cell r="Z513" t="str">
            <v>NULL</v>
          </cell>
          <cell r="AA513" t="str">
            <v>NULL</v>
          </cell>
          <cell r="AB513" t="str">
            <v>NULL</v>
          </cell>
          <cell r="AC513" t="str">
            <v>NULL</v>
          </cell>
          <cell r="AD513">
            <v>4</v>
          </cell>
          <cell r="AE513" t="str">
            <v>SM</v>
          </cell>
          <cell r="AF513">
            <v>4</v>
          </cell>
          <cell r="AG513">
            <v>4</v>
          </cell>
          <cell r="AH513">
            <v>3</v>
          </cell>
          <cell r="AI513">
            <v>4</v>
          </cell>
          <cell r="AJ513" t="str">
            <v>NULL</v>
          </cell>
          <cell r="AK513" t="str">
            <v>NULL</v>
          </cell>
          <cell r="AL513" t="str">
            <v>NULL</v>
          </cell>
        </row>
        <row r="514">
          <cell r="A514">
            <v>117832</v>
          </cell>
          <cell r="B514">
            <v>8112709</v>
          </cell>
          <cell r="C514" t="str">
            <v>Burlington Junior School</v>
          </cell>
          <cell r="D514" t="str">
            <v>Yorkshire and the Humber</v>
          </cell>
          <cell r="E514" t="str">
            <v>North East, Yorkshire and the Humber</v>
          </cell>
          <cell r="F514" t="str">
            <v>East Riding of Yorkshire</v>
          </cell>
          <cell r="G514" t="str">
            <v>East Yorkshire</v>
          </cell>
          <cell r="H514" t="str">
            <v>YO16 7AQ</v>
          </cell>
          <cell r="I514" t="str">
            <v>Community School</v>
          </cell>
          <cell r="J514" t="str">
            <v>Primary</v>
          </cell>
          <cell r="K514" t="str">
            <v>Does not have a sixth form</v>
          </cell>
          <cell r="L514">
            <v>10006809</v>
          </cell>
          <cell r="M514">
            <v>42297</v>
          </cell>
          <cell r="N514">
            <v>42297</v>
          </cell>
          <cell r="O514" t="str">
            <v>Requires Improvement monitoring Visit 1</v>
          </cell>
          <cell r="P514" t="str">
            <v>Schools - S8</v>
          </cell>
          <cell r="Q514" t="str">
            <v>NULL</v>
          </cell>
          <cell r="R514" t="str">
            <v>NULL</v>
          </cell>
          <cell r="S514" t="str">
            <v>NULL</v>
          </cell>
          <cell r="T514" t="str">
            <v>NULL</v>
          </cell>
          <cell r="U514" t="str">
            <v>NULL</v>
          </cell>
          <cell r="V514" t="str">
            <v>NULL</v>
          </cell>
          <cell r="W514" t="str">
            <v>NULL</v>
          </cell>
          <cell r="X514" t="str">
            <v>NULL</v>
          </cell>
          <cell r="Y514" t="str">
            <v>NULL</v>
          </cell>
          <cell r="Z514" t="str">
            <v>NULL</v>
          </cell>
          <cell r="AA514" t="str">
            <v>NULL</v>
          </cell>
          <cell r="AB514" t="str">
            <v>NULL</v>
          </cell>
          <cell r="AC514" t="str">
            <v>NULL</v>
          </cell>
          <cell r="AD514">
            <v>3</v>
          </cell>
          <cell r="AE514" t="str">
            <v>NULL</v>
          </cell>
          <cell r="AF514">
            <v>3</v>
          </cell>
          <cell r="AG514">
            <v>3</v>
          </cell>
          <cell r="AH514">
            <v>2</v>
          </cell>
          <cell r="AI514">
            <v>3</v>
          </cell>
          <cell r="AJ514" t="str">
            <v>NULL</v>
          </cell>
          <cell r="AK514">
            <v>9</v>
          </cell>
          <cell r="AL514">
            <v>9</v>
          </cell>
        </row>
        <row r="515">
          <cell r="A515">
            <v>117851</v>
          </cell>
          <cell r="B515">
            <v>8112731</v>
          </cell>
          <cell r="C515" t="str">
            <v>Hedon Primary School</v>
          </cell>
          <cell r="D515" t="str">
            <v>Yorkshire and the Humber</v>
          </cell>
          <cell r="E515" t="str">
            <v>North East, Yorkshire and the Humber</v>
          </cell>
          <cell r="F515" t="str">
            <v>East Riding of Yorkshire</v>
          </cell>
          <cell r="G515" t="str">
            <v>Beverley and Holderness</v>
          </cell>
          <cell r="H515" t="str">
            <v>HU12 8BN</v>
          </cell>
          <cell r="I515" t="str">
            <v>Community School</v>
          </cell>
          <cell r="J515" t="str">
            <v>Primary</v>
          </cell>
          <cell r="K515" t="str">
            <v>Does not have a sixth form</v>
          </cell>
          <cell r="L515">
            <v>10002139</v>
          </cell>
          <cell r="M515">
            <v>42332</v>
          </cell>
          <cell r="N515">
            <v>42333</v>
          </cell>
          <cell r="O515" t="str">
            <v>Requires Improvement S5 Reinspection Visit 1</v>
          </cell>
          <cell r="P515" t="str">
            <v>Schools - S5</v>
          </cell>
          <cell r="Q515" t="str">
            <v>NULL</v>
          </cell>
          <cell r="R515">
            <v>2</v>
          </cell>
          <cell r="S515" t="str">
            <v>NULL</v>
          </cell>
          <cell r="T515">
            <v>2</v>
          </cell>
          <cell r="U515">
            <v>2</v>
          </cell>
          <cell r="V515">
            <v>2</v>
          </cell>
          <cell r="W515">
            <v>2</v>
          </cell>
          <cell r="X515" t="str">
            <v>NULL</v>
          </cell>
          <cell r="Y515">
            <v>2</v>
          </cell>
          <cell r="Z515" t="str">
            <v>NULL</v>
          </cell>
          <cell r="AA515" t="str">
            <v>NULL</v>
          </cell>
          <cell r="AB515" t="str">
            <v>NULL</v>
          </cell>
          <cell r="AC515" t="str">
            <v>NULL</v>
          </cell>
          <cell r="AD515">
            <v>3</v>
          </cell>
          <cell r="AE515" t="str">
            <v>NULL</v>
          </cell>
          <cell r="AF515">
            <v>3</v>
          </cell>
          <cell r="AG515">
            <v>3</v>
          </cell>
          <cell r="AH515">
            <v>3</v>
          </cell>
          <cell r="AI515">
            <v>3</v>
          </cell>
          <cell r="AJ515" t="str">
            <v>NULL</v>
          </cell>
          <cell r="AK515" t="str">
            <v>NULL</v>
          </cell>
          <cell r="AL515" t="str">
            <v>NULL</v>
          </cell>
        </row>
        <row r="516">
          <cell r="A516">
            <v>117886</v>
          </cell>
          <cell r="B516">
            <v>8112771</v>
          </cell>
          <cell r="C516" t="str">
            <v>Martongate Primary School</v>
          </cell>
          <cell r="D516" t="str">
            <v>Yorkshire and the Humber</v>
          </cell>
          <cell r="E516" t="str">
            <v>North East, Yorkshire and the Humber</v>
          </cell>
          <cell r="F516" t="str">
            <v>East Riding of Yorkshire</v>
          </cell>
          <cell r="G516" t="str">
            <v>East Yorkshire</v>
          </cell>
          <cell r="H516" t="str">
            <v>YO16 6YD</v>
          </cell>
          <cell r="I516" t="str">
            <v>Community School</v>
          </cell>
          <cell r="J516" t="str">
            <v>Primary</v>
          </cell>
          <cell r="K516" t="str">
            <v>Does not have a sixth form</v>
          </cell>
          <cell r="L516">
            <v>10002140</v>
          </cell>
          <cell r="M516">
            <v>42332</v>
          </cell>
          <cell r="N516">
            <v>42333</v>
          </cell>
          <cell r="O516" t="str">
            <v>Requires Improvement S5 Reinspection Visit 1</v>
          </cell>
          <cell r="P516" t="str">
            <v>Schools - S5</v>
          </cell>
          <cell r="Q516" t="str">
            <v>NULL</v>
          </cell>
          <cell r="R516">
            <v>2</v>
          </cell>
          <cell r="S516" t="str">
            <v>NULL</v>
          </cell>
          <cell r="T516">
            <v>2</v>
          </cell>
          <cell r="U516">
            <v>2</v>
          </cell>
          <cell r="V516">
            <v>2</v>
          </cell>
          <cell r="W516">
            <v>2</v>
          </cell>
          <cell r="X516" t="str">
            <v>NULL</v>
          </cell>
          <cell r="Y516">
            <v>2</v>
          </cell>
          <cell r="Z516" t="str">
            <v>NULL</v>
          </cell>
          <cell r="AA516" t="str">
            <v>NULL</v>
          </cell>
          <cell r="AB516" t="str">
            <v>NULL</v>
          </cell>
          <cell r="AC516" t="str">
            <v>NULL</v>
          </cell>
          <cell r="AD516">
            <v>3</v>
          </cell>
          <cell r="AE516" t="str">
            <v>NULL</v>
          </cell>
          <cell r="AF516">
            <v>3</v>
          </cell>
          <cell r="AG516">
            <v>3</v>
          </cell>
          <cell r="AH516">
            <v>2</v>
          </cell>
          <cell r="AI516">
            <v>3</v>
          </cell>
          <cell r="AJ516" t="str">
            <v>NULL</v>
          </cell>
          <cell r="AK516" t="str">
            <v>NULL</v>
          </cell>
          <cell r="AL516" t="str">
            <v>NULL</v>
          </cell>
        </row>
        <row r="517">
          <cell r="A517">
            <v>117913</v>
          </cell>
          <cell r="B517">
            <v>8102884</v>
          </cell>
          <cell r="C517" t="str">
            <v>Broadacre Primary School</v>
          </cell>
          <cell r="D517" t="str">
            <v>Yorkshire and the Humber</v>
          </cell>
          <cell r="E517" t="str">
            <v>North East, Yorkshire and the Humber</v>
          </cell>
          <cell r="F517" t="str">
            <v>Kingston upon Hull</v>
          </cell>
          <cell r="G517" t="str">
            <v>Kingston upon Hull North</v>
          </cell>
          <cell r="H517" t="str">
            <v>HU7 5YS</v>
          </cell>
          <cell r="I517" t="str">
            <v>Community School</v>
          </cell>
          <cell r="J517" t="str">
            <v>Primary</v>
          </cell>
          <cell r="K517" t="str">
            <v>Does not have a sixth form</v>
          </cell>
          <cell r="L517">
            <v>10002122</v>
          </cell>
          <cell r="M517">
            <v>42340</v>
          </cell>
          <cell r="N517">
            <v>42341</v>
          </cell>
          <cell r="O517" t="str">
            <v>Requires Improvement S5 Reinspection Visit 1</v>
          </cell>
          <cell r="P517" t="str">
            <v>Schools - S5</v>
          </cell>
          <cell r="Q517" t="str">
            <v>NULL</v>
          </cell>
          <cell r="R517">
            <v>2</v>
          </cell>
          <cell r="S517" t="str">
            <v>NULL</v>
          </cell>
          <cell r="T517">
            <v>2</v>
          </cell>
          <cell r="U517">
            <v>2</v>
          </cell>
          <cell r="V517">
            <v>2</v>
          </cell>
          <cell r="W517">
            <v>2</v>
          </cell>
          <cell r="X517" t="str">
            <v>NULL</v>
          </cell>
          <cell r="Y517">
            <v>2</v>
          </cell>
          <cell r="Z517" t="str">
            <v>NULL</v>
          </cell>
          <cell r="AA517" t="str">
            <v>NULL</v>
          </cell>
          <cell r="AB517" t="str">
            <v>NULL</v>
          </cell>
          <cell r="AC517" t="str">
            <v>NULL</v>
          </cell>
          <cell r="AD517">
            <v>3</v>
          </cell>
          <cell r="AE517" t="str">
            <v>NULL</v>
          </cell>
          <cell r="AF517">
            <v>3</v>
          </cell>
          <cell r="AG517">
            <v>3</v>
          </cell>
          <cell r="AH517">
            <v>2</v>
          </cell>
          <cell r="AI517">
            <v>2</v>
          </cell>
          <cell r="AJ517" t="str">
            <v>NULL</v>
          </cell>
          <cell r="AK517" t="str">
            <v>NULL</v>
          </cell>
          <cell r="AL517" t="str">
            <v>NULL</v>
          </cell>
        </row>
        <row r="518">
          <cell r="A518">
            <v>117914</v>
          </cell>
          <cell r="B518">
            <v>8102887</v>
          </cell>
          <cell r="C518" t="str">
            <v>Griffin Primary School</v>
          </cell>
          <cell r="D518" t="str">
            <v>Yorkshire and the Humber</v>
          </cell>
          <cell r="E518" t="str">
            <v>North East, Yorkshire and the Humber</v>
          </cell>
          <cell r="F518" t="str">
            <v>Kingston upon Hull</v>
          </cell>
          <cell r="G518" t="str">
            <v>Kingston upon Hull East</v>
          </cell>
          <cell r="H518" t="str">
            <v>HU9 4JL</v>
          </cell>
          <cell r="I518" t="str">
            <v>Foundation School</v>
          </cell>
          <cell r="J518" t="str">
            <v>Primary</v>
          </cell>
          <cell r="K518" t="str">
            <v>Does not have a sixth form</v>
          </cell>
          <cell r="L518">
            <v>10002123</v>
          </cell>
          <cell r="M518">
            <v>42339</v>
          </cell>
          <cell r="N518">
            <v>42340</v>
          </cell>
          <cell r="O518" t="str">
            <v>Requires Improvement S5 Reinspection Visit 1</v>
          </cell>
          <cell r="P518" t="str">
            <v>Schools - S5</v>
          </cell>
          <cell r="Q518" t="str">
            <v>NULL</v>
          </cell>
          <cell r="R518">
            <v>3</v>
          </cell>
          <cell r="S518" t="str">
            <v>NULL</v>
          </cell>
          <cell r="T518">
            <v>3</v>
          </cell>
          <cell r="U518">
            <v>3</v>
          </cell>
          <cell r="V518">
            <v>3</v>
          </cell>
          <cell r="W518">
            <v>3</v>
          </cell>
          <cell r="X518" t="str">
            <v>NULL</v>
          </cell>
          <cell r="Y518">
            <v>2</v>
          </cell>
          <cell r="Z518" t="str">
            <v>NULL</v>
          </cell>
          <cell r="AA518" t="str">
            <v>NULL</v>
          </cell>
          <cell r="AB518" t="str">
            <v>NULL</v>
          </cell>
          <cell r="AC518" t="str">
            <v>NULL</v>
          </cell>
          <cell r="AD518">
            <v>3</v>
          </cell>
          <cell r="AE518" t="str">
            <v>NULL</v>
          </cell>
          <cell r="AF518">
            <v>3</v>
          </cell>
          <cell r="AG518">
            <v>3</v>
          </cell>
          <cell r="AH518">
            <v>2</v>
          </cell>
          <cell r="AI518">
            <v>3</v>
          </cell>
          <cell r="AJ518" t="str">
            <v>NULL</v>
          </cell>
          <cell r="AK518" t="str">
            <v>NULL</v>
          </cell>
          <cell r="AL518" t="str">
            <v>NULL</v>
          </cell>
        </row>
        <row r="519">
          <cell r="A519">
            <v>117933</v>
          </cell>
          <cell r="B519">
            <v>8102906</v>
          </cell>
          <cell r="C519" t="str">
            <v>Foredyke Primary School</v>
          </cell>
          <cell r="D519" t="str">
            <v>Yorkshire and the Humber</v>
          </cell>
          <cell r="E519" t="str">
            <v>North East, Yorkshire and the Humber</v>
          </cell>
          <cell r="F519" t="str">
            <v>Kingston upon Hull</v>
          </cell>
          <cell r="G519" t="str">
            <v>Kingston upon Hull East</v>
          </cell>
          <cell r="H519" t="str">
            <v>HU9 5SN</v>
          </cell>
          <cell r="I519" t="str">
            <v>Foundation School</v>
          </cell>
          <cell r="J519" t="str">
            <v>Primary</v>
          </cell>
          <cell r="K519" t="str">
            <v>Does not have a sixth form</v>
          </cell>
          <cell r="L519">
            <v>10006827</v>
          </cell>
          <cell r="M519">
            <v>42349</v>
          </cell>
          <cell r="N519">
            <v>42349</v>
          </cell>
          <cell r="O519" t="str">
            <v>Requires Improvement monitoring Visit 1</v>
          </cell>
          <cell r="P519" t="str">
            <v>Schools - S8</v>
          </cell>
          <cell r="Q519" t="str">
            <v>NULL</v>
          </cell>
          <cell r="R519" t="str">
            <v>NULL</v>
          </cell>
          <cell r="S519" t="str">
            <v>NULL</v>
          </cell>
          <cell r="T519" t="str">
            <v>NULL</v>
          </cell>
          <cell r="U519" t="str">
            <v>NULL</v>
          </cell>
          <cell r="V519" t="str">
            <v>NULL</v>
          </cell>
          <cell r="W519" t="str">
            <v>NULL</v>
          </cell>
          <cell r="X519" t="str">
            <v>NULL</v>
          </cell>
          <cell r="Y519" t="str">
            <v>NULL</v>
          </cell>
          <cell r="Z519" t="str">
            <v>NULL</v>
          </cell>
          <cell r="AA519" t="str">
            <v>NULL</v>
          </cell>
          <cell r="AB519" t="str">
            <v>NULL</v>
          </cell>
          <cell r="AC519" t="str">
            <v>NULL</v>
          </cell>
          <cell r="AD519">
            <v>3</v>
          </cell>
          <cell r="AE519" t="str">
            <v>NULL</v>
          </cell>
          <cell r="AF519">
            <v>3</v>
          </cell>
          <cell r="AG519">
            <v>3</v>
          </cell>
          <cell r="AH519">
            <v>3</v>
          </cell>
          <cell r="AI519">
            <v>3</v>
          </cell>
          <cell r="AJ519" t="str">
            <v>NULL</v>
          </cell>
          <cell r="AK519">
            <v>2</v>
          </cell>
          <cell r="AL519">
            <v>9</v>
          </cell>
        </row>
        <row r="520">
          <cell r="A520">
            <v>117936</v>
          </cell>
          <cell r="B520">
            <v>8112909</v>
          </cell>
          <cell r="C520" t="str">
            <v>Kingsway Primary School</v>
          </cell>
          <cell r="D520" t="str">
            <v>Yorkshire and the Humber</v>
          </cell>
          <cell r="E520" t="str">
            <v>North East, Yorkshire and the Humber</v>
          </cell>
          <cell r="F520" t="str">
            <v>East Riding of Yorkshire</v>
          </cell>
          <cell r="G520" t="str">
            <v>Brigg and Goole</v>
          </cell>
          <cell r="H520" t="str">
            <v>DN14 5HQ</v>
          </cell>
          <cell r="I520" t="str">
            <v>Community School</v>
          </cell>
          <cell r="J520" t="str">
            <v>Primary</v>
          </cell>
          <cell r="K520" t="str">
            <v>Does not have a sixth form</v>
          </cell>
          <cell r="L520">
            <v>10002131</v>
          </cell>
          <cell r="M520">
            <v>42271</v>
          </cell>
          <cell r="N520">
            <v>42272</v>
          </cell>
          <cell r="O520" t="str">
            <v>Requires Improvement S5 Reinspection Visit 1</v>
          </cell>
          <cell r="P520" t="str">
            <v>Schools - S5</v>
          </cell>
          <cell r="Q520" t="str">
            <v>NULL</v>
          </cell>
          <cell r="R520">
            <v>3</v>
          </cell>
          <cell r="S520" t="str">
            <v>NULL</v>
          </cell>
          <cell r="T520">
            <v>3</v>
          </cell>
          <cell r="U520">
            <v>3</v>
          </cell>
          <cell r="V520">
            <v>2</v>
          </cell>
          <cell r="W520">
            <v>3</v>
          </cell>
          <cell r="X520" t="str">
            <v>NULL</v>
          </cell>
          <cell r="Y520">
            <v>3</v>
          </cell>
          <cell r="Z520" t="str">
            <v>NULL</v>
          </cell>
          <cell r="AA520" t="str">
            <v>NULL</v>
          </cell>
          <cell r="AB520" t="str">
            <v>NULL</v>
          </cell>
          <cell r="AC520" t="str">
            <v>NULL</v>
          </cell>
          <cell r="AD520">
            <v>3</v>
          </cell>
          <cell r="AE520" t="str">
            <v>NULL</v>
          </cell>
          <cell r="AF520">
            <v>3</v>
          </cell>
          <cell r="AG520">
            <v>3</v>
          </cell>
          <cell r="AH520">
            <v>2</v>
          </cell>
          <cell r="AI520">
            <v>3</v>
          </cell>
          <cell r="AJ520" t="str">
            <v>NULL</v>
          </cell>
          <cell r="AK520" t="str">
            <v>NULL</v>
          </cell>
          <cell r="AL520" t="str">
            <v>NULL</v>
          </cell>
        </row>
        <row r="521">
          <cell r="A521">
            <v>117981</v>
          </cell>
          <cell r="B521">
            <v>8113027</v>
          </cell>
          <cell r="C521" t="str">
            <v>Leven Church of England Voluntary Controlled Primary School</v>
          </cell>
          <cell r="D521" t="str">
            <v>Yorkshire and the Humber</v>
          </cell>
          <cell r="E521" t="str">
            <v>North East, Yorkshire and the Humber</v>
          </cell>
          <cell r="F521" t="str">
            <v>East Riding of Yorkshire</v>
          </cell>
          <cell r="G521" t="str">
            <v>Beverley and Holderness</v>
          </cell>
          <cell r="H521" t="str">
            <v>HU17 5NX</v>
          </cell>
          <cell r="I521" t="str">
            <v>Voluntary Controlled School</v>
          </cell>
          <cell r="J521" t="str">
            <v>Primary</v>
          </cell>
          <cell r="K521" t="str">
            <v>Does not have a sixth form</v>
          </cell>
          <cell r="L521">
            <v>10002142</v>
          </cell>
          <cell r="M521">
            <v>42325</v>
          </cell>
          <cell r="N521">
            <v>42326</v>
          </cell>
          <cell r="O521" t="str">
            <v>Requires Improvement S5 Reinspection Visit 1</v>
          </cell>
          <cell r="P521" t="str">
            <v>Schools - S5</v>
          </cell>
          <cell r="Q521" t="str">
            <v>NULL</v>
          </cell>
          <cell r="R521">
            <v>2</v>
          </cell>
          <cell r="S521" t="str">
            <v>NULL</v>
          </cell>
          <cell r="T521">
            <v>2</v>
          </cell>
          <cell r="U521">
            <v>2</v>
          </cell>
          <cell r="V521">
            <v>2</v>
          </cell>
          <cell r="W521">
            <v>2</v>
          </cell>
          <cell r="X521" t="str">
            <v>NULL</v>
          </cell>
          <cell r="Y521">
            <v>2</v>
          </cell>
          <cell r="Z521" t="str">
            <v>NULL</v>
          </cell>
          <cell r="AA521" t="str">
            <v>NULL</v>
          </cell>
          <cell r="AB521" t="str">
            <v>NULL</v>
          </cell>
          <cell r="AC521" t="str">
            <v>NULL</v>
          </cell>
          <cell r="AD521">
            <v>3</v>
          </cell>
          <cell r="AE521" t="str">
            <v>NULL</v>
          </cell>
          <cell r="AF521">
            <v>3</v>
          </cell>
          <cell r="AG521">
            <v>3</v>
          </cell>
          <cell r="AH521">
            <v>2</v>
          </cell>
          <cell r="AI521">
            <v>2</v>
          </cell>
          <cell r="AJ521" t="str">
            <v>NULL</v>
          </cell>
          <cell r="AK521" t="str">
            <v>NULL</v>
          </cell>
          <cell r="AL521" t="str">
            <v>NULL</v>
          </cell>
        </row>
        <row r="522">
          <cell r="A522">
            <v>118010</v>
          </cell>
          <cell r="B522">
            <v>8133063</v>
          </cell>
          <cell r="C522" t="str">
            <v>Gunness and Burringham CofE Primary School</v>
          </cell>
          <cell r="D522" t="str">
            <v>Yorkshire and the Humber</v>
          </cell>
          <cell r="E522" t="str">
            <v>North East, Yorkshire and the Humber</v>
          </cell>
          <cell r="F522" t="str">
            <v>North Lincolnshire</v>
          </cell>
          <cell r="G522" t="str">
            <v>Brigg and Goole</v>
          </cell>
          <cell r="H522" t="str">
            <v>DN17 3LT</v>
          </cell>
          <cell r="I522" t="str">
            <v>Voluntary Controlled School</v>
          </cell>
          <cell r="J522" t="str">
            <v>Primary</v>
          </cell>
          <cell r="K522" t="str">
            <v>Does not have a sixth form</v>
          </cell>
          <cell r="L522">
            <v>10001424</v>
          </cell>
          <cell r="M522">
            <v>42269</v>
          </cell>
          <cell r="N522">
            <v>42269</v>
          </cell>
          <cell r="O522" t="str">
            <v>Maintained Academy and School Short inspection</v>
          </cell>
          <cell r="P522" t="str">
            <v>Schools - Short inspection</v>
          </cell>
          <cell r="Q522" t="str">
            <v>NULL</v>
          </cell>
          <cell r="R522" t="str">
            <v>NULL</v>
          </cell>
          <cell r="S522" t="str">
            <v>NULL</v>
          </cell>
          <cell r="T522" t="str">
            <v>NULL</v>
          </cell>
          <cell r="U522" t="str">
            <v>NULL</v>
          </cell>
          <cell r="V522" t="str">
            <v>NULL</v>
          </cell>
          <cell r="W522" t="str">
            <v>NULL</v>
          </cell>
          <cell r="X522" t="str">
            <v>NULL</v>
          </cell>
          <cell r="Y522" t="str">
            <v>NULL</v>
          </cell>
          <cell r="Z522" t="str">
            <v>NULL</v>
          </cell>
          <cell r="AA522" t="str">
            <v>NULL</v>
          </cell>
          <cell r="AB522" t="str">
            <v>NULL</v>
          </cell>
          <cell r="AC522" t="str">
            <v>NULL</v>
          </cell>
          <cell r="AD522">
            <v>2</v>
          </cell>
          <cell r="AE522" t="str">
            <v>NULL</v>
          </cell>
          <cell r="AF522">
            <v>2</v>
          </cell>
          <cell r="AG522">
            <v>2</v>
          </cell>
          <cell r="AH522">
            <v>1</v>
          </cell>
          <cell r="AI522">
            <v>2</v>
          </cell>
          <cell r="AJ522" t="str">
            <v>NULL</v>
          </cell>
          <cell r="AK522">
            <v>8</v>
          </cell>
          <cell r="AL522" t="str">
            <v>NULL</v>
          </cell>
        </row>
        <row r="523">
          <cell r="A523">
            <v>118045</v>
          </cell>
          <cell r="B523">
            <v>8113332</v>
          </cell>
          <cell r="C523" t="str">
            <v>St Joseph's Catholic Primary School</v>
          </cell>
          <cell r="D523" t="str">
            <v>Yorkshire and the Humber</v>
          </cell>
          <cell r="E523" t="str">
            <v>North East, Yorkshire and the Humber</v>
          </cell>
          <cell r="F523" t="str">
            <v>East Riding of Yorkshire</v>
          </cell>
          <cell r="G523" t="str">
            <v>Brigg and Goole</v>
          </cell>
          <cell r="H523" t="str">
            <v>DN14 6HQ</v>
          </cell>
          <cell r="I523" t="str">
            <v>Voluntary Aided School</v>
          </cell>
          <cell r="J523" t="str">
            <v>Primary</v>
          </cell>
          <cell r="K523" t="str">
            <v>Does not have a sixth form</v>
          </cell>
          <cell r="L523">
            <v>10002998</v>
          </cell>
          <cell r="M523">
            <v>42297</v>
          </cell>
          <cell r="N523">
            <v>42298</v>
          </cell>
          <cell r="O523" t="str">
            <v>Maintained Academy and School Short inspection</v>
          </cell>
          <cell r="P523" t="str">
            <v>Schools - S8 deemed S5</v>
          </cell>
          <cell r="Q523" t="str">
            <v>NULL</v>
          </cell>
          <cell r="R523">
            <v>3</v>
          </cell>
          <cell r="S523" t="str">
            <v>NULL</v>
          </cell>
          <cell r="T523">
            <v>3</v>
          </cell>
          <cell r="U523">
            <v>3</v>
          </cell>
          <cell r="V523">
            <v>3</v>
          </cell>
          <cell r="W523">
            <v>3</v>
          </cell>
          <cell r="X523" t="str">
            <v>NULL</v>
          </cell>
          <cell r="Y523">
            <v>3</v>
          </cell>
          <cell r="Z523" t="str">
            <v>NULL</v>
          </cell>
          <cell r="AA523" t="str">
            <v>NULL</v>
          </cell>
          <cell r="AB523" t="str">
            <v>NULL</v>
          </cell>
          <cell r="AC523" t="str">
            <v>NULL</v>
          </cell>
          <cell r="AD523">
            <v>2</v>
          </cell>
          <cell r="AE523" t="str">
            <v>NULL</v>
          </cell>
          <cell r="AF523">
            <v>2</v>
          </cell>
          <cell r="AG523">
            <v>2</v>
          </cell>
          <cell r="AH523">
            <v>2</v>
          </cell>
          <cell r="AI523">
            <v>2</v>
          </cell>
          <cell r="AJ523" t="str">
            <v>NULL</v>
          </cell>
          <cell r="AK523">
            <v>8</v>
          </cell>
          <cell r="AL523" t="str">
            <v>NULL</v>
          </cell>
        </row>
        <row r="524">
          <cell r="A524">
            <v>118085</v>
          </cell>
          <cell r="B524">
            <v>8114064</v>
          </cell>
          <cell r="C524" t="str">
            <v>Headlands School</v>
          </cell>
          <cell r="D524" t="str">
            <v>Yorkshire and the Humber</v>
          </cell>
          <cell r="E524" t="str">
            <v>North East, Yorkshire and the Humber</v>
          </cell>
          <cell r="F524" t="str">
            <v>East Riding of Yorkshire</v>
          </cell>
          <cell r="G524" t="str">
            <v>East Yorkshire</v>
          </cell>
          <cell r="H524" t="str">
            <v>YO16 6UR</v>
          </cell>
          <cell r="I524" t="str">
            <v>Community School</v>
          </cell>
          <cell r="J524" t="str">
            <v>Secondary</v>
          </cell>
          <cell r="K524" t="str">
            <v>Has a sixth form</v>
          </cell>
          <cell r="L524">
            <v>10002130</v>
          </cell>
          <cell r="M524">
            <v>42347</v>
          </cell>
          <cell r="N524">
            <v>42348</v>
          </cell>
          <cell r="O524" t="str">
            <v>Requires Improvement S5 Reinspection Visit 1</v>
          </cell>
          <cell r="P524" t="str">
            <v>Schools - S5</v>
          </cell>
          <cell r="Q524" t="str">
            <v>NULL</v>
          </cell>
          <cell r="R524">
            <v>3</v>
          </cell>
          <cell r="S524" t="str">
            <v>NULL</v>
          </cell>
          <cell r="T524">
            <v>3</v>
          </cell>
          <cell r="U524">
            <v>3</v>
          </cell>
          <cell r="V524">
            <v>3</v>
          </cell>
          <cell r="W524">
            <v>3</v>
          </cell>
          <cell r="X524" t="str">
            <v>NULL</v>
          </cell>
          <cell r="Y524" t="str">
            <v>NULL</v>
          </cell>
          <cell r="Z524">
            <v>3</v>
          </cell>
          <cell r="AA524" t="str">
            <v>NULL</v>
          </cell>
          <cell r="AB524" t="str">
            <v>NULL</v>
          </cell>
          <cell r="AC524" t="str">
            <v>NULL</v>
          </cell>
          <cell r="AD524">
            <v>3</v>
          </cell>
          <cell r="AE524" t="str">
            <v>NULL</v>
          </cell>
          <cell r="AF524">
            <v>3</v>
          </cell>
          <cell r="AG524">
            <v>3</v>
          </cell>
          <cell r="AH524">
            <v>3</v>
          </cell>
          <cell r="AI524">
            <v>3</v>
          </cell>
          <cell r="AJ524" t="str">
            <v>NULL</v>
          </cell>
          <cell r="AK524" t="str">
            <v>NULL</v>
          </cell>
          <cell r="AL524" t="str">
            <v>NULL</v>
          </cell>
        </row>
        <row r="525">
          <cell r="A525">
            <v>118108</v>
          </cell>
          <cell r="B525">
            <v>8104455</v>
          </cell>
          <cell r="C525" t="str">
            <v>Andrew Marvell College</v>
          </cell>
          <cell r="D525" t="str">
            <v>Yorkshire and the Humber</v>
          </cell>
          <cell r="E525" t="str">
            <v>North East, Yorkshire and the Humber</v>
          </cell>
          <cell r="F525" t="str">
            <v>Kingston upon Hull</v>
          </cell>
          <cell r="G525" t="str">
            <v>Kingston upon Hull East</v>
          </cell>
          <cell r="H525" t="str">
            <v>HU9 4EE</v>
          </cell>
          <cell r="I525" t="str">
            <v>Foundation School</v>
          </cell>
          <cell r="J525" t="str">
            <v>Secondary</v>
          </cell>
          <cell r="K525" t="str">
            <v>Does not have a sixth form</v>
          </cell>
          <cell r="L525">
            <v>10001579</v>
          </cell>
          <cell r="M525">
            <v>42339</v>
          </cell>
          <cell r="N525">
            <v>42340</v>
          </cell>
          <cell r="O525" t="str">
            <v>Special Measures S5 ReInspection</v>
          </cell>
          <cell r="P525" t="str">
            <v>Schools - S5</v>
          </cell>
          <cell r="Q525" t="str">
            <v>NULL</v>
          </cell>
          <cell r="R525">
            <v>3</v>
          </cell>
          <cell r="S525" t="str">
            <v>NULL</v>
          </cell>
          <cell r="T525">
            <v>3</v>
          </cell>
          <cell r="U525">
            <v>3</v>
          </cell>
          <cell r="V525">
            <v>3</v>
          </cell>
          <cell r="W525">
            <v>3</v>
          </cell>
          <cell r="X525" t="str">
            <v>NULL</v>
          </cell>
          <cell r="Y525" t="str">
            <v>NULL</v>
          </cell>
          <cell r="Z525" t="str">
            <v>NULL</v>
          </cell>
          <cell r="AA525" t="str">
            <v>NULL</v>
          </cell>
          <cell r="AB525" t="str">
            <v>NULL</v>
          </cell>
          <cell r="AC525" t="str">
            <v>NULL</v>
          </cell>
          <cell r="AD525">
            <v>4</v>
          </cell>
          <cell r="AE525" t="str">
            <v>SM</v>
          </cell>
          <cell r="AF525">
            <v>4</v>
          </cell>
          <cell r="AG525">
            <v>4</v>
          </cell>
          <cell r="AH525">
            <v>4</v>
          </cell>
          <cell r="AI525">
            <v>4</v>
          </cell>
          <cell r="AJ525" t="str">
            <v>NULL</v>
          </cell>
          <cell r="AK525" t="str">
            <v>NULL</v>
          </cell>
          <cell r="AL525" t="str">
            <v>NULL</v>
          </cell>
        </row>
        <row r="526">
          <cell r="A526">
            <v>118168</v>
          </cell>
          <cell r="B526">
            <v>9212021</v>
          </cell>
          <cell r="C526" t="str">
            <v>Haylands Primary School</v>
          </cell>
          <cell r="D526" t="str">
            <v>South East</v>
          </cell>
          <cell r="E526" t="str">
            <v>South East</v>
          </cell>
          <cell r="F526" t="str">
            <v>Isle of Wight</v>
          </cell>
          <cell r="G526" t="str">
            <v>Isle of Wight</v>
          </cell>
          <cell r="H526" t="str">
            <v>PO33 3HA</v>
          </cell>
          <cell r="I526" t="str">
            <v>Community School</v>
          </cell>
          <cell r="J526" t="str">
            <v>Primary</v>
          </cell>
          <cell r="K526" t="str">
            <v>Does not have a sixth form</v>
          </cell>
          <cell r="L526">
            <v>10005279</v>
          </cell>
          <cell r="M526">
            <v>42320</v>
          </cell>
          <cell r="N526">
            <v>42320</v>
          </cell>
          <cell r="O526" t="str">
            <v>Schools with Serious Weaknesses Visit 3</v>
          </cell>
          <cell r="P526" t="str">
            <v>Schools - S8</v>
          </cell>
          <cell r="Q526" t="str">
            <v>NULL</v>
          </cell>
          <cell r="R526" t="str">
            <v>NULL</v>
          </cell>
          <cell r="S526" t="str">
            <v>NULL</v>
          </cell>
          <cell r="T526" t="str">
            <v>NULL</v>
          </cell>
          <cell r="U526" t="str">
            <v>NULL</v>
          </cell>
          <cell r="V526" t="str">
            <v>NULL</v>
          </cell>
          <cell r="W526" t="str">
            <v>NULL</v>
          </cell>
          <cell r="X526" t="str">
            <v>NULL</v>
          </cell>
          <cell r="Y526" t="str">
            <v>NULL</v>
          </cell>
          <cell r="Z526" t="str">
            <v>NULL</v>
          </cell>
          <cell r="AA526" t="str">
            <v>NULL</v>
          </cell>
          <cell r="AB526" t="str">
            <v>NULL</v>
          </cell>
          <cell r="AC526" t="str">
            <v>NULL</v>
          </cell>
          <cell r="AD526">
            <v>4</v>
          </cell>
          <cell r="AE526" t="str">
            <v>SWK</v>
          </cell>
          <cell r="AF526">
            <v>4</v>
          </cell>
          <cell r="AG526">
            <v>4</v>
          </cell>
          <cell r="AH526">
            <v>3</v>
          </cell>
          <cell r="AI526">
            <v>3</v>
          </cell>
          <cell r="AJ526" t="str">
            <v>NULL</v>
          </cell>
          <cell r="AK526" t="str">
            <v>NULL</v>
          </cell>
          <cell r="AL526" t="str">
            <v>NULL</v>
          </cell>
        </row>
        <row r="527">
          <cell r="A527">
            <v>118199</v>
          </cell>
          <cell r="B527">
            <v>9213314</v>
          </cell>
          <cell r="C527" t="str">
            <v>St Thomas of Canterbury Catholic Primary School</v>
          </cell>
          <cell r="D527" t="str">
            <v>South East</v>
          </cell>
          <cell r="E527" t="str">
            <v>South East</v>
          </cell>
          <cell r="F527" t="str">
            <v>Isle of Wight</v>
          </cell>
          <cell r="G527" t="str">
            <v>Isle of Wight</v>
          </cell>
          <cell r="H527" t="str">
            <v>PO30 1NR</v>
          </cell>
          <cell r="I527" t="str">
            <v>Voluntary Aided School</v>
          </cell>
          <cell r="J527" t="str">
            <v>Primary</v>
          </cell>
          <cell r="K527" t="str">
            <v>Does not have a sixth form</v>
          </cell>
          <cell r="L527">
            <v>10005273</v>
          </cell>
          <cell r="M527">
            <v>42346</v>
          </cell>
          <cell r="N527">
            <v>42347</v>
          </cell>
          <cell r="O527" t="str">
            <v>Schools into Special Measures Visit 3</v>
          </cell>
          <cell r="P527" t="str">
            <v>Schools - S8 deemed S5</v>
          </cell>
          <cell r="Q527" t="str">
            <v>NULL</v>
          </cell>
          <cell r="R527">
            <v>3</v>
          </cell>
          <cell r="S527" t="str">
            <v>NULL</v>
          </cell>
          <cell r="T527">
            <v>3</v>
          </cell>
          <cell r="U527">
            <v>3</v>
          </cell>
          <cell r="V527">
            <v>2</v>
          </cell>
          <cell r="W527">
            <v>3</v>
          </cell>
          <cell r="X527" t="str">
            <v>NULL</v>
          </cell>
          <cell r="Y527">
            <v>2</v>
          </cell>
          <cell r="Z527" t="str">
            <v>NULL</v>
          </cell>
          <cell r="AA527" t="str">
            <v>NULL</v>
          </cell>
          <cell r="AB527" t="str">
            <v>NULL</v>
          </cell>
          <cell r="AC527" t="str">
            <v>NULL</v>
          </cell>
          <cell r="AD527">
            <v>4</v>
          </cell>
          <cell r="AE527" t="str">
            <v>SM</v>
          </cell>
          <cell r="AF527">
            <v>4</v>
          </cell>
          <cell r="AG527">
            <v>4</v>
          </cell>
          <cell r="AH527">
            <v>3</v>
          </cell>
          <cell r="AI527">
            <v>4</v>
          </cell>
          <cell r="AJ527" t="str">
            <v>NULL</v>
          </cell>
          <cell r="AK527">
            <v>3</v>
          </cell>
          <cell r="AL527">
            <v>9</v>
          </cell>
        </row>
        <row r="528">
          <cell r="A528">
            <v>118200</v>
          </cell>
          <cell r="B528">
            <v>9213315</v>
          </cell>
          <cell r="C528" t="str">
            <v>Newport Church of England Aided Primary School</v>
          </cell>
          <cell r="D528" t="str">
            <v>South East</v>
          </cell>
          <cell r="E528" t="str">
            <v>South East</v>
          </cell>
          <cell r="F528" t="str">
            <v>Isle of Wight</v>
          </cell>
          <cell r="G528" t="str">
            <v>Isle of Wight</v>
          </cell>
          <cell r="H528" t="str">
            <v>PO30 5GD</v>
          </cell>
          <cell r="I528" t="str">
            <v>Voluntary Aided School</v>
          </cell>
          <cell r="J528" t="str">
            <v>Primary</v>
          </cell>
          <cell r="K528" t="str">
            <v>Does not have a sixth form</v>
          </cell>
          <cell r="L528">
            <v>10005919</v>
          </cell>
          <cell r="M528">
            <v>42341</v>
          </cell>
          <cell r="N528">
            <v>42341</v>
          </cell>
          <cell r="O528" t="str">
            <v>Requires Improvement monitoring Visit 1</v>
          </cell>
          <cell r="P528" t="str">
            <v>Schools - S8</v>
          </cell>
          <cell r="Q528" t="str">
            <v>NULL</v>
          </cell>
          <cell r="R528" t="str">
            <v>NULL</v>
          </cell>
          <cell r="S528" t="str">
            <v>NULL</v>
          </cell>
          <cell r="T528" t="str">
            <v>NULL</v>
          </cell>
          <cell r="U528" t="str">
            <v>NULL</v>
          </cell>
          <cell r="V528" t="str">
            <v>NULL</v>
          </cell>
          <cell r="W528" t="str">
            <v>NULL</v>
          </cell>
          <cell r="X528" t="str">
            <v>NULL</v>
          </cell>
          <cell r="Y528" t="str">
            <v>NULL</v>
          </cell>
          <cell r="Z528" t="str">
            <v>NULL</v>
          </cell>
          <cell r="AA528" t="str">
            <v>NULL</v>
          </cell>
          <cell r="AB528" t="str">
            <v>NULL</v>
          </cell>
          <cell r="AC528" t="str">
            <v>NULL</v>
          </cell>
          <cell r="AD528">
            <v>3</v>
          </cell>
          <cell r="AE528" t="str">
            <v>NULL</v>
          </cell>
          <cell r="AF528">
            <v>3</v>
          </cell>
          <cell r="AG528">
            <v>3</v>
          </cell>
          <cell r="AH528">
            <v>3</v>
          </cell>
          <cell r="AI528">
            <v>3</v>
          </cell>
          <cell r="AJ528" t="str">
            <v>NULL</v>
          </cell>
          <cell r="AK528">
            <v>2</v>
          </cell>
          <cell r="AL528">
            <v>9</v>
          </cell>
        </row>
        <row r="529">
          <cell r="A529">
            <v>118314</v>
          </cell>
          <cell r="B529">
            <v>8862193</v>
          </cell>
          <cell r="C529" t="str">
            <v>Sutton Valence Primary School</v>
          </cell>
          <cell r="D529" t="str">
            <v>South East</v>
          </cell>
          <cell r="E529" t="str">
            <v>South East</v>
          </cell>
          <cell r="F529" t="str">
            <v>Kent</v>
          </cell>
          <cell r="G529" t="str">
            <v>Faversham and Mid Kent</v>
          </cell>
          <cell r="H529" t="str">
            <v>ME17 3HT</v>
          </cell>
          <cell r="I529" t="str">
            <v>Community School</v>
          </cell>
          <cell r="J529" t="str">
            <v>Primary</v>
          </cell>
          <cell r="K529" t="str">
            <v>Does not have a sixth form</v>
          </cell>
          <cell r="L529">
            <v>10002348</v>
          </cell>
          <cell r="M529">
            <v>42319</v>
          </cell>
          <cell r="N529">
            <v>42320</v>
          </cell>
          <cell r="O529" t="str">
            <v>Requires Improvement S5 Reinspection Visit 1</v>
          </cell>
          <cell r="P529" t="str">
            <v>Schools - S5</v>
          </cell>
          <cell r="Q529" t="str">
            <v>NULL</v>
          </cell>
          <cell r="R529">
            <v>3</v>
          </cell>
          <cell r="S529" t="str">
            <v>NULL</v>
          </cell>
          <cell r="T529">
            <v>3</v>
          </cell>
          <cell r="U529">
            <v>3</v>
          </cell>
          <cell r="V529">
            <v>2</v>
          </cell>
          <cell r="W529">
            <v>2</v>
          </cell>
          <cell r="X529" t="str">
            <v>NULL</v>
          </cell>
          <cell r="Y529">
            <v>3</v>
          </cell>
          <cell r="Z529" t="str">
            <v>NULL</v>
          </cell>
          <cell r="AA529" t="str">
            <v>NULL</v>
          </cell>
          <cell r="AB529" t="str">
            <v>NULL</v>
          </cell>
          <cell r="AC529" t="str">
            <v>NULL</v>
          </cell>
          <cell r="AD529">
            <v>3</v>
          </cell>
          <cell r="AE529" t="str">
            <v>NULL</v>
          </cell>
          <cell r="AF529">
            <v>3</v>
          </cell>
          <cell r="AG529">
            <v>3</v>
          </cell>
          <cell r="AH529">
            <v>2</v>
          </cell>
          <cell r="AI529">
            <v>3</v>
          </cell>
          <cell r="AJ529" t="str">
            <v>NULL</v>
          </cell>
          <cell r="AK529" t="str">
            <v>NULL</v>
          </cell>
          <cell r="AL529" t="str">
            <v>NULL</v>
          </cell>
        </row>
        <row r="530">
          <cell r="A530">
            <v>118320</v>
          </cell>
          <cell r="B530">
            <v>8872202</v>
          </cell>
          <cell r="C530" t="str">
            <v>New Road Primary School</v>
          </cell>
          <cell r="D530" t="str">
            <v>South East</v>
          </cell>
          <cell r="E530" t="str">
            <v>South East</v>
          </cell>
          <cell r="F530" t="str">
            <v>Medway</v>
          </cell>
          <cell r="G530" t="str">
            <v>Chatham and Aylesford</v>
          </cell>
          <cell r="H530" t="str">
            <v>ME4 5QN</v>
          </cell>
          <cell r="I530" t="str">
            <v>Community School</v>
          </cell>
          <cell r="J530" t="str">
            <v>Primary</v>
          </cell>
          <cell r="K530" t="str">
            <v>Does not have a sixth form</v>
          </cell>
          <cell r="L530">
            <v>10007325</v>
          </cell>
          <cell r="M530">
            <v>42339</v>
          </cell>
          <cell r="N530">
            <v>42339</v>
          </cell>
          <cell r="O530" t="str">
            <v>Requires Improvement monitoring Visit 1</v>
          </cell>
          <cell r="P530" t="str">
            <v>Schools - S8</v>
          </cell>
          <cell r="Q530" t="str">
            <v>NULL</v>
          </cell>
          <cell r="R530" t="str">
            <v>NULL</v>
          </cell>
          <cell r="S530" t="str">
            <v>NULL</v>
          </cell>
          <cell r="T530" t="str">
            <v>NULL</v>
          </cell>
          <cell r="U530" t="str">
            <v>NULL</v>
          </cell>
          <cell r="V530" t="str">
            <v>NULL</v>
          </cell>
          <cell r="W530" t="str">
            <v>NULL</v>
          </cell>
          <cell r="X530" t="str">
            <v>NULL</v>
          </cell>
          <cell r="Y530" t="str">
            <v>NULL</v>
          </cell>
          <cell r="Z530" t="str">
            <v>NULL</v>
          </cell>
          <cell r="AA530" t="str">
            <v>NULL</v>
          </cell>
          <cell r="AB530" t="str">
            <v>NULL</v>
          </cell>
          <cell r="AC530" t="str">
            <v>NULL</v>
          </cell>
          <cell r="AD530">
            <v>3</v>
          </cell>
          <cell r="AE530" t="str">
            <v>NULL</v>
          </cell>
          <cell r="AF530">
            <v>3</v>
          </cell>
          <cell r="AG530">
            <v>3</v>
          </cell>
          <cell r="AH530">
            <v>3</v>
          </cell>
          <cell r="AI530">
            <v>3</v>
          </cell>
          <cell r="AJ530" t="str">
            <v>NULL</v>
          </cell>
          <cell r="AK530">
            <v>3</v>
          </cell>
          <cell r="AL530">
            <v>9</v>
          </cell>
        </row>
        <row r="531">
          <cell r="A531">
            <v>118328</v>
          </cell>
          <cell r="B531">
            <v>8872214</v>
          </cell>
          <cell r="C531" t="str">
            <v>Balfour Junior School</v>
          </cell>
          <cell r="D531" t="str">
            <v>South East</v>
          </cell>
          <cell r="E531" t="str">
            <v>South East</v>
          </cell>
          <cell r="F531" t="str">
            <v>Medway</v>
          </cell>
          <cell r="G531" t="str">
            <v>Rochester and Strood</v>
          </cell>
          <cell r="H531" t="str">
            <v>ME4 6QX</v>
          </cell>
          <cell r="I531" t="str">
            <v>Community School</v>
          </cell>
          <cell r="J531" t="str">
            <v>Primary</v>
          </cell>
          <cell r="K531" t="str">
            <v>Does not have a sixth form</v>
          </cell>
          <cell r="L531">
            <v>10002340</v>
          </cell>
          <cell r="M531">
            <v>42291</v>
          </cell>
          <cell r="N531">
            <v>42292</v>
          </cell>
          <cell r="O531" t="str">
            <v>Requires Improvement S5 Reinspection Visit 1</v>
          </cell>
          <cell r="P531" t="str">
            <v>Schools - S5</v>
          </cell>
          <cell r="Q531" t="str">
            <v>NULL</v>
          </cell>
          <cell r="R531">
            <v>2</v>
          </cell>
          <cell r="S531" t="str">
            <v>NULL</v>
          </cell>
          <cell r="T531">
            <v>2</v>
          </cell>
          <cell r="U531">
            <v>2</v>
          </cell>
          <cell r="V531">
            <v>2</v>
          </cell>
          <cell r="W531">
            <v>2</v>
          </cell>
          <cell r="X531" t="str">
            <v>NULL</v>
          </cell>
          <cell r="Y531" t="str">
            <v>NULL</v>
          </cell>
          <cell r="Z531" t="str">
            <v>NULL</v>
          </cell>
          <cell r="AA531" t="str">
            <v>NULL</v>
          </cell>
          <cell r="AB531" t="str">
            <v>NULL</v>
          </cell>
          <cell r="AC531" t="str">
            <v>NULL</v>
          </cell>
          <cell r="AD531">
            <v>3</v>
          </cell>
          <cell r="AE531" t="str">
            <v>NULL</v>
          </cell>
          <cell r="AF531">
            <v>3</v>
          </cell>
          <cell r="AG531">
            <v>3</v>
          </cell>
          <cell r="AH531">
            <v>2</v>
          </cell>
          <cell r="AI531">
            <v>2</v>
          </cell>
          <cell r="AJ531" t="str">
            <v>NULL</v>
          </cell>
          <cell r="AK531" t="str">
            <v>NULL</v>
          </cell>
          <cell r="AL531" t="str">
            <v>NULL</v>
          </cell>
        </row>
        <row r="532">
          <cell r="A532">
            <v>118329</v>
          </cell>
          <cell r="B532">
            <v>8872215</v>
          </cell>
          <cell r="C532" t="str">
            <v>Balfour Infant School</v>
          </cell>
          <cell r="D532" t="str">
            <v>South East</v>
          </cell>
          <cell r="E532" t="str">
            <v>South East</v>
          </cell>
          <cell r="F532" t="str">
            <v>Medway</v>
          </cell>
          <cell r="G532" t="str">
            <v>Rochester and Strood</v>
          </cell>
          <cell r="H532" t="str">
            <v>ME1 2QT</v>
          </cell>
          <cell r="I532" t="str">
            <v>Community School</v>
          </cell>
          <cell r="J532" t="str">
            <v>Primary</v>
          </cell>
          <cell r="K532" t="str">
            <v>Does not have a sixth form</v>
          </cell>
          <cell r="L532">
            <v>10006370</v>
          </cell>
          <cell r="M532">
            <v>42311</v>
          </cell>
          <cell r="N532">
            <v>42311</v>
          </cell>
          <cell r="O532" t="str">
            <v>Maintained Academy and School Short inspection</v>
          </cell>
          <cell r="P532" t="str">
            <v>Schools - Short inspection</v>
          </cell>
          <cell r="Q532" t="str">
            <v>NULL</v>
          </cell>
          <cell r="R532" t="str">
            <v>NULL</v>
          </cell>
          <cell r="S532" t="str">
            <v>NULL</v>
          </cell>
          <cell r="T532" t="str">
            <v>NULL</v>
          </cell>
          <cell r="U532" t="str">
            <v>NULL</v>
          </cell>
          <cell r="V532" t="str">
            <v>NULL</v>
          </cell>
          <cell r="W532" t="str">
            <v>NULL</v>
          </cell>
          <cell r="X532" t="str">
            <v>NULL</v>
          </cell>
          <cell r="Y532" t="str">
            <v>NULL</v>
          </cell>
          <cell r="Z532" t="str">
            <v>NULL</v>
          </cell>
          <cell r="AA532" t="str">
            <v>NULL</v>
          </cell>
          <cell r="AB532" t="str">
            <v>NULL</v>
          </cell>
          <cell r="AC532" t="str">
            <v>NULL</v>
          </cell>
          <cell r="AD532">
            <v>2</v>
          </cell>
          <cell r="AE532" t="str">
            <v>NULL</v>
          </cell>
          <cell r="AF532">
            <v>1</v>
          </cell>
          <cell r="AG532">
            <v>2</v>
          </cell>
          <cell r="AH532">
            <v>2</v>
          </cell>
          <cell r="AI532">
            <v>2</v>
          </cell>
          <cell r="AJ532" t="str">
            <v>NULL</v>
          </cell>
          <cell r="AK532">
            <v>2</v>
          </cell>
          <cell r="AL532">
            <v>9</v>
          </cell>
        </row>
        <row r="533">
          <cell r="A533">
            <v>118353</v>
          </cell>
          <cell r="B533">
            <v>8862252</v>
          </cell>
          <cell r="C533" t="str">
            <v>Murston Junior School</v>
          </cell>
          <cell r="D533" t="str">
            <v>South East</v>
          </cell>
          <cell r="E533" t="str">
            <v>South East</v>
          </cell>
          <cell r="F533" t="str">
            <v>Kent</v>
          </cell>
          <cell r="G533" t="str">
            <v>Sittingbourne and Sheppey</v>
          </cell>
          <cell r="H533" t="str">
            <v>ME10 3QN</v>
          </cell>
          <cell r="I533" t="str">
            <v>Community School</v>
          </cell>
          <cell r="J533" t="str">
            <v>Primary</v>
          </cell>
          <cell r="K533" t="str">
            <v>Does not have a sixth form</v>
          </cell>
          <cell r="L533">
            <v>10006356</v>
          </cell>
          <cell r="M533">
            <v>42271</v>
          </cell>
          <cell r="N533">
            <v>42271</v>
          </cell>
          <cell r="O533" t="str">
            <v>Requires Improvement monitoring Visit 2</v>
          </cell>
          <cell r="P533" t="str">
            <v>Schools - S8</v>
          </cell>
          <cell r="Q533" t="str">
            <v>NULL</v>
          </cell>
          <cell r="R533" t="str">
            <v>NULL</v>
          </cell>
          <cell r="S533" t="str">
            <v>NULL</v>
          </cell>
          <cell r="T533" t="str">
            <v>NULL</v>
          </cell>
          <cell r="U533" t="str">
            <v>NULL</v>
          </cell>
          <cell r="V533" t="str">
            <v>NULL</v>
          </cell>
          <cell r="W533" t="str">
            <v>NULL</v>
          </cell>
          <cell r="X533" t="str">
            <v>NULL</v>
          </cell>
          <cell r="Y533" t="str">
            <v>NULL</v>
          </cell>
          <cell r="Z533" t="str">
            <v>NULL</v>
          </cell>
          <cell r="AA533" t="str">
            <v>NULL</v>
          </cell>
          <cell r="AB533" t="str">
            <v>NULL</v>
          </cell>
          <cell r="AC533" t="str">
            <v>NULL</v>
          </cell>
          <cell r="AD533">
            <v>3</v>
          </cell>
          <cell r="AE533" t="str">
            <v>NULL</v>
          </cell>
          <cell r="AF533">
            <v>3</v>
          </cell>
          <cell r="AG533">
            <v>3</v>
          </cell>
          <cell r="AH533">
            <v>3</v>
          </cell>
          <cell r="AI533">
            <v>3</v>
          </cell>
          <cell r="AJ533" t="str">
            <v>NULL</v>
          </cell>
          <cell r="AK533">
            <v>9</v>
          </cell>
          <cell r="AL533">
            <v>9</v>
          </cell>
        </row>
        <row r="534">
          <cell r="A534">
            <v>118508</v>
          </cell>
          <cell r="B534">
            <v>8862548</v>
          </cell>
          <cell r="C534" t="str">
            <v>Barming Primary School</v>
          </cell>
          <cell r="D534" t="str">
            <v>South East</v>
          </cell>
          <cell r="E534" t="str">
            <v>South East</v>
          </cell>
          <cell r="F534" t="str">
            <v>Kent</v>
          </cell>
          <cell r="G534" t="str">
            <v>Maidstone and The Weald</v>
          </cell>
          <cell r="H534" t="str">
            <v>ME16 9DY</v>
          </cell>
          <cell r="I534" t="str">
            <v>Community School</v>
          </cell>
          <cell r="J534" t="str">
            <v>Primary</v>
          </cell>
          <cell r="K534" t="str">
            <v>Does not have a sixth form</v>
          </cell>
          <cell r="L534">
            <v>10004067</v>
          </cell>
          <cell r="M534">
            <v>42318</v>
          </cell>
          <cell r="N534">
            <v>42319</v>
          </cell>
          <cell r="O534" t="str">
            <v>Schools into Special Measures Visit 2</v>
          </cell>
          <cell r="P534" t="str">
            <v>Schools - S8</v>
          </cell>
          <cell r="Q534" t="str">
            <v>NULL</v>
          </cell>
          <cell r="R534" t="str">
            <v>NULL</v>
          </cell>
          <cell r="S534" t="str">
            <v>NULL</v>
          </cell>
          <cell r="T534" t="str">
            <v>NULL</v>
          </cell>
          <cell r="U534" t="str">
            <v>NULL</v>
          </cell>
          <cell r="V534" t="str">
            <v>NULL</v>
          </cell>
          <cell r="W534" t="str">
            <v>NULL</v>
          </cell>
          <cell r="X534" t="str">
            <v>NULL</v>
          </cell>
          <cell r="Y534" t="str">
            <v>NULL</v>
          </cell>
          <cell r="Z534" t="str">
            <v>NULL</v>
          </cell>
          <cell r="AA534" t="str">
            <v>NULL</v>
          </cell>
          <cell r="AB534" t="str">
            <v>NULL</v>
          </cell>
          <cell r="AC534" t="str">
            <v>NULL</v>
          </cell>
          <cell r="AD534">
            <v>4</v>
          </cell>
          <cell r="AE534" t="str">
            <v>SM</v>
          </cell>
          <cell r="AF534">
            <v>4</v>
          </cell>
          <cell r="AG534">
            <v>4</v>
          </cell>
          <cell r="AH534">
            <v>4</v>
          </cell>
          <cell r="AI534">
            <v>4</v>
          </cell>
          <cell r="AJ534" t="str">
            <v>NULL</v>
          </cell>
          <cell r="AK534">
            <v>3</v>
          </cell>
          <cell r="AL534">
            <v>9</v>
          </cell>
        </row>
        <row r="535">
          <cell r="A535">
            <v>118585</v>
          </cell>
          <cell r="B535">
            <v>8862674</v>
          </cell>
          <cell r="C535" t="str">
            <v>Kings Farm Primary School</v>
          </cell>
          <cell r="D535" t="str">
            <v>South East</v>
          </cell>
          <cell r="E535" t="str">
            <v>South East</v>
          </cell>
          <cell r="F535" t="str">
            <v>Kent</v>
          </cell>
          <cell r="G535" t="str">
            <v>Gravesham</v>
          </cell>
          <cell r="H535" t="str">
            <v>DA12 5JT</v>
          </cell>
          <cell r="I535" t="str">
            <v>Community School</v>
          </cell>
          <cell r="J535" t="str">
            <v>Primary</v>
          </cell>
          <cell r="K535" t="str">
            <v>Does not have a sixth form</v>
          </cell>
          <cell r="L535">
            <v>10005272</v>
          </cell>
          <cell r="M535">
            <v>42275</v>
          </cell>
          <cell r="N535">
            <v>42276</v>
          </cell>
          <cell r="O535" t="str">
            <v>Schools into Special Measures Visit 3</v>
          </cell>
          <cell r="P535" t="str">
            <v>Schools - S8</v>
          </cell>
          <cell r="Q535" t="str">
            <v>NULL</v>
          </cell>
          <cell r="R535" t="str">
            <v>NULL</v>
          </cell>
          <cell r="S535" t="str">
            <v>NULL</v>
          </cell>
          <cell r="T535" t="str">
            <v>NULL</v>
          </cell>
          <cell r="U535" t="str">
            <v>NULL</v>
          </cell>
          <cell r="V535" t="str">
            <v>NULL</v>
          </cell>
          <cell r="W535" t="str">
            <v>NULL</v>
          </cell>
          <cell r="X535" t="str">
            <v>NULL</v>
          </cell>
          <cell r="Y535" t="str">
            <v>NULL</v>
          </cell>
          <cell r="Z535" t="str">
            <v>NULL</v>
          </cell>
          <cell r="AA535" t="str">
            <v>NULL</v>
          </cell>
          <cell r="AB535" t="str">
            <v>NULL</v>
          </cell>
          <cell r="AC535" t="str">
            <v>NULL</v>
          </cell>
          <cell r="AD535">
            <v>4</v>
          </cell>
          <cell r="AE535" t="str">
            <v>SM</v>
          </cell>
          <cell r="AF535">
            <v>4</v>
          </cell>
          <cell r="AG535">
            <v>4</v>
          </cell>
          <cell r="AH535">
            <v>3</v>
          </cell>
          <cell r="AI535">
            <v>4</v>
          </cell>
          <cell r="AJ535" t="str">
            <v>NULL</v>
          </cell>
          <cell r="AK535">
            <v>4</v>
          </cell>
          <cell r="AL535">
            <v>9</v>
          </cell>
        </row>
        <row r="536">
          <cell r="A536">
            <v>118618</v>
          </cell>
          <cell r="B536">
            <v>8863059</v>
          </cell>
          <cell r="C536" t="str">
            <v>St Mark's Church of England Primary School, Eccles</v>
          </cell>
          <cell r="D536" t="str">
            <v>South East</v>
          </cell>
          <cell r="E536" t="str">
            <v>South East</v>
          </cell>
          <cell r="F536" t="str">
            <v>Kent</v>
          </cell>
          <cell r="G536" t="str">
            <v>Chatham and Aylesford</v>
          </cell>
          <cell r="H536" t="str">
            <v>ME20 7HS</v>
          </cell>
          <cell r="I536" t="str">
            <v>Voluntary Controlled School</v>
          </cell>
          <cell r="J536" t="str">
            <v>Primary</v>
          </cell>
          <cell r="K536" t="str">
            <v>Does not have a sixth form</v>
          </cell>
          <cell r="L536">
            <v>10002351</v>
          </cell>
          <cell r="M536">
            <v>42277</v>
          </cell>
          <cell r="N536">
            <v>42278</v>
          </cell>
          <cell r="O536" t="str">
            <v>Requires Improvement S5 Reinspection Visit 1</v>
          </cell>
          <cell r="P536" t="str">
            <v>Schools - S5</v>
          </cell>
          <cell r="Q536" t="str">
            <v>NULL</v>
          </cell>
          <cell r="R536">
            <v>2</v>
          </cell>
          <cell r="S536" t="str">
            <v>NULL</v>
          </cell>
          <cell r="T536">
            <v>2</v>
          </cell>
          <cell r="U536">
            <v>2</v>
          </cell>
          <cell r="V536">
            <v>2</v>
          </cell>
          <cell r="W536">
            <v>2</v>
          </cell>
          <cell r="X536" t="str">
            <v>NULL</v>
          </cell>
          <cell r="Y536">
            <v>2</v>
          </cell>
          <cell r="Z536" t="str">
            <v>NULL</v>
          </cell>
          <cell r="AA536" t="str">
            <v>NULL</v>
          </cell>
          <cell r="AB536" t="str">
            <v>NULL</v>
          </cell>
          <cell r="AC536" t="str">
            <v>NULL</v>
          </cell>
          <cell r="AD536">
            <v>3</v>
          </cell>
          <cell r="AE536" t="str">
            <v>NULL</v>
          </cell>
          <cell r="AF536">
            <v>3</v>
          </cell>
          <cell r="AG536">
            <v>3</v>
          </cell>
          <cell r="AH536">
            <v>2</v>
          </cell>
          <cell r="AI536">
            <v>2</v>
          </cell>
          <cell r="AJ536" t="str">
            <v>NULL</v>
          </cell>
          <cell r="AK536" t="str">
            <v>NULL</v>
          </cell>
          <cell r="AL536" t="str">
            <v>NULL</v>
          </cell>
        </row>
        <row r="537">
          <cell r="A537">
            <v>118641</v>
          </cell>
          <cell r="B537">
            <v>8873096</v>
          </cell>
          <cell r="C537" t="str">
            <v>St Helen's Church of England Primary School, Cliffe</v>
          </cell>
          <cell r="D537" t="str">
            <v>South East</v>
          </cell>
          <cell r="E537" t="str">
            <v>South East</v>
          </cell>
          <cell r="F537" t="str">
            <v>Medway</v>
          </cell>
          <cell r="G537" t="str">
            <v>Rochester and Strood</v>
          </cell>
          <cell r="H537" t="str">
            <v>ME3 7PU</v>
          </cell>
          <cell r="I537" t="str">
            <v>Voluntary Controlled School</v>
          </cell>
          <cell r="J537" t="str">
            <v>Primary</v>
          </cell>
          <cell r="K537" t="str">
            <v>Does not have a sixth form</v>
          </cell>
          <cell r="L537">
            <v>10002341</v>
          </cell>
          <cell r="M537">
            <v>42333</v>
          </cell>
          <cell r="N537">
            <v>42334</v>
          </cell>
          <cell r="O537" t="str">
            <v>Requires Improvement S5 Reinspection Visit 1</v>
          </cell>
          <cell r="P537" t="str">
            <v>Schools - S5</v>
          </cell>
          <cell r="Q537" t="str">
            <v>NULL</v>
          </cell>
          <cell r="R537">
            <v>2</v>
          </cell>
          <cell r="S537" t="str">
            <v>NULL</v>
          </cell>
          <cell r="T537">
            <v>2</v>
          </cell>
          <cell r="U537">
            <v>2</v>
          </cell>
          <cell r="V537">
            <v>2</v>
          </cell>
          <cell r="W537">
            <v>2</v>
          </cell>
          <cell r="X537" t="str">
            <v>NULL</v>
          </cell>
          <cell r="Y537">
            <v>2</v>
          </cell>
          <cell r="Z537" t="str">
            <v>NULL</v>
          </cell>
          <cell r="AA537" t="str">
            <v>NULL</v>
          </cell>
          <cell r="AB537" t="str">
            <v>NULL</v>
          </cell>
          <cell r="AC537" t="str">
            <v>NULL</v>
          </cell>
          <cell r="AD537">
            <v>3</v>
          </cell>
          <cell r="AE537" t="str">
            <v>NULL</v>
          </cell>
          <cell r="AF537">
            <v>3</v>
          </cell>
          <cell r="AG537">
            <v>3</v>
          </cell>
          <cell r="AH537">
            <v>2</v>
          </cell>
          <cell r="AI537">
            <v>3</v>
          </cell>
          <cell r="AJ537" t="str">
            <v>NULL</v>
          </cell>
          <cell r="AK537" t="str">
            <v>NULL</v>
          </cell>
          <cell r="AL537" t="str">
            <v>NULL</v>
          </cell>
        </row>
        <row r="538">
          <cell r="A538">
            <v>118657</v>
          </cell>
          <cell r="B538">
            <v>8863126</v>
          </cell>
          <cell r="C538" t="str">
            <v>Littlebourne Church of England Primary School</v>
          </cell>
          <cell r="D538" t="str">
            <v>South East</v>
          </cell>
          <cell r="E538" t="str">
            <v>South East</v>
          </cell>
          <cell r="F538" t="str">
            <v>Kent</v>
          </cell>
          <cell r="G538" t="str">
            <v>Canterbury</v>
          </cell>
          <cell r="H538" t="str">
            <v>CT3 1XS</v>
          </cell>
          <cell r="I538" t="str">
            <v>Voluntary Controlled School</v>
          </cell>
          <cell r="J538" t="str">
            <v>Primary</v>
          </cell>
          <cell r="K538" t="str">
            <v>Does not have a sixth form</v>
          </cell>
          <cell r="L538">
            <v>10002361</v>
          </cell>
          <cell r="M538">
            <v>42270</v>
          </cell>
          <cell r="N538">
            <v>42271</v>
          </cell>
          <cell r="O538" t="str">
            <v>Requires Improvement S5 Reinspection Visit 1</v>
          </cell>
          <cell r="P538" t="str">
            <v>Schools - S5</v>
          </cell>
          <cell r="Q538" t="str">
            <v>NULL</v>
          </cell>
          <cell r="R538">
            <v>2</v>
          </cell>
          <cell r="S538" t="str">
            <v>NULL</v>
          </cell>
          <cell r="T538">
            <v>2</v>
          </cell>
          <cell r="U538">
            <v>2</v>
          </cell>
          <cell r="V538">
            <v>2</v>
          </cell>
          <cell r="W538">
            <v>2</v>
          </cell>
          <cell r="X538" t="str">
            <v>NULL</v>
          </cell>
          <cell r="Y538">
            <v>2</v>
          </cell>
          <cell r="Z538" t="str">
            <v>NULL</v>
          </cell>
          <cell r="AA538" t="str">
            <v>NULL</v>
          </cell>
          <cell r="AB538" t="str">
            <v>NULL</v>
          </cell>
          <cell r="AC538" t="str">
            <v>NULL</v>
          </cell>
          <cell r="AD538">
            <v>3</v>
          </cell>
          <cell r="AE538" t="str">
            <v>NULL</v>
          </cell>
          <cell r="AF538">
            <v>3</v>
          </cell>
          <cell r="AG538">
            <v>3</v>
          </cell>
          <cell r="AH538">
            <v>2</v>
          </cell>
          <cell r="AI538">
            <v>3</v>
          </cell>
          <cell r="AJ538" t="str">
            <v>NULL</v>
          </cell>
          <cell r="AK538" t="str">
            <v>NULL</v>
          </cell>
          <cell r="AL538" t="str">
            <v>NULL</v>
          </cell>
        </row>
        <row r="539">
          <cell r="A539">
            <v>118670</v>
          </cell>
          <cell r="B539">
            <v>8863143</v>
          </cell>
          <cell r="C539" t="str">
            <v>St Michael's Church of England Primary School (Tenterden)</v>
          </cell>
          <cell r="D539" t="str">
            <v>South East</v>
          </cell>
          <cell r="E539" t="str">
            <v>South East</v>
          </cell>
          <cell r="F539" t="str">
            <v>Kent</v>
          </cell>
          <cell r="G539" t="str">
            <v>Ashford</v>
          </cell>
          <cell r="H539" t="str">
            <v>TN30 6PU</v>
          </cell>
          <cell r="I539" t="str">
            <v>Voluntary Controlled School</v>
          </cell>
          <cell r="J539" t="str">
            <v>Primary</v>
          </cell>
          <cell r="K539" t="str">
            <v>Does not have a sixth form</v>
          </cell>
          <cell r="L539">
            <v>10005779</v>
          </cell>
          <cell r="M539">
            <v>42319</v>
          </cell>
          <cell r="N539">
            <v>42320</v>
          </cell>
          <cell r="O539" t="str">
            <v>Requires Improvement S5 Reinspection Visit 1</v>
          </cell>
          <cell r="P539" t="str">
            <v>Schools - S5</v>
          </cell>
          <cell r="Q539" t="str">
            <v>NULL</v>
          </cell>
          <cell r="R539">
            <v>2</v>
          </cell>
          <cell r="S539" t="str">
            <v>NULL</v>
          </cell>
          <cell r="T539">
            <v>2</v>
          </cell>
          <cell r="U539">
            <v>2</v>
          </cell>
          <cell r="V539">
            <v>2</v>
          </cell>
          <cell r="W539">
            <v>2</v>
          </cell>
          <cell r="X539" t="str">
            <v>NULL</v>
          </cell>
          <cell r="Y539">
            <v>2</v>
          </cell>
          <cell r="Z539" t="str">
            <v>NULL</v>
          </cell>
          <cell r="AA539" t="str">
            <v>NULL</v>
          </cell>
          <cell r="AB539" t="str">
            <v>NULL</v>
          </cell>
          <cell r="AC539" t="str">
            <v>NULL</v>
          </cell>
          <cell r="AD539">
            <v>3</v>
          </cell>
          <cell r="AE539" t="str">
            <v>NULL</v>
          </cell>
          <cell r="AF539">
            <v>3</v>
          </cell>
          <cell r="AG539">
            <v>3</v>
          </cell>
          <cell r="AH539">
            <v>2</v>
          </cell>
          <cell r="AI539">
            <v>3</v>
          </cell>
          <cell r="AJ539" t="str">
            <v>NULL</v>
          </cell>
          <cell r="AK539" t="str">
            <v>NULL</v>
          </cell>
          <cell r="AL539" t="str">
            <v>NULL</v>
          </cell>
        </row>
        <row r="540">
          <cell r="A540">
            <v>118676</v>
          </cell>
          <cell r="B540">
            <v>8863150</v>
          </cell>
          <cell r="C540" t="str">
            <v>Folkestone, St Peter's Church of England Primary School</v>
          </cell>
          <cell r="D540" t="str">
            <v>South East</v>
          </cell>
          <cell r="E540" t="str">
            <v>South East</v>
          </cell>
          <cell r="F540" t="str">
            <v>Kent</v>
          </cell>
          <cell r="G540" t="str">
            <v>Folkestone and Hythe</v>
          </cell>
          <cell r="H540" t="str">
            <v>CT19 6AL</v>
          </cell>
          <cell r="I540" t="str">
            <v>Voluntary Controlled School</v>
          </cell>
          <cell r="J540" t="str">
            <v>Primary</v>
          </cell>
          <cell r="K540" t="str">
            <v>Does not have a sixth form</v>
          </cell>
          <cell r="L540">
            <v>10005778</v>
          </cell>
          <cell r="M540">
            <v>42326</v>
          </cell>
          <cell r="N540">
            <v>42327</v>
          </cell>
          <cell r="O540" t="str">
            <v>Requires Improvement S5 Reinspection Visit 1</v>
          </cell>
          <cell r="P540" t="str">
            <v>Schools - S5</v>
          </cell>
          <cell r="Q540" t="str">
            <v>NULL</v>
          </cell>
          <cell r="R540">
            <v>2</v>
          </cell>
          <cell r="S540" t="str">
            <v>NULL</v>
          </cell>
          <cell r="T540">
            <v>2</v>
          </cell>
          <cell r="U540">
            <v>2</v>
          </cell>
          <cell r="V540">
            <v>2</v>
          </cell>
          <cell r="W540">
            <v>2</v>
          </cell>
          <cell r="X540" t="str">
            <v>NULL</v>
          </cell>
          <cell r="Y540">
            <v>2</v>
          </cell>
          <cell r="Z540" t="str">
            <v>NULL</v>
          </cell>
          <cell r="AA540" t="str">
            <v>NULL</v>
          </cell>
          <cell r="AB540" t="str">
            <v>NULL</v>
          </cell>
          <cell r="AC540" t="str">
            <v>NULL</v>
          </cell>
          <cell r="AD540">
            <v>3</v>
          </cell>
          <cell r="AE540" t="str">
            <v>NULL</v>
          </cell>
          <cell r="AF540">
            <v>3</v>
          </cell>
          <cell r="AG540">
            <v>3</v>
          </cell>
          <cell r="AH540">
            <v>2</v>
          </cell>
          <cell r="AI540">
            <v>3</v>
          </cell>
          <cell r="AJ540" t="str">
            <v>NULL</v>
          </cell>
          <cell r="AK540" t="str">
            <v>NULL</v>
          </cell>
          <cell r="AL540" t="str">
            <v>NULL</v>
          </cell>
        </row>
        <row r="541">
          <cell r="A541">
            <v>118703</v>
          </cell>
          <cell r="B541">
            <v>8863200</v>
          </cell>
          <cell r="C541" t="str">
            <v>Brenzett Church of England Primary School</v>
          </cell>
          <cell r="D541" t="str">
            <v>South East</v>
          </cell>
          <cell r="E541" t="str">
            <v>South East</v>
          </cell>
          <cell r="F541" t="str">
            <v>Kent</v>
          </cell>
          <cell r="G541" t="str">
            <v>Folkestone and Hythe</v>
          </cell>
          <cell r="H541" t="str">
            <v>TN29 9UA</v>
          </cell>
          <cell r="I541" t="str">
            <v>Voluntary Controlled School</v>
          </cell>
          <cell r="J541" t="str">
            <v>Primary</v>
          </cell>
          <cell r="K541" t="str">
            <v>Does not have a sixth form</v>
          </cell>
          <cell r="L541">
            <v>10002358</v>
          </cell>
          <cell r="M541">
            <v>42326</v>
          </cell>
          <cell r="N541">
            <v>42327</v>
          </cell>
          <cell r="O541" t="str">
            <v>Requires Improvement S5 Reinspection Visit 1</v>
          </cell>
          <cell r="P541" t="str">
            <v>Schools - S5</v>
          </cell>
          <cell r="Q541" t="str">
            <v>NULL</v>
          </cell>
          <cell r="R541">
            <v>4</v>
          </cell>
          <cell r="S541" t="str">
            <v>SM</v>
          </cell>
          <cell r="T541">
            <v>4</v>
          </cell>
          <cell r="U541">
            <v>4</v>
          </cell>
          <cell r="V541">
            <v>3</v>
          </cell>
          <cell r="W541">
            <v>4</v>
          </cell>
          <cell r="X541" t="str">
            <v>NULL</v>
          </cell>
          <cell r="Y541">
            <v>3</v>
          </cell>
          <cell r="Z541" t="str">
            <v>NULL</v>
          </cell>
          <cell r="AA541" t="str">
            <v>NULL</v>
          </cell>
          <cell r="AB541" t="str">
            <v>NULL</v>
          </cell>
          <cell r="AC541" t="str">
            <v>NULL</v>
          </cell>
          <cell r="AD541">
            <v>3</v>
          </cell>
          <cell r="AE541" t="str">
            <v>NULL</v>
          </cell>
          <cell r="AF541">
            <v>3</v>
          </cell>
          <cell r="AG541">
            <v>3</v>
          </cell>
          <cell r="AH541">
            <v>2</v>
          </cell>
          <cell r="AI541">
            <v>3</v>
          </cell>
          <cell r="AJ541" t="str">
            <v>NULL</v>
          </cell>
          <cell r="AK541" t="str">
            <v>NULL</v>
          </cell>
          <cell r="AL541" t="str">
            <v>NULL</v>
          </cell>
        </row>
        <row r="542">
          <cell r="A542">
            <v>118705</v>
          </cell>
          <cell r="B542">
            <v>8863282</v>
          </cell>
          <cell r="C542" t="str">
            <v>Boughton-under-Blean and Dunkirk Primary School</v>
          </cell>
          <cell r="D542" t="str">
            <v>South East</v>
          </cell>
          <cell r="E542" t="str">
            <v>South East</v>
          </cell>
          <cell r="F542" t="str">
            <v>Kent</v>
          </cell>
          <cell r="G542" t="str">
            <v>Faversham and Mid Kent</v>
          </cell>
          <cell r="H542" t="str">
            <v>ME13 9AW</v>
          </cell>
          <cell r="I542" t="str">
            <v>Voluntary Controlled School</v>
          </cell>
          <cell r="J542" t="str">
            <v>Primary</v>
          </cell>
          <cell r="K542" t="str">
            <v>Does not have a sixth form</v>
          </cell>
          <cell r="L542">
            <v>10006375</v>
          </cell>
          <cell r="M542">
            <v>42292</v>
          </cell>
          <cell r="N542">
            <v>42293</v>
          </cell>
          <cell r="O542" t="str">
            <v>Requires Improvement S5 Reinspection Visit 1</v>
          </cell>
          <cell r="P542" t="str">
            <v>Schools - S5</v>
          </cell>
          <cell r="Q542" t="str">
            <v>NULL</v>
          </cell>
          <cell r="R542">
            <v>2</v>
          </cell>
          <cell r="S542" t="str">
            <v>NULL</v>
          </cell>
          <cell r="T542">
            <v>2</v>
          </cell>
          <cell r="U542">
            <v>2</v>
          </cell>
          <cell r="V542">
            <v>1</v>
          </cell>
          <cell r="W542">
            <v>2</v>
          </cell>
          <cell r="X542" t="str">
            <v>NULL</v>
          </cell>
          <cell r="Y542">
            <v>2</v>
          </cell>
          <cell r="Z542" t="str">
            <v>NULL</v>
          </cell>
          <cell r="AA542" t="str">
            <v>NULL</v>
          </cell>
          <cell r="AB542" t="str">
            <v>NULL</v>
          </cell>
          <cell r="AC542" t="str">
            <v>NULL</v>
          </cell>
          <cell r="AD542">
            <v>3</v>
          </cell>
          <cell r="AE542" t="str">
            <v>NULL</v>
          </cell>
          <cell r="AF542">
            <v>3</v>
          </cell>
          <cell r="AG542">
            <v>3</v>
          </cell>
          <cell r="AH542">
            <v>2</v>
          </cell>
          <cell r="AI542">
            <v>3</v>
          </cell>
          <cell r="AJ542" t="str">
            <v>NULL</v>
          </cell>
          <cell r="AK542" t="str">
            <v>NULL</v>
          </cell>
          <cell r="AL542" t="str">
            <v>NULL</v>
          </cell>
        </row>
        <row r="543">
          <cell r="A543">
            <v>118728</v>
          </cell>
          <cell r="B543">
            <v>8863325</v>
          </cell>
          <cell r="C543" t="str">
            <v>Platt Church of England Voluntary Aided Primary School</v>
          </cell>
          <cell r="D543" t="str">
            <v>South East</v>
          </cell>
          <cell r="E543" t="str">
            <v>South East</v>
          </cell>
          <cell r="F543" t="str">
            <v>Kent</v>
          </cell>
          <cell r="G543" t="str">
            <v>Tonbridge and Malling</v>
          </cell>
          <cell r="H543" t="str">
            <v>TN15 8JY</v>
          </cell>
          <cell r="I543" t="str">
            <v>Voluntary Aided School</v>
          </cell>
          <cell r="J543" t="str">
            <v>Primary</v>
          </cell>
          <cell r="K543" t="str">
            <v>Does not have a sixth form</v>
          </cell>
          <cell r="L543">
            <v>10006376</v>
          </cell>
          <cell r="M543">
            <v>42298</v>
          </cell>
          <cell r="N543">
            <v>42299</v>
          </cell>
          <cell r="O543" t="str">
            <v>Requires Improvement S5 Reinspection Visit 1</v>
          </cell>
          <cell r="P543" t="str">
            <v>Schools - S5</v>
          </cell>
          <cell r="Q543" t="str">
            <v>NULL</v>
          </cell>
          <cell r="R543">
            <v>2</v>
          </cell>
          <cell r="S543" t="str">
            <v>NULL</v>
          </cell>
          <cell r="T543">
            <v>2</v>
          </cell>
          <cell r="U543">
            <v>2</v>
          </cell>
          <cell r="V543">
            <v>2</v>
          </cell>
          <cell r="W543">
            <v>2</v>
          </cell>
          <cell r="X543" t="str">
            <v>NULL</v>
          </cell>
          <cell r="Y543">
            <v>2</v>
          </cell>
          <cell r="Z543" t="str">
            <v>NULL</v>
          </cell>
          <cell r="AA543" t="str">
            <v>NULL</v>
          </cell>
          <cell r="AB543" t="str">
            <v>NULL</v>
          </cell>
          <cell r="AC543" t="str">
            <v>NULL</v>
          </cell>
          <cell r="AD543">
            <v>3</v>
          </cell>
          <cell r="AE543" t="str">
            <v>NULL</v>
          </cell>
          <cell r="AF543">
            <v>3</v>
          </cell>
          <cell r="AG543">
            <v>3</v>
          </cell>
          <cell r="AH543">
            <v>2</v>
          </cell>
          <cell r="AI543">
            <v>3</v>
          </cell>
          <cell r="AJ543" t="str">
            <v>NULL</v>
          </cell>
          <cell r="AK543" t="str">
            <v>NULL</v>
          </cell>
          <cell r="AL543" t="str">
            <v>NULL</v>
          </cell>
        </row>
        <row r="544">
          <cell r="A544">
            <v>118745</v>
          </cell>
          <cell r="B544">
            <v>8863351</v>
          </cell>
          <cell r="C544" t="str">
            <v>Cartwright and Kelsey Church of England Primary School</v>
          </cell>
          <cell r="D544" t="str">
            <v>South East</v>
          </cell>
          <cell r="E544" t="str">
            <v>South East</v>
          </cell>
          <cell r="F544" t="str">
            <v>Kent</v>
          </cell>
          <cell r="G544" t="str">
            <v>South Thanet</v>
          </cell>
          <cell r="H544" t="str">
            <v>CT3 2JD</v>
          </cell>
          <cell r="I544" t="str">
            <v>Voluntary Aided School</v>
          </cell>
          <cell r="J544" t="str">
            <v>Primary</v>
          </cell>
          <cell r="K544" t="str">
            <v>Does not have a sixth form</v>
          </cell>
          <cell r="L544">
            <v>10007309</v>
          </cell>
          <cell r="M544">
            <v>42291</v>
          </cell>
          <cell r="N544">
            <v>42291</v>
          </cell>
          <cell r="O544" t="str">
            <v>Requires Improvement monitoring Visit 1</v>
          </cell>
          <cell r="P544" t="str">
            <v>Schools - S8</v>
          </cell>
          <cell r="Q544" t="str">
            <v>NULL</v>
          </cell>
          <cell r="R544" t="str">
            <v>NULL</v>
          </cell>
          <cell r="S544" t="str">
            <v>NULL</v>
          </cell>
          <cell r="T544" t="str">
            <v>NULL</v>
          </cell>
          <cell r="U544" t="str">
            <v>NULL</v>
          </cell>
          <cell r="V544" t="str">
            <v>NULL</v>
          </cell>
          <cell r="W544" t="str">
            <v>NULL</v>
          </cell>
          <cell r="X544" t="str">
            <v>NULL</v>
          </cell>
          <cell r="Y544" t="str">
            <v>NULL</v>
          </cell>
          <cell r="Z544" t="str">
            <v>NULL</v>
          </cell>
          <cell r="AA544" t="str">
            <v>NULL</v>
          </cell>
          <cell r="AB544" t="str">
            <v>NULL</v>
          </cell>
          <cell r="AC544" t="str">
            <v>NULL</v>
          </cell>
          <cell r="AD544">
            <v>3</v>
          </cell>
          <cell r="AE544" t="str">
            <v>NULL</v>
          </cell>
          <cell r="AF544">
            <v>3</v>
          </cell>
          <cell r="AG544">
            <v>3</v>
          </cell>
          <cell r="AH544">
            <v>2</v>
          </cell>
          <cell r="AI544">
            <v>3</v>
          </cell>
          <cell r="AJ544" t="str">
            <v>NULL</v>
          </cell>
          <cell r="AK544">
            <v>2</v>
          </cell>
          <cell r="AL544">
            <v>9</v>
          </cell>
        </row>
        <row r="545">
          <cell r="A545">
            <v>118754</v>
          </cell>
          <cell r="B545">
            <v>8863373</v>
          </cell>
          <cell r="C545" t="str">
            <v>St Mary's Church of England Voluntary Aided Primary School</v>
          </cell>
          <cell r="D545" t="str">
            <v>South East</v>
          </cell>
          <cell r="E545" t="str">
            <v>South East</v>
          </cell>
          <cell r="F545" t="str">
            <v>Kent</v>
          </cell>
          <cell r="G545" t="str">
            <v>Sevenoaks</v>
          </cell>
          <cell r="H545" t="str">
            <v>BR8 7BU</v>
          </cell>
          <cell r="I545" t="str">
            <v>Voluntary Aided School</v>
          </cell>
          <cell r="J545" t="str">
            <v>Primary</v>
          </cell>
          <cell r="K545" t="str">
            <v>Does not have a sixth form</v>
          </cell>
          <cell r="L545">
            <v>10005889</v>
          </cell>
          <cell r="M545">
            <v>42291</v>
          </cell>
          <cell r="N545">
            <v>42291</v>
          </cell>
          <cell r="O545" t="str">
            <v>Requires Improvement monitoring Visit 1</v>
          </cell>
          <cell r="P545" t="str">
            <v>Schools - S8</v>
          </cell>
          <cell r="Q545" t="str">
            <v>NULL</v>
          </cell>
          <cell r="R545" t="str">
            <v>NULL</v>
          </cell>
          <cell r="S545" t="str">
            <v>NULL</v>
          </cell>
          <cell r="T545" t="str">
            <v>NULL</v>
          </cell>
          <cell r="U545" t="str">
            <v>NULL</v>
          </cell>
          <cell r="V545" t="str">
            <v>NULL</v>
          </cell>
          <cell r="W545" t="str">
            <v>NULL</v>
          </cell>
          <cell r="X545" t="str">
            <v>NULL</v>
          </cell>
          <cell r="Y545" t="str">
            <v>NULL</v>
          </cell>
          <cell r="Z545" t="str">
            <v>NULL</v>
          </cell>
          <cell r="AA545" t="str">
            <v>NULL</v>
          </cell>
          <cell r="AB545" t="str">
            <v>NULL</v>
          </cell>
          <cell r="AC545" t="str">
            <v>NULL</v>
          </cell>
          <cell r="AD545">
            <v>3</v>
          </cell>
          <cell r="AE545" t="str">
            <v>NULL</v>
          </cell>
          <cell r="AF545">
            <v>3</v>
          </cell>
          <cell r="AG545">
            <v>3</v>
          </cell>
          <cell r="AH545">
            <v>2</v>
          </cell>
          <cell r="AI545">
            <v>3</v>
          </cell>
          <cell r="AJ545" t="str">
            <v>NULL</v>
          </cell>
          <cell r="AK545">
            <v>2</v>
          </cell>
          <cell r="AL545">
            <v>9</v>
          </cell>
        </row>
        <row r="546">
          <cell r="A546">
            <v>118757</v>
          </cell>
          <cell r="B546">
            <v>8863713</v>
          </cell>
          <cell r="C546" t="str">
            <v>St Edward's Catholic Primary School</v>
          </cell>
          <cell r="D546" t="str">
            <v>South East</v>
          </cell>
          <cell r="E546" t="str">
            <v>South East</v>
          </cell>
          <cell r="F546" t="str">
            <v>Kent</v>
          </cell>
          <cell r="G546" t="str">
            <v>Sittingbourne and Sheppey</v>
          </cell>
          <cell r="H546" t="str">
            <v>ME12 1BW</v>
          </cell>
          <cell r="I546" t="str">
            <v>Voluntary Aided School</v>
          </cell>
          <cell r="J546" t="str">
            <v>Primary</v>
          </cell>
          <cell r="K546" t="str">
            <v>Does not have a sixth form</v>
          </cell>
          <cell r="L546">
            <v>10007341</v>
          </cell>
          <cell r="M546">
            <v>42353</v>
          </cell>
          <cell r="N546">
            <v>42353</v>
          </cell>
          <cell r="O546" t="str">
            <v>Requires Improvement monitoring Visit 1</v>
          </cell>
          <cell r="P546" t="str">
            <v>Schools - S8</v>
          </cell>
          <cell r="Q546" t="str">
            <v>NULL</v>
          </cell>
          <cell r="R546" t="str">
            <v>NULL</v>
          </cell>
          <cell r="S546" t="str">
            <v>NULL</v>
          </cell>
          <cell r="T546" t="str">
            <v>NULL</v>
          </cell>
          <cell r="U546" t="str">
            <v>NULL</v>
          </cell>
          <cell r="V546" t="str">
            <v>NULL</v>
          </cell>
          <cell r="W546" t="str">
            <v>NULL</v>
          </cell>
          <cell r="X546" t="str">
            <v>NULL</v>
          </cell>
          <cell r="Y546" t="str">
            <v>NULL</v>
          </cell>
          <cell r="Z546" t="str">
            <v>NULL</v>
          </cell>
          <cell r="AA546" t="str">
            <v>NULL</v>
          </cell>
          <cell r="AB546" t="str">
            <v>NULL</v>
          </cell>
          <cell r="AC546" t="str">
            <v>NULL</v>
          </cell>
          <cell r="AD546">
            <v>3</v>
          </cell>
          <cell r="AE546" t="str">
            <v>NULL</v>
          </cell>
          <cell r="AF546">
            <v>3</v>
          </cell>
          <cell r="AG546">
            <v>3</v>
          </cell>
          <cell r="AH546">
            <v>3</v>
          </cell>
          <cell r="AI546">
            <v>3</v>
          </cell>
          <cell r="AJ546" t="str">
            <v>NULL</v>
          </cell>
          <cell r="AK546">
            <v>3</v>
          </cell>
          <cell r="AL546">
            <v>9</v>
          </cell>
        </row>
        <row r="547">
          <cell r="A547">
            <v>118765</v>
          </cell>
          <cell r="B547">
            <v>8863728</v>
          </cell>
          <cell r="C547" t="str">
            <v>St Anselm's Catholic Primary School</v>
          </cell>
          <cell r="D547" t="str">
            <v>South East</v>
          </cell>
          <cell r="E547" t="str">
            <v>South East</v>
          </cell>
          <cell r="F547" t="str">
            <v>Kent</v>
          </cell>
          <cell r="G547" t="str">
            <v>Dartford</v>
          </cell>
          <cell r="H547" t="str">
            <v>DA1 5EA</v>
          </cell>
          <cell r="I547" t="str">
            <v>Voluntary Aided School</v>
          </cell>
          <cell r="J547" t="str">
            <v>Primary</v>
          </cell>
          <cell r="K547" t="str">
            <v>Does not have a sixth form</v>
          </cell>
          <cell r="L547">
            <v>10001200</v>
          </cell>
          <cell r="M547">
            <v>42346</v>
          </cell>
          <cell r="N547">
            <v>42346</v>
          </cell>
          <cell r="O547" t="str">
            <v>Maintained Academy and School Short inspection</v>
          </cell>
          <cell r="P547" t="str">
            <v>Schools - Short inspection</v>
          </cell>
          <cell r="Q547" t="str">
            <v>NULL</v>
          </cell>
          <cell r="R547" t="str">
            <v>NULL</v>
          </cell>
          <cell r="S547" t="str">
            <v>NULL</v>
          </cell>
          <cell r="T547" t="str">
            <v>NULL</v>
          </cell>
          <cell r="U547" t="str">
            <v>NULL</v>
          </cell>
          <cell r="V547" t="str">
            <v>NULL</v>
          </cell>
          <cell r="W547" t="str">
            <v>NULL</v>
          </cell>
          <cell r="X547" t="str">
            <v>NULL</v>
          </cell>
          <cell r="Y547" t="str">
            <v>NULL</v>
          </cell>
          <cell r="Z547" t="str">
            <v>NULL</v>
          </cell>
          <cell r="AA547" t="str">
            <v>NULL</v>
          </cell>
          <cell r="AB547" t="str">
            <v>NULL</v>
          </cell>
          <cell r="AC547" t="str">
            <v>NULL</v>
          </cell>
          <cell r="AD547">
            <v>2</v>
          </cell>
          <cell r="AE547" t="str">
            <v>NULL</v>
          </cell>
          <cell r="AF547">
            <v>2</v>
          </cell>
          <cell r="AG547">
            <v>2</v>
          </cell>
          <cell r="AH547">
            <v>2</v>
          </cell>
          <cell r="AI547">
            <v>2</v>
          </cell>
          <cell r="AJ547" t="str">
            <v>NULL</v>
          </cell>
          <cell r="AK547">
            <v>2</v>
          </cell>
          <cell r="AL547">
            <v>9</v>
          </cell>
        </row>
        <row r="548">
          <cell r="A548">
            <v>118781</v>
          </cell>
          <cell r="B548">
            <v>8863754</v>
          </cell>
          <cell r="C548" t="str">
            <v>St Augustine's Catholic Primary School</v>
          </cell>
          <cell r="D548" t="str">
            <v>South East</v>
          </cell>
          <cell r="E548" t="str">
            <v>South East</v>
          </cell>
          <cell r="F548" t="str">
            <v>Kent</v>
          </cell>
          <cell r="G548" t="str">
            <v>Tunbridge Wells</v>
          </cell>
          <cell r="H548" t="str">
            <v>TN4 9AL</v>
          </cell>
          <cell r="I548" t="str">
            <v>Voluntary Aided School</v>
          </cell>
          <cell r="J548" t="str">
            <v>Primary</v>
          </cell>
          <cell r="K548" t="str">
            <v>Does not have a sixth form</v>
          </cell>
          <cell r="L548">
            <v>10005777</v>
          </cell>
          <cell r="M548">
            <v>42320</v>
          </cell>
          <cell r="N548">
            <v>42321</v>
          </cell>
          <cell r="O548" t="str">
            <v>Requires Improvement S5 Reinspection Visit 1</v>
          </cell>
          <cell r="P548" t="str">
            <v>Schools - S5</v>
          </cell>
          <cell r="Q548" t="str">
            <v>NULL</v>
          </cell>
          <cell r="R548">
            <v>2</v>
          </cell>
          <cell r="S548" t="str">
            <v>NULL</v>
          </cell>
          <cell r="T548">
            <v>2</v>
          </cell>
          <cell r="U548">
            <v>2</v>
          </cell>
          <cell r="V548">
            <v>1</v>
          </cell>
          <cell r="W548">
            <v>2</v>
          </cell>
          <cell r="X548" t="str">
            <v>NULL</v>
          </cell>
          <cell r="Y548">
            <v>2</v>
          </cell>
          <cell r="Z548" t="str">
            <v>NULL</v>
          </cell>
          <cell r="AA548" t="str">
            <v>NULL</v>
          </cell>
          <cell r="AB548" t="str">
            <v>NULL</v>
          </cell>
          <cell r="AC548" t="str">
            <v>NULL</v>
          </cell>
          <cell r="AD548">
            <v>3</v>
          </cell>
          <cell r="AE548" t="str">
            <v>NULL</v>
          </cell>
          <cell r="AF548">
            <v>3</v>
          </cell>
          <cell r="AG548">
            <v>3</v>
          </cell>
          <cell r="AH548">
            <v>2</v>
          </cell>
          <cell r="AI548">
            <v>3</v>
          </cell>
          <cell r="AJ548" t="str">
            <v>NULL</v>
          </cell>
          <cell r="AK548" t="str">
            <v>NULL</v>
          </cell>
          <cell r="AL548" t="str">
            <v>NULL</v>
          </cell>
        </row>
        <row r="549">
          <cell r="A549">
            <v>118793</v>
          </cell>
          <cell r="B549">
            <v>8864059</v>
          </cell>
          <cell r="C549" t="str">
            <v>Swadelands School</v>
          </cell>
          <cell r="D549" t="str">
            <v>South East</v>
          </cell>
          <cell r="E549" t="str">
            <v>South East</v>
          </cell>
          <cell r="F549" t="str">
            <v>Kent</v>
          </cell>
          <cell r="G549" t="str">
            <v>Faversham and Mid Kent</v>
          </cell>
          <cell r="H549" t="str">
            <v>ME17 2LL</v>
          </cell>
          <cell r="I549" t="str">
            <v>Community School</v>
          </cell>
          <cell r="J549" t="str">
            <v>Secondary</v>
          </cell>
          <cell r="K549" t="str">
            <v>Has a sixth form</v>
          </cell>
          <cell r="L549">
            <v>10000553</v>
          </cell>
          <cell r="M549">
            <v>42347</v>
          </cell>
          <cell r="N549">
            <v>42348</v>
          </cell>
          <cell r="O549" t="str">
            <v>Maintained Academy and School Short inspection</v>
          </cell>
          <cell r="P549" t="str">
            <v>Schools - S8 deemed S5</v>
          </cell>
          <cell r="Q549" t="str">
            <v>NULL</v>
          </cell>
          <cell r="R549">
            <v>4</v>
          </cell>
          <cell r="S549" t="str">
            <v>SM</v>
          </cell>
          <cell r="T549">
            <v>4</v>
          </cell>
          <cell r="U549">
            <v>4</v>
          </cell>
          <cell r="V549">
            <v>4</v>
          </cell>
          <cell r="W549">
            <v>4</v>
          </cell>
          <cell r="X549" t="str">
            <v>NULL</v>
          </cell>
          <cell r="Y549" t="str">
            <v>NULL</v>
          </cell>
          <cell r="Z549">
            <v>3</v>
          </cell>
          <cell r="AA549" t="str">
            <v>NULL</v>
          </cell>
          <cell r="AB549" t="str">
            <v>NULL</v>
          </cell>
          <cell r="AC549" t="str">
            <v>NULL</v>
          </cell>
          <cell r="AD549">
            <v>2</v>
          </cell>
          <cell r="AE549" t="str">
            <v>NULL</v>
          </cell>
          <cell r="AF549">
            <v>2</v>
          </cell>
          <cell r="AG549">
            <v>2</v>
          </cell>
          <cell r="AH549">
            <v>2</v>
          </cell>
          <cell r="AI549">
            <v>2</v>
          </cell>
          <cell r="AJ549" t="str">
            <v>NULL</v>
          </cell>
          <cell r="AK549" t="str">
            <v>NULL</v>
          </cell>
          <cell r="AL549" t="str">
            <v>NULL</v>
          </cell>
        </row>
        <row r="550">
          <cell r="A550">
            <v>118910</v>
          </cell>
          <cell r="B550">
            <v>8865438</v>
          </cell>
          <cell r="C550" t="str">
            <v>The Charles Dickens School</v>
          </cell>
          <cell r="D550" t="str">
            <v>South East</v>
          </cell>
          <cell r="E550" t="str">
            <v>South East</v>
          </cell>
          <cell r="F550" t="str">
            <v>Kent</v>
          </cell>
          <cell r="G550" t="str">
            <v>South Thanet</v>
          </cell>
          <cell r="H550" t="str">
            <v>CT10 2RL</v>
          </cell>
          <cell r="I550" t="str">
            <v>Foundation School</v>
          </cell>
          <cell r="J550" t="str">
            <v>Secondary</v>
          </cell>
          <cell r="K550" t="str">
            <v>Has a sixth form</v>
          </cell>
          <cell r="L550">
            <v>10005271</v>
          </cell>
          <cell r="M550">
            <v>42340</v>
          </cell>
          <cell r="N550">
            <v>42341</v>
          </cell>
          <cell r="O550" t="str">
            <v>Schools into Special Measures Visit 4</v>
          </cell>
          <cell r="P550" t="str">
            <v>Schools - S8</v>
          </cell>
          <cell r="Q550" t="str">
            <v>NULL</v>
          </cell>
          <cell r="R550" t="str">
            <v>NULL</v>
          </cell>
          <cell r="S550" t="str">
            <v>NULL</v>
          </cell>
          <cell r="T550" t="str">
            <v>NULL</v>
          </cell>
          <cell r="U550" t="str">
            <v>NULL</v>
          </cell>
          <cell r="V550" t="str">
            <v>NULL</v>
          </cell>
          <cell r="W550" t="str">
            <v>NULL</v>
          </cell>
          <cell r="X550" t="str">
            <v>NULL</v>
          </cell>
          <cell r="Y550" t="str">
            <v>NULL</v>
          </cell>
          <cell r="Z550" t="str">
            <v>NULL</v>
          </cell>
          <cell r="AA550" t="str">
            <v>NULL</v>
          </cell>
          <cell r="AB550" t="str">
            <v>NULL</v>
          </cell>
          <cell r="AC550" t="str">
            <v>NULL</v>
          </cell>
          <cell r="AD550">
            <v>4</v>
          </cell>
          <cell r="AE550" t="str">
            <v>SM</v>
          </cell>
          <cell r="AF550">
            <v>4</v>
          </cell>
          <cell r="AG550">
            <v>4</v>
          </cell>
          <cell r="AH550">
            <v>4</v>
          </cell>
          <cell r="AI550">
            <v>4</v>
          </cell>
          <cell r="AJ550" t="str">
            <v>NULL</v>
          </cell>
          <cell r="AK550">
            <v>9</v>
          </cell>
          <cell r="AL550">
            <v>4</v>
          </cell>
        </row>
        <row r="551">
          <cell r="A551">
            <v>119127</v>
          </cell>
          <cell r="B551">
            <v>8892015</v>
          </cell>
          <cell r="C551" t="str">
            <v>Roe Lee Park Primary School</v>
          </cell>
          <cell r="D551" t="str">
            <v>North West</v>
          </cell>
          <cell r="E551" t="str">
            <v>North West</v>
          </cell>
          <cell r="F551" t="str">
            <v>Blackburn with Darwen</v>
          </cell>
          <cell r="G551" t="str">
            <v>Blackburn</v>
          </cell>
          <cell r="H551" t="str">
            <v>BB1 9RP</v>
          </cell>
          <cell r="I551" t="str">
            <v>Community School</v>
          </cell>
          <cell r="J551" t="str">
            <v>Primary</v>
          </cell>
          <cell r="K551" t="str">
            <v>Does not have a sixth form</v>
          </cell>
          <cell r="L551">
            <v>10002593</v>
          </cell>
          <cell r="M551">
            <v>42311</v>
          </cell>
          <cell r="N551">
            <v>42312</v>
          </cell>
          <cell r="O551" t="str">
            <v>S8 No Formal Designation Visit</v>
          </cell>
          <cell r="P551" t="str">
            <v>Schools - S8 deemed S5</v>
          </cell>
          <cell r="Q551" t="str">
            <v>NULL</v>
          </cell>
          <cell r="R551">
            <v>3</v>
          </cell>
          <cell r="S551" t="str">
            <v>NULL</v>
          </cell>
          <cell r="T551">
            <v>3</v>
          </cell>
          <cell r="U551">
            <v>3</v>
          </cell>
          <cell r="V551">
            <v>2</v>
          </cell>
          <cell r="W551">
            <v>3</v>
          </cell>
          <cell r="X551" t="str">
            <v>NULL</v>
          </cell>
          <cell r="Y551">
            <v>3</v>
          </cell>
          <cell r="Z551" t="str">
            <v>NULL</v>
          </cell>
          <cell r="AA551" t="str">
            <v>NULL</v>
          </cell>
          <cell r="AB551" t="str">
            <v>NULL</v>
          </cell>
          <cell r="AC551" t="str">
            <v>NULL</v>
          </cell>
          <cell r="AD551">
            <v>1</v>
          </cell>
          <cell r="AE551" t="str">
            <v>NULL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 t="str">
            <v>NULL</v>
          </cell>
          <cell r="AK551">
            <v>8</v>
          </cell>
          <cell r="AL551" t="str">
            <v>NULL</v>
          </cell>
        </row>
        <row r="552">
          <cell r="A552">
            <v>119234</v>
          </cell>
          <cell r="B552">
            <v>8882193</v>
          </cell>
          <cell r="C552" t="str">
            <v>Holme Slack Community Primary School</v>
          </cell>
          <cell r="D552" t="str">
            <v>North West</v>
          </cell>
          <cell r="E552" t="str">
            <v>North West</v>
          </cell>
          <cell r="F552" t="str">
            <v>Lancashire</v>
          </cell>
          <cell r="G552" t="str">
            <v>Preston</v>
          </cell>
          <cell r="H552" t="str">
            <v>PR1 6HP</v>
          </cell>
          <cell r="I552" t="str">
            <v>Community School</v>
          </cell>
          <cell r="J552" t="str">
            <v>Primary</v>
          </cell>
          <cell r="K552" t="str">
            <v>Does not have a sixth form</v>
          </cell>
          <cell r="L552">
            <v>10002250</v>
          </cell>
          <cell r="M552">
            <v>42332</v>
          </cell>
          <cell r="N552">
            <v>42333</v>
          </cell>
          <cell r="O552" t="str">
            <v>Requires Improvement S5 Reinspection Visit 1</v>
          </cell>
          <cell r="P552" t="str">
            <v>Schools - S5</v>
          </cell>
          <cell r="Q552" t="str">
            <v>NULL</v>
          </cell>
          <cell r="R552">
            <v>2</v>
          </cell>
          <cell r="S552" t="str">
            <v>NULL</v>
          </cell>
          <cell r="T552">
            <v>2</v>
          </cell>
          <cell r="U552">
            <v>2</v>
          </cell>
          <cell r="V552">
            <v>2</v>
          </cell>
          <cell r="W552">
            <v>2</v>
          </cell>
          <cell r="X552" t="str">
            <v>NULL</v>
          </cell>
          <cell r="Y552">
            <v>2</v>
          </cell>
          <cell r="Z552" t="str">
            <v>NULL</v>
          </cell>
          <cell r="AA552" t="str">
            <v>NULL</v>
          </cell>
          <cell r="AB552" t="str">
            <v>NULL</v>
          </cell>
          <cell r="AC552" t="str">
            <v>NULL</v>
          </cell>
          <cell r="AD552">
            <v>3</v>
          </cell>
          <cell r="AE552" t="str">
            <v>NULL</v>
          </cell>
          <cell r="AF552">
            <v>3</v>
          </cell>
          <cell r="AG552">
            <v>3</v>
          </cell>
          <cell r="AH552">
            <v>3</v>
          </cell>
          <cell r="AI552">
            <v>3</v>
          </cell>
          <cell r="AJ552" t="str">
            <v>NULL</v>
          </cell>
          <cell r="AK552" t="str">
            <v>NULL</v>
          </cell>
          <cell r="AL552" t="str">
            <v>NULL</v>
          </cell>
        </row>
        <row r="553">
          <cell r="A553">
            <v>119239</v>
          </cell>
          <cell r="B553">
            <v>8882200</v>
          </cell>
          <cell r="C553" t="str">
            <v>Ingol Community Primary School</v>
          </cell>
          <cell r="D553" t="str">
            <v>North West</v>
          </cell>
          <cell r="E553" t="str">
            <v>North West</v>
          </cell>
          <cell r="F553" t="str">
            <v>Lancashire</v>
          </cell>
          <cell r="G553" t="str">
            <v>Preston</v>
          </cell>
          <cell r="H553" t="str">
            <v>PR2 3YP</v>
          </cell>
          <cell r="I553" t="str">
            <v>Community School</v>
          </cell>
          <cell r="J553" t="str">
            <v>Primary</v>
          </cell>
          <cell r="K553" t="str">
            <v>Does not have a sixth form</v>
          </cell>
          <cell r="L553">
            <v>10002233</v>
          </cell>
          <cell r="M553">
            <v>42340</v>
          </cell>
          <cell r="N553">
            <v>42341</v>
          </cell>
          <cell r="O553" t="str">
            <v>Requires Improvement S5 Reinspection Visit 1</v>
          </cell>
          <cell r="P553" t="str">
            <v>Schools - S5</v>
          </cell>
          <cell r="Q553" t="str">
            <v>NULL</v>
          </cell>
          <cell r="R553">
            <v>2</v>
          </cell>
          <cell r="S553" t="str">
            <v>NULL</v>
          </cell>
          <cell r="T553">
            <v>2</v>
          </cell>
          <cell r="U553">
            <v>2</v>
          </cell>
          <cell r="V553">
            <v>2</v>
          </cell>
          <cell r="W553">
            <v>2</v>
          </cell>
          <cell r="X553" t="str">
            <v>NULL</v>
          </cell>
          <cell r="Y553">
            <v>2</v>
          </cell>
          <cell r="Z553" t="str">
            <v>NULL</v>
          </cell>
          <cell r="AA553" t="str">
            <v>NULL</v>
          </cell>
          <cell r="AB553" t="str">
            <v>NULL</v>
          </cell>
          <cell r="AC553" t="str">
            <v>NULL</v>
          </cell>
          <cell r="AD553">
            <v>3</v>
          </cell>
          <cell r="AE553" t="str">
            <v>NULL</v>
          </cell>
          <cell r="AF553">
            <v>3</v>
          </cell>
          <cell r="AG553">
            <v>3</v>
          </cell>
          <cell r="AH553">
            <v>2</v>
          </cell>
          <cell r="AI553">
            <v>3</v>
          </cell>
          <cell r="AJ553" t="str">
            <v>NULL</v>
          </cell>
          <cell r="AK553" t="str">
            <v>NULL</v>
          </cell>
          <cell r="AL553" t="str">
            <v>NULL</v>
          </cell>
        </row>
        <row r="554">
          <cell r="A554">
            <v>119280</v>
          </cell>
          <cell r="B554">
            <v>8882409</v>
          </cell>
          <cell r="C554" t="str">
            <v>Rawtenstall Balladen Community Primary School</v>
          </cell>
          <cell r="D554" t="str">
            <v>North West</v>
          </cell>
          <cell r="E554" t="str">
            <v>North West</v>
          </cell>
          <cell r="F554" t="str">
            <v>Lancashire</v>
          </cell>
          <cell r="G554" t="str">
            <v>Rossendale and Darwen</v>
          </cell>
          <cell r="H554" t="str">
            <v>BB4 6DX</v>
          </cell>
          <cell r="I554" t="str">
            <v>Community School</v>
          </cell>
          <cell r="J554" t="str">
            <v>Primary</v>
          </cell>
          <cell r="K554" t="str">
            <v>Does not have a sixth form</v>
          </cell>
          <cell r="L554">
            <v>10006388</v>
          </cell>
          <cell r="M554">
            <v>42311</v>
          </cell>
          <cell r="N554">
            <v>42311</v>
          </cell>
          <cell r="O554" t="str">
            <v>S8 No Formal Designation Visit</v>
          </cell>
          <cell r="P554" t="str">
            <v>Schools - S8</v>
          </cell>
          <cell r="Q554" t="str">
            <v>NULL</v>
          </cell>
          <cell r="R554" t="str">
            <v>NULL</v>
          </cell>
          <cell r="S554" t="str">
            <v>NULL</v>
          </cell>
          <cell r="T554" t="str">
            <v>NULL</v>
          </cell>
          <cell r="U554" t="str">
            <v>NULL</v>
          </cell>
          <cell r="V554" t="str">
            <v>NULL</v>
          </cell>
          <cell r="W554" t="str">
            <v>NULL</v>
          </cell>
          <cell r="X554" t="str">
            <v>NULL</v>
          </cell>
          <cell r="Y554" t="str">
            <v>NULL</v>
          </cell>
          <cell r="Z554" t="str">
            <v>NULL</v>
          </cell>
          <cell r="AA554" t="str">
            <v>NULL</v>
          </cell>
          <cell r="AB554" t="str">
            <v>NULL</v>
          </cell>
          <cell r="AC554" t="str">
            <v>NULL</v>
          </cell>
          <cell r="AD554">
            <v>1</v>
          </cell>
          <cell r="AE554" t="str">
            <v>NULL</v>
          </cell>
          <cell r="AF554">
            <v>1</v>
          </cell>
          <cell r="AG554">
            <v>1</v>
          </cell>
          <cell r="AH554">
            <v>1</v>
          </cell>
          <cell r="AI554">
            <v>1</v>
          </cell>
          <cell r="AJ554" t="str">
            <v>NULL</v>
          </cell>
          <cell r="AK554">
            <v>8</v>
          </cell>
          <cell r="AL554" t="str">
            <v>NULL</v>
          </cell>
        </row>
        <row r="555">
          <cell r="A555">
            <v>119294</v>
          </cell>
          <cell r="B555">
            <v>8892515</v>
          </cell>
          <cell r="C555" t="str">
            <v>Avondale Primary School</v>
          </cell>
          <cell r="D555" t="str">
            <v>North West</v>
          </cell>
          <cell r="E555" t="str">
            <v>North West</v>
          </cell>
          <cell r="F555" t="str">
            <v>Blackburn with Darwen</v>
          </cell>
          <cell r="G555" t="str">
            <v>Rossendale and Darwen</v>
          </cell>
          <cell r="H555" t="str">
            <v>BB3 1NN</v>
          </cell>
          <cell r="I555" t="str">
            <v>Community School</v>
          </cell>
          <cell r="J555" t="str">
            <v>Primary</v>
          </cell>
          <cell r="K555" t="str">
            <v>Does not have a sixth form</v>
          </cell>
          <cell r="L555">
            <v>10000851</v>
          </cell>
          <cell r="M555">
            <v>42318</v>
          </cell>
          <cell r="N555">
            <v>42319</v>
          </cell>
          <cell r="O555" t="str">
            <v>Maintained Academy and School Short inspection</v>
          </cell>
          <cell r="P555" t="str">
            <v>Schools - S8 deemed S5</v>
          </cell>
          <cell r="Q555" t="str">
            <v>NULL</v>
          </cell>
          <cell r="R555">
            <v>3</v>
          </cell>
          <cell r="S555" t="str">
            <v>NULL</v>
          </cell>
          <cell r="T555">
            <v>3</v>
          </cell>
          <cell r="U555">
            <v>3</v>
          </cell>
          <cell r="V555">
            <v>2</v>
          </cell>
          <cell r="W555">
            <v>3</v>
          </cell>
          <cell r="X555" t="str">
            <v>NULL</v>
          </cell>
          <cell r="Y555">
            <v>2</v>
          </cell>
          <cell r="Z555" t="str">
            <v>NULL</v>
          </cell>
          <cell r="AA555" t="str">
            <v>NULL</v>
          </cell>
          <cell r="AB555" t="str">
            <v>NULL</v>
          </cell>
          <cell r="AC555" t="str">
            <v>NULL</v>
          </cell>
          <cell r="AD555">
            <v>2</v>
          </cell>
          <cell r="AE555" t="str">
            <v>NULL</v>
          </cell>
          <cell r="AF555">
            <v>2</v>
          </cell>
          <cell r="AG555">
            <v>2</v>
          </cell>
          <cell r="AH555">
            <v>1</v>
          </cell>
          <cell r="AI555">
            <v>2</v>
          </cell>
          <cell r="AJ555" t="str">
            <v>NULL</v>
          </cell>
          <cell r="AK555">
            <v>8</v>
          </cell>
          <cell r="AL555" t="str">
            <v>NULL</v>
          </cell>
        </row>
        <row r="556">
          <cell r="A556">
            <v>119332</v>
          </cell>
          <cell r="B556">
            <v>8882703</v>
          </cell>
          <cell r="C556" t="str">
            <v>Pool House Community Primary School</v>
          </cell>
          <cell r="D556" t="str">
            <v>North West</v>
          </cell>
          <cell r="E556" t="str">
            <v>North West</v>
          </cell>
          <cell r="F556" t="str">
            <v>Lancashire</v>
          </cell>
          <cell r="G556" t="str">
            <v>Preston</v>
          </cell>
          <cell r="H556" t="str">
            <v>PR2 7BX</v>
          </cell>
          <cell r="I556" t="str">
            <v>Community School</v>
          </cell>
          <cell r="J556" t="str">
            <v>Primary</v>
          </cell>
          <cell r="K556" t="str">
            <v>Does not have a sixth form</v>
          </cell>
          <cell r="L556">
            <v>10009027</v>
          </cell>
          <cell r="M556">
            <v>42333</v>
          </cell>
          <cell r="N556">
            <v>42334</v>
          </cell>
          <cell r="O556" t="str">
            <v>Section 8 Inspection due to Parental Complaint</v>
          </cell>
          <cell r="P556" t="str">
            <v>Schools - S8</v>
          </cell>
          <cell r="Q556" t="str">
            <v>NULL</v>
          </cell>
          <cell r="R556" t="str">
            <v>NULL</v>
          </cell>
          <cell r="S556" t="str">
            <v>NULL</v>
          </cell>
          <cell r="T556" t="str">
            <v>NULL</v>
          </cell>
          <cell r="U556" t="str">
            <v>NULL</v>
          </cell>
          <cell r="V556" t="str">
            <v>NULL</v>
          </cell>
          <cell r="W556" t="str">
            <v>NULL</v>
          </cell>
          <cell r="X556" t="str">
            <v>NULL</v>
          </cell>
          <cell r="Y556" t="str">
            <v>NULL</v>
          </cell>
          <cell r="Z556" t="str">
            <v>NULL</v>
          </cell>
          <cell r="AA556" t="str">
            <v>NULL</v>
          </cell>
          <cell r="AB556" t="str">
            <v>NULL</v>
          </cell>
          <cell r="AC556" t="str">
            <v>NULL</v>
          </cell>
          <cell r="AD556">
            <v>2</v>
          </cell>
          <cell r="AE556" t="str">
            <v>NULL</v>
          </cell>
          <cell r="AF556">
            <v>2</v>
          </cell>
          <cell r="AG556">
            <v>2</v>
          </cell>
          <cell r="AH556">
            <v>2</v>
          </cell>
          <cell r="AI556">
            <v>2</v>
          </cell>
          <cell r="AJ556" t="str">
            <v>NULL</v>
          </cell>
          <cell r="AK556" t="str">
            <v>NULL</v>
          </cell>
          <cell r="AL556" t="str">
            <v>NULL</v>
          </cell>
        </row>
        <row r="557">
          <cell r="A557">
            <v>119341</v>
          </cell>
          <cell r="B557">
            <v>8882820</v>
          </cell>
          <cell r="C557" t="str">
            <v>Accrington Woodnook Primary School</v>
          </cell>
          <cell r="D557" t="str">
            <v>North West</v>
          </cell>
          <cell r="E557" t="str">
            <v>North West</v>
          </cell>
          <cell r="F557" t="str">
            <v>Lancashire</v>
          </cell>
          <cell r="G557" t="str">
            <v>Hyndburn</v>
          </cell>
          <cell r="H557" t="str">
            <v>BB5 2HS</v>
          </cell>
          <cell r="I557" t="str">
            <v>Community School</v>
          </cell>
          <cell r="J557" t="str">
            <v>Primary</v>
          </cell>
          <cell r="K557" t="str">
            <v>Does not have a sixth form</v>
          </cell>
          <cell r="L557">
            <v>10006999</v>
          </cell>
          <cell r="M557">
            <v>42291</v>
          </cell>
          <cell r="N557">
            <v>42292</v>
          </cell>
          <cell r="O557" t="str">
            <v>Requires Improvement S5 Reinspection Visit 1</v>
          </cell>
          <cell r="P557" t="str">
            <v>Schools - S5</v>
          </cell>
          <cell r="Q557" t="str">
            <v>NULL</v>
          </cell>
          <cell r="R557">
            <v>3</v>
          </cell>
          <cell r="S557" t="str">
            <v>NULL</v>
          </cell>
          <cell r="T557">
            <v>3</v>
          </cell>
          <cell r="U557">
            <v>3</v>
          </cell>
          <cell r="V557">
            <v>2</v>
          </cell>
          <cell r="W557">
            <v>3</v>
          </cell>
          <cell r="X557" t="str">
            <v>NULL</v>
          </cell>
          <cell r="Y557">
            <v>2</v>
          </cell>
          <cell r="Z557" t="str">
            <v>NULL</v>
          </cell>
          <cell r="AA557" t="str">
            <v>NULL</v>
          </cell>
          <cell r="AB557" t="str">
            <v>NULL</v>
          </cell>
          <cell r="AC557" t="str">
            <v>NULL</v>
          </cell>
          <cell r="AD557">
            <v>3</v>
          </cell>
          <cell r="AE557" t="str">
            <v>NULL</v>
          </cell>
          <cell r="AF557">
            <v>3</v>
          </cell>
          <cell r="AG557">
            <v>3</v>
          </cell>
          <cell r="AH557">
            <v>3</v>
          </cell>
          <cell r="AI557">
            <v>3</v>
          </cell>
          <cell r="AJ557" t="str">
            <v>NULL</v>
          </cell>
          <cell r="AK557" t="str">
            <v>NULL</v>
          </cell>
          <cell r="AL557" t="str">
            <v>NULL</v>
          </cell>
        </row>
        <row r="558">
          <cell r="A558">
            <v>119406</v>
          </cell>
          <cell r="B558">
            <v>8883179</v>
          </cell>
          <cell r="C558" t="str">
            <v>Trinity Church of England/Methodist School</v>
          </cell>
          <cell r="D558" t="str">
            <v>North West</v>
          </cell>
          <cell r="E558" t="str">
            <v>North West</v>
          </cell>
          <cell r="F558" t="str">
            <v>Lancashire</v>
          </cell>
          <cell r="G558" t="str">
            <v>West Lancashire</v>
          </cell>
          <cell r="H558" t="str">
            <v>WN8 8PW</v>
          </cell>
          <cell r="I558" t="str">
            <v>Voluntary Controlled School</v>
          </cell>
          <cell r="J558" t="str">
            <v>Primary</v>
          </cell>
          <cell r="K558" t="str">
            <v>Does not have a sixth form</v>
          </cell>
          <cell r="L558">
            <v>10002584</v>
          </cell>
          <cell r="M558">
            <v>42297</v>
          </cell>
          <cell r="N558">
            <v>42298</v>
          </cell>
          <cell r="O558" t="str">
            <v>S8 No Formal Designation Visit</v>
          </cell>
          <cell r="P558" t="str">
            <v>Schools - S8 deemed S5</v>
          </cell>
          <cell r="Q558" t="str">
            <v>NULL</v>
          </cell>
          <cell r="R558">
            <v>2</v>
          </cell>
          <cell r="S558" t="str">
            <v>NULL</v>
          </cell>
          <cell r="T558">
            <v>2</v>
          </cell>
          <cell r="U558">
            <v>2</v>
          </cell>
          <cell r="V558">
            <v>2</v>
          </cell>
          <cell r="W558">
            <v>2</v>
          </cell>
          <cell r="X558" t="str">
            <v>NULL</v>
          </cell>
          <cell r="Y558">
            <v>1</v>
          </cell>
          <cell r="Z558" t="str">
            <v>NULL</v>
          </cell>
          <cell r="AA558" t="str">
            <v>NULL</v>
          </cell>
          <cell r="AB558" t="str">
            <v>NULL</v>
          </cell>
          <cell r="AC558" t="str">
            <v>NULL</v>
          </cell>
          <cell r="AD558">
            <v>1</v>
          </cell>
          <cell r="AE558" t="str">
            <v>NULL</v>
          </cell>
          <cell r="AF558">
            <v>1</v>
          </cell>
          <cell r="AG558">
            <v>1</v>
          </cell>
          <cell r="AH558">
            <v>1</v>
          </cell>
          <cell r="AI558">
            <v>1</v>
          </cell>
          <cell r="AJ558" t="str">
            <v>NULL</v>
          </cell>
          <cell r="AK558">
            <v>2</v>
          </cell>
          <cell r="AL558">
            <v>9</v>
          </cell>
        </row>
        <row r="559">
          <cell r="A559">
            <v>119438</v>
          </cell>
          <cell r="B559">
            <v>8883331</v>
          </cell>
          <cell r="C559" t="str">
            <v>Nelson St Paul's Church of England Primary School</v>
          </cell>
          <cell r="D559" t="str">
            <v>North West</v>
          </cell>
          <cell r="E559" t="str">
            <v>North West</v>
          </cell>
          <cell r="F559" t="str">
            <v>Lancashire</v>
          </cell>
          <cell r="G559" t="str">
            <v>Pendle</v>
          </cell>
          <cell r="H559" t="str">
            <v>BB9 0PY</v>
          </cell>
          <cell r="I559" t="str">
            <v>Voluntary Aided School</v>
          </cell>
          <cell r="J559" t="str">
            <v>Primary</v>
          </cell>
          <cell r="K559" t="str">
            <v>Does not have a sixth form</v>
          </cell>
          <cell r="L559">
            <v>10002232</v>
          </cell>
          <cell r="M559">
            <v>42325</v>
          </cell>
          <cell r="N559">
            <v>42326</v>
          </cell>
          <cell r="O559" t="str">
            <v>Requires Improvement S5 Reinspection Visit 1</v>
          </cell>
          <cell r="P559" t="str">
            <v>Schools - S5</v>
          </cell>
          <cell r="Q559" t="str">
            <v>NULL</v>
          </cell>
          <cell r="R559">
            <v>2</v>
          </cell>
          <cell r="S559" t="str">
            <v>NULL</v>
          </cell>
          <cell r="T559">
            <v>2</v>
          </cell>
          <cell r="U559">
            <v>2</v>
          </cell>
          <cell r="V559">
            <v>2</v>
          </cell>
          <cell r="W559">
            <v>2</v>
          </cell>
          <cell r="X559" t="str">
            <v>NULL</v>
          </cell>
          <cell r="Y559">
            <v>2</v>
          </cell>
          <cell r="Z559" t="str">
            <v>NULL</v>
          </cell>
          <cell r="AA559" t="str">
            <v>NULL</v>
          </cell>
          <cell r="AB559" t="str">
            <v>NULL</v>
          </cell>
          <cell r="AC559" t="str">
            <v>NULL</v>
          </cell>
          <cell r="AD559">
            <v>3</v>
          </cell>
          <cell r="AE559" t="str">
            <v>NULL</v>
          </cell>
          <cell r="AF559">
            <v>3</v>
          </cell>
          <cell r="AG559">
            <v>3</v>
          </cell>
          <cell r="AH559">
            <v>2</v>
          </cell>
          <cell r="AI559">
            <v>3</v>
          </cell>
          <cell r="AJ559" t="str">
            <v>NULL</v>
          </cell>
          <cell r="AK559" t="str">
            <v>NULL</v>
          </cell>
          <cell r="AL559" t="str">
            <v>NULL</v>
          </cell>
        </row>
        <row r="560">
          <cell r="A560">
            <v>119441</v>
          </cell>
          <cell r="B560">
            <v>8883336</v>
          </cell>
          <cell r="C560" t="str">
            <v>Accrington Benjamin Hargreaves Voluntary Aided Church of England Primary School</v>
          </cell>
          <cell r="D560" t="str">
            <v>North West</v>
          </cell>
          <cell r="E560" t="str">
            <v>North West</v>
          </cell>
          <cell r="F560" t="str">
            <v>Lancashire</v>
          </cell>
          <cell r="G560" t="str">
            <v>Hyndburn</v>
          </cell>
          <cell r="H560" t="str">
            <v>BB5 2AQ</v>
          </cell>
          <cell r="I560" t="str">
            <v>Voluntary Aided School</v>
          </cell>
          <cell r="J560" t="str">
            <v>Primary</v>
          </cell>
          <cell r="K560" t="str">
            <v>Does not have a sixth form</v>
          </cell>
          <cell r="L560">
            <v>10002234</v>
          </cell>
          <cell r="M560">
            <v>42283</v>
          </cell>
          <cell r="N560">
            <v>42284</v>
          </cell>
          <cell r="O560" t="str">
            <v>Requires Improvement S5 Reinspection Visit 1</v>
          </cell>
          <cell r="P560" t="str">
            <v>Schools - S5</v>
          </cell>
          <cell r="Q560" t="str">
            <v>NULL</v>
          </cell>
          <cell r="R560">
            <v>2</v>
          </cell>
          <cell r="S560" t="str">
            <v>NULL</v>
          </cell>
          <cell r="T560">
            <v>2</v>
          </cell>
          <cell r="U560">
            <v>2</v>
          </cell>
          <cell r="V560">
            <v>2</v>
          </cell>
          <cell r="W560">
            <v>2</v>
          </cell>
          <cell r="X560" t="str">
            <v>NULL</v>
          </cell>
          <cell r="Y560">
            <v>2</v>
          </cell>
          <cell r="Z560" t="str">
            <v>NULL</v>
          </cell>
          <cell r="AA560" t="str">
            <v>NULL</v>
          </cell>
          <cell r="AB560" t="str">
            <v>NULL</v>
          </cell>
          <cell r="AC560" t="str">
            <v>NULL</v>
          </cell>
          <cell r="AD560">
            <v>3</v>
          </cell>
          <cell r="AE560" t="str">
            <v>NULL</v>
          </cell>
          <cell r="AF560">
            <v>3</v>
          </cell>
          <cell r="AG560">
            <v>3</v>
          </cell>
          <cell r="AH560">
            <v>2</v>
          </cell>
          <cell r="AI560">
            <v>3</v>
          </cell>
          <cell r="AJ560" t="str">
            <v>NULL</v>
          </cell>
          <cell r="AK560" t="str">
            <v>NULL</v>
          </cell>
          <cell r="AL560" t="str">
            <v>NULL</v>
          </cell>
        </row>
        <row r="561">
          <cell r="A561">
            <v>119468</v>
          </cell>
          <cell r="B561">
            <v>8883401</v>
          </cell>
          <cell r="C561" t="str">
            <v>Clayton-le-Woods Church of England Primary School</v>
          </cell>
          <cell r="D561" t="str">
            <v>North West</v>
          </cell>
          <cell r="E561" t="str">
            <v>North West</v>
          </cell>
          <cell r="F561" t="str">
            <v>Lancashire</v>
          </cell>
          <cell r="G561" t="str">
            <v>Chorley</v>
          </cell>
          <cell r="H561" t="str">
            <v>PR6 7EU</v>
          </cell>
          <cell r="I561" t="str">
            <v>Voluntary Aided School</v>
          </cell>
          <cell r="J561" t="str">
            <v>Primary</v>
          </cell>
          <cell r="K561" t="str">
            <v>Does not have a sixth form</v>
          </cell>
          <cell r="L561">
            <v>10002244</v>
          </cell>
          <cell r="M561">
            <v>42311</v>
          </cell>
          <cell r="N561">
            <v>42312</v>
          </cell>
          <cell r="O561" t="str">
            <v>Requires Improvement S5 Reinspection Visit 1</v>
          </cell>
          <cell r="P561" t="str">
            <v>Schools - S5</v>
          </cell>
          <cell r="Q561" t="str">
            <v>NULL</v>
          </cell>
          <cell r="R561">
            <v>2</v>
          </cell>
          <cell r="S561" t="str">
            <v>NULL</v>
          </cell>
          <cell r="T561">
            <v>2</v>
          </cell>
          <cell r="U561">
            <v>2</v>
          </cell>
          <cell r="V561">
            <v>2</v>
          </cell>
          <cell r="W561">
            <v>2</v>
          </cell>
          <cell r="X561" t="str">
            <v>NULL</v>
          </cell>
          <cell r="Y561">
            <v>3</v>
          </cell>
          <cell r="Z561" t="str">
            <v>NULL</v>
          </cell>
          <cell r="AA561" t="str">
            <v>NULL</v>
          </cell>
          <cell r="AB561" t="str">
            <v>NULL</v>
          </cell>
          <cell r="AC561" t="str">
            <v>NULL</v>
          </cell>
          <cell r="AD561">
            <v>3</v>
          </cell>
          <cell r="AE561" t="str">
            <v>NULL</v>
          </cell>
          <cell r="AF561">
            <v>3</v>
          </cell>
          <cell r="AG561">
            <v>3</v>
          </cell>
          <cell r="AH561">
            <v>2</v>
          </cell>
          <cell r="AI561">
            <v>3</v>
          </cell>
          <cell r="AJ561" t="str">
            <v>NULL</v>
          </cell>
          <cell r="AK561" t="str">
            <v>NULL</v>
          </cell>
          <cell r="AL561" t="str">
            <v>NULL</v>
          </cell>
        </row>
        <row r="562">
          <cell r="A562">
            <v>119477</v>
          </cell>
          <cell r="B562">
            <v>8883412</v>
          </cell>
          <cell r="C562" t="str">
            <v>Mawdesley St Peter's Church of England Primary School</v>
          </cell>
          <cell r="D562" t="str">
            <v>North West</v>
          </cell>
          <cell r="E562" t="str">
            <v>North West</v>
          </cell>
          <cell r="F562" t="str">
            <v>Lancashire</v>
          </cell>
          <cell r="G562" t="str">
            <v>South Ribble</v>
          </cell>
          <cell r="H562" t="str">
            <v>L40 2QT</v>
          </cell>
          <cell r="I562" t="str">
            <v>Voluntary Aided School</v>
          </cell>
          <cell r="J562" t="str">
            <v>Primary</v>
          </cell>
          <cell r="K562" t="str">
            <v>Does not have a sixth form</v>
          </cell>
          <cell r="L562">
            <v>10001114</v>
          </cell>
          <cell r="M562">
            <v>42311</v>
          </cell>
          <cell r="N562">
            <v>42311</v>
          </cell>
          <cell r="O562" t="str">
            <v>Maintained Academy and School Short inspection</v>
          </cell>
          <cell r="P562" t="str">
            <v>Schools - Short inspection</v>
          </cell>
          <cell r="Q562" t="str">
            <v>NULL</v>
          </cell>
          <cell r="R562" t="str">
            <v>NULL</v>
          </cell>
          <cell r="S562" t="str">
            <v>NULL</v>
          </cell>
          <cell r="T562" t="str">
            <v>NULL</v>
          </cell>
          <cell r="U562" t="str">
            <v>NULL</v>
          </cell>
          <cell r="V562" t="str">
            <v>NULL</v>
          </cell>
          <cell r="W562" t="str">
            <v>NULL</v>
          </cell>
          <cell r="X562" t="str">
            <v>NULL</v>
          </cell>
          <cell r="Y562" t="str">
            <v>NULL</v>
          </cell>
          <cell r="Z562" t="str">
            <v>NULL</v>
          </cell>
          <cell r="AA562" t="str">
            <v>NULL</v>
          </cell>
          <cell r="AB562" t="str">
            <v>NULL</v>
          </cell>
          <cell r="AC562" t="str">
            <v>NULL</v>
          </cell>
          <cell r="AD562">
            <v>2</v>
          </cell>
          <cell r="AE562" t="str">
            <v>NULL</v>
          </cell>
          <cell r="AF562">
            <v>1</v>
          </cell>
          <cell r="AG562">
            <v>2</v>
          </cell>
          <cell r="AH562">
            <v>2</v>
          </cell>
          <cell r="AI562">
            <v>2</v>
          </cell>
          <cell r="AJ562" t="str">
            <v>NULL</v>
          </cell>
          <cell r="AK562">
            <v>2</v>
          </cell>
          <cell r="AL562">
            <v>9</v>
          </cell>
        </row>
        <row r="563">
          <cell r="A563">
            <v>119496</v>
          </cell>
          <cell r="B563">
            <v>8883459</v>
          </cell>
          <cell r="C563" t="str">
            <v>Upholland Roby Mill CofE Voluntary Aided Primary School</v>
          </cell>
          <cell r="D563" t="str">
            <v>North West</v>
          </cell>
          <cell r="E563" t="str">
            <v>North West</v>
          </cell>
          <cell r="F563" t="str">
            <v>Lancashire</v>
          </cell>
          <cell r="G563" t="str">
            <v>West Lancashire</v>
          </cell>
          <cell r="H563" t="str">
            <v>WN8 0QR</v>
          </cell>
          <cell r="I563" t="str">
            <v>Voluntary Aided School</v>
          </cell>
          <cell r="J563" t="str">
            <v>Primary</v>
          </cell>
          <cell r="K563" t="str">
            <v>Does not have a sixth form</v>
          </cell>
          <cell r="L563">
            <v>10006764</v>
          </cell>
          <cell r="M563">
            <v>42313</v>
          </cell>
          <cell r="N563">
            <v>42313</v>
          </cell>
          <cell r="O563" t="str">
            <v>Requires Improvement monitoring Visit 1</v>
          </cell>
          <cell r="P563" t="str">
            <v>Schools - S8</v>
          </cell>
          <cell r="Q563" t="str">
            <v>NULL</v>
          </cell>
          <cell r="R563" t="str">
            <v>NULL</v>
          </cell>
          <cell r="S563" t="str">
            <v>NULL</v>
          </cell>
          <cell r="T563" t="str">
            <v>NULL</v>
          </cell>
          <cell r="U563" t="str">
            <v>NULL</v>
          </cell>
          <cell r="V563" t="str">
            <v>NULL</v>
          </cell>
          <cell r="W563" t="str">
            <v>NULL</v>
          </cell>
          <cell r="X563" t="str">
            <v>NULL</v>
          </cell>
          <cell r="Y563" t="str">
            <v>NULL</v>
          </cell>
          <cell r="Z563" t="str">
            <v>NULL</v>
          </cell>
          <cell r="AA563" t="str">
            <v>NULL</v>
          </cell>
          <cell r="AB563" t="str">
            <v>NULL</v>
          </cell>
          <cell r="AC563" t="str">
            <v>NULL</v>
          </cell>
          <cell r="AD563">
            <v>3</v>
          </cell>
          <cell r="AE563" t="str">
            <v>NULL</v>
          </cell>
          <cell r="AF563">
            <v>3</v>
          </cell>
          <cell r="AG563">
            <v>3</v>
          </cell>
          <cell r="AH563">
            <v>3</v>
          </cell>
          <cell r="AI563">
            <v>3</v>
          </cell>
          <cell r="AJ563" t="str">
            <v>NULL</v>
          </cell>
          <cell r="AK563">
            <v>3</v>
          </cell>
          <cell r="AL563">
            <v>9</v>
          </cell>
        </row>
        <row r="564">
          <cell r="A564">
            <v>119503</v>
          </cell>
          <cell r="B564">
            <v>8893469</v>
          </cell>
          <cell r="C564" t="str">
            <v>St James' Church of England Primary School</v>
          </cell>
          <cell r="D564" t="str">
            <v>North West</v>
          </cell>
          <cell r="E564" t="str">
            <v>North West</v>
          </cell>
          <cell r="F564" t="str">
            <v>Blackburn with Darwen</v>
          </cell>
          <cell r="G564" t="str">
            <v>Blackburn</v>
          </cell>
          <cell r="H564" t="str">
            <v>BB3 0QP</v>
          </cell>
          <cell r="I564" t="str">
            <v>Voluntary Aided School</v>
          </cell>
          <cell r="J564" t="str">
            <v>Primary</v>
          </cell>
          <cell r="K564" t="str">
            <v>Does not have a sixth form</v>
          </cell>
          <cell r="L564">
            <v>10003061</v>
          </cell>
          <cell r="M564">
            <v>42325</v>
          </cell>
          <cell r="N564">
            <v>42325</v>
          </cell>
          <cell r="O564" t="str">
            <v>Maintained Academy and School Short inspection</v>
          </cell>
          <cell r="P564" t="str">
            <v>Schools - Short inspection</v>
          </cell>
          <cell r="Q564" t="str">
            <v>NULL</v>
          </cell>
          <cell r="R564" t="str">
            <v>NULL</v>
          </cell>
          <cell r="S564" t="str">
            <v>NULL</v>
          </cell>
          <cell r="T564" t="str">
            <v>NULL</v>
          </cell>
          <cell r="U564" t="str">
            <v>NULL</v>
          </cell>
          <cell r="V564" t="str">
            <v>NULL</v>
          </cell>
          <cell r="W564" t="str">
            <v>NULL</v>
          </cell>
          <cell r="X564" t="str">
            <v>NULL</v>
          </cell>
          <cell r="Y564" t="str">
            <v>NULL</v>
          </cell>
          <cell r="Z564" t="str">
            <v>NULL</v>
          </cell>
          <cell r="AA564" t="str">
            <v>NULL</v>
          </cell>
          <cell r="AB564" t="str">
            <v>NULL</v>
          </cell>
          <cell r="AC564" t="str">
            <v>NULL</v>
          </cell>
          <cell r="AD564">
            <v>2</v>
          </cell>
          <cell r="AE564" t="str">
            <v>NULL</v>
          </cell>
          <cell r="AF564">
            <v>2</v>
          </cell>
          <cell r="AG564">
            <v>2</v>
          </cell>
          <cell r="AH564">
            <v>2</v>
          </cell>
          <cell r="AI564">
            <v>2</v>
          </cell>
          <cell r="AJ564" t="str">
            <v>NULL</v>
          </cell>
          <cell r="AK564">
            <v>2</v>
          </cell>
          <cell r="AL564">
            <v>9</v>
          </cell>
        </row>
        <row r="565">
          <cell r="A565">
            <v>119520</v>
          </cell>
          <cell r="B565">
            <v>8883517</v>
          </cell>
          <cell r="C565" t="str">
            <v>Bleasdale Church of England Primary School</v>
          </cell>
          <cell r="D565" t="str">
            <v>North West</v>
          </cell>
          <cell r="E565" t="str">
            <v>North West</v>
          </cell>
          <cell r="F565" t="str">
            <v>Lancashire</v>
          </cell>
          <cell r="G565" t="str">
            <v>Lancaster and Fleetwood</v>
          </cell>
          <cell r="H565" t="str">
            <v>PR3 1UY</v>
          </cell>
          <cell r="I565" t="str">
            <v>Voluntary Aided School</v>
          </cell>
          <cell r="J565" t="str">
            <v>Primary</v>
          </cell>
          <cell r="K565" t="str">
            <v>Does not have a sixth form</v>
          </cell>
          <cell r="L565">
            <v>10002235</v>
          </cell>
          <cell r="M565">
            <v>42271</v>
          </cell>
          <cell r="N565">
            <v>42272</v>
          </cell>
          <cell r="O565" t="str">
            <v>Requires Improvement S5 Reinspection Visit 1</v>
          </cell>
          <cell r="P565" t="str">
            <v>Schools - S5</v>
          </cell>
          <cell r="Q565" t="str">
            <v>NULL</v>
          </cell>
          <cell r="R565">
            <v>2</v>
          </cell>
          <cell r="S565" t="str">
            <v>NULL</v>
          </cell>
          <cell r="T565">
            <v>2</v>
          </cell>
          <cell r="U565">
            <v>2</v>
          </cell>
          <cell r="V565">
            <v>2</v>
          </cell>
          <cell r="W565">
            <v>2</v>
          </cell>
          <cell r="X565" t="str">
            <v>NULL</v>
          </cell>
          <cell r="Y565">
            <v>2</v>
          </cell>
          <cell r="Z565" t="str">
            <v>NULL</v>
          </cell>
          <cell r="AA565" t="str">
            <v>NULL</v>
          </cell>
          <cell r="AB565" t="str">
            <v>NULL</v>
          </cell>
          <cell r="AC565" t="str">
            <v>NULL</v>
          </cell>
          <cell r="AD565">
            <v>3</v>
          </cell>
          <cell r="AE565" t="str">
            <v>NULL</v>
          </cell>
          <cell r="AF565">
            <v>3</v>
          </cell>
          <cell r="AG565">
            <v>3</v>
          </cell>
          <cell r="AH565">
            <v>2</v>
          </cell>
          <cell r="AI565">
            <v>3</v>
          </cell>
          <cell r="AJ565" t="str">
            <v>NULL</v>
          </cell>
          <cell r="AK565" t="str">
            <v>NULL</v>
          </cell>
          <cell r="AL565" t="str">
            <v>NULL</v>
          </cell>
        </row>
        <row r="566">
          <cell r="A566">
            <v>119595</v>
          </cell>
          <cell r="B566">
            <v>8903621</v>
          </cell>
          <cell r="C566" t="str">
            <v>Blackpool St John's Church of England Primary School</v>
          </cell>
          <cell r="D566" t="str">
            <v>North West</v>
          </cell>
          <cell r="E566" t="str">
            <v>North West</v>
          </cell>
          <cell r="F566" t="str">
            <v>Blackpool</v>
          </cell>
          <cell r="G566" t="str">
            <v>Blackpool South</v>
          </cell>
          <cell r="H566" t="str">
            <v>FY1 3NX</v>
          </cell>
          <cell r="I566" t="str">
            <v>Voluntary Aided School</v>
          </cell>
          <cell r="J566" t="str">
            <v>Primary</v>
          </cell>
          <cell r="K566" t="str">
            <v>Does not have a sixth form</v>
          </cell>
          <cell r="L566">
            <v>10003393</v>
          </cell>
          <cell r="M566">
            <v>42353</v>
          </cell>
          <cell r="N566">
            <v>42353</v>
          </cell>
          <cell r="O566" t="str">
            <v>Maintained Academy and School Short inspection</v>
          </cell>
          <cell r="P566" t="str">
            <v>Schools - Short inspection</v>
          </cell>
          <cell r="Q566" t="str">
            <v>NULL</v>
          </cell>
          <cell r="R566" t="str">
            <v>NULL</v>
          </cell>
          <cell r="S566" t="str">
            <v>NULL</v>
          </cell>
          <cell r="T566" t="str">
            <v>NULL</v>
          </cell>
          <cell r="U566" t="str">
            <v>NULL</v>
          </cell>
          <cell r="V566" t="str">
            <v>NULL</v>
          </cell>
          <cell r="W566" t="str">
            <v>NULL</v>
          </cell>
          <cell r="X566" t="str">
            <v>NULL</v>
          </cell>
          <cell r="Y566" t="str">
            <v>NULL</v>
          </cell>
          <cell r="Z566" t="str">
            <v>NULL</v>
          </cell>
          <cell r="AA566" t="str">
            <v>NULL</v>
          </cell>
          <cell r="AB566" t="str">
            <v>NULL</v>
          </cell>
          <cell r="AC566" t="str">
            <v>NULL</v>
          </cell>
          <cell r="AD566">
            <v>2</v>
          </cell>
          <cell r="AE566" t="str">
            <v>NULL</v>
          </cell>
          <cell r="AF566">
            <v>2</v>
          </cell>
          <cell r="AG566">
            <v>2</v>
          </cell>
          <cell r="AH566">
            <v>2</v>
          </cell>
          <cell r="AI566">
            <v>2</v>
          </cell>
          <cell r="AJ566" t="str">
            <v>NULL</v>
          </cell>
          <cell r="AK566">
            <v>8</v>
          </cell>
          <cell r="AL566" t="str">
            <v>NULL</v>
          </cell>
        </row>
        <row r="567">
          <cell r="A567">
            <v>119624</v>
          </cell>
          <cell r="B567">
            <v>8883711</v>
          </cell>
          <cell r="C567" t="str">
            <v>St Wulstan's and St Edmund's Catholic Primary School and Nursery</v>
          </cell>
          <cell r="D567" t="str">
            <v>North West</v>
          </cell>
          <cell r="E567" t="str">
            <v>North West</v>
          </cell>
          <cell r="F567" t="str">
            <v>Lancashire</v>
          </cell>
          <cell r="G567" t="str">
            <v>Lancaster and Fleetwood</v>
          </cell>
          <cell r="H567" t="str">
            <v>FY7 7JY</v>
          </cell>
          <cell r="I567" t="str">
            <v>Voluntary Aided School</v>
          </cell>
          <cell r="J567" t="str">
            <v>Primary</v>
          </cell>
          <cell r="K567" t="str">
            <v>Does not have a sixth form</v>
          </cell>
          <cell r="L567">
            <v>10002251</v>
          </cell>
          <cell r="M567">
            <v>42297</v>
          </cell>
          <cell r="N567">
            <v>42298</v>
          </cell>
          <cell r="O567" t="str">
            <v>Requires Improvement S5 Reinspection Visit 1</v>
          </cell>
          <cell r="P567" t="str">
            <v>Schools - S5</v>
          </cell>
          <cell r="Q567" t="str">
            <v>NULL</v>
          </cell>
          <cell r="R567">
            <v>3</v>
          </cell>
          <cell r="S567" t="str">
            <v>NULL</v>
          </cell>
          <cell r="T567">
            <v>3</v>
          </cell>
          <cell r="U567">
            <v>3</v>
          </cell>
          <cell r="V567">
            <v>2</v>
          </cell>
          <cell r="W567">
            <v>3</v>
          </cell>
          <cell r="X567" t="str">
            <v>NULL</v>
          </cell>
          <cell r="Y567">
            <v>3</v>
          </cell>
          <cell r="Z567" t="str">
            <v>NULL</v>
          </cell>
          <cell r="AA567" t="str">
            <v>NULL</v>
          </cell>
          <cell r="AB567" t="str">
            <v>NULL</v>
          </cell>
          <cell r="AC567" t="str">
            <v>NULL</v>
          </cell>
          <cell r="AD567">
            <v>3</v>
          </cell>
          <cell r="AE567" t="str">
            <v>NULL</v>
          </cell>
          <cell r="AF567">
            <v>3</v>
          </cell>
          <cell r="AG567">
            <v>3</v>
          </cell>
          <cell r="AH567">
            <v>2</v>
          </cell>
          <cell r="AI567">
            <v>3</v>
          </cell>
          <cell r="AJ567" t="str">
            <v>NULL</v>
          </cell>
          <cell r="AK567" t="str">
            <v>NULL</v>
          </cell>
          <cell r="AL567" t="str">
            <v>NULL</v>
          </cell>
        </row>
        <row r="568">
          <cell r="A568">
            <v>119626</v>
          </cell>
          <cell r="B568">
            <v>8883713</v>
          </cell>
          <cell r="C568" t="str">
            <v>The Willows Catholic Primary School, Kirkham</v>
          </cell>
          <cell r="D568" t="str">
            <v>North West</v>
          </cell>
          <cell r="E568" t="str">
            <v>North West</v>
          </cell>
          <cell r="F568" t="str">
            <v>Lancashire</v>
          </cell>
          <cell r="G568" t="str">
            <v>Fylde</v>
          </cell>
          <cell r="H568" t="str">
            <v>PR4 2BT</v>
          </cell>
          <cell r="I568" t="str">
            <v>Voluntary Aided School</v>
          </cell>
          <cell r="J568" t="str">
            <v>Primary</v>
          </cell>
          <cell r="K568" t="str">
            <v>Does not have a sixth form</v>
          </cell>
          <cell r="L568">
            <v>10001229</v>
          </cell>
          <cell r="M568">
            <v>42339</v>
          </cell>
          <cell r="N568">
            <v>42340</v>
          </cell>
          <cell r="O568" t="str">
            <v>Maintained Academy and School Short inspection</v>
          </cell>
          <cell r="P568" t="str">
            <v>Schools - S8 deemed S5</v>
          </cell>
          <cell r="Q568" t="str">
            <v>NULL</v>
          </cell>
          <cell r="R568">
            <v>1</v>
          </cell>
          <cell r="S568" t="str">
            <v>NULL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 t="str">
            <v>NULL</v>
          </cell>
          <cell r="Y568">
            <v>1</v>
          </cell>
          <cell r="Z568" t="str">
            <v>NULL</v>
          </cell>
          <cell r="AA568" t="str">
            <v>NULL</v>
          </cell>
          <cell r="AB568" t="str">
            <v>NULL</v>
          </cell>
          <cell r="AC568" t="str">
            <v>NULL</v>
          </cell>
          <cell r="AD568">
            <v>2</v>
          </cell>
          <cell r="AE568" t="str">
            <v>NULL</v>
          </cell>
          <cell r="AF568">
            <v>2</v>
          </cell>
          <cell r="AG568">
            <v>2</v>
          </cell>
          <cell r="AH568">
            <v>2</v>
          </cell>
          <cell r="AI568">
            <v>2</v>
          </cell>
          <cell r="AJ568" t="str">
            <v>NULL</v>
          </cell>
          <cell r="AK568">
            <v>2</v>
          </cell>
          <cell r="AL568">
            <v>9</v>
          </cell>
        </row>
        <row r="569">
          <cell r="A569">
            <v>119642</v>
          </cell>
          <cell r="B569">
            <v>8883742</v>
          </cell>
          <cell r="C569" t="str">
            <v>St Mary's Roman Catholic Primary School, Langho</v>
          </cell>
          <cell r="D569" t="str">
            <v>North West</v>
          </cell>
          <cell r="E569" t="str">
            <v>North West</v>
          </cell>
          <cell r="F569" t="str">
            <v>Lancashire</v>
          </cell>
          <cell r="G569" t="str">
            <v>Ribble Valley</v>
          </cell>
          <cell r="H569" t="str">
            <v>BB6 8EQ</v>
          </cell>
          <cell r="I569" t="str">
            <v>Voluntary Aided School</v>
          </cell>
          <cell r="J569" t="str">
            <v>Primary</v>
          </cell>
          <cell r="K569" t="str">
            <v>Does not have a sixth form</v>
          </cell>
          <cell r="L569">
            <v>10002236</v>
          </cell>
          <cell r="M569">
            <v>42346</v>
          </cell>
          <cell r="N569">
            <v>42347</v>
          </cell>
          <cell r="O569" t="str">
            <v>Requires Improvement S5 Reinspection Visit 1</v>
          </cell>
          <cell r="P569" t="str">
            <v>Schools - S5</v>
          </cell>
          <cell r="Q569" t="str">
            <v>NULL</v>
          </cell>
          <cell r="R569">
            <v>2</v>
          </cell>
          <cell r="S569" t="str">
            <v>NULL</v>
          </cell>
          <cell r="T569">
            <v>2</v>
          </cell>
          <cell r="U569">
            <v>2</v>
          </cell>
          <cell r="V569">
            <v>2</v>
          </cell>
          <cell r="W569">
            <v>2</v>
          </cell>
          <cell r="X569" t="str">
            <v>NULL</v>
          </cell>
          <cell r="Y569">
            <v>2</v>
          </cell>
          <cell r="Z569" t="str">
            <v>NULL</v>
          </cell>
          <cell r="AA569" t="str">
            <v>NULL</v>
          </cell>
          <cell r="AB569" t="str">
            <v>NULL</v>
          </cell>
          <cell r="AC569" t="str">
            <v>NULL</v>
          </cell>
          <cell r="AD569">
            <v>3</v>
          </cell>
          <cell r="AE569" t="str">
            <v>NULL</v>
          </cell>
          <cell r="AF569">
            <v>3</v>
          </cell>
          <cell r="AG569">
            <v>3</v>
          </cell>
          <cell r="AH569">
            <v>2</v>
          </cell>
          <cell r="AI569">
            <v>3</v>
          </cell>
          <cell r="AJ569" t="str">
            <v>NULL</v>
          </cell>
          <cell r="AK569" t="str">
            <v>NULL</v>
          </cell>
          <cell r="AL569" t="str">
            <v>NULL</v>
          </cell>
        </row>
        <row r="570">
          <cell r="A570">
            <v>119649</v>
          </cell>
          <cell r="B570">
            <v>8893751</v>
          </cell>
          <cell r="C570" t="str">
            <v>St Paul's Roman Catholic Primary School, Feniscowles, Blackburn</v>
          </cell>
          <cell r="D570" t="str">
            <v>North West</v>
          </cell>
          <cell r="E570" t="str">
            <v>North West</v>
          </cell>
          <cell r="F570" t="str">
            <v>Blackburn with Darwen</v>
          </cell>
          <cell r="G570" t="str">
            <v>Blackburn</v>
          </cell>
          <cell r="H570" t="str">
            <v>BB2 5EP</v>
          </cell>
          <cell r="I570" t="str">
            <v>Voluntary Aided School</v>
          </cell>
          <cell r="J570" t="str">
            <v>Primary</v>
          </cell>
          <cell r="K570" t="str">
            <v>Does not have a sixth form</v>
          </cell>
          <cell r="L570">
            <v>10002284</v>
          </cell>
          <cell r="M570">
            <v>42285</v>
          </cell>
          <cell r="N570">
            <v>42286</v>
          </cell>
          <cell r="O570" t="str">
            <v>Requires Improvement S5 Reinspection Visit 1</v>
          </cell>
          <cell r="P570" t="str">
            <v>Schools - S5</v>
          </cell>
          <cell r="Q570" t="str">
            <v>NULL</v>
          </cell>
          <cell r="R570">
            <v>2</v>
          </cell>
          <cell r="S570" t="str">
            <v>NULL</v>
          </cell>
          <cell r="T570">
            <v>2</v>
          </cell>
          <cell r="U570">
            <v>2</v>
          </cell>
          <cell r="V570">
            <v>1</v>
          </cell>
          <cell r="W570">
            <v>2</v>
          </cell>
          <cell r="X570" t="str">
            <v>NULL</v>
          </cell>
          <cell r="Y570">
            <v>2</v>
          </cell>
          <cell r="Z570" t="str">
            <v>NULL</v>
          </cell>
          <cell r="AA570" t="str">
            <v>NULL</v>
          </cell>
          <cell r="AB570" t="str">
            <v>NULL</v>
          </cell>
          <cell r="AC570" t="str">
            <v>NULL</v>
          </cell>
          <cell r="AD570">
            <v>3</v>
          </cell>
          <cell r="AE570" t="str">
            <v>NULL</v>
          </cell>
          <cell r="AF570">
            <v>3</v>
          </cell>
          <cell r="AG570">
            <v>3</v>
          </cell>
          <cell r="AH570">
            <v>2</v>
          </cell>
          <cell r="AI570">
            <v>3</v>
          </cell>
          <cell r="AJ570" t="str">
            <v>NULL</v>
          </cell>
          <cell r="AK570" t="str">
            <v>NULL</v>
          </cell>
          <cell r="AL570" t="str">
            <v>NULL</v>
          </cell>
        </row>
        <row r="571">
          <cell r="A571">
            <v>119650</v>
          </cell>
          <cell r="B571">
            <v>8883752</v>
          </cell>
          <cell r="C571" t="str">
            <v>St Charles' RC School</v>
          </cell>
          <cell r="D571" t="str">
            <v>North West</v>
          </cell>
          <cell r="E571" t="str">
            <v>North West</v>
          </cell>
          <cell r="F571" t="str">
            <v>Lancashire</v>
          </cell>
          <cell r="G571" t="str">
            <v>Hyndburn</v>
          </cell>
          <cell r="H571" t="str">
            <v>BB1 4HT</v>
          </cell>
          <cell r="I571" t="str">
            <v>Voluntary Aided School</v>
          </cell>
          <cell r="J571" t="str">
            <v>Primary</v>
          </cell>
          <cell r="K571" t="str">
            <v>Does not have a sixth form</v>
          </cell>
          <cell r="L571">
            <v>10001505</v>
          </cell>
          <cell r="M571">
            <v>42325</v>
          </cell>
          <cell r="N571">
            <v>42325</v>
          </cell>
          <cell r="O571" t="str">
            <v>Maintained Academy and School Short inspection</v>
          </cell>
          <cell r="P571" t="str">
            <v>Schools - Short inspection</v>
          </cell>
          <cell r="Q571" t="str">
            <v>NULL</v>
          </cell>
          <cell r="R571" t="str">
            <v>NULL</v>
          </cell>
          <cell r="S571" t="str">
            <v>NULL</v>
          </cell>
          <cell r="T571" t="str">
            <v>NULL</v>
          </cell>
          <cell r="U571" t="str">
            <v>NULL</v>
          </cell>
          <cell r="V571" t="str">
            <v>NULL</v>
          </cell>
          <cell r="W571" t="str">
            <v>NULL</v>
          </cell>
          <cell r="X571" t="str">
            <v>NULL</v>
          </cell>
          <cell r="Y571" t="str">
            <v>NULL</v>
          </cell>
          <cell r="Z571" t="str">
            <v>NULL</v>
          </cell>
          <cell r="AA571" t="str">
            <v>NULL</v>
          </cell>
          <cell r="AB571" t="str">
            <v>NULL</v>
          </cell>
          <cell r="AC571" t="str">
            <v>NULL</v>
          </cell>
          <cell r="AD571">
            <v>2</v>
          </cell>
          <cell r="AE571" t="str">
            <v>NULL</v>
          </cell>
          <cell r="AF571">
            <v>2</v>
          </cell>
          <cell r="AG571">
            <v>2</v>
          </cell>
          <cell r="AH571">
            <v>2</v>
          </cell>
          <cell r="AI571">
            <v>2</v>
          </cell>
          <cell r="AJ571" t="str">
            <v>NULL</v>
          </cell>
          <cell r="AK571">
            <v>8</v>
          </cell>
          <cell r="AL571" t="str">
            <v>NULL</v>
          </cell>
        </row>
        <row r="572">
          <cell r="A572">
            <v>119667</v>
          </cell>
          <cell r="B572">
            <v>8893779</v>
          </cell>
          <cell r="C572" t="str">
            <v>St Joseph's Roman Catholic Primary School, Darwen</v>
          </cell>
          <cell r="D572" t="str">
            <v>North West</v>
          </cell>
          <cell r="E572" t="str">
            <v>North West</v>
          </cell>
          <cell r="F572" t="str">
            <v>Blackburn with Darwen</v>
          </cell>
          <cell r="G572" t="str">
            <v>Rossendale and Darwen</v>
          </cell>
          <cell r="H572" t="str">
            <v>BB3 2SG</v>
          </cell>
          <cell r="I572" t="str">
            <v>Voluntary Aided School</v>
          </cell>
          <cell r="J572" t="str">
            <v>Primary</v>
          </cell>
          <cell r="K572" t="str">
            <v>Does not have a sixth form</v>
          </cell>
          <cell r="L572">
            <v>10002286</v>
          </cell>
          <cell r="M572">
            <v>42284</v>
          </cell>
          <cell r="N572">
            <v>42285</v>
          </cell>
          <cell r="O572" t="str">
            <v>Requires Improvement S5 Reinspection Visit 1</v>
          </cell>
          <cell r="P572" t="str">
            <v>Schools - S5</v>
          </cell>
          <cell r="Q572" t="str">
            <v>NULL</v>
          </cell>
          <cell r="R572">
            <v>2</v>
          </cell>
          <cell r="S572" t="str">
            <v>NULL</v>
          </cell>
          <cell r="T572">
            <v>2</v>
          </cell>
          <cell r="U572">
            <v>2</v>
          </cell>
          <cell r="V572">
            <v>2</v>
          </cell>
          <cell r="W572">
            <v>2</v>
          </cell>
          <cell r="X572" t="str">
            <v>NULL</v>
          </cell>
          <cell r="Y572">
            <v>2</v>
          </cell>
          <cell r="Z572" t="str">
            <v>NULL</v>
          </cell>
          <cell r="AA572" t="str">
            <v>NULL</v>
          </cell>
          <cell r="AB572" t="str">
            <v>NULL</v>
          </cell>
          <cell r="AC572" t="str">
            <v>NULL</v>
          </cell>
          <cell r="AD572">
            <v>3</v>
          </cell>
          <cell r="AE572" t="str">
            <v>NULL</v>
          </cell>
          <cell r="AF572">
            <v>3</v>
          </cell>
          <cell r="AG572">
            <v>3</v>
          </cell>
          <cell r="AH572">
            <v>2</v>
          </cell>
          <cell r="AI572">
            <v>3</v>
          </cell>
          <cell r="AJ572" t="str">
            <v>NULL</v>
          </cell>
          <cell r="AK572" t="str">
            <v>NULL</v>
          </cell>
          <cell r="AL572" t="str">
            <v>NULL</v>
          </cell>
        </row>
        <row r="573">
          <cell r="A573">
            <v>119669</v>
          </cell>
          <cell r="B573">
            <v>8883782</v>
          </cell>
          <cell r="C573" t="str">
            <v>St Joseph's Catholic Primary School, Brindle</v>
          </cell>
          <cell r="D573" t="str">
            <v>North West</v>
          </cell>
          <cell r="E573" t="str">
            <v>North West</v>
          </cell>
          <cell r="F573" t="str">
            <v>Lancashire</v>
          </cell>
          <cell r="G573" t="str">
            <v>Chorley</v>
          </cell>
          <cell r="H573" t="str">
            <v>PR5 0DQ</v>
          </cell>
          <cell r="I573" t="str">
            <v>Voluntary Aided School</v>
          </cell>
          <cell r="J573" t="str">
            <v>Primary</v>
          </cell>
          <cell r="K573" t="str">
            <v>Does not have a sixth form</v>
          </cell>
          <cell r="L573">
            <v>10002248</v>
          </cell>
          <cell r="M573">
            <v>42283</v>
          </cell>
          <cell r="N573">
            <v>42284</v>
          </cell>
          <cell r="O573" t="str">
            <v>Requires Improvement S5 Reinspection Visit 1</v>
          </cell>
          <cell r="P573" t="str">
            <v>Schools - S5</v>
          </cell>
          <cell r="Q573" t="str">
            <v>NULL</v>
          </cell>
          <cell r="R573">
            <v>2</v>
          </cell>
          <cell r="S573" t="str">
            <v>NULL</v>
          </cell>
          <cell r="T573">
            <v>2</v>
          </cell>
          <cell r="U573">
            <v>2</v>
          </cell>
          <cell r="V573">
            <v>1</v>
          </cell>
          <cell r="W573">
            <v>2</v>
          </cell>
          <cell r="X573" t="str">
            <v>NULL</v>
          </cell>
          <cell r="Y573">
            <v>2</v>
          </cell>
          <cell r="Z573" t="str">
            <v>NULL</v>
          </cell>
          <cell r="AA573" t="str">
            <v>NULL</v>
          </cell>
          <cell r="AB573" t="str">
            <v>NULL</v>
          </cell>
          <cell r="AC573" t="str">
            <v>NULL</v>
          </cell>
          <cell r="AD573">
            <v>3</v>
          </cell>
          <cell r="AE573" t="str">
            <v>NULL</v>
          </cell>
          <cell r="AF573">
            <v>3</v>
          </cell>
          <cell r="AG573">
            <v>3</v>
          </cell>
          <cell r="AH573">
            <v>2</v>
          </cell>
          <cell r="AI573">
            <v>3</v>
          </cell>
          <cell r="AJ573" t="str">
            <v>NULL</v>
          </cell>
          <cell r="AK573" t="str">
            <v>NULL</v>
          </cell>
          <cell r="AL573" t="str">
            <v>NULL</v>
          </cell>
        </row>
        <row r="574">
          <cell r="A574">
            <v>119682</v>
          </cell>
          <cell r="B574">
            <v>8883801</v>
          </cell>
          <cell r="C574" t="str">
            <v>Ormskirk St Anne's Catholic Primary School</v>
          </cell>
          <cell r="D574" t="str">
            <v>North West</v>
          </cell>
          <cell r="E574" t="str">
            <v>North West</v>
          </cell>
          <cell r="F574" t="str">
            <v>Lancashire</v>
          </cell>
          <cell r="G574" t="str">
            <v>West Lancashire</v>
          </cell>
          <cell r="H574" t="str">
            <v>L39 3LQ</v>
          </cell>
          <cell r="I574" t="str">
            <v>Voluntary Aided School</v>
          </cell>
          <cell r="J574" t="str">
            <v>Primary</v>
          </cell>
          <cell r="K574" t="str">
            <v>Does not have a sixth form</v>
          </cell>
          <cell r="L574">
            <v>10002552</v>
          </cell>
          <cell r="M574">
            <v>42311</v>
          </cell>
          <cell r="N574">
            <v>42312</v>
          </cell>
          <cell r="O574" t="str">
            <v>S8 No Formal Designation Visit</v>
          </cell>
          <cell r="P574" t="str">
            <v>Schools - S8 deemed S5</v>
          </cell>
          <cell r="Q574" t="str">
            <v>NULL</v>
          </cell>
          <cell r="R574">
            <v>3</v>
          </cell>
          <cell r="S574" t="str">
            <v>NULL</v>
          </cell>
          <cell r="T574">
            <v>3</v>
          </cell>
          <cell r="U574">
            <v>3</v>
          </cell>
          <cell r="V574">
            <v>3</v>
          </cell>
          <cell r="W574">
            <v>3</v>
          </cell>
          <cell r="X574" t="str">
            <v>NULL</v>
          </cell>
          <cell r="Y574">
            <v>3</v>
          </cell>
          <cell r="Z574" t="str">
            <v>NULL</v>
          </cell>
          <cell r="AA574" t="str">
            <v>NULL</v>
          </cell>
          <cell r="AB574" t="str">
            <v>NULL</v>
          </cell>
          <cell r="AC574" t="str">
            <v>NULL</v>
          </cell>
          <cell r="AD574">
            <v>1</v>
          </cell>
          <cell r="AE574" t="str">
            <v>NULL</v>
          </cell>
          <cell r="AF574">
            <v>1</v>
          </cell>
          <cell r="AG574">
            <v>1</v>
          </cell>
          <cell r="AH574">
            <v>1</v>
          </cell>
          <cell r="AI574">
            <v>1</v>
          </cell>
          <cell r="AJ574" t="str">
            <v>NULL</v>
          </cell>
          <cell r="AK574">
            <v>1</v>
          </cell>
          <cell r="AL574">
            <v>9</v>
          </cell>
        </row>
        <row r="575">
          <cell r="A575">
            <v>119719</v>
          </cell>
          <cell r="B575">
            <v>8884018</v>
          </cell>
          <cell r="C575" t="str">
            <v>Colne Park High School</v>
          </cell>
          <cell r="D575" t="str">
            <v>North West</v>
          </cell>
          <cell r="E575" t="str">
            <v>North West</v>
          </cell>
          <cell r="F575" t="str">
            <v>Lancashire</v>
          </cell>
          <cell r="G575" t="str">
            <v>Pendle</v>
          </cell>
          <cell r="H575" t="str">
            <v>BB8 7DP</v>
          </cell>
          <cell r="I575" t="str">
            <v>Community School</v>
          </cell>
          <cell r="J575" t="str">
            <v>Secondary</v>
          </cell>
          <cell r="K575" t="str">
            <v>Does not have a sixth form</v>
          </cell>
          <cell r="L575">
            <v>10001338</v>
          </cell>
          <cell r="M575">
            <v>42311</v>
          </cell>
          <cell r="N575">
            <v>42312</v>
          </cell>
          <cell r="O575" t="str">
            <v>Maintained Academy and School Short inspection</v>
          </cell>
          <cell r="P575" t="str">
            <v>Schools - S8 deemed S5</v>
          </cell>
          <cell r="Q575" t="str">
            <v>NULL</v>
          </cell>
          <cell r="R575">
            <v>2</v>
          </cell>
          <cell r="S575" t="str">
            <v>NULL</v>
          </cell>
          <cell r="T575">
            <v>2</v>
          </cell>
          <cell r="U575">
            <v>2</v>
          </cell>
          <cell r="V575">
            <v>2</v>
          </cell>
          <cell r="W575">
            <v>2</v>
          </cell>
          <cell r="X575" t="str">
            <v>NULL</v>
          </cell>
          <cell r="Y575" t="str">
            <v>NULL</v>
          </cell>
          <cell r="Z575" t="str">
            <v>NULL</v>
          </cell>
          <cell r="AA575" t="str">
            <v>NULL</v>
          </cell>
          <cell r="AB575" t="str">
            <v>NULL</v>
          </cell>
          <cell r="AC575" t="str">
            <v>NULL</v>
          </cell>
          <cell r="AD575">
            <v>2</v>
          </cell>
          <cell r="AE575" t="str">
            <v>NULL</v>
          </cell>
          <cell r="AF575">
            <v>2</v>
          </cell>
          <cell r="AG575">
            <v>2</v>
          </cell>
          <cell r="AH575">
            <v>2</v>
          </cell>
          <cell r="AI575">
            <v>2</v>
          </cell>
          <cell r="AJ575" t="str">
            <v>NULL</v>
          </cell>
          <cell r="AK575">
            <v>9</v>
          </cell>
          <cell r="AL575">
            <v>9</v>
          </cell>
        </row>
        <row r="576">
          <cell r="A576">
            <v>119732</v>
          </cell>
          <cell r="B576">
            <v>8904053</v>
          </cell>
          <cell r="C576" t="str">
            <v>Highfield Humanities College</v>
          </cell>
          <cell r="D576" t="str">
            <v>North West</v>
          </cell>
          <cell r="E576" t="str">
            <v>North West</v>
          </cell>
          <cell r="F576" t="str">
            <v>Blackpool</v>
          </cell>
          <cell r="G576" t="str">
            <v>Blackpool South</v>
          </cell>
          <cell r="H576" t="str">
            <v>FY4 3JZ</v>
          </cell>
          <cell r="I576" t="str">
            <v>Community School</v>
          </cell>
          <cell r="J576" t="str">
            <v>Secondary</v>
          </cell>
          <cell r="K576" t="str">
            <v>Does not have a sixth form</v>
          </cell>
          <cell r="L576">
            <v>10003965</v>
          </cell>
          <cell r="M576">
            <v>42347</v>
          </cell>
          <cell r="N576">
            <v>42348</v>
          </cell>
          <cell r="O576" t="str">
            <v>Schools into Special Measures Visit 3</v>
          </cell>
          <cell r="P576" t="str">
            <v>Schools - S8</v>
          </cell>
          <cell r="Q576" t="str">
            <v>NULL</v>
          </cell>
          <cell r="R576" t="str">
            <v>NULL</v>
          </cell>
          <cell r="S576" t="str">
            <v>NULL</v>
          </cell>
          <cell r="T576" t="str">
            <v>NULL</v>
          </cell>
          <cell r="U576" t="str">
            <v>NULL</v>
          </cell>
          <cell r="V576" t="str">
            <v>NULL</v>
          </cell>
          <cell r="W576" t="str">
            <v>NULL</v>
          </cell>
          <cell r="X576" t="str">
            <v>NULL</v>
          </cell>
          <cell r="Y576" t="str">
            <v>NULL</v>
          </cell>
          <cell r="Z576" t="str">
            <v>NULL</v>
          </cell>
          <cell r="AA576" t="str">
            <v>NULL</v>
          </cell>
          <cell r="AB576" t="str">
            <v>NULL</v>
          </cell>
          <cell r="AC576" t="str">
            <v>NULL</v>
          </cell>
          <cell r="AD576">
            <v>4</v>
          </cell>
          <cell r="AE576" t="str">
            <v>SM</v>
          </cell>
          <cell r="AF576">
            <v>4</v>
          </cell>
          <cell r="AG576">
            <v>4</v>
          </cell>
          <cell r="AH576">
            <v>4</v>
          </cell>
          <cell r="AI576">
            <v>4</v>
          </cell>
          <cell r="AJ576" t="str">
            <v>NULL</v>
          </cell>
          <cell r="AK576">
            <v>9</v>
          </cell>
          <cell r="AL576">
            <v>9</v>
          </cell>
        </row>
        <row r="577">
          <cell r="A577">
            <v>119745</v>
          </cell>
          <cell r="B577">
            <v>8884158</v>
          </cell>
          <cell r="C577" t="str">
            <v>Fearns Community Sports College</v>
          </cell>
          <cell r="D577" t="str">
            <v>North West</v>
          </cell>
          <cell r="E577" t="str">
            <v>North West</v>
          </cell>
          <cell r="F577" t="str">
            <v>Lancashire</v>
          </cell>
          <cell r="G577" t="str">
            <v>Rossendale and Darwen</v>
          </cell>
          <cell r="H577" t="str">
            <v>OL13 0TG</v>
          </cell>
          <cell r="I577" t="str">
            <v>Community School</v>
          </cell>
          <cell r="J577" t="str">
            <v>Secondary</v>
          </cell>
          <cell r="K577" t="str">
            <v>Does not have a sixth form</v>
          </cell>
          <cell r="L577">
            <v>10005428</v>
          </cell>
          <cell r="M577">
            <v>42340</v>
          </cell>
          <cell r="N577">
            <v>42341</v>
          </cell>
          <cell r="O577" t="str">
            <v>Schools into Special Measures Visit 5</v>
          </cell>
          <cell r="P577" t="str">
            <v>Schools - S8</v>
          </cell>
          <cell r="Q577" t="str">
            <v>NULL</v>
          </cell>
          <cell r="R577" t="str">
            <v>NULL</v>
          </cell>
          <cell r="S577" t="str">
            <v>NULL</v>
          </cell>
          <cell r="T577" t="str">
            <v>NULL</v>
          </cell>
          <cell r="U577" t="str">
            <v>NULL</v>
          </cell>
          <cell r="V577" t="str">
            <v>NULL</v>
          </cell>
          <cell r="W577" t="str">
            <v>NULL</v>
          </cell>
          <cell r="X577" t="str">
            <v>NULL</v>
          </cell>
          <cell r="Y577" t="str">
            <v>NULL</v>
          </cell>
          <cell r="Z577" t="str">
            <v>NULL</v>
          </cell>
          <cell r="AA577" t="str">
            <v>NULL</v>
          </cell>
          <cell r="AB577" t="str">
            <v>NULL</v>
          </cell>
          <cell r="AC577" t="str">
            <v>NULL</v>
          </cell>
          <cell r="AD577">
            <v>4</v>
          </cell>
          <cell r="AE577" t="str">
            <v>SM</v>
          </cell>
          <cell r="AF577">
            <v>4</v>
          </cell>
          <cell r="AG577">
            <v>4</v>
          </cell>
          <cell r="AH577">
            <v>4</v>
          </cell>
          <cell r="AI577">
            <v>4</v>
          </cell>
          <cell r="AJ577" t="str">
            <v>NULL</v>
          </cell>
          <cell r="AK577" t="str">
            <v>NULL</v>
          </cell>
          <cell r="AL577" t="str">
            <v>NULL</v>
          </cell>
        </row>
        <row r="578">
          <cell r="A578">
            <v>119749</v>
          </cell>
          <cell r="B578">
            <v>8884168</v>
          </cell>
          <cell r="C578" t="str">
            <v>Longridge High School A Maths and Computing College</v>
          </cell>
          <cell r="D578" t="str">
            <v>North West</v>
          </cell>
          <cell r="E578" t="str">
            <v>North West</v>
          </cell>
          <cell r="F578" t="str">
            <v>Lancashire</v>
          </cell>
          <cell r="G578" t="str">
            <v>Ribble Valley</v>
          </cell>
          <cell r="H578" t="str">
            <v>PR3 3AR</v>
          </cell>
          <cell r="I578" t="str">
            <v>Community School</v>
          </cell>
          <cell r="J578" t="str">
            <v>Secondary</v>
          </cell>
          <cell r="K578" t="str">
            <v>Does not have a sixth form</v>
          </cell>
          <cell r="L578">
            <v>10002915</v>
          </cell>
          <cell r="M578">
            <v>42318</v>
          </cell>
          <cell r="N578">
            <v>42319</v>
          </cell>
          <cell r="O578" t="str">
            <v>Maintained Academy and School Short inspection</v>
          </cell>
          <cell r="P578" t="str">
            <v>Schools - S8 deemed S5</v>
          </cell>
          <cell r="Q578" t="str">
            <v>NULL</v>
          </cell>
          <cell r="R578">
            <v>3</v>
          </cell>
          <cell r="S578" t="str">
            <v>NULL</v>
          </cell>
          <cell r="T578">
            <v>3</v>
          </cell>
          <cell r="U578">
            <v>3</v>
          </cell>
          <cell r="V578">
            <v>2</v>
          </cell>
          <cell r="W578">
            <v>3</v>
          </cell>
          <cell r="X578" t="str">
            <v>NULL</v>
          </cell>
          <cell r="Y578" t="str">
            <v>NULL</v>
          </cell>
          <cell r="Z578" t="str">
            <v>NULL</v>
          </cell>
          <cell r="AA578" t="str">
            <v>NULL</v>
          </cell>
          <cell r="AB578" t="str">
            <v>NULL</v>
          </cell>
          <cell r="AC578" t="str">
            <v>NULL</v>
          </cell>
          <cell r="AD578">
            <v>2</v>
          </cell>
          <cell r="AE578" t="str">
            <v>NULL</v>
          </cell>
          <cell r="AF578">
            <v>2</v>
          </cell>
          <cell r="AG578">
            <v>2</v>
          </cell>
          <cell r="AH578">
            <v>2</v>
          </cell>
          <cell r="AI578">
            <v>2</v>
          </cell>
          <cell r="AJ578" t="str">
            <v>NULL</v>
          </cell>
          <cell r="AK578">
            <v>9</v>
          </cell>
          <cell r="AL578">
            <v>9</v>
          </cell>
        </row>
        <row r="579">
          <cell r="A579">
            <v>119753</v>
          </cell>
          <cell r="B579">
            <v>8884184</v>
          </cell>
          <cell r="C579" t="str">
            <v>Whitworth Community High School</v>
          </cell>
          <cell r="D579" t="str">
            <v>North West</v>
          </cell>
          <cell r="E579" t="str">
            <v>North West</v>
          </cell>
          <cell r="F579" t="str">
            <v>Lancashire</v>
          </cell>
          <cell r="G579" t="str">
            <v>Rossendale and Darwen</v>
          </cell>
          <cell r="H579" t="str">
            <v>OL12 8TS</v>
          </cell>
          <cell r="I579" t="str">
            <v>Community School</v>
          </cell>
          <cell r="J579" t="str">
            <v>Secondary</v>
          </cell>
          <cell r="K579" t="str">
            <v>Does not have a sixth form</v>
          </cell>
          <cell r="L579">
            <v>10009903</v>
          </cell>
          <cell r="M579">
            <v>42341</v>
          </cell>
          <cell r="N579">
            <v>42341</v>
          </cell>
          <cell r="O579" t="str">
            <v>Section 8 Inspection due to Parental Complaint</v>
          </cell>
          <cell r="P579" t="str">
            <v>Schools - S8</v>
          </cell>
          <cell r="Q579" t="str">
            <v>NULL</v>
          </cell>
          <cell r="R579" t="str">
            <v>NULL</v>
          </cell>
          <cell r="S579" t="str">
            <v>NULL</v>
          </cell>
          <cell r="T579" t="str">
            <v>NULL</v>
          </cell>
          <cell r="U579" t="str">
            <v>NULL</v>
          </cell>
          <cell r="V579" t="str">
            <v>NULL</v>
          </cell>
          <cell r="W579" t="str">
            <v>NULL</v>
          </cell>
          <cell r="X579" t="str">
            <v>NULL</v>
          </cell>
          <cell r="Y579" t="str">
            <v>NULL</v>
          </cell>
          <cell r="Z579" t="str">
            <v>NULL</v>
          </cell>
          <cell r="AA579" t="str">
            <v>NULL</v>
          </cell>
          <cell r="AB579" t="str">
            <v>NULL</v>
          </cell>
          <cell r="AC579" t="str">
            <v>NULL</v>
          </cell>
          <cell r="AD579">
            <v>2</v>
          </cell>
          <cell r="AE579" t="str">
            <v>NULL</v>
          </cell>
          <cell r="AF579">
            <v>2</v>
          </cell>
          <cell r="AG579">
            <v>2</v>
          </cell>
          <cell r="AH579">
            <v>2</v>
          </cell>
          <cell r="AI579">
            <v>2</v>
          </cell>
          <cell r="AJ579" t="str">
            <v>NULL</v>
          </cell>
          <cell r="AK579">
            <v>9</v>
          </cell>
          <cell r="AL579">
            <v>9</v>
          </cell>
        </row>
        <row r="580">
          <cell r="A580">
            <v>119758</v>
          </cell>
          <cell r="B580">
            <v>8884200</v>
          </cell>
          <cell r="C580" t="str">
            <v>Glenburn Sports College</v>
          </cell>
          <cell r="D580" t="str">
            <v>North West</v>
          </cell>
          <cell r="E580" t="str">
            <v>North West</v>
          </cell>
          <cell r="F580" t="str">
            <v>Lancashire</v>
          </cell>
          <cell r="G580" t="str">
            <v>West Lancashire</v>
          </cell>
          <cell r="H580" t="str">
            <v>WN8 6JB</v>
          </cell>
          <cell r="I580" t="str">
            <v>Foundation School</v>
          </cell>
          <cell r="J580" t="str">
            <v>Secondary</v>
          </cell>
          <cell r="K580" t="str">
            <v>Does not have a sixth form</v>
          </cell>
          <cell r="L580">
            <v>10006641</v>
          </cell>
          <cell r="M580">
            <v>42346</v>
          </cell>
          <cell r="N580">
            <v>42347</v>
          </cell>
          <cell r="O580" t="str">
            <v>Schools into Special Measures Visit 5</v>
          </cell>
          <cell r="P580" t="str">
            <v>Schools - S8</v>
          </cell>
          <cell r="Q580" t="str">
            <v>NULL</v>
          </cell>
          <cell r="R580" t="str">
            <v>NULL</v>
          </cell>
          <cell r="S580" t="str">
            <v>NULL</v>
          </cell>
          <cell r="T580" t="str">
            <v>NULL</v>
          </cell>
          <cell r="U580" t="str">
            <v>NULL</v>
          </cell>
          <cell r="V580" t="str">
            <v>NULL</v>
          </cell>
          <cell r="W580" t="str">
            <v>NULL</v>
          </cell>
          <cell r="X580" t="str">
            <v>NULL</v>
          </cell>
          <cell r="Y580" t="str">
            <v>NULL</v>
          </cell>
          <cell r="Z580" t="str">
            <v>NULL</v>
          </cell>
          <cell r="AA580" t="str">
            <v>NULL</v>
          </cell>
          <cell r="AB580" t="str">
            <v>NULL</v>
          </cell>
          <cell r="AC580" t="str">
            <v>NULL</v>
          </cell>
          <cell r="AD580">
            <v>4</v>
          </cell>
          <cell r="AE580" t="str">
            <v>SM</v>
          </cell>
          <cell r="AF580">
            <v>4</v>
          </cell>
          <cell r="AG580">
            <v>4</v>
          </cell>
          <cell r="AH580">
            <v>3</v>
          </cell>
          <cell r="AI580">
            <v>4</v>
          </cell>
          <cell r="AJ580" t="str">
            <v>NULL</v>
          </cell>
          <cell r="AK580" t="str">
            <v>NULL</v>
          </cell>
          <cell r="AL580" t="str">
            <v>NULL</v>
          </cell>
        </row>
        <row r="581">
          <cell r="A581">
            <v>119784</v>
          </cell>
          <cell r="B581">
            <v>8884623</v>
          </cell>
          <cell r="C581" t="str">
            <v>Brownedge St  Mary's Catholic High School</v>
          </cell>
          <cell r="D581" t="str">
            <v>North West</v>
          </cell>
          <cell r="E581" t="str">
            <v>North West</v>
          </cell>
          <cell r="F581" t="str">
            <v>Lancashire</v>
          </cell>
          <cell r="G581" t="str">
            <v>Ribble Valley</v>
          </cell>
          <cell r="H581" t="str">
            <v>PR5 6PB</v>
          </cell>
          <cell r="I581" t="str">
            <v>Voluntary Aided School</v>
          </cell>
          <cell r="J581" t="str">
            <v>Secondary</v>
          </cell>
          <cell r="K581" t="str">
            <v>Does not have a sixth form</v>
          </cell>
          <cell r="L581">
            <v>10006571</v>
          </cell>
          <cell r="M581">
            <v>42312</v>
          </cell>
          <cell r="N581">
            <v>42313</v>
          </cell>
          <cell r="O581" t="str">
            <v>Requires Improvement S5 Reinspection Visit 1</v>
          </cell>
          <cell r="P581" t="str">
            <v>Schools - S5</v>
          </cell>
          <cell r="Q581" t="str">
            <v>NULL</v>
          </cell>
          <cell r="R581">
            <v>2</v>
          </cell>
          <cell r="S581" t="str">
            <v>NULL</v>
          </cell>
          <cell r="T581">
            <v>2</v>
          </cell>
          <cell r="U581">
            <v>2</v>
          </cell>
          <cell r="V581">
            <v>2</v>
          </cell>
          <cell r="W581">
            <v>2</v>
          </cell>
          <cell r="X581" t="str">
            <v>NULL</v>
          </cell>
          <cell r="Y581" t="str">
            <v>NULL</v>
          </cell>
          <cell r="Z581" t="str">
            <v>NULL</v>
          </cell>
          <cell r="AA581" t="str">
            <v>NULL</v>
          </cell>
          <cell r="AB581" t="str">
            <v>NULL</v>
          </cell>
          <cell r="AC581" t="str">
            <v>NULL</v>
          </cell>
          <cell r="AD581">
            <v>3</v>
          </cell>
          <cell r="AE581" t="str">
            <v>NULL</v>
          </cell>
          <cell r="AF581">
            <v>3</v>
          </cell>
          <cell r="AG581">
            <v>3</v>
          </cell>
          <cell r="AH581">
            <v>2</v>
          </cell>
          <cell r="AI581">
            <v>2</v>
          </cell>
          <cell r="AJ581" t="str">
            <v>NULL</v>
          </cell>
          <cell r="AK581" t="str">
            <v>NULL</v>
          </cell>
          <cell r="AL581" t="str">
            <v>NULL</v>
          </cell>
        </row>
        <row r="582">
          <cell r="A582">
            <v>119790</v>
          </cell>
          <cell r="B582">
            <v>8894629</v>
          </cell>
          <cell r="C582" t="str">
            <v>Our Lady and St John Catholic College</v>
          </cell>
          <cell r="D582" t="str">
            <v>North West</v>
          </cell>
          <cell r="E582" t="str">
            <v>North West</v>
          </cell>
          <cell r="F582" t="str">
            <v>Blackburn with Darwen</v>
          </cell>
          <cell r="G582" t="str">
            <v>Blackburn</v>
          </cell>
          <cell r="H582" t="str">
            <v>BB1 1PY</v>
          </cell>
          <cell r="I582" t="str">
            <v>Voluntary Aided School</v>
          </cell>
          <cell r="J582" t="str">
            <v>Secondary</v>
          </cell>
          <cell r="K582" t="str">
            <v>Has a sixth form</v>
          </cell>
          <cell r="L582">
            <v>10006756</v>
          </cell>
          <cell r="M582">
            <v>42321</v>
          </cell>
          <cell r="N582">
            <v>42321</v>
          </cell>
          <cell r="O582" t="str">
            <v>Requires Improvement monitoring Visit 1</v>
          </cell>
          <cell r="P582" t="str">
            <v>Schools - S8</v>
          </cell>
          <cell r="Q582" t="str">
            <v>NULL</v>
          </cell>
          <cell r="R582" t="str">
            <v>NULL</v>
          </cell>
          <cell r="S582" t="str">
            <v>NULL</v>
          </cell>
          <cell r="T582" t="str">
            <v>NULL</v>
          </cell>
          <cell r="U582" t="str">
            <v>NULL</v>
          </cell>
          <cell r="V582" t="str">
            <v>NULL</v>
          </cell>
          <cell r="W582" t="str">
            <v>NULL</v>
          </cell>
          <cell r="X582" t="str">
            <v>NULL</v>
          </cell>
          <cell r="Y582" t="str">
            <v>NULL</v>
          </cell>
          <cell r="Z582" t="str">
            <v>NULL</v>
          </cell>
          <cell r="AA582" t="str">
            <v>NULL</v>
          </cell>
          <cell r="AB582" t="str">
            <v>NULL</v>
          </cell>
          <cell r="AC582" t="str">
            <v>NULL</v>
          </cell>
          <cell r="AD582">
            <v>3</v>
          </cell>
          <cell r="AE582" t="str">
            <v>NULL</v>
          </cell>
          <cell r="AF582">
            <v>3</v>
          </cell>
          <cell r="AG582">
            <v>3</v>
          </cell>
          <cell r="AH582">
            <v>3</v>
          </cell>
          <cell r="AI582">
            <v>3</v>
          </cell>
          <cell r="AJ582" t="str">
            <v>NULL</v>
          </cell>
          <cell r="AK582">
            <v>9</v>
          </cell>
          <cell r="AL582">
            <v>3</v>
          </cell>
        </row>
        <row r="583">
          <cell r="A583">
            <v>119792</v>
          </cell>
          <cell r="B583">
            <v>8884631</v>
          </cell>
          <cell r="C583" t="str">
            <v>St Bede's Catholic High School</v>
          </cell>
          <cell r="D583" t="str">
            <v>North West</v>
          </cell>
          <cell r="E583" t="str">
            <v>North West</v>
          </cell>
          <cell r="F583" t="str">
            <v>Lancashire</v>
          </cell>
          <cell r="G583" t="str">
            <v>West Lancashire</v>
          </cell>
          <cell r="H583" t="str">
            <v>L39 4TA</v>
          </cell>
          <cell r="I583" t="str">
            <v>Voluntary Aided School</v>
          </cell>
          <cell r="J583" t="str">
            <v>Secondary</v>
          </cell>
          <cell r="K583" t="str">
            <v>Does not have a sixth form</v>
          </cell>
          <cell r="L583">
            <v>10005577</v>
          </cell>
          <cell r="M583">
            <v>42297</v>
          </cell>
          <cell r="N583">
            <v>42298</v>
          </cell>
          <cell r="O583" t="str">
            <v>Maintained Academy and School Short inspection</v>
          </cell>
          <cell r="P583" t="str">
            <v>Schools - S8 deemed S5</v>
          </cell>
          <cell r="Q583" t="str">
            <v>NULL</v>
          </cell>
          <cell r="R583">
            <v>2</v>
          </cell>
          <cell r="S583" t="str">
            <v>NULL</v>
          </cell>
          <cell r="T583">
            <v>2</v>
          </cell>
          <cell r="U583">
            <v>2</v>
          </cell>
          <cell r="V583">
            <v>2</v>
          </cell>
          <cell r="W583">
            <v>2</v>
          </cell>
          <cell r="X583" t="str">
            <v>NULL</v>
          </cell>
          <cell r="Y583" t="str">
            <v>NULL</v>
          </cell>
          <cell r="Z583" t="str">
            <v>NULL</v>
          </cell>
          <cell r="AA583" t="str">
            <v>NULL</v>
          </cell>
          <cell r="AB583" t="str">
            <v>NULL</v>
          </cell>
          <cell r="AC583" t="str">
            <v>NULL</v>
          </cell>
          <cell r="AD583">
            <v>2</v>
          </cell>
          <cell r="AE583" t="str">
            <v>NULL</v>
          </cell>
          <cell r="AF583">
            <v>2</v>
          </cell>
          <cell r="AG583">
            <v>2</v>
          </cell>
          <cell r="AH583">
            <v>2</v>
          </cell>
          <cell r="AI583">
            <v>2</v>
          </cell>
          <cell r="AJ583" t="str">
            <v>NULL</v>
          </cell>
          <cell r="AK583">
            <v>9</v>
          </cell>
          <cell r="AL583" t="str">
            <v>NULL</v>
          </cell>
        </row>
        <row r="584">
          <cell r="A584">
            <v>119804</v>
          </cell>
          <cell r="B584">
            <v>8884797</v>
          </cell>
          <cell r="C584" t="str">
            <v>Mount Carmel Roman Catholic High School, Hyndburn</v>
          </cell>
          <cell r="D584" t="str">
            <v>North West</v>
          </cell>
          <cell r="E584" t="str">
            <v>North West</v>
          </cell>
          <cell r="F584" t="str">
            <v>Lancashire</v>
          </cell>
          <cell r="G584" t="str">
            <v>Hyndburn</v>
          </cell>
          <cell r="H584" t="str">
            <v>BB5 0LU</v>
          </cell>
          <cell r="I584" t="str">
            <v>Voluntary Aided School</v>
          </cell>
          <cell r="J584" t="str">
            <v>Secondary</v>
          </cell>
          <cell r="K584" t="str">
            <v>Does not have a sixth form</v>
          </cell>
          <cell r="L584">
            <v>10000565</v>
          </cell>
          <cell r="M584">
            <v>42290</v>
          </cell>
          <cell r="N584">
            <v>42291</v>
          </cell>
          <cell r="O584" t="str">
            <v>Maintained Academy and School Short inspection</v>
          </cell>
          <cell r="P584" t="str">
            <v>Schools - S8 deemed S5</v>
          </cell>
          <cell r="Q584" t="str">
            <v>NULL</v>
          </cell>
          <cell r="R584">
            <v>3</v>
          </cell>
          <cell r="S584" t="str">
            <v>NULL</v>
          </cell>
          <cell r="T584">
            <v>3</v>
          </cell>
          <cell r="U584">
            <v>2</v>
          </cell>
          <cell r="V584">
            <v>2</v>
          </cell>
          <cell r="W584">
            <v>2</v>
          </cell>
          <cell r="X584" t="str">
            <v>NULL</v>
          </cell>
          <cell r="Y584" t="str">
            <v>NULL</v>
          </cell>
          <cell r="Z584" t="str">
            <v>NULL</v>
          </cell>
          <cell r="AA584" t="str">
            <v>NULL</v>
          </cell>
          <cell r="AB584" t="str">
            <v>NULL</v>
          </cell>
          <cell r="AC584" t="str">
            <v>NULL</v>
          </cell>
          <cell r="AD584">
            <v>2</v>
          </cell>
          <cell r="AE584" t="str">
            <v>NULL</v>
          </cell>
          <cell r="AF584">
            <v>2</v>
          </cell>
          <cell r="AG584">
            <v>2</v>
          </cell>
          <cell r="AH584">
            <v>2</v>
          </cell>
          <cell r="AI584">
            <v>2</v>
          </cell>
          <cell r="AJ584" t="str">
            <v>NULL</v>
          </cell>
          <cell r="AK584" t="str">
            <v>NULL</v>
          </cell>
          <cell r="AL584" t="str">
            <v>NULL</v>
          </cell>
        </row>
        <row r="585">
          <cell r="A585">
            <v>119813</v>
          </cell>
          <cell r="B585">
            <v>8885404</v>
          </cell>
          <cell r="C585" t="str">
            <v>Baines School</v>
          </cell>
          <cell r="D585" t="str">
            <v>North West</v>
          </cell>
          <cell r="E585" t="str">
            <v>North West</v>
          </cell>
          <cell r="F585" t="str">
            <v>Lancashire</v>
          </cell>
          <cell r="G585" t="str">
            <v>Wyre and Preston North</v>
          </cell>
          <cell r="H585" t="str">
            <v>FY6 8BE</v>
          </cell>
          <cell r="I585" t="str">
            <v>Voluntary Aided School</v>
          </cell>
          <cell r="J585" t="str">
            <v>Secondary</v>
          </cell>
          <cell r="K585" t="str">
            <v>Has a sixth form</v>
          </cell>
          <cell r="L585">
            <v>10006747</v>
          </cell>
          <cell r="M585">
            <v>42286</v>
          </cell>
          <cell r="N585">
            <v>42286</v>
          </cell>
          <cell r="O585" t="str">
            <v>Requires Improvement monitoring Visit 1</v>
          </cell>
          <cell r="P585" t="str">
            <v>Schools - S8</v>
          </cell>
          <cell r="Q585" t="str">
            <v>NULL</v>
          </cell>
          <cell r="R585" t="str">
            <v>NULL</v>
          </cell>
          <cell r="S585" t="str">
            <v>NULL</v>
          </cell>
          <cell r="T585" t="str">
            <v>NULL</v>
          </cell>
          <cell r="U585" t="str">
            <v>NULL</v>
          </cell>
          <cell r="V585" t="str">
            <v>NULL</v>
          </cell>
          <cell r="W585" t="str">
            <v>NULL</v>
          </cell>
          <cell r="X585" t="str">
            <v>NULL</v>
          </cell>
          <cell r="Y585" t="str">
            <v>NULL</v>
          </cell>
          <cell r="Z585" t="str">
            <v>NULL</v>
          </cell>
          <cell r="AA585" t="str">
            <v>NULL</v>
          </cell>
          <cell r="AB585" t="str">
            <v>NULL</v>
          </cell>
          <cell r="AC585" t="str">
            <v>NULL</v>
          </cell>
          <cell r="AD585">
            <v>3</v>
          </cell>
          <cell r="AE585" t="str">
            <v>NULL</v>
          </cell>
          <cell r="AF585">
            <v>3</v>
          </cell>
          <cell r="AG585">
            <v>3</v>
          </cell>
          <cell r="AH585">
            <v>2</v>
          </cell>
          <cell r="AI585">
            <v>3</v>
          </cell>
          <cell r="AJ585" t="str">
            <v>NULL</v>
          </cell>
          <cell r="AK585">
            <v>9</v>
          </cell>
          <cell r="AL585">
            <v>2</v>
          </cell>
        </row>
        <row r="586">
          <cell r="A586">
            <v>119816</v>
          </cell>
          <cell r="B586">
            <v>8885407</v>
          </cell>
          <cell r="C586" t="str">
            <v>St Mary's Catholic High School</v>
          </cell>
          <cell r="D586" t="str">
            <v>North West</v>
          </cell>
          <cell r="E586" t="str">
            <v>North West</v>
          </cell>
          <cell r="F586" t="str">
            <v>Lancashire</v>
          </cell>
          <cell r="G586" t="str">
            <v>South Ribble</v>
          </cell>
          <cell r="H586" t="str">
            <v>PR25 1BS</v>
          </cell>
          <cell r="I586" t="str">
            <v>Voluntary Aided School</v>
          </cell>
          <cell r="J586" t="str">
            <v>Secondary</v>
          </cell>
          <cell r="K586" t="str">
            <v>Does not have a sixth form</v>
          </cell>
          <cell r="L586">
            <v>10003968</v>
          </cell>
          <cell r="M586">
            <v>42346</v>
          </cell>
          <cell r="N586">
            <v>42347</v>
          </cell>
          <cell r="O586" t="str">
            <v>Schools into Special Measures Visit 3</v>
          </cell>
          <cell r="P586" t="str">
            <v>Schools - S8</v>
          </cell>
          <cell r="Q586" t="str">
            <v>NULL</v>
          </cell>
          <cell r="R586" t="str">
            <v>NULL</v>
          </cell>
          <cell r="S586" t="str">
            <v>NULL</v>
          </cell>
          <cell r="T586" t="str">
            <v>NULL</v>
          </cell>
          <cell r="U586" t="str">
            <v>NULL</v>
          </cell>
          <cell r="V586" t="str">
            <v>NULL</v>
          </cell>
          <cell r="W586" t="str">
            <v>NULL</v>
          </cell>
          <cell r="X586" t="str">
            <v>NULL</v>
          </cell>
          <cell r="Y586" t="str">
            <v>NULL</v>
          </cell>
          <cell r="Z586" t="str">
            <v>NULL</v>
          </cell>
          <cell r="AA586" t="str">
            <v>NULL</v>
          </cell>
          <cell r="AB586" t="str">
            <v>NULL</v>
          </cell>
          <cell r="AC586" t="str">
            <v>NULL</v>
          </cell>
          <cell r="AD586">
            <v>4</v>
          </cell>
          <cell r="AE586" t="str">
            <v>SM</v>
          </cell>
          <cell r="AF586">
            <v>4</v>
          </cell>
          <cell r="AG586">
            <v>4</v>
          </cell>
          <cell r="AH586">
            <v>3</v>
          </cell>
          <cell r="AI586">
            <v>4</v>
          </cell>
          <cell r="AJ586" t="str">
            <v>NULL</v>
          </cell>
          <cell r="AK586">
            <v>9</v>
          </cell>
          <cell r="AL586">
            <v>9</v>
          </cell>
        </row>
        <row r="587">
          <cell r="A587">
            <v>119903</v>
          </cell>
          <cell r="B587">
            <v>8552001</v>
          </cell>
          <cell r="C587" t="str">
            <v>The Latimer Primary School, Anstey</v>
          </cell>
          <cell r="D587" t="str">
            <v>East Midlands</v>
          </cell>
          <cell r="E587" t="str">
            <v>East Midlands</v>
          </cell>
          <cell r="F587" t="str">
            <v>Leicestershire</v>
          </cell>
          <cell r="G587" t="str">
            <v>Charnwood</v>
          </cell>
          <cell r="H587" t="str">
            <v>LE7 7AW</v>
          </cell>
          <cell r="I587" t="str">
            <v>Community School</v>
          </cell>
          <cell r="J587" t="str">
            <v>Primary</v>
          </cell>
          <cell r="K587" t="str">
            <v>Does not have a sixth form</v>
          </cell>
          <cell r="L587">
            <v>10001500</v>
          </cell>
          <cell r="M587">
            <v>42325</v>
          </cell>
          <cell r="N587">
            <v>42325</v>
          </cell>
          <cell r="O587" t="str">
            <v>Maintained Academy and School Short inspection</v>
          </cell>
          <cell r="P587" t="str">
            <v>Schools - Short inspection</v>
          </cell>
          <cell r="Q587" t="str">
            <v>NULL</v>
          </cell>
          <cell r="R587" t="str">
            <v>NULL</v>
          </cell>
          <cell r="S587" t="str">
            <v>NULL</v>
          </cell>
          <cell r="T587" t="str">
            <v>NULL</v>
          </cell>
          <cell r="U587" t="str">
            <v>NULL</v>
          </cell>
          <cell r="V587" t="str">
            <v>NULL</v>
          </cell>
          <cell r="W587" t="str">
            <v>NULL</v>
          </cell>
          <cell r="X587" t="str">
            <v>NULL</v>
          </cell>
          <cell r="Y587" t="str">
            <v>NULL</v>
          </cell>
          <cell r="Z587" t="str">
            <v>NULL</v>
          </cell>
          <cell r="AA587" t="str">
            <v>NULL</v>
          </cell>
          <cell r="AB587" t="str">
            <v>NULL</v>
          </cell>
          <cell r="AC587" t="str">
            <v>NULL</v>
          </cell>
          <cell r="AD587">
            <v>2</v>
          </cell>
          <cell r="AE587" t="str">
            <v>NULL</v>
          </cell>
          <cell r="AF587">
            <v>2</v>
          </cell>
          <cell r="AG587">
            <v>2</v>
          </cell>
          <cell r="AH587">
            <v>1</v>
          </cell>
          <cell r="AI587">
            <v>2</v>
          </cell>
          <cell r="AJ587" t="str">
            <v>NULL</v>
          </cell>
          <cell r="AK587">
            <v>3</v>
          </cell>
          <cell r="AL587">
            <v>9</v>
          </cell>
        </row>
        <row r="588">
          <cell r="A588">
            <v>119936</v>
          </cell>
          <cell r="B588">
            <v>8552068</v>
          </cell>
          <cell r="C588" t="str">
            <v>Little Bowden School</v>
          </cell>
          <cell r="D588" t="str">
            <v>East Midlands</v>
          </cell>
          <cell r="E588" t="str">
            <v>East Midlands</v>
          </cell>
          <cell r="F588" t="str">
            <v>Leicestershire</v>
          </cell>
          <cell r="G588" t="str">
            <v>Harborough</v>
          </cell>
          <cell r="H588" t="str">
            <v>LE16 8AY</v>
          </cell>
          <cell r="I588" t="str">
            <v>Community School</v>
          </cell>
          <cell r="J588" t="str">
            <v>Primary</v>
          </cell>
          <cell r="K588" t="str">
            <v>Does not have a sixth form</v>
          </cell>
          <cell r="L588">
            <v>10003372</v>
          </cell>
          <cell r="M588">
            <v>42341</v>
          </cell>
          <cell r="N588">
            <v>42341</v>
          </cell>
          <cell r="O588" t="str">
            <v>Maintained Academy and School Short inspection</v>
          </cell>
          <cell r="P588" t="str">
            <v>Schools - Short inspection</v>
          </cell>
          <cell r="Q588" t="str">
            <v>NULL</v>
          </cell>
          <cell r="R588" t="str">
            <v>NULL</v>
          </cell>
          <cell r="S588" t="str">
            <v>NULL</v>
          </cell>
          <cell r="T588" t="str">
            <v>NULL</v>
          </cell>
          <cell r="U588" t="str">
            <v>NULL</v>
          </cell>
          <cell r="V588" t="str">
            <v>NULL</v>
          </cell>
          <cell r="W588" t="str">
            <v>NULL</v>
          </cell>
          <cell r="X588" t="str">
            <v>NULL</v>
          </cell>
          <cell r="Y588" t="str">
            <v>NULL</v>
          </cell>
          <cell r="Z588" t="str">
            <v>NULL</v>
          </cell>
          <cell r="AA588" t="str">
            <v>NULL</v>
          </cell>
          <cell r="AB588" t="str">
            <v>NULL</v>
          </cell>
          <cell r="AC588" t="str">
            <v>NULL</v>
          </cell>
          <cell r="AD588">
            <v>2</v>
          </cell>
          <cell r="AE588" t="str">
            <v>NULL</v>
          </cell>
          <cell r="AF588">
            <v>2</v>
          </cell>
          <cell r="AG588">
            <v>2</v>
          </cell>
          <cell r="AH588">
            <v>2</v>
          </cell>
          <cell r="AI588">
            <v>2</v>
          </cell>
          <cell r="AJ588" t="str">
            <v>NULL</v>
          </cell>
          <cell r="AK588">
            <v>2</v>
          </cell>
          <cell r="AL588">
            <v>9</v>
          </cell>
        </row>
        <row r="589">
          <cell r="A589">
            <v>119945</v>
          </cell>
          <cell r="B589">
            <v>8552083</v>
          </cell>
          <cell r="C589" t="str">
            <v>Oakthorpe Primary School</v>
          </cell>
          <cell r="D589" t="str">
            <v>East Midlands</v>
          </cell>
          <cell r="E589" t="str">
            <v>East Midlands</v>
          </cell>
          <cell r="F589" t="str">
            <v>Leicestershire</v>
          </cell>
          <cell r="G589" t="str">
            <v>North West Leicestershire</v>
          </cell>
          <cell r="H589" t="str">
            <v>DE12 7RE</v>
          </cell>
          <cell r="I589" t="str">
            <v>Community School</v>
          </cell>
          <cell r="J589" t="str">
            <v>Primary</v>
          </cell>
          <cell r="K589" t="str">
            <v>Does not have a sixth form</v>
          </cell>
          <cell r="L589">
            <v>10005637</v>
          </cell>
          <cell r="M589">
            <v>42318</v>
          </cell>
          <cell r="N589">
            <v>42318</v>
          </cell>
          <cell r="O589" t="str">
            <v>Maintained Academy and School Short inspection</v>
          </cell>
          <cell r="P589" t="str">
            <v>Schools - Short inspection</v>
          </cell>
          <cell r="Q589" t="str">
            <v>NULL</v>
          </cell>
          <cell r="R589" t="str">
            <v>NULL</v>
          </cell>
          <cell r="S589" t="str">
            <v>NULL</v>
          </cell>
          <cell r="T589" t="str">
            <v>NULL</v>
          </cell>
          <cell r="U589" t="str">
            <v>NULL</v>
          </cell>
          <cell r="V589" t="str">
            <v>NULL</v>
          </cell>
          <cell r="W589" t="str">
            <v>NULL</v>
          </cell>
          <cell r="X589" t="str">
            <v>NULL</v>
          </cell>
          <cell r="Y589" t="str">
            <v>NULL</v>
          </cell>
          <cell r="Z589" t="str">
            <v>NULL</v>
          </cell>
          <cell r="AA589" t="str">
            <v>NULL</v>
          </cell>
          <cell r="AB589" t="str">
            <v>NULL</v>
          </cell>
          <cell r="AC589" t="str">
            <v>NULL</v>
          </cell>
          <cell r="AD589">
            <v>2</v>
          </cell>
          <cell r="AE589" t="str">
            <v>NULL</v>
          </cell>
          <cell r="AF589">
            <v>2</v>
          </cell>
          <cell r="AG589">
            <v>2</v>
          </cell>
          <cell r="AH589">
            <v>2</v>
          </cell>
          <cell r="AI589">
            <v>2</v>
          </cell>
          <cell r="AJ589" t="str">
            <v>NULL</v>
          </cell>
          <cell r="AK589">
            <v>8</v>
          </cell>
          <cell r="AL589" t="str">
            <v>NULL</v>
          </cell>
        </row>
        <row r="590">
          <cell r="A590">
            <v>119964</v>
          </cell>
          <cell r="B590">
            <v>8552142</v>
          </cell>
          <cell r="C590" t="str">
            <v>Burbage Junior School</v>
          </cell>
          <cell r="D590" t="str">
            <v>East Midlands</v>
          </cell>
          <cell r="E590" t="str">
            <v>East Midlands</v>
          </cell>
          <cell r="F590" t="str">
            <v>Leicestershire</v>
          </cell>
          <cell r="G590" t="str">
            <v>Bosworth</v>
          </cell>
          <cell r="H590" t="str">
            <v>LE10 2AD</v>
          </cell>
          <cell r="I590" t="str">
            <v>Community School</v>
          </cell>
          <cell r="J590" t="str">
            <v>Primary</v>
          </cell>
          <cell r="K590" t="str">
            <v>Does not have a sixth form</v>
          </cell>
          <cell r="L590">
            <v>10005934</v>
          </cell>
          <cell r="M590">
            <v>42339</v>
          </cell>
          <cell r="N590">
            <v>42339</v>
          </cell>
          <cell r="O590" t="str">
            <v>Requires Improvement monitoring Visit 1</v>
          </cell>
          <cell r="P590" t="str">
            <v>Schools - S8</v>
          </cell>
          <cell r="Q590" t="str">
            <v>NULL</v>
          </cell>
          <cell r="R590" t="str">
            <v>NULL</v>
          </cell>
          <cell r="S590" t="str">
            <v>NULL</v>
          </cell>
          <cell r="T590" t="str">
            <v>NULL</v>
          </cell>
          <cell r="U590" t="str">
            <v>NULL</v>
          </cell>
          <cell r="V590" t="str">
            <v>NULL</v>
          </cell>
          <cell r="W590" t="str">
            <v>NULL</v>
          </cell>
          <cell r="X590" t="str">
            <v>NULL</v>
          </cell>
          <cell r="Y590" t="str">
            <v>NULL</v>
          </cell>
          <cell r="Z590" t="str">
            <v>NULL</v>
          </cell>
          <cell r="AA590" t="str">
            <v>NULL</v>
          </cell>
          <cell r="AB590" t="str">
            <v>NULL</v>
          </cell>
          <cell r="AC590" t="str">
            <v>NULL</v>
          </cell>
          <cell r="AD590">
            <v>3</v>
          </cell>
          <cell r="AE590" t="str">
            <v>NULL</v>
          </cell>
          <cell r="AF590">
            <v>3</v>
          </cell>
          <cell r="AG590">
            <v>3</v>
          </cell>
          <cell r="AH590">
            <v>3</v>
          </cell>
          <cell r="AI590">
            <v>3</v>
          </cell>
          <cell r="AJ590" t="str">
            <v>NULL</v>
          </cell>
          <cell r="AK590">
            <v>9</v>
          </cell>
          <cell r="AL590">
            <v>9</v>
          </cell>
        </row>
        <row r="591">
          <cell r="A591">
            <v>120012</v>
          </cell>
          <cell r="B591">
            <v>8562236</v>
          </cell>
          <cell r="C591" t="str">
            <v>Humberstone Infant School</v>
          </cell>
          <cell r="D591" t="str">
            <v>East Midlands</v>
          </cell>
          <cell r="E591" t="str">
            <v>East Midlands</v>
          </cell>
          <cell r="F591" t="str">
            <v>Leicester</v>
          </cell>
          <cell r="G591" t="str">
            <v>Leicester East</v>
          </cell>
          <cell r="H591" t="str">
            <v>LE5 1AE</v>
          </cell>
          <cell r="I591" t="str">
            <v>Community School</v>
          </cell>
          <cell r="J591" t="str">
            <v>Primary</v>
          </cell>
          <cell r="K591" t="str">
            <v>Does not have a sixth form</v>
          </cell>
          <cell r="L591">
            <v>10001841</v>
          </cell>
          <cell r="M591">
            <v>42269</v>
          </cell>
          <cell r="N591">
            <v>42270</v>
          </cell>
          <cell r="O591" t="str">
            <v>Requires Improvement S5 Reinspection Visit 1</v>
          </cell>
          <cell r="P591" t="str">
            <v>Schools - S5</v>
          </cell>
          <cell r="Q591" t="str">
            <v>NULL</v>
          </cell>
          <cell r="R591">
            <v>3</v>
          </cell>
          <cell r="S591" t="str">
            <v>NULL</v>
          </cell>
          <cell r="T591">
            <v>3</v>
          </cell>
          <cell r="U591">
            <v>3</v>
          </cell>
          <cell r="V591">
            <v>3</v>
          </cell>
          <cell r="W591">
            <v>3</v>
          </cell>
          <cell r="X591" t="str">
            <v>NULL</v>
          </cell>
          <cell r="Y591">
            <v>3</v>
          </cell>
          <cell r="Z591" t="str">
            <v>NULL</v>
          </cell>
          <cell r="AA591" t="str">
            <v>NULL</v>
          </cell>
          <cell r="AB591" t="str">
            <v>NULL</v>
          </cell>
          <cell r="AC591" t="str">
            <v>NULL</v>
          </cell>
          <cell r="AD591">
            <v>3</v>
          </cell>
          <cell r="AE591" t="str">
            <v>NULL</v>
          </cell>
          <cell r="AF591">
            <v>3</v>
          </cell>
          <cell r="AG591">
            <v>3</v>
          </cell>
          <cell r="AH591">
            <v>2</v>
          </cell>
          <cell r="AI591">
            <v>3</v>
          </cell>
          <cell r="AJ591" t="str">
            <v>NULL</v>
          </cell>
          <cell r="AK591" t="str">
            <v>NULL</v>
          </cell>
          <cell r="AL591" t="str">
            <v>NULL</v>
          </cell>
        </row>
        <row r="592">
          <cell r="A592">
            <v>120024</v>
          </cell>
          <cell r="B592">
            <v>8562265</v>
          </cell>
          <cell r="C592" t="str">
            <v>Merrydale Junior School</v>
          </cell>
          <cell r="D592" t="str">
            <v>East Midlands</v>
          </cell>
          <cell r="E592" t="str">
            <v>East Midlands</v>
          </cell>
          <cell r="F592" t="str">
            <v>Leicester</v>
          </cell>
          <cell r="G592" t="str">
            <v>Leicester East</v>
          </cell>
          <cell r="H592" t="str">
            <v>LE5 0PL</v>
          </cell>
          <cell r="I592" t="str">
            <v>Community School</v>
          </cell>
          <cell r="J592" t="str">
            <v>Primary</v>
          </cell>
          <cell r="K592" t="str">
            <v>Does not have a sixth form</v>
          </cell>
          <cell r="L592">
            <v>10005937</v>
          </cell>
          <cell r="M592">
            <v>42276</v>
          </cell>
          <cell r="N592">
            <v>42276</v>
          </cell>
          <cell r="O592" t="str">
            <v>Requires Improvement monitoring Visit 1</v>
          </cell>
          <cell r="P592" t="str">
            <v>Schools - S8</v>
          </cell>
          <cell r="Q592" t="str">
            <v>NULL</v>
          </cell>
          <cell r="R592" t="str">
            <v>NULL</v>
          </cell>
          <cell r="S592" t="str">
            <v>NULL</v>
          </cell>
          <cell r="T592" t="str">
            <v>NULL</v>
          </cell>
          <cell r="U592" t="str">
            <v>NULL</v>
          </cell>
          <cell r="V592" t="str">
            <v>NULL</v>
          </cell>
          <cell r="W592" t="str">
            <v>NULL</v>
          </cell>
          <cell r="X592" t="str">
            <v>NULL</v>
          </cell>
          <cell r="Y592" t="str">
            <v>NULL</v>
          </cell>
          <cell r="Z592" t="str">
            <v>NULL</v>
          </cell>
          <cell r="AA592" t="str">
            <v>NULL</v>
          </cell>
          <cell r="AB592" t="str">
            <v>NULL</v>
          </cell>
          <cell r="AC592" t="str">
            <v>NULL</v>
          </cell>
          <cell r="AD592">
            <v>3</v>
          </cell>
          <cell r="AE592" t="str">
            <v>NULL</v>
          </cell>
          <cell r="AF592">
            <v>3</v>
          </cell>
          <cell r="AG592">
            <v>3</v>
          </cell>
          <cell r="AH592">
            <v>3</v>
          </cell>
          <cell r="AI592">
            <v>3</v>
          </cell>
          <cell r="AJ592" t="str">
            <v>NULL</v>
          </cell>
          <cell r="AK592">
            <v>9</v>
          </cell>
          <cell r="AL592">
            <v>9</v>
          </cell>
        </row>
        <row r="593">
          <cell r="A593">
            <v>120047</v>
          </cell>
          <cell r="B593">
            <v>8562317</v>
          </cell>
          <cell r="C593" t="str">
            <v>Sandfield Close Primary School</v>
          </cell>
          <cell r="D593" t="str">
            <v>East Midlands</v>
          </cell>
          <cell r="E593" t="str">
            <v>East Midlands</v>
          </cell>
          <cell r="F593" t="str">
            <v>Leicester</v>
          </cell>
          <cell r="G593" t="str">
            <v>Leicester East</v>
          </cell>
          <cell r="H593" t="str">
            <v>LE4 7RE</v>
          </cell>
          <cell r="I593" t="str">
            <v>Community School</v>
          </cell>
          <cell r="J593" t="str">
            <v>Primary</v>
          </cell>
          <cell r="K593" t="str">
            <v>Does not have a sixth form</v>
          </cell>
          <cell r="L593">
            <v>10001838</v>
          </cell>
          <cell r="M593">
            <v>42340</v>
          </cell>
          <cell r="N593">
            <v>42341</v>
          </cell>
          <cell r="O593" t="str">
            <v>Requires Improvement S5 Reinspection Visit 1</v>
          </cell>
          <cell r="P593" t="str">
            <v>Schools - S5</v>
          </cell>
          <cell r="Q593" t="str">
            <v>NULL</v>
          </cell>
          <cell r="R593">
            <v>2</v>
          </cell>
          <cell r="S593" t="str">
            <v>NULL</v>
          </cell>
          <cell r="T593">
            <v>2</v>
          </cell>
          <cell r="U593">
            <v>2</v>
          </cell>
          <cell r="V593">
            <v>2</v>
          </cell>
          <cell r="W593">
            <v>2</v>
          </cell>
          <cell r="X593" t="str">
            <v>NULL</v>
          </cell>
          <cell r="Y593">
            <v>2</v>
          </cell>
          <cell r="Z593" t="str">
            <v>NULL</v>
          </cell>
          <cell r="AA593" t="str">
            <v>NULL</v>
          </cell>
          <cell r="AB593" t="str">
            <v>NULL</v>
          </cell>
          <cell r="AC593" t="str">
            <v>NULL</v>
          </cell>
          <cell r="AD593">
            <v>3</v>
          </cell>
          <cell r="AE593" t="str">
            <v>NULL</v>
          </cell>
          <cell r="AF593">
            <v>3</v>
          </cell>
          <cell r="AG593">
            <v>3</v>
          </cell>
          <cell r="AH593">
            <v>2</v>
          </cell>
          <cell r="AI593">
            <v>3</v>
          </cell>
          <cell r="AJ593" t="str">
            <v>NULL</v>
          </cell>
          <cell r="AK593" t="str">
            <v>NULL</v>
          </cell>
          <cell r="AL593" t="str">
            <v>NULL</v>
          </cell>
        </row>
        <row r="594">
          <cell r="A594">
            <v>120084</v>
          </cell>
          <cell r="B594">
            <v>8562359</v>
          </cell>
          <cell r="C594" t="str">
            <v>Spinney Hill Primary School and Community Centre</v>
          </cell>
          <cell r="D594" t="str">
            <v>East Midlands</v>
          </cell>
          <cell r="E594" t="str">
            <v>East Midlands</v>
          </cell>
          <cell r="F594" t="str">
            <v>Leicester</v>
          </cell>
          <cell r="G594" t="str">
            <v>Leicester South</v>
          </cell>
          <cell r="H594" t="str">
            <v>LE5 5EZ</v>
          </cell>
          <cell r="I594" t="str">
            <v>Community School</v>
          </cell>
          <cell r="J594" t="str">
            <v>Primary</v>
          </cell>
          <cell r="K594" t="str">
            <v>Does not have a sixth form</v>
          </cell>
          <cell r="L594">
            <v>10001839</v>
          </cell>
          <cell r="M594">
            <v>42277</v>
          </cell>
          <cell r="N594">
            <v>42278</v>
          </cell>
          <cell r="O594" t="str">
            <v>Requires Improvement S5 Reinspection Visit 1</v>
          </cell>
          <cell r="P594" t="str">
            <v>Schools - S5</v>
          </cell>
          <cell r="Q594" t="str">
            <v>NULL</v>
          </cell>
          <cell r="R594">
            <v>3</v>
          </cell>
          <cell r="S594" t="str">
            <v>NULL</v>
          </cell>
          <cell r="T594">
            <v>3</v>
          </cell>
          <cell r="U594">
            <v>3</v>
          </cell>
          <cell r="V594">
            <v>3</v>
          </cell>
          <cell r="W594">
            <v>3</v>
          </cell>
          <cell r="X594" t="str">
            <v>NULL</v>
          </cell>
          <cell r="Y594">
            <v>2</v>
          </cell>
          <cell r="Z594" t="str">
            <v>NULL</v>
          </cell>
          <cell r="AA594" t="str">
            <v>NULL</v>
          </cell>
          <cell r="AB594" t="str">
            <v>NULL</v>
          </cell>
          <cell r="AC594" t="str">
            <v>NULL</v>
          </cell>
          <cell r="AD594">
            <v>3</v>
          </cell>
          <cell r="AE594" t="str">
            <v>NULL</v>
          </cell>
          <cell r="AF594">
            <v>3</v>
          </cell>
          <cell r="AG594">
            <v>3</v>
          </cell>
          <cell r="AH594">
            <v>2</v>
          </cell>
          <cell r="AI594">
            <v>3</v>
          </cell>
          <cell r="AJ594" t="str">
            <v>NULL</v>
          </cell>
          <cell r="AK594" t="str">
            <v>NULL</v>
          </cell>
          <cell r="AL594" t="str">
            <v>NULL</v>
          </cell>
        </row>
        <row r="595">
          <cell r="A595">
            <v>120117</v>
          </cell>
          <cell r="B595">
            <v>8553013</v>
          </cell>
          <cell r="C595" t="str">
            <v>Blackfordby St Margaret's Church of England (Aided) Primary School</v>
          </cell>
          <cell r="D595" t="str">
            <v>East Midlands</v>
          </cell>
          <cell r="E595" t="str">
            <v>East Midlands</v>
          </cell>
          <cell r="F595" t="str">
            <v>Leicestershire</v>
          </cell>
          <cell r="G595" t="str">
            <v>North West Leicestershire</v>
          </cell>
          <cell r="H595" t="str">
            <v>DE11 8AB</v>
          </cell>
          <cell r="I595" t="str">
            <v>Voluntary Aided School</v>
          </cell>
          <cell r="J595" t="str">
            <v>Primary</v>
          </cell>
          <cell r="K595" t="str">
            <v>Does not have a sixth form</v>
          </cell>
          <cell r="L595">
            <v>10005659</v>
          </cell>
          <cell r="M595">
            <v>42318</v>
          </cell>
          <cell r="N595">
            <v>42319</v>
          </cell>
          <cell r="O595" t="str">
            <v>Maintained Academy and School Short inspection</v>
          </cell>
          <cell r="P595" t="str">
            <v>Schools - S8 deemed S5</v>
          </cell>
          <cell r="Q595" t="str">
            <v>NULL</v>
          </cell>
          <cell r="R595">
            <v>3</v>
          </cell>
          <cell r="S595" t="str">
            <v>NULL</v>
          </cell>
          <cell r="T595">
            <v>3</v>
          </cell>
          <cell r="U595">
            <v>3</v>
          </cell>
          <cell r="V595">
            <v>2</v>
          </cell>
          <cell r="W595">
            <v>3</v>
          </cell>
          <cell r="X595" t="str">
            <v>NULL</v>
          </cell>
          <cell r="Y595">
            <v>2</v>
          </cell>
          <cell r="Z595" t="str">
            <v>NULL</v>
          </cell>
          <cell r="AA595" t="str">
            <v>NULL</v>
          </cell>
          <cell r="AB595" t="str">
            <v>NULL</v>
          </cell>
          <cell r="AC595" t="str">
            <v>NULL</v>
          </cell>
          <cell r="AD595">
            <v>2</v>
          </cell>
          <cell r="AE595" t="str">
            <v>NULL</v>
          </cell>
          <cell r="AF595">
            <v>2</v>
          </cell>
          <cell r="AG595">
            <v>2</v>
          </cell>
          <cell r="AH595">
            <v>1</v>
          </cell>
          <cell r="AI595">
            <v>2</v>
          </cell>
          <cell r="AJ595" t="str">
            <v>NULL</v>
          </cell>
          <cell r="AK595">
            <v>2</v>
          </cell>
          <cell r="AL595">
            <v>9</v>
          </cell>
        </row>
        <row r="596">
          <cell r="A596">
            <v>120181</v>
          </cell>
          <cell r="B596">
            <v>8573115</v>
          </cell>
          <cell r="C596" t="str">
            <v>Oakham CofE Primary School</v>
          </cell>
          <cell r="D596" t="str">
            <v>East Midlands</v>
          </cell>
          <cell r="E596" t="str">
            <v>East Midlands</v>
          </cell>
          <cell r="F596" t="str">
            <v>Rutland</v>
          </cell>
          <cell r="G596" t="str">
            <v>Rutland and Melton</v>
          </cell>
          <cell r="H596" t="str">
            <v>LE15 6GY</v>
          </cell>
          <cell r="I596" t="str">
            <v>Voluntary Controlled School</v>
          </cell>
          <cell r="J596" t="str">
            <v>Primary</v>
          </cell>
          <cell r="K596" t="str">
            <v>Does not have a sixth form</v>
          </cell>
          <cell r="L596">
            <v>10005476</v>
          </cell>
          <cell r="M596">
            <v>42276</v>
          </cell>
          <cell r="N596">
            <v>42277</v>
          </cell>
          <cell r="O596" t="str">
            <v>Maintained Academy and School Short inspection</v>
          </cell>
          <cell r="P596" t="str">
            <v>Schools - S8 deemed S5</v>
          </cell>
          <cell r="Q596" t="str">
            <v>NULL</v>
          </cell>
          <cell r="R596">
            <v>3</v>
          </cell>
          <cell r="S596" t="str">
            <v>NULL</v>
          </cell>
          <cell r="T596">
            <v>3</v>
          </cell>
          <cell r="U596">
            <v>3</v>
          </cell>
          <cell r="V596">
            <v>3</v>
          </cell>
          <cell r="W596">
            <v>2</v>
          </cell>
          <cell r="X596" t="str">
            <v>NULL</v>
          </cell>
          <cell r="Y596">
            <v>2</v>
          </cell>
          <cell r="Z596" t="str">
            <v>NULL</v>
          </cell>
          <cell r="AA596" t="str">
            <v>NULL</v>
          </cell>
          <cell r="AB596" t="str">
            <v>NULL</v>
          </cell>
          <cell r="AC596" t="str">
            <v>NULL</v>
          </cell>
          <cell r="AD596">
            <v>2</v>
          </cell>
          <cell r="AE596" t="str">
            <v>NULL</v>
          </cell>
          <cell r="AF596">
            <v>2</v>
          </cell>
          <cell r="AG596">
            <v>2</v>
          </cell>
          <cell r="AH596">
            <v>2</v>
          </cell>
          <cell r="AI596">
            <v>2</v>
          </cell>
          <cell r="AJ596" t="str">
            <v>NULL</v>
          </cell>
          <cell r="AK596">
            <v>2</v>
          </cell>
          <cell r="AL596">
            <v>9</v>
          </cell>
        </row>
        <row r="597">
          <cell r="A597">
            <v>120205</v>
          </cell>
          <cell r="B597">
            <v>8553330</v>
          </cell>
          <cell r="C597" t="str">
            <v>Richard Hill Church of England Primary School</v>
          </cell>
          <cell r="D597" t="str">
            <v>East Midlands</v>
          </cell>
          <cell r="E597" t="str">
            <v>East Midlands</v>
          </cell>
          <cell r="F597" t="str">
            <v>Leicestershire</v>
          </cell>
          <cell r="G597" t="str">
            <v>Charnwood</v>
          </cell>
          <cell r="H597" t="str">
            <v>LE7 7JA</v>
          </cell>
          <cell r="I597" t="str">
            <v>Voluntary Aided School</v>
          </cell>
          <cell r="J597" t="str">
            <v>Primary</v>
          </cell>
          <cell r="K597" t="str">
            <v>Does not have a sixth form</v>
          </cell>
          <cell r="L597">
            <v>10001833</v>
          </cell>
          <cell r="M597">
            <v>42284</v>
          </cell>
          <cell r="N597">
            <v>42285</v>
          </cell>
          <cell r="O597" t="str">
            <v>Requires Improvement S5 Reinspection Visit 1</v>
          </cell>
          <cell r="P597" t="str">
            <v>Schools - S5</v>
          </cell>
          <cell r="Q597" t="str">
            <v>NULL</v>
          </cell>
          <cell r="R597">
            <v>3</v>
          </cell>
          <cell r="S597" t="str">
            <v>NULL</v>
          </cell>
          <cell r="T597">
            <v>3</v>
          </cell>
          <cell r="U597">
            <v>3</v>
          </cell>
          <cell r="V597">
            <v>2</v>
          </cell>
          <cell r="W597">
            <v>2</v>
          </cell>
          <cell r="X597" t="str">
            <v>NULL</v>
          </cell>
          <cell r="Y597">
            <v>2</v>
          </cell>
          <cell r="Z597" t="str">
            <v>NULL</v>
          </cell>
          <cell r="AA597" t="str">
            <v>NULL</v>
          </cell>
          <cell r="AB597" t="str">
            <v>NULL</v>
          </cell>
          <cell r="AC597" t="str">
            <v>NULL</v>
          </cell>
          <cell r="AD597">
            <v>3</v>
          </cell>
          <cell r="AE597" t="str">
            <v>NULL</v>
          </cell>
          <cell r="AF597">
            <v>3</v>
          </cell>
          <cell r="AG597">
            <v>3</v>
          </cell>
          <cell r="AH597">
            <v>3</v>
          </cell>
          <cell r="AI597">
            <v>3</v>
          </cell>
          <cell r="AJ597" t="str">
            <v>NULL</v>
          </cell>
          <cell r="AK597" t="str">
            <v>NULL</v>
          </cell>
          <cell r="AL597" t="str">
            <v>NULL</v>
          </cell>
        </row>
        <row r="598">
          <cell r="A598">
            <v>120216</v>
          </cell>
          <cell r="B598">
            <v>8553342</v>
          </cell>
          <cell r="C598" t="str">
            <v>Saint Francis Catholic Primary School, Melton Mowbray, Leicestershire</v>
          </cell>
          <cell r="D598" t="str">
            <v>East Midlands</v>
          </cell>
          <cell r="E598" t="str">
            <v>East Midlands</v>
          </cell>
          <cell r="F598" t="str">
            <v>Leicestershire</v>
          </cell>
          <cell r="G598" t="str">
            <v>Rutland and Melton</v>
          </cell>
          <cell r="H598" t="str">
            <v>LE13 0BP</v>
          </cell>
          <cell r="I598" t="str">
            <v>Voluntary Aided School</v>
          </cell>
          <cell r="J598" t="str">
            <v>Primary</v>
          </cell>
          <cell r="K598" t="str">
            <v>Does not have a sixth form</v>
          </cell>
          <cell r="L598">
            <v>10005388</v>
          </cell>
          <cell r="M598">
            <v>42276</v>
          </cell>
          <cell r="N598">
            <v>42276</v>
          </cell>
          <cell r="O598" t="str">
            <v>Requires Improvement monitoring Visit 1</v>
          </cell>
          <cell r="P598" t="str">
            <v>Schools - S8</v>
          </cell>
          <cell r="Q598" t="str">
            <v>NULL</v>
          </cell>
          <cell r="R598" t="str">
            <v>NULL</v>
          </cell>
          <cell r="S598" t="str">
            <v>NULL</v>
          </cell>
          <cell r="T598" t="str">
            <v>NULL</v>
          </cell>
          <cell r="U598" t="str">
            <v>NULL</v>
          </cell>
          <cell r="V598" t="str">
            <v>NULL</v>
          </cell>
          <cell r="W598" t="str">
            <v>NULL</v>
          </cell>
          <cell r="X598" t="str">
            <v>NULL</v>
          </cell>
          <cell r="Y598" t="str">
            <v>NULL</v>
          </cell>
          <cell r="Z598" t="str">
            <v>NULL</v>
          </cell>
          <cell r="AA598" t="str">
            <v>NULL</v>
          </cell>
          <cell r="AB598" t="str">
            <v>NULL</v>
          </cell>
          <cell r="AC598" t="str">
            <v>NULL</v>
          </cell>
          <cell r="AD598">
            <v>3</v>
          </cell>
          <cell r="AE598" t="str">
            <v>NULL</v>
          </cell>
          <cell r="AF598">
            <v>3</v>
          </cell>
          <cell r="AG598">
            <v>3</v>
          </cell>
          <cell r="AH598">
            <v>3</v>
          </cell>
          <cell r="AI598">
            <v>3</v>
          </cell>
          <cell r="AJ598" t="str">
            <v>NULL</v>
          </cell>
          <cell r="AK598">
            <v>2</v>
          </cell>
          <cell r="AL598">
            <v>9</v>
          </cell>
        </row>
        <row r="599">
          <cell r="A599">
            <v>120257</v>
          </cell>
          <cell r="B599">
            <v>8554034</v>
          </cell>
          <cell r="C599" t="str">
            <v>Shepshed High School</v>
          </cell>
          <cell r="D599" t="str">
            <v>East Midlands</v>
          </cell>
          <cell r="E599" t="str">
            <v>East Midlands</v>
          </cell>
          <cell r="F599" t="str">
            <v>Leicestershire</v>
          </cell>
          <cell r="G599" t="str">
            <v>Loughborough</v>
          </cell>
          <cell r="H599" t="str">
            <v>LE12 9DA</v>
          </cell>
          <cell r="I599" t="str">
            <v>Community School</v>
          </cell>
          <cell r="J599" t="str">
            <v>Secondary</v>
          </cell>
          <cell r="K599" t="str">
            <v>Does not have a sixth form</v>
          </cell>
          <cell r="L599">
            <v>10001834</v>
          </cell>
          <cell r="M599">
            <v>42284</v>
          </cell>
          <cell r="N599">
            <v>42285</v>
          </cell>
          <cell r="O599" t="str">
            <v>Requires Improvement S5 Reinspection Visit 1</v>
          </cell>
          <cell r="P599" t="str">
            <v>Schools - S5</v>
          </cell>
          <cell r="Q599" t="str">
            <v>NULL</v>
          </cell>
          <cell r="R599">
            <v>2</v>
          </cell>
          <cell r="S599" t="str">
            <v>NULL</v>
          </cell>
          <cell r="T599">
            <v>2</v>
          </cell>
          <cell r="U599">
            <v>2</v>
          </cell>
          <cell r="V599">
            <v>2</v>
          </cell>
          <cell r="W599">
            <v>2</v>
          </cell>
          <cell r="X599" t="str">
            <v>NULL</v>
          </cell>
          <cell r="Y599" t="str">
            <v>NULL</v>
          </cell>
          <cell r="Z599" t="str">
            <v>NULL</v>
          </cell>
          <cell r="AA599" t="str">
            <v>NULL</v>
          </cell>
          <cell r="AB599" t="str">
            <v>NULL</v>
          </cell>
          <cell r="AC599" t="str">
            <v>NULL</v>
          </cell>
          <cell r="AD599">
            <v>3</v>
          </cell>
          <cell r="AE599" t="str">
            <v>NULL</v>
          </cell>
          <cell r="AF599">
            <v>3</v>
          </cell>
          <cell r="AG599">
            <v>3</v>
          </cell>
          <cell r="AH599">
            <v>2</v>
          </cell>
          <cell r="AI599">
            <v>3</v>
          </cell>
          <cell r="AJ599" t="str">
            <v>NULL</v>
          </cell>
          <cell r="AK599" t="str">
            <v>NULL</v>
          </cell>
          <cell r="AL599" t="str">
            <v>NULL</v>
          </cell>
        </row>
        <row r="600">
          <cell r="A600">
            <v>120274</v>
          </cell>
          <cell r="B600">
            <v>8554056</v>
          </cell>
          <cell r="C600" t="str">
            <v>Hind Leys Community College</v>
          </cell>
          <cell r="D600" t="str">
            <v>East Midlands</v>
          </cell>
          <cell r="E600" t="str">
            <v>East Midlands</v>
          </cell>
          <cell r="F600" t="str">
            <v>Leicestershire</v>
          </cell>
          <cell r="G600" t="str">
            <v>Loughborough</v>
          </cell>
          <cell r="H600" t="str">
            <v>LE12 9DB</v>
          </cell>
          <cell r="I600" t="str">
            <v>Community School</v>
          </cell>
          <cell r="J600" t="str">
            <v>Secondary</v>
          </cell>
          <cell r="K600" t="str">
            <v>Has a sixth form</v>
          </cell>
          <cell r="L600">
            <v>10000905</v>
          </cell>
          <cell r="M600">
            <v>42320</v>
          </cell>
          <cell r="N600">
            <v>42320</v>
          </cell>
          <cell r="O600" t="str">
            <v>Maintained Academy and School Short inspection</v>
          </cell>
          <cell r="P600" t="str">
            <v>Schools - Short inspection</v>
          </cell>
          <cell r="Q600" t="str">
            <v>NULL</v>
          </cell>
          <cell r="R600" t="str">
            <v>NULL</v>
          </cell>
          <cell r="S600" t="str">
            <v>NULL</v>
          </cell>
          <cell r="T600" t="str">
            <v>NULL</v>
          </cell>
          <cell r="U600" t="str">
            <v>NULL</v>
          </cell>
          <cell r="V600" t="str">
            <v>NULL</v>
          </cell>
          <cell r="W600" t="str">
            <v>NULL</v>
          </cell>
          <cell r="X600" t="str">
            <v>NULL</v>
          </cell>
          <cell r="Y600" t="str">
            <v>NULL</v>
          </cell>
          <cell r="Z600" t="str">
            <v>NULL</v>
          </cell>
          <cell r="AA600" t="str">
            <v>NULL</v>
          </cell>
          <cell r="AB600" t="str">
            <v>NULL</v>
          </cell>
          <cell r="AC600" t="str">
            <v>NULL</v>
          </cell>
          <cell r="AD600">
            <v>2</v>
          </cell>
          <cell r="AE600" t="str">
            <v>NULL</v>
          </cell>
          <cell r="AF600">
            <v>2</v>
          </cell>
          <cell r="AG600">
            <v>2</v>
          </cell>
          <cell r="AH600">
            <v>2</v>
          </cell>
          <cell r="AI600">
            <v>2</v>
          </cell>
          <cell r="AJ600" t="str">
            <v>NULL</v>
          </cell>
          <cell r="AK600">
            <v>9</v>
          </cell>
          <cell r="AL600">
            <v>2</v>
          </cell>
        </row>
        <row r="601">
          <cell r="A601">
            <v>120307</v>
          </cell>
          <cell r="B601">
            <v>8564723</v>
          </cell>
          <cell r="C601" t="str">
            <v>Saint Paul's Catholic School</v>
          </cell>
          <cell r="D601" t="str">
            <v>East Midlands</v>
          </cell>
          <cell r="E601" t="str">
            <v>East Midlands</v>
          </cell>
          <cell r="F601" t="str">
            <v>Leicester</v>
          </cell>
          <cell r="G601" t="str">
            <v>Leicester East</v>
          </cell>
          <cell r="H601" t="str">
            <v>LE5 6HN</v>
          </cell>
          <cell r="I601" t="str">
            <v>Voluntary Aided School</v>
          </cell>
          <cell r="J601" t="str">
            <v>Secondary</v>
          </cell>
          <cell r="K601" t="str">
            <v>Has a sixth form</v>
          </cell>
          <cell r="L601">
            <v>10001422</v>
          </cell>
          <cell r="M601">
            <v>42353</v>
          </cell>
          <cell r="N601">
            <v>42354</v>
          </cell>
          <cell r="O601" t="str">
            <v>Maintained Academy and School Short inspection</v>
          </cell>
          <cell r="P601" t="str">
            <v>Schools - S8 deemed S5</v>
          </cell>
          <cell r="Q601" t="str">
            <v>NULL</v>
          </cell>
          <cell r="R601">
            <v>3</v>
          </cell>
          <cell r="S601" t="str">
            <v>NULL</v>
          </cell>
          <cell r="T601">
            <v>3</v>
          </cell>
          <cell r="U601">
            <v>3</v>
          </cell>
          <cell r="V601">
            <v>3</v>
          </cell>
          <cell r="W601">
            <v>3</v>
          </cell>
          <cell r="X601" t="str">
            <v>NULL</v>
          </cell>
          <cell r="Y601" t="str">
            <v>NULL</v>
          </cell>
          <cell r="Z601">
            <v>2</v>
          </cell>
          <cell r="AA601" t="str">
            <v>NULL</v>
          </cell>
          <cell r="AB601" t="str">
            <v>NULL</v>
          </cell>
          <cell r="AC601" t="str">
            <v>NULL</v>
          </cell>
          <cell r="AD601">
            <v>2</v>
          </cell>
          <cell r="AE601" t="str">
            <v>NULL</v>
          </cell>
          <cell r="AF601">
            <v>2</v>
          </cell>
          <cell r="AG601">
            <v>2</v>
          </cell>
          <cell r="AH601">
            <v>2</v>
          </cell>
          <cell r="AI601">
            <v>2</v>
          </cell>
          <cell r="AJ601" t="str">
            <v>NULL</v>
          </cell>
          <cell r="AK601" t="str">
            <v>NULL</v>
          </cell>
          <cell r="AL601" t="str">
            <v>NULL</v>
          </cell>
        </row>
        <row r="602">
          <cell r="A602">
            <v>120364</v>
          </cell>
          <cell r="B602">
            <v>9251001</v>
          </cell>
          <cell r="C602" t="str">
            <v>Wyndham Park Nursery School</v>
          </cell>
          <cell r="D602" t="str">
            <v>East Midlands</v>
          </cell>
          <cell r="E602" t="str">
            <v>East Midlands</v>
          </cell>
          <cell r="F602" t="str">
            <v>Lincolnshire</v>
          </cell>
          <cell r="G602" t="str">
            <v>Grantham and Stamford</v>
          </cell>
          <cell r="H602" t="str">
            <v>NG31 9BB</v>
          </cell>
          <cell r="I602" t="str">
            <v>LA Nursery School</v>
          </cell>
          <cell r="J602" t="str">
            <v>Nursery</v>
          </cell>
          <cell r="K602" t="str">
            <v>Not applicable</v>
          </cell>
          <cell r="L602">
            <v>10003791</v>
          </cell>
          <cell r="M602">
            <v>42354</v>
          </cell>
          <cell r="N602">
            <v>42354</v>
          </cell>
          <cell r="O602" t="str">
            <v>Maintained Academy and School Short inspection</v>
          </cell>
          <cell r="P602" t="str">
            <v>Schools - Short inspection</v>
          </cell>
          <cell r="Q602" t="str">
            <v>NULL</v>
          </cell>
          <cell r="R602" t="str">
            <v>NULL</v>
          </cell>
          <cell r="S602" t="str">
            <v>NULL</v>
          </cell>
          <cell r="T602" t="str">
            <v>NULL</v>
          </cell>
          <cell r="U602" t="str">
            <v>NULL</v>
          </cell>
          <cell r="V602" t="str">
            <v>NULL</v>
          </cell>
          <cell r="W602" t="str">
            <v>NULL</v>
          </cell>
          <cell r="X602" t="str">
            <v>NULL</v>
          </cell>
          <cell r="Y602" t="str">
            <v>NULL</v>
          </cell>
          <cell r="Z602" t="str">
            <v>NULL</v>
          </cell>
          <cell r="AA602" t="str">
            <v>NULL</v>
          </cell>
          <cell r="AB602" t="str">
            <v>NULL</v>
          </cell>
          <cell r="AC602" t="str">
            <v>NULL</v>
          </cell>
          <cell r="AD602">
            <v>1</v>
          </cell>
          <cell r="AE602" t="str">
            <v>NULL</v>
          </cell>
          <cell r="AF602">
            <v>1</v>
          </cell>
          <cell r="AG602">
            <v>1</v>
          </cell>
          <cell r="AH602">
            <v>1</v>
          </cell>
          <cell r="AI602">
            <v>1</v>
          </cell>
          <cell r="AJ602" t="str">
            <v>NULL</v>
          </cell>
          <cell r="AK602" t="str">
            <v>NULL</v>
          </cell>
          <cell r="AL602" t="str">
            <v>NULL</v>
          </cell>
        </row>
        <row r="603">
          <cell r="A603">
            <v>120389</v>
          </cell>
          <cell r="B603">
            <v>9252041</v>
          </cell>
          <cell r="C603" t="str">
            <v>South Witham Community Primary School</v>
          </cell>
          <cell r="D603" t="str">
            <v>East Midlands</v>
          </cell>
          <cell r="E603" t="str">
            <v>East Midlands</v>
          </cell>
          <cell r="F603" t="str">
            <v>Lincolnshire</v>
          </cell>
          <cell r="G603" t="str">
            <v>Grantham and Stamford</v>
          </cell>
          <cell r="H603" t="str">
            <v>NG33 5PH</v>
          </cell>
          <cell r="I603" t="str">
            <v>Community School</v>
          </cell>
          <cell r="J603" t="str">
            <v>Primary</v>
          </cell>
          <cell r="K603" t="str">
            <v>Does not have a sixth form</v>
          </cell>
          <cell r="L603">
            <v>10001284</v>
          </cell>
          <cell r="M603">
            <v>42346</v>
          </cell>
          <cell r="N603">
            <v>42347</v>
          </cell>
          <cell r="O603" t="str">
            <v>Maintained Academy and School Short inspection</v>
          </cell>
          <cell r="P603" t="str">
            <v>Schools - S8 deemed S5</v>
          </cell>
          <cell r="Q603" t="str">
            <v>NULL</v>
          </cell>
          <cell r="R603">
            <v>4</v>
          </cell>
          <cell r="S603" t="str">
            <v>SM</v>
          </cell>
          <cell r="T603">
            <v>4</v>
          </cell>
          <cell r="U603">
            <v>4</v>
          </cell>
          <cell r="V603">
            <v>4</v>
          </cell>
          <cell r="W603">
            <v>4</v>
          </cell>
          <cell r="X603" t="str">
            <v>NULL</v>
          </cell>
          <cell r="Y603">
            <v>3</v>
          </cell>
          <cell r="Z603" t="str">
            <v>NULL</v>
          </cell>
          <cell r="AA603" t="str">
            <v>NULL</v>
          </cell>
          <cell r="AB603" t="str">
            <v>NULL</v>
          </cell>
          <cell r="AC603" t="str">
            <v>NULL</v>
          </cell>
          <cell r="AD603">
            <v>2</v>
          </cell>
          <cell r="AE603" t="str">
            <v>NULL</v>
          </cell>
          <cell r="AF603">
            <v>2</v>
          </cell>
          <cell r="AG603">
            <v>2</v>
          </cell>
          <cell r="AH603">
            <v>2</v>
          </cell>
          <cell r="AI603">
            <v>2</v>
          </cell>
          <cell r="AJ603" t="str">
            <v>NULL</v>
          </cell>
          <cell r="AK603">
            <v>2</v>
          </cell>
          <cell r="AL603">
            <v>9</v>
          </cell>
        </row>
        <row r="604">
          <cell r="A604">
            <v>120393</v>
          </cell>
          <cell r="B604">
            <v>9252055</v>
          </cell>
          <cell r="C604" t="str">
            <v>Cliffedale Primary School</v>
          </cell>
          <cell r="D604" t="str">
            <v>East Midlands</v>
          </cell>
          <cell r="E604" t="str">
            <v>East Midlands</v>
          </cell>
          <cell r="F604" t="str">
            <v>Lincolnshire</v>
          </cell>
          <cell r="G604" t="str">
            <v>Grantham and Stamford</v>
          </cell>
          <cell r="H604" t="str">
            <v>NG31 8DP</v>
          </cell>
          <cell r="I604" t="str">
            <v>Community School</v>
          </cell>
          <cell r="J604" t="str">
            <v>Primary</v>
          </cell>
          <cell r="K604" t="str">
            <v>Does not have a sixth form</v>
          </cell>
          <cell r="L604">
            <v>10005945</v>
          </cell>
          <cell r="M604">
            <v>42318</v>
          </cell>
          <cell r="N604">
            <v>42318</v>
          </cell>
          <cell r="O604" t="str">
            <v>Requires Improvement monitoring Visit 1</v>
          </cell>
          <cell r="P604" t="str">
            <v>Schools - S8</v>
          </cell>
          <cell r="Q604" t="str">
            <v>NULL</v>
          </cell>
          <cell r="R604" t="str">
            <v>NULL</v>
          </cell>
          <cell r="S604" t="str">
            <v>NULL</v>
          </cell>
          <cell r="T604" t="str">
            <v>NULL</v>
          </cell>
          <cell r="U604" t="str">
            <v>NULL</v>
          </cell>
          <cell r="V604" t="str">
            <v>NULL</v>
          </cell>
          <cell r="W604" t="str">
            <v>NULL</v>
          </cell>
          <cell r="X604" t="str">
            <v>NULL</v>
          </cell>
          <cell r="Y604" t="str">
            <v>NULL</v>
          </cell>
          <cell r="Z604" t="str">
            <v>NULL</v>
          </cell>
          <cell r="AA604" t="str">
            <v>NULL</v>
          </cell>
          <cell r="AB604" t="str">
            <v>NULL</v>
          </cell>
          <cell r="AC604" t="str">
            <v>NULL</v>
          </cell>
          <cell r="AD604">
            <v>3</v>
          </cell>
          <cell r="AE604" t="str">
            <v>NULL</v>
          </cell>
          <cell r="AF604">
            <v>3</v>
          </cell>
          <cell r="AG604">
            <v>3</v>
          </cell>
          <cell r="AH604">
            <v>3</v>
          </cell>
          <cell r="AI604">
            <v>3</v>
          </cell>
          <cell r="AJ604" t="str">
            <v>NULL</v>
          </cell>
          <cell r="AK604">
            <v>2</v>
          </cell>
          <cell r="AL604">
            <v>9</v>
          </cell>
        </row>
        <row r="605">
          <cell r="A605">
            <v>120396</v>
          </cell>
          <cell r="B605">
            <v>9252062</v>
          </cell>
          <cell r="C605" t="str">
            <v>Deeping St James Community Primary School</v>
          </cell>
          <cell r="D605" t="str">
            <v>East Midlands</v>
          </cell>
          <cell r="E605" t="str">
            <v>East Midlands</v>
          </cell>
          <cell r="F605" t="str">
            <v>Lincolnshire</v>
          </cell>
          <cell r="G605" t="str">
            <v>South Holland and The Deepings</v>
          </cell>
          <cell r="H605" t="str">
            <v>PE6 8PZ</v>
          </cell>
          <cell r="I605" t="str">
            <v>Community School</v>
          </cell>
          <cell r="J605" t="str">
            <v>Primary</v>
          </cell>
          <cell r="K605" t="str">
            <v>Does not have a sixth form</v>
          </cell>
          <cell r="L605">
            <v>10005956</v>
          </cell>
          <cell r="M605">
            <v>42282</v>
          </cell>
          <cell r="N605">
            <v>42282</v>
          </cell>
          <cell r="O605" t="str">
            <v>Requires Improvement monitoring Visit 1</v>
          </cell>
          <cell r="P605" t="str">
            <v>Schools - S8</v>
          </cell>
          <cell r="Q605" t="str">
            <v>NULL</v>
          </cell>
          <cell r="R605" t="str">
            <v>NULL</v>
          </cell>
          <cell r="S605" t="str">
            <v>NULL</v>
          </cell>
          <cell r="T605" t="str">
            <v>NULL</v>
          </cell>
          <cell r="U605" t="str">
            <v>NULL</v>
          </cell>
          <cell r="V605" t="str">
            <v>NULL</v>
          </cell>
          <cell r="W605" t="str">
            <v>NULL</v>
          </cell>
          <cell r="X605" t="str">
            <v>NULL</v>
          </cell>
          <cell r="Y605" t="str">
            <v>NULL</v>
          </cell>
          <cell r="Z605" t="str">
            <v>NULL</v>
          </cell>
          <cell r="AA605" t="str">
            <v>NULL</v>
          </cell>
          <cell r="AB605" t="str">
            <v>NULL</v>
          </cell>
          <cell r="AC605" t="str">
            <v>NULL</v>
          </cell>
          <cell r="AD605">
            <v>3</v>
          </cell>
          <cell r="AE605" t="str">
            <v>NULL</v>
          </cell>
          <cell r="AF605">
            <v>3</v>
          </cell>
          <cell r="AG605">
            <v>3</v>
          </cell>
          <cell r="AH605">
            <v>2</v>
          </cell>
          <cell r="AI605">
            <v>3</v>
          </cell>
          <cell r="AJ605" t="str">
            <v>NULL</v>
          </cell>
          <cell r="AK605">
            <v>2</v>
          </cell>
          <cell r="AL605">
            <v>9</v>
          </cell>
        </row>
        <row r="606">
          <cell r="A606">
            <v>120399</v>
          </cell>
          <cell r="B606">
            <v>9252066</v>
          </cell>
          <cell r="C606" t="str">
            <v>The Bluecoat School, Stamford</v>
          </cell>
          <cell r="D606" t="str">
            <v>East Midlands</v>
          </cell>
          <cell r="E606" t="str">
            <v>East Midlands</v>
          </cell>
          <cell r="F606" t="str">
            <v>Lincolnshire</v>
          </cell>
          <cell r="G606" t="str">
            <v>Grantham and Stamford</v>
          </cell>
          <cell r="H606" t="str">
            <v>PE9 1HE</v>
          </cell>
          <cell r="I606" t="str">
            <v>Community School</v>
          </cell>
          <cell r="J606" t="str">
            <v>Primary</v>
          </cell>
          <cell r="K606" t="str">
            <v>Does not have a sixth form</v>
          </cell>
          <cell r="L606">
            <v>10001829</v>
          </cell>
          <cell r="M606">
            <v>42353</v>
          </cell>
          <cell r="N606">
            <v>42354</v>
          </cell>
          <cell r="O606" t="str">
            <v>Requires Improvement S5 Reinspection Visit 1</v>
          </cell>
          <cell r="P606" t="str">
            <v>Schools - S5</v>
          </cell>
          <cell r="Q606" t="str">
            <v>NULL</v>
          </cell>
          <cell r="R606">
            <v>1</v>
          </cell>
          <cell r="S606" t="str">
            <v>NULL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 t="str">
            <v>NULL</v>
          </cell>
          <cell r="Y606">
            <v>1</v>
          </cell>
          <cell r="Z606" t="str">
            <v>NULL</v>
          </cell>
          <cell r="AA606" t="str">
            <v>NULL</v>
          </cell>
          <cell r="AB606" t="str">
            <v>NULL</v>
          </cell>
          <cell r="AC606" t="str">
            <v>NULL</v>
          </cell>
          <cell r="AD606">
            <v>3</v>
          </cell>
          <cell r="AE606" t="str">
            <v>NULL</v>
          </cell>
          <cell r="AF606">
            <v>3</v>
          </cell>
          <cell r="AG606">
            <v>3</v>
          </cell>
          <cell r="AH606">
            <v>2</v>
          </cell>
          <cell r="AI606">
            <v>3</v>
          </cell>
          <cell r="AJ606" t="str">
            <v>NULL</v>
          </cell>
          <cell r="AK606" t="str">
            <v>NULL</v>
          </cell>
          <cell r="AL606" t="str">
            <v>NULL</v>
          </cell>
        </row>
        <row r="607">
          <cell r="A607">
            <v>120418</v>
          </cell>
          <cell r="B607">
            <v>9252097</v>
          </cell>
          <cell r="C607" t="str">
            <v>The John Harrox Primary School, Moulton</v>
          </cell>
          <cell r="D607" t="str">
            <v>East Midlands</v>
          </cell>
          <cell r="E607" t="str">
            <v>East Midlands</v>
          </cell>
          <cell r="F607" t="str">
            <v>Lincolnshire</v>
          </cell>
          <cell r="G607" t="str">
            <v>South Holland and The Deepings</v>
          </cell>
          <cell r="H607" t="str">
            <v>PE12 6PN</v>
          </cell>
          <cell r="I607" t="str">
            <v>Community School</v>
          </cell>
          <cell r="J607" t="str">
            <v>Primary</v>
          </cell>
          <cell r="K607" t="str">
            <v>Does not have a sixth form</v>
          </cell>
          <cell r="L607">
            <v>10001831</v>
          </cell>
          <cell r="M607">
            <v>42333</v>
          </cell>
          <cell r="N607">
            <v>42334</v>
          </cell>
          <cell r="O607" t="str">
            <v>Requires Improvement S5 Reinspection Visit 1</v>
          </cell>
          <cell r="P607" t="str">
            <v>Schools - S5</v>
          </cell>
          <cell r="Q607" t="str">
            <v>NULL</v>
          </cell>
          <cell r="R607">
            <v>2</v>
          </cell>
          <cell r="S607" t="str">
            <v>NULL</v>
          </cell>
          <cell r="T607">
            <v>2</v>
          </cell>
          <cell r="U607">
            <v>2</v>
          </cell>
          <cell r="V607">
            <v>2</v>
          </cell>
          <cell r="W607">
            <v>2</v>
          </cell>
          <cell r="X607" t="str">
            <v>NULL</v>
          </cell>
          <cell r="Y607">
            <v>2</v>
          </cell>
          <cell r="Z607" t="str">
            <v>NULL</v>
          </cell>
          <cell r="AA607" t="str">
            <v>NULL</v>
          </cell>
          <cell r="AB607" t="str">
            <v>NULL</v>
          </cell>
          <cell r="AC607" t="str">
            <v>NULL</v>
          </cell>
          <cell r="AD607">
            <v>3</v>
          </cell>
          <cell r="AE607" t="str">
            <v>NULL</v>
          </cell>
          <cell r="AF607">
            <v>3</v>
          </cell>
          <cell r="AG607">
            <v>3</v>
          </cell>
          <cell r="AH607">
            <v>3</v>
          </cell>
          <cell r="AI607">
            <v>3</v>
          </cell>
          <cell r="AJ607" t="str">
            <v>NULL</v>
          </cell>
          <cell r="AK607" t="str">
            <v>NULL</v>
          </cell>
          <cell r="AL607" t="str">
            <v>NULL</v>
          </cell>
        </row>
        <row r="608">
          <cell r="A608">
            <v>120454</v>
          </cell>
          <cell r="B608">
            <v>9252166</v>
          </cell>
          <cell r="C608" t="str">
            <v>Ingham Primary School</v>
          </cell>
          <cell r="D608" t="str">
            <v>East Midlands</v>
          </cell>
          <cell r="E608" t="str">
            <v>East Midlands</v>
          </cell>
          <cell r="F608" t="str">
            <v>Lincolnshire</v>
          </cell>
          <cell r="G608" t="str">
            <v>Gainsborough</v>
          </cell>
          <cell r="H608" t="str">
            <v>LN1 2XT</v>
          </cell>
          <cell r="I608" t="str">
            <v>Community School</v>
          </cell>
          <cell r="J608" t="str">
            <v>Primary</v>
          </cell>
          <cell r="K608" t="str">
            <v>Does not have a sixth form</v>
          </cell>
          <cell r="L608">
            <v>10001134</v>
          </cell>
          <cell r="M608">
            <v>42353</v>
          </cell>
          <cell r="N608">
            <v>42353</v>
          </cell>
          <cell r="O608" t="str">
            <v>Maintained Academy and School Short inspection</v>
          </cell>
          <cell r="P608" t="str">
            <v>Schools - Short inspection</v>
          </cell>
          <cell r="Q608" t="str">
            <v>NULL</v>
          </cell>
          <cell r="R608" t="str">
            <v>NULL</v>
          </cell>
          <cell r="S608" t="str">
            <v>NULL</v>
          </cell>
          <cell r="T608" t="str">
            <v>NULL</v>
          </cell>
          <cell r="U608" t="str">
            <v>NULL</v>
          </cell>
          <cell r="V608" t="str">
            <v>NULL</v>
          </cell>
          <cell r="W608" t="str">
            <v>NULL</v>
          </cell>
          <cell r="X608" t="str">
            <v>NULL</v>
          </cell>
          <cell r="Y608" t="str">
            <v>NULL</v>
          </cell>
          <cell r="Z608" t="str">
            <v>NULL</v>
          </cell>
          <cell r="AA608" t="str">
            <v>NULL</v>
          </cell>
          <cell r="AB608" t="str">
            <v>NULL</v>
          </cell>
          <cell r="AC608" t="str">
            <v>NULL</v>
          </cell>
          <cell r="AD608">
            <v>2</v>
          </cell>
          <cell r="AE608" t="str">
            <v>NULL</v>
          </cell>
          <cell r="AF608">
            <v>2</v>
          </cell>
          <cell r="AG608">
            <v>2</v>
          </cell>
          <cell r="AH608">
            <v>2</v>
          </cell>
          <cell r="AI608">
            <v>2</v>
          </cell>
          <cell r="AJ608" t="str">
            <v>NULL</v>
          </cell>
          <cell r="AK608">
            <v>2</v>
          </cell>
          <cell r="AL608">
            <v>9</v>
          </cell>
        </row>
        <row r="609">
          <cell r="A609">
            <v>120499</v>
          </cell>
          <cell r="B609">
            <v>9252232</v>
          </cell>
          <cell r="C609" t="str">
            <v>Linchfield Community Primary School</v>
          </cell>
          <cell r="D609" t="str">
            <v>East Midlands</v>
          </cell>
          <cell r="E609" t="str">
            <v>East Midlands</v>
          </cell>
          <cell r="F609" t="str">
            <v>Lincolnshire</v>
          </cell>
          <cell r="G609" t="str">
            <v>South Holland and The Deepings</v>
          </cell>
          <cell r="H609" t="str">
            <v>PE6 8EY</v>
          </cell>
          <cell r="I609" t="str">
            <v>Community School</v>
          </cell>
          <cell r="J609" t="str">
            <v>Primary</v>
          </cell>
          <cell r="K609" t="str">
            <v>Does not have a sixth form</v>
          </cell>
          <cell r="L609">
            <v>10007747</v>
          </cell>
          <cell r="M609">
            <v>42318</v>
          </cell>
          <cell r="N609">
            <v>42319</v>
          </cell>
          <cell r="O609" t="str">
            <v>S5 Inspection</v>
          </cell>
          <cell r="P609" t="str">
            <v>Schools - S5</v>
          </cell>
          <cell r="Q609" t="str">
            <v>NULL</v>
          </cell>
          <cell r="R609">
            <v>2</v>
          </cell>
          <cell r="S609" t="str">
            <v>NULL</v>
          </cell>
          <cell r="T609">
            <v>2</v>
          </cell>
          <cell r="U609">
            <v>2</v>
          </cell>
          <cell r="V609">
            <v>2</v>
          </cell>
          <cell r="W609">
            <v>2</v>
          </cell>
          <cell r="X609" t="str">
            <v>NULL</v>
          </cell>
          <cell r="Y609">
            <v>2</v>
          </cell>
          <cell r="Z609" t="str">
            <v>NULL</v>
          </cell>
          <cell r="AA609" t="str">
            <v>NULL</v>
          </cell>
          <cell r="AB609" t="str">
            <v>NULL</v>
          </cell>
          <cell r="AC609" t="str">
            <v>NULL</v>
          </cell>
          <cell r="AD609">
            <v>3</v>
          </cell>
          <cell r="AE609" t="str">
            <v>NULL</v>
          </cell>
          <cell r="AF609">
            <v>3</v>
          </cell>
          <cell r="AG609">
            <v>3</v>
          </cell>
          <cell r="AH609">
            <v>2</v>
          </cell>
          <cell r="AI609">
            <v>2</v>
          </cell>
          <cell r="AJ609" t="str">
            <v>NULL</v>
          </cell>
          <cell r="AK609" t="str">
            <v>NULL</v>
          </cell>
          <cell r="AL609" t="str">
            <v>NULL</v>
          </cell>
        </row>
        <row r="610">
          <cell r="A610">
            <v>120548</v>
          </cell>
          <cell r="B610">
            <v>9253088</v>
          </cell>
          <cell r="C610" t="str">
            <v>The Gedney Hill Church of England VC Primary School</v>
          </cell>
          <cell r="D610" t="str">
            <v>East Midlands</v>
          </cell>
          <cell r="E610" t="str">
            <v>East Midlands</v>
          </cell>
          <cell r="F610" t="str">
            <v>Lincolnshire</v>
          </cell>
          <cell r="G610" t="str">
            <v>South Holland and The Deepings</v>
          </cell>
          <cell r="H610" t="str">
            <v>PE12 0NL</v>
          </cell>
          <cell r="I610" t="str">
            <v>Voluntary Controlled School</v>
          </cell>
          <cell r="J610" t="str">
            <v>Primary</v>
          </cell>
          <cell r="K610" t="str">
            <v>Does not have a sixth form</v>
          </cell>
          <cell r="L610">
            <v>10001823</v>
          </cell>
          <cell r="M610">
            <v>42346</v>
          </cell>
          <cell r="N610">
            <v>42347</v>
          </cell>
          <cell r="O610" t="str">
            <v>Requires Improvement S5 Reinspection Visit 1</v>
          </cell>
          <cell r="P610" t="str">
            <v>Schools - S5</v>
          </cell>
          <cell r="Q610" t="str">
            <v>NULL</v>
          </cell>
          <cell r="R610">
            <v>2</v>
          </cell>
          <cell r="S610" t="str">
            <v>NULL</v>
          </cell>
          <cell r="T610">
            <v>2</v>
          </cell>
          <cell r="U610">
            <v>2</v>
          </cell>
          <cell r="V610">
            <v>2</v>
          </cell>
          <cell r="W610">
            <v>2</v>
          </cell>
          <cell r="X610" t="str">
            <v>NULL</v>
          </cell>
          <cell r="Y610">
            <v>2</v>
          </cell>
          <cell r="Z610" t="str">
            <v>NULL</v>
          </cell>
          <cell r="AA610" t="str">
            <v>NULL</v>
          </cell>
          <cell r="AB610" t="str">
            <v>NULL</v>
          </cell>
          <cell r="AC610" t="str">
            <v>NULL</v>
          </cell>
          <cell r="AD610">
            <v>3</v>
          </cell>
          <cell r="AE610" t="str">
            <v>NULL</v>
          </cell>
          <cell r="AF610">
            <v>3</v>
          </cell>
          <cell r="AG610">
            <v>3</v>
          </cell>
          <cell r="AH610">
            <v>3</v>
          </cell>
          <cell r="AI610">
            <v>3</v>
          </cell>
          <cell r="AJ610" t="str">
            <v>NULL</v>
          </cell>
          <cell r="AK610" t="str">
            <v>NULL</v>
          </cell>
          <cell r="AL610" t="str">
            <v>NULL</v>
          </cell>
        </row>
        <row r="611">
          <cell r="A611">
            <v>120561</v>
          </cell>
          <cell r="B611">
            <v>9253107</v>
          </cell>
          <cell r="C611" t="str">
            <v>The St Faith and St Martin Church of England Junior School, Lincoln</v>
          </cell>
          <cell r="D611" t="str">
            <v>East Midlands</v>
          </cell>
          <cell r="E611" t="str">
            <v>East Midlands</v>
          </cell>
          <cell r="F611" t="str">
            <v>Lincolnshire</v>
          </cell>
          <cell r="G611" t="str">
            <v>Lincoln</v>
          </cell>
          <cell r="H611" t="str">
            <v>LN1 1LW</v>
          </cell>
          <cell r="I611" t="str">
            <v>Voluntary Controlled School</v>
          </cell>
          <cell r="J611" t="str">
            <v>Primary</v>
          </cell>
          <cell r="K611" t="str">
            <v>Does not have a sixth form</v>
          </cell>
          <cell r="L611">
            <v>10001832</v>
          </cell>
          <cell r="M611">
            <v>42318</v>
          </cell>
          <cell r="N611">
            <v>42319</v>
          </cell>
          <cell r="O611" t="str">
            <v>Requires Improvement S5 Reinspection Visit 1</v>
          </cell>
          <cell r="P611" t="str">
            <v>Schools - S5</v>
          </cell>
          <cell r="Q611" t="str">
            <v>NULL</v>
          </cell>
          <cell r="R611">
            <v>2</v>
          </cell>
          <cell r="S611" t="str">
            <v>NULL</v>
          </cell>
          <cell r="T611">
            <v>2</v>
          </cell>
          <cell r="U611">
            <v>2</v>
          </cell>
          <cell r="V611">
            <v>2</v>
          </cell>
          <cell r="W611">
            <v>2</v>
          </cell>
          <cell r="X611" t="str">
            <v>NULL</v>
          </cell>
          <cell r="Y611" t="str">
            <v>NULL</v>
          </cell>
          <cell r="Z611" t="str">
            <v>NULL</v>
          </cell>
          <cell r="AA611" t="str">
            <v>NULL</v>
          </cell>
          <cell r="AB611" t="str">
            <v>NULL</v>
          </cell>
          <cell r="AC611" t="str">
            <v>NULL</v>
          </cell>
          <cell r="AD611">
            <v>3</v>
          </cell>
          <cell r="AE611" t="str">
            <v>NULL</v>
          </cell>
          <cell r="AF611">
            <v>3</v>
          </cell>
          <cell r="AG611">
            <v>3</v>
          </cell>
          <cell r="AH611">
            <v>2</v>
          </cell>
          <cell r="AI611">
            <v>3</v>
          </cell>
          <cell r="AJ611" t="str">
            <v>NULL</v>
          </cell>
          <cell r="AK611" t="str">
            <v>NULL</v>
          </cell>
          <cell r="AL611" t="str">
            <v>NULL</v>
          </cell>
        </row>
        <row r="612">
          <cell r="A612">
            <v>120654</v>
          </cell>
          <cell r="B612">
            <v>9254062</v>
          </cell>
          <cell r="C612" t="str">
            <v>Cherry Willingham Community School</v>
          </cell>
          <cell r="D612" t="str">
            <v>East Midlands</v>
          </cell>
          <cell r="E612" t="str">
            <v>East Midlands</v>
          </cell>
          <cell r="F612" t="str">
            <v>Lincolnshire</v>
          </cell>
          <cell r="G612" t="str">
            <v>Gainsborough</v>
          </cell>
          <cell r="H612" t="str">
            <v>LN3 4JP</v>
          </cell>
          <cell r="I612" t="str">
            <v>Foundation School</v>
          </cell>
          <cell r="J612" t="str">
            <v>Secondary</v>
          </cell>
          <cell r="K612" t="str">
            <v>Does not have a sixth form</v>
          </cell>
          <cell r="L612">
            <v>10008263</v>
          </cell>
          <cell r="M612">
            <v>42353</v>
          </cell>
          <cell r="N612">
            <v>42354</v>
          </cell>
          <cell r="O612" t="str">
            <v>Schools into Special Measures Visit 1</v>
          </cell>
          <cell r="P612" t="str">
            <v>Schools - S8</v>
          </cell>
          <cell r="Q612" t="str">
            <v>NULL</v>
          </cell>
          <cell r="R612" t="str">
            <v>NULL</v>
          </cell>
          <cell r="S612" t="str">
            <v>NULL</v>
          </cell>
          <cell r="T612" t="str">
            <v>NULL</v>
          </cell>
          <cell r="U612" t="str">
            <v>NULL</v>
          </cell>
          <cell r="V612" t="str">
            <v>NULL</v>
          </cell>
          <cell r="W612" t="str">
            <v>NULL</v>
          </cell>
          <cell r="X612" t="str">
            <v>NULL</v>
          </cell>
          <cell r="Y612" t="str">
            <v>NULL</v>
          </cell>
          <cell r="Z612" t="str">
            <v>NULL</v>
          </cell>
          <cell r="AA612" t="str">
            <v>NULL</v>
          </cell>
          <cell r="AB612" t="str">
            <v>NULL</v>
          </cell>
          <cell r="AC612" t="str">
            <v>NULL</v>
          </cell>
          <cell r="AD612">
            <v>4</v>
          </cell>
          <cell r="AE612" t="str">
            <v>SM</v>
          </cell>
          <cell r="AF612">
            <v>3</v>
          </cell>
          <cell r="AG612">
            <v>2</v>
          </cell>
          <cell r="AH612">
            <v>4</v>
          </cell>
          <cell r="AI612">
            <v>4</v>
          </cell>
          <cell r="AJ612" t="str">
            <v>NULL</v>
          </cell>
          <cell r="AK612">
            <v>9</v>
          </cell>
          <cell r="AL612">
            <v>9</v>
          </cell>
        </row>
        <row r="613">
          <cell r="A613">
            <v>120793</v>
          </cell>
          <cell r="B613">
            <v>9262031</v>
          </cell>
          <cell r="C613" t="str">
            <v>Burston Community Primary School</v>
          </cell>
          <cell r="D613" t="str">
            <v>East of England</v>
          </cell>
          <cell r="E613" t="str">
            <v>East of England</v>
          </cell>
          <cell r="F613" t="str">
            <v>Norfolk</v>
          </cell>
          <cell r="G613" t="str">
            <v>South Norfolk</v>
          </cell>
          <cell r="H613" t="str">
            <v>IP22 5TZ</v>
          </cell>
          <cell r="I613" t="str">
            <v>Community School</v>
          </cell>
          <cell r="J613" t="str">
            <v>Primary</v>
          </cell>
          <cell r="K613" t="str">
            <v>Does not have a sixth form</v>
          </cell>
          <cell r="L613">
            <v>10007868</v>
          </cell>
          <cell r="M613">
            <v>42296</v>
          </cell>
          <cell r="N613">
            <v>42296</v>
          </cell>
          <cell r="O613" t="str">
            <v>Requires Improvement monitoring Visit 1</v>
          </cell>
          <cell r="P613" t="str">
            <v>Schools - S8</v>
          </cell>
          <cell r="Q613" t="str">
            <v>NULL</v>
          </cell>
          <cell r="R613" t="str">
            <v>NULL</v>
          </cell>
          <cell r="S613" t="str">
            <v>NULL</v>
          </cell>
          <cell r="T613" t="str">
            <v>NULL</v>
          </cell>
          <cell r="U613" t="str">
            <v>NULL</v>
          </cell>
          <cell r="V613" t="str">
            <v>NULL</v>
          </cell>
          <cell r="W613" t="str">
            <v>NULL</v>
          </cell>
          <cell r="X613" t="str">
            <v>NULL</v>
          </cell>
          <cell r="Y613" t="str">
            <v>NULL</v>
          </cell>
          <cell r="Z613" t="str">
            <v>NULL</v>
          </cell>
          <cell r="AA613" t="str">
            <v>NULL</v>
          </cell>
          <cell r="AB613" t="str">
            <v>NULL</v>
          </cell>
          <cell r="AC613" t="str">
            <v>NULL</v>
          </cell>
          <cell r="AD613">
            <v>3</v>
          </cell>
          <cell r="AE613" t="str">
            <v>NULL</v>
          </cell>
          <cell r="AF613">
            <v>3</v>
          </cell>
          <cell r="AG613">
            <v>3</v>
          </cell>
          <cell r="AH613">
            <v>3</v>
          </cell>
          <cell r="AI613">
            <v>3</v>
          </cell>
          <cell r="AJ613" t="str">
            <v>NULL</v>
          </cell>
          <cell r="AK613">
            <v>2</v>
          </cell>
          <cell r="AL613">
            <v>9</v>
          </cell>
        </row>
        <row r="614">
          <cell r="A614">
            <v>120839</v>
          </cell>
          <cell r="B614">
            <v>9262123</v>
          </cell>
          <cell r="C614" t="str">
            <v>Old Buckenham Community Primary School</v>
          </cell>
          <cell r="D614" t="str">
            <v>East of England</v>
          </cell>
          <cell r="E614" t="str">
            <v>East of England</v>
          </cell>
          <cell r="F614" t="str">
            <v>Norfolk</v>
          </cell>
          <cell r="G614" t="str">
            <v>Mid Norfolk</v>
          </cell>
          <cell r="H614" t="str">
            <v>NR17 1RH</v>
          </cell>
          <cell r="I614" t="str">
            <v>Foundation School</v>
          </cell>
          <cell r="J614" t="str">
            <v>Primary</v>
          </cell>
          <cell r="K614" t="str">
            <v>Does not have a sixth form</v>
          </cell>
          <cell r="L614">
            <v>10005829</v>
          </cell>
          <cell r="M614">
            <v>42318</v>
          </cell>
          <cell r="N614">
            <v>42318</v>
          </cell>
          <cell r="O614" t="str">
            <v>Schools with Serious Weaknesses Visit 2</v>
          </cell>
          <cell r="P614" t="str">
            <v>Schools - S8</v>
          </cell>
          <cell r="Q614" t="str">
            <v>NULL</v>
          </cell>
          <cell r="R614" t="str">
            <v>NULL</v>
          </cell>
          <cell r="S614" t="str">
            <v>NULL</v>
          </cell>
          <cell r="T614" t="str">
            <v>NULL</v>
          </cell>
          <cell r="U614" t="str">
            <v>NULL</v>
          </cell>
          <cell r="V614" t="str">
            <v>NULL</v>
          </cell>
          <cell r="W614" t="str">
            <v>NULL</v>
          </cell>
          <cell r="X614" t="str">
            <v>NULL</v>
          </cell>
          <cell r="Y614" t="str">
            <v>NULL</v>
          </cell>
          <cell r="Z614" t="str">
            <v>NULL</v>
          </cell>
          <cell r="AA614" t="str">
            <v>NULL</v>
          </cell>
          <cell r="AB614" t="str">
            <v>NULL</v>
          </cell>
          <cell r="AC614" t="str">
            <v>NULL</v>
          </cell>
          <cell r="AD614">
            <v>4</v>
          </cell>
          <cell r="AE614" t="str">
            <v>SWK</v>
          </cell>
          <cell r="AF614">
            <v>4</v>
          </cell>
          <cell r="AG614">
            <v>4</v>
          </cell>
          <cell r="AH614">
            <v>3</v>
          </cell>
          <cell r="AI614">
            <v>3</v>
          </cell>
          <cell r="AJ614" t="str">
            <v>NULL</v>
          </cell>
          <cell r="AK614">
            <v>2</v>
          </cell>
          <cell r="AL614">
            <v>9</v>
          </cell>
        </row>
        <row r="615">
          <cell r="A615">
            <v>120846</v>
          </cell>
          <cell r="B615">
            <v>9262134</v>
          </cell>
          <cell r="C615" t="str">
            <v>Rockland St Mary Primary School</v>
          </cell>
          <cell r="D615" t="str">
            <v>East of England</v>
          </cell>
          <cell r="E615" t="str">
            <v>East of England</v>
          </cell>
          <cell r="F615" t="str">
            <v>Norfolk</v>
          </cell>
          <cell r="G615" t="str">
            <v>South Norfolk</v>
          </cell>
          <cell r="H615" t="str">
            <v>NR14 7EU</v>
          </cell>
          <cell r="I615" t="str">
            <v>Community School</v>
          </cell>
          <cell r="J615" t="str">
            <v>Primary</v>
          </cell>
          <cell r="K615" t="str">
            <v>Does not have a sixth form</v>
          </cell>
          <cell r="L615">
            <v>10005854</v>
          </cell>
          <cell r="M615">
            <v>42270</v>
          </cell>
          <cell r="N615">
            <v>42270</v>
          </cell>
          <cell r="O615" t="str">
            <v>Requires Improvement monitoring Visit 1</v>
          </cell>
          <cell r="P615" t="str">
            <v>Schools - S8</v>
          </cell>
          <cell r="Q615" t="str">
            <v>NULL</v>
          </cell>
          <cell r="R615" t="str">
            <v>NULL</v>
          </cell>
          <cell r="S615" t="str">
            <v>NULL</v>
          </cell>
          <cell r="T615" t="str">
            <v>NULL</v>
          </cell>
          <cell r="U615" t="str">
            <v>NULL</v>
          </cell>
          <cell r="V615" t="str">
            <v>NULL</v>
          </cell>
          <cell r="W615" t="str">
            <v>NULL</v>
          </cell>
          <cell r="X615" t="str">
            <v>NULL</v>
          </cell>
          <cell r="Y615" t="str">
            <v>NULL</v>
          </cell>
          <cell r="Z615" t="str">
            <v>NULL</v>
          </cell>
          <cell r="AA615" t="str">
            <v>NULL</v>
          </cell>
          <cell r="AB615" t="str">
            <v>NULL</v>
          </cell>
          <cell r="AC615" t="str">
            <v>NULL</v>
          </cell>
          <cell r="AD615">
            <v>3</v>
          </cell>
          <cell r="AE615" t="str">
            <v>NULL</v>
          </cell>
          <cell r="AF615">
            <v>3</v>
          </cell>
          <cell r="AG615">
            <v>3</v>
          </cell>
          <cell r="AH615">
            <v>2</v>
          </cell>
          <cell r="AI615">
            <v>3</v>
          </cell>
          <cell r="AJ615" t="str">
            <v>NULL</v>
          </cell>
          <cell r="AK615">
            <v>3</v>
          </cell>
          <cell r="AL615">
            <v>9</v>
          </cell>
        </row>
        <row r="616">
          <cell r="A616">
            <v>120855</v>
          </cell>
          <cell r="B616">
            <v>9262152</v>
          </cell>
          <cell r="C616" t="str">
            <v>Surlingham Community Primary School</v>
          </cell>
          <cell r="D616" t="str">
            <v>East of England</v>
          </cell>
          <cell r="E616" t="str">
            <v>East of England</v>
          </cell>
          <cell r="F616" t="str">
            <v>Norfolk</v>
          </cell>
          <cell r="G616" t="str">
            <v>South Norfolk</v>
          </cell>
          <cell r="H616" t="str">
            <v>NR14 7DQ</v>
          </cell>
          <cell r="I616" t="str">
            <v>Community School</v>
          </cell>
          <cell r="J616" t="str">
            <v>Primary</v>
          </cell>
          <cell r="K616" t="str">
            <v>Does not have a sixth form</v>
          </cell>
          <cell r="L616">
            <v>10005855</v>
          </cell>
          <cell r="M616">
            <v>42269</v>
          </cell>
          <cell r="N616">
            <v>42269</v>
          </cell>
          <cell r="O616" t="str">
            <v>Requires Improvement monitoring Visit 1</v>
          </cell>
          <cell r="P616" t="str">
            <v>Schools - S8</v>
          </cell>
          <cell r="Q616" t="str">
            <v>NULL</v>
          </cell>
          <cell r="R616" t="str">
            <v>NULL</v>
          </cell>
          <cell r="S616" t="str">
            <v>NULL</v>
          </cell>
          <cell r="T616" t="str">
            <v>NULL</v>
          </cell>
          <cell r="U616" t="str">
            <v>NULL</v>
          </cell>
          <cell r="V616" t="str">
            <v>NULL</v>
          </cell>
          <cell r="W616" t="str">
            <v>NULL</v>
          </cell>
          <cell r="X616" t="str">
            <v>NULL</v>
          </cell>
          <cell r="Y616" t="str">
            <v>NULL</v>
          </cell>
          <cell r="Z616" t="str">
            <v>NULL</v>
          </cell>
          <cell r="AA616" t="str">
            <v>NULL</v>
          </cell>
          <cell r="AB616" t="str">
            <v>NULL</v>
          </cell>
          <cell r="AC616" t="str">
            <v>NULL</v>
          </cell>
          <cell r="AD616">
            <v>3</v>
          </cell>
          <cell r="AE616" t="str">
            <v>NULL</v>
          </cell>
          <cell r="AF616">
            <v>3</v>
          </cell>
          <cell r="AG616">
            <v>3</v>
          </cell>
          <cell r="AH616">
            <v>2</v>
          </cell>
          <cell r="AI616">
            <v>3</v>
          </cell>
          <cell r="AJ616" t="str">
            <v>NULL</v>
          </cell>
          <cell r="AK616">
            <v>3</v>
          </cell>
          <cell r="AL616">
            <v>9</v>
          </cell>
        </row>
        <row r="617">
          <cell r="A617">
            <v>120921</v>
          </cell>
          <cell r="B617">
            <v>9262280</v>
          </cell>
          <cell r="C617" t="str">
            <v>North Wootton Community School</v>
          </cell>
          <cell r="D617" t="str">
            <v>East of England</v>
          </cell>
          <cell r="E617" t="str">
            <v>East of England</v>
          </cell>
          <cell r="F617" t="str">
            <v>Norfolk</v>
          </cell>
          <cell r="G617" t="str">
            <v>North West Norfolk</v>
          </cell>
          <cell r="H617" t="str">
            <v>PE30 3PT</v>
          </cell>
          <cell r="I617" t="str">
            <v>Community School</v>
          </cell>
          <cell r="J617" t="str">
            <v>Primary</v>
          </cell>
          <cell r="K617" t="str">
            <v>Does not have a sixth form</v>
          </cell>
          <cell r="L617">
            <v>10005856</v>
          </cell>
          <cell r="M617">
            <v>42279</v>
          </cell>
          <cell r="N617">
            <v>42279</v>
          </cell>
          <cell r="O617" t="str">
            <v>Requires Improvement monitoring Visit 1</v>
          </cell>
          <cell r="P617" t="str">
            <v>Schools - S8</v>
          </cell>
          <cell r="Q617" t="str">
            <v>NULL</v>
          </cell>
          <cell r="R617" t="str">
            <v>NULL</v>
          </cell>
          <cell r="S617" t="str">
            <v>NULL</v>
          </cell>
          <cell r="T617" t="str">
            <v>NULL</v>
          </cell>
          <cell r="U617" t="str">
            <v>NULL</v>
          </cell>
          <cell r="V617" t="str">
            <v>NULL</v>
          </cell>
          <cell r="W617" t="str">
            <v>NULL</v>
          </cell>
          <cell r="X617" t="str">
            <v>NULL</v>
          </cell>
          <cell r="Y617" t="str">
            <v>NULL</v>
          </cell>
          <cell r="Z617" t="str">
            <v>NULL</v>
          </cell>
          <cell r="AA617" t="str">
            <v>NULL</v>
          </cell>
          <cell r="AB617" t="str">
            <v>NULL</v>
          </cell>
          <cell r="AC617" t="str">
            <v>NULL</v>
          </cell>
          <cell r="AD617">
            <v>3</v>
          </cell>
          <cell r="AE617" t="str">
            <v>NULL</v>
          </cell>
          <cell r="AF617">
            <v>3</v>
          </cell>
          <cell r="AG617">
            <v>3</v>
          </cell>
          <cell r="AH617">
            <v>2</v>
          </cell>
          <cell r="AI617">
            <v>3</v>
          </cell>
          <cell r="AJ617" t="str">
            <v>NULL</v>
          </cell>
          <cell r="AK617">
            <v>2</v>
          </cell>
          <cell r="AL617">
            <v>9</v>
          </cell>
        </row>
        <row r="618">
          <cell r="A618">
            <v>120948</v>
          </cell>
          <cell r="B618">
            <v>9262311</v>
          </cell>
          <cell r="C618" t="str">
            <v>Henderson Green Primary School</v>
          </cell>
          <cell r="D618" t="str">
            <v>East of England</v>
          </cell>
          <cell r="E618" t="str">
            <v>East of England</v>
          </cell>
          <cell r="F618" t="str">
            <v>Norfolk</v>
          </cell>
          <cell r="G618" t="str">
            <v>Norwich South</v>
          </cell>
          <cell r="H618" t="str">
            <v>NR5 8DX</v>
          </cell>
          <cell r="I618" t="str">
            <v>Community School</v>
          </cell>
          <cell r="J618" t="str">
            <v>Primary</v>
          </cell>
          <cell r="K618" t="str">
            <v>Does not have a sixth form</v>
          </cell>
          <cell r="L618">
            <v>10001889</v>
          </cell>
          <cell r="M618">
            <v>42326</v>
          </cell>
          <cell r="N618">
            <v>42327</v>
          </cell>
          <cell r="O618" t="str">
            <v>Requires Improvement S5 Reinspection Visit 1</v>
          </cell>
          <cell r="P618" t="str">
            <v>Schools - S5</v>
          </cell>
          <cell r="Q618" t="str">
            <v>NULL</v>
          </cell>
          <cell r="R618">
            <v>3</v>
          </cell>
          <cell r="S618" t="str">
            <v>NULL</v>
          </cell>
          <cell r="T618">
            <v>3</v>
          </cell>
          <cell r="U618">
            <v>3</v>
          </cell>
          <cell r="V618">
            <v>3</v>
          </cell>
          <cell r="W618">
            <v>3</v>
          </cell>
          <cell r="X618" t="str">
            <v>NULL</v>
          </cell>
          <cell r="Y618">
            <v>2</v>
          </cell>
          <cell r="Z618" t="str">
            <v>NULL</v>
          </cell>
          <cell r="AA618" t="str">
            <v>NULL</v>
          </cell>
          <cell r="AB618" t="str">
            <v>NULL</v>
          </cell>
          <cell r="AC618" t="str">
            <v>NULL</v>
          </cell>
          <cell r="AD618">
            <v>3</v>
          </cell>
          <cell r="AE618" t="str">
            <v>NULL</v>
          </cell>
          <cell r="AF618">
            <v>3</v>
          </cell>
          <cell r="AG618">
            <v>3</v>
          </cell>
          <cell r="AH618">
            <v>3</v>
          </cell>
          <cell r="AI618">
            <v>3</v>
          </cell>
          <cell r="AJ618" t="str">
            <v>NULL</v>
          </cell>
          <cell r="AK618" t="str">
            <v>NULL</v>
          </cell>
          <cell r="AL618" t="str">
            <v>NULL</v>
          </cell>
        </row>
        <row r="619">
          <cell r="A619">
            <v>120999</v>
          </cell>
          <cell r="B619">
            <v>9262382</v>
          </cell>
          <cell r="C619" t="str">
            <v>Sparhawk Infant School &amp; Nursery</v>
          </cell>
          <cell r="D619" t="str">
            <v>East of England</v>
          </cell>
          <cell r="E619" t="str">
            <v>East of England</v>
          </cell>
          <cell r="F619" t="str">
            <v>Norfolk</v>
          </cell>
          <cell r="G619" t="str">
            <v>Norwich North</v>
          </cell>
          <cell r="H619" t="str">
            <v>NR7 8BU</v>
          </cell>
          <cell r="I619" t="str">
            <v>Community School</v>
          </cell>
          <cell r="J619" t="str">
            <v>Primary</v>
          </cell>
          <cell r="K619" t="str">
            <v>Does not have a sixth form</v>
          </cell>
          <cell r="L619">
            <v>10000946</v>
          </cell>
          <cell r="M619">
            <v>42341</v>
          </cell>
          <cell r="N619">
            <v>42341</v>
          </cell>
          <cell r="O619" t="str">
            <v>Maintained Academy and School Short inspection</v>
          </cell>
          <cell r="P619" t="str">
            <v>Schools - Short inspection</v>
          </cell>
          <cell r="Q619" t="str">
            <v>NULL</v>
          </cell>
          <cell r="R619" t="str">
            <v>NULL</v>
          </cell>
          <cell r="S619" t="str">
            <v>NULL</v>
          </cell>
          <cell r="T619" t="str">
            <v>NULL</v>
          </cell>
          <cell r="U619" t="str">
            <v>NULL</v>
          </cell>
          <cell r="V619" t="str">
            <v>NULL</v>
          </cell>
          <cell r="W619" t="str">
            <v>NULL</v>
          </cell>
          <cell r="X619" t="str">
            <v>NULL</v>
          </cell>
          <cell r="Y619" t="str">
            <v>NULL</v>
          </cell>
          <cell r="Z619" t="str">
            <v>NULL</v>
          </cell>
          <cell r="AA619" t="str">
            <v>NULL</v>
          </cell>
          <cell r="AB619" t="str">
            <v>NULL</v>
          </cell>
          <cell r="AC619" t="str">
            <v>NULL</v>
          </cell>
          <cell r="AD619">
            <v>2</v>
          </cell>
          <cell r="AE619" t="str">
            <v>NULL</v>
          </cell>
          <cell r="AF619">
            <v>2</v>
          </cell>
          <cell r="AG619">
            <v>2</v>
          </cell>
          <cell r="AH619">
            <v>1</v>
          </cell>
          <cell r="AI619">
            <v>2</v>
          </cell>
          <cell r="AJ619" t="str">
            <v>NULL</v>
          </cell>
          <cell r="AK619">
            <v>8</v>
          </cell>
          <cell r="AL619" t="str">
            <v>NULL</v>
          </cell>
        </row>
        <row r="620">
          <cell r="A620">
            <v>121030</v>
          </cell>
          <cell r="B620">
            <v>9263015</v>
          </cell>
          <cell r="C620" t="str">
            <v>Castle Acre CofE VC Primary School</v>
          </cell>
          <cell r="D620" t="str">
            <v>East of England</v>
          </cell>
          <cell r="E620" t="str">
            <v>East of England</v>
          </cell>
          <cell r="F620" t="str">
            <v>Norfolk</v>
          </cell>
          <cell r="G620" t="str">
            <v>North West Norfolk</v>
          </cell>
          <cell r="H620" t="str">
            <v>PE32 2AR</v>
          </cell>
          <cell r="I620" t="str">
            <v>Voluntary Controlled School</v>
          </cell>
          <cell r="J620" t="str">
            <v>Primary</v>
          </cell>
          <cell r="K620" t="str">
            <v>Does not have a sixth form</v>
          </cell>
          <cell r="L620">
            <v>10005839</v>
          </cell>
          <cell r="M620">
            <v>42319</v>
          </cell>
          <cell r="N620">
            <v>42319</v>
          </cell>
          <cell r="O620" t="str">
            <v>Schools with Serious Weaknesses Visit 2</v>
          </cell>
          <cell r="P620" t="str">
            <v>Schools - S8</v>
          </cell>
          <cell r="Q620" t="str">
            <v>NULL</v>
          </cell>
          <cell r="R620" t="str">
            <v>NULL</v>
          </cell>
          <cell r="S620" t="str">
            <v>NULL</v>
          </cell>
          <cell r="T620" t="str">
            <v>NULL</v>
          </cell>
          <cell r="U620" t="str">
            <v>NULL</v>
          </cell>
          <cell r="V620" t="str">
            <v>NULL</v>
          </cell>
          <cell r="W620" t="str">
            <v>NULL</v>
          </cell>
          <cell r="X620" t="str">
            <v>NULL</v>
          </cell>
          <cell r="Y620" t="str">
            <v>NULL</v>
          </cell>
          <cell r="Z620" t="str">
            <v>NULL</v>
          </cell>
          <cell r="AA620" t="str">
            <v>NULL</v>
          </cell>
          <cell r="AB620" t="str">
            <v>NULL</v>
          </cell>
          <cell r="AC620" t="str">
            <v>NULL</v>
          </cell>
          <cell r="AD620">
            <v>4</v>
          </cell>
          <cell r="AE620" t="str">
            <v>SWK</v>
          </cell>
          <cell r="AF620">
            <v>4</v>
          </cell>
          <cell r="AG620">
            <v>4</v>
          </cell>
          <cell r="AH620">
            <v>3</v>
          </cell>
          <cell r="AI620">
            <v>3</v>
          </cell>
          <cell r="AJ620" t="str">
            <v>NULL</v>
          </cell>
          <cell r="AK620">
            <v>3</v>
          </cell>
          <cell r="AL620">
            <v>9</v>
          </cell>
        </row>
        <row r="621">
          <cell r="A621">
            <v>121039</v>
          </cell>
          <cell r="B621">
            <v>9263037</v>
          </cell>
          <cell r="C621" t="str">
            <v>Happisburgh Primary School</v>
          </cell>
          <cell r="D621" t="str">
            <v>East of England</v>
          </cell>
          <cell r="E621" t="str">
            <v>East of England</v>
          </cell>
          <cell r="F621" t="str">
            <v>Norfolk</v>
          </cell>
          <cell r="G621" t="str">
            <v>North Norfolk</v>
          </cell>
          <cell r="H621" t="str">
            <v>NR12 0AB</v>
          </cell>
          <cell r="I621" t="str">
            <v>Voluntary Aided School</v>
          </cell>
          <cell r="J621" t="str">
            <v>Primary</v>
          </cell>
          <cell r="K621" t="str">
            <v>Does not have a sixth form</v>
          </cell>
          <cell r="L621">
            <v>10005675</v>
          </cell>
          <cell r="M621">
            <v>42339</v>
          </cell>
          <cell r="N621">
            <v>42339</v>
          </cell>
          <cell r="O621" t="str">
            <v>Maintained Academy and School Short inspection</v>
          </cell>
          <cell r="P621" t="str">
            <v>Schools - Short inspection</v>
          </cell>
          <cell r="Q621" t="str">
            <v>NULL</v>
          </cell>
          <cell r="R621" t="str">
            <v>NULL</v>
          </cell>
          <cell r="S621" t="str">
            <v>NULL</v>
          </cell>
          <cell r="T621" t="str">
            <v>NULL</v>
          </cell>
          <cell r="U621" t="str">
            <v>NULL</v>
          </cell>
          <cell r="V621" t="str">
            <v>NULL</v>
          </cell>
          <cell r="W621" t="str">
            <v>NULL</v>
          </cell>
          <cell r="X621" t="str">
            <v>NULL</v>
          </cell>
          <cell r="Y621" t="str">
            <v>NULL</v>
          </cell>
          <cell r="Z621" t="str">
            <v>NULL</v>
          </cell>
          <cell r="AA621" t="str">
            <v>NULL</v>
          </cell>
          <cell r="AB621" t="str">
            <v>NULL</v>
          </cell>
          <cell r="AC621" t="str">
            <v>NULL</v>
          </cell>
          <cell r="AD621">
            <v>2</v>
          </cell>
          <cell r="AE621" t="str">
            <v>NULL</v>
          </cell>
          <cell r="AF621">
            <v>2</v>
          </cell>
          <cell r="AG621">
            <v>2</v>
          </cell>
          <cell r="AH621">
            <v>1</v>
          </cell>
          <cell r="AI621">
            <v>1</v>
          </cell>
          <cell r="AJ621" t="str">
            <v>NULL</v>
          </cell>
          <cell r="AK621">
            <v>8</v>
          </cell>
          <cell r="AL621" t="str">
            <v>NULL</v>
          </cell>
        </row>
        <row r="622">
          <cell r="A622">
            <v>121056</v>
          </cell>
          <cell r="B622">
            <v>9263075</v>
          </cell>
          <cell r="C622" t="str">
            <v>Sporle Voluntary Controlled Primary School</v>
          </cell>
          <cell r="D622" t="str">
            <v>East of England</v>
          </cell>
          <cell r="E622" t="str">
            <v>East of England</v>
          </cell>
          <cell r="F622" t="str">
            <v>Norfolk</v>
          </cell>
          <cell r="G622" t="str">
            <v>South West Norfolk</v>
          </cell>
          <cell r="H622" t="str">
            <v>PE32 2DR</v>
          </cell>
          <cell r="I622" t="str">
            <v>Voluntary Controlled School</v>
          </cell>
          <cell r="J622" t="str">
            <v>Primary</v>
          </cell>
          <cell r="K622" t="str">
            <v>Does not have a sixth form</v>
          </cell>
          <cell r="L622">
            <v>10005840</v>
          </cell>
          <cell r="M622">
            <v>42320</v>
          </cell>
          <cell r="N622">
            <v>42320</v>
          </cell>
          <cell r="O622" t="str">
            <v>Schools with Serious Weaknesses Visit 2</v>
          </cell>
          <cell r="P622" t="str">
            <v>Schools - S8</v>
          </cell>
          <cell r="Q622" t="str">
            <v>NULL</v>
          </cell>
          <cell r="R622" t="str">
            <v>NULL</v>
          </cell>
          <cell r="S622" t="str">
            <v>NULL</v>
          </cell>
          <cell r="T622" t="str">
            <v>NULL</v>
          </cell>
          <cell r="U622" t="str">
            <v>NULL</v>
          </cell>
          <cell r="V622" t="str">
            <v>NULL</v>
          </cell>
          <cell r="W622" t="str">
            <v>NULL</v>
          </cell>
          <cell r="X622" t="str">
            <v>NULL</v>
          </cell>
          <cell r="Y622" t="str">
            <v>NULL</v>
          </cell>
          <cell r="Z622" t="str">
            <v>NULL</v>
          </cell>
          <cell r="AA622" t="str">
            <v>NULL</v>
          </cell>
          <cell r="AB622" t="str">
            <v>NULL</v>
          </cell>
          <cell r="AC622" t="str">
            <v>NULL</v>
          </cell>
          <cell r="AD622">
            <v>4</v>
          </cell>
          <cell r="AE622" t="str">
            <v>SWK</v>
          </cell>
          <cell r="AF622">
            <v>4</v>
          </cell>
          <cell r="AG622">
            <v>4</v>
          </cell>
          <cell r="AH622">
            <v>3</v>
          </cell>
          <cell r="AI622">
            <v>3</v>
          </cell>
          <cell r="AJ622" t="str">
            <v>NULL</v>
          </cell>
          <cell r="AK622">
            <v>3</v>
          </cell>
          <cell r="AL622">
            <v>9</v>
          </cell>
        </row>
        <row r="623">
          <cell r="A623">
            <v>121059</v>
          </cell>
          <cell r="B623">
            <v>9263081</v>
          </cell>
          <cell r="C623" t="str">
            <v>Swaffham CofE VC Infant &amp; Nursery School</v>
          </cell>
          <cell r="D623" t="str">
            <v>East of England</v>
          </cell>
          <cell r="E623" t="str">
            <v>East of England</v>
          </cell>
          <cell r="F623" t="str">
            <v>Norfolk</v>
          </cell>
          <cell r="G623" t="str">
            <v>South West Norfolk</v>
          </cell>
          <cell r="H623" t="str">
            <v>PE37 7RF</v>
          </cell>
          <cell r="I623" t="str">
            <v>Voluntary Controlled School</v>
          </cell>
          <cell r="J623" t="str">
            <v>Primary</v>
          </cell>
          <cell r="K623" t="str">
            <v>Does not have a sixth form</v>
          </cell>
          <cell r="L623">
            <v>10009885</v>
          </cell>
          <cell r="M623">
            <v>42333</v>
          </cell>
          <cell r="N623">
            <v>42333</v>
          </cell>
          <cell r="O623" t="str">
            <v>Requires Improvement monitoring Visit 2</v>
          </cell>
          <cell r="P623" t="str">
            <v>Schools - S8</v>
          </cell>
          <cell r="Q623" t="str">
            <v>NULL</v>
          </cell>
          <cell r="R623" t="str">
            <v>NULL</v>
          </cell>
          <cell r="S623" t="str">
            <v>NULL</v>
          </cell>
          <cell r="T623" t="str">
            <v>NULL</v>
          </cell>
          <cell r="U623" t="str">
            <v>NULL</v>
          </cell>
          <cell r="V623" t="str">
            <v>NULL</v>
          </cell>
          <cell r="W623" t="str">
            <v>NULL</v>
          </cell>
          <cell r="X623" t="str">
            <v>NULL</v>
          </cell>
          <cell r="Y623" t="str">
            <v>NULL</v>
          </cell>
          <cell r="Z623" t="str">
            <v>NULL</v>
          </cell>
          <cell r="AA623" t="str">
            <v>NULL</v>
          </cell>
          <cell r="AB623" t="str">
            <v>NULL</v>
          </cell>
          <cell r="AC623" t="str">
            <v>NULL</v>
          </cell>
          <cell r="AD623">
            <v>3</v>
          </cell>
          <cell r="AE623" t="str">
            <v>NULL</v>
          </cell>
          <cell r="AF623">
            <v>3</v>
          </cell>
          <cell r="AG623">
            <v>3</v>
          </cell>
          <cell r="AH623">
            <v>3</v>
          </cell>
          <cell r="AI623">
            <v>3</v>
          </cell>
          <cell r="AJ623" t="str">
            <v>NULL</v>
          </cell>
          <cell r="AK623">
            <v>2</v>
          </cell>
          <cell r="AL623">
            <v>9</v>
          </cell>
        </row>
        <row r="624">
          <cell r="A624">
            <v>121103</v>
          </cell>
          <cell r="B624">
            <v>9263146</v>
          </cell>
          <cell r="C624" t="str">
            <v>Catfield Voluntary Controlled CofE Primary School</v>
          </cell>
          <cell r="D624" t="str">
            <v>East of England</v>
          </cell>
          <cell r="E624" t="str">
            <v>East of England</v>
          </cell>
          <cell r="F624" t="str">
            <v>Norfolk</v>
          </cell>
          <cell r="G624" t="str">
            <v>North Norfolk</v>
          </cell>
          <cell r="H624" t="str">
            <v>NR29 5DA</v>
          </cell>
          <cell r="I624" t="str">
            <v>Voluntary Controlled School</v>
          </cell>
          <cell r="J624" t="str">
            <v>Primary</v>
          </cell>
          <cell r="K624" t="str">
            <v>Does not have a sixth form</v>
          </cell>
          <cell r="L624">
            <v>10001887</v>
          </cell>
          <cell r="M624">
            <v>42340</v>
          </cell>
          <cell r="N624">
            <v>42341</v>
          </cell>
          <cell r="O624" t="str">
            <v>Requires Improvement S5 Reinspection Visit 1</v>
          </cell>
          <cell r="P624" t="str">
            <v>Schools - S5</v>
          </cell>
          <cell r="Q624" t="str">
            <v>NULL</v>
          </cell>
          <cell r="R624">
            <v>2</v>
          </cell>
          <cell r="S624" t="str">
            <v>NULL</v>
          </cell>
          <cell r="T624">
            <v>2</v>
          </cell>
          <cell r="U624">
            <v>2</v>
          </cell>
          <cell r="V624">
            <v>2</v>
          </cell>
          <cell r="W624">
            <v>2</v>
          </cell>
          <cell r="X624" t="str">
            <v>NULL</v>
          </cell>
          <cell r="Y624">
            <v>2</v>
          </cell>
          <cell r="Z624" t="str">
            <v>NULL</v>
          </cell>
          <cell r="AA624" t="str">
            <v>NULL</v>
          </cell>
          <cell r="AB624" t="str">
            <v>NULL</v>
          </cell>
          <cell r="AC624" t="str">
            <v>NULL</v>
          </cell>
          <cell r="AD624">
            <v>3</v>
          </cell>
          <cell r="AE624" t="str">
            <v>NULL</v>
          </cell>
          <cell r="AF624">
            <v>3</v>
          </cell>
          <cell r="AG624">
            <v>3</v>
          </cell>
          <cell r="AH624">
            <v>2</v>
          </cell>
          <cell r="AI624">
            <v>2</v>
          </cell>
          <cell r="AJ624" t="str">
            <v>NULL</v>
          </cell>
          <cell r="AK624" t="str">
            <v>NULL</v>
          </cell>
          <cell r="AL624" t="str">
            <v>NULL</v>
          </cell>
        </row>
        <row r="625">
          <cell r="A625">
            <v>121104</v>
          </cell>
          <cell r="B625">
            <v>9263147</v>
          </cell>
          <cell r="C625" t="str">
            <v>Narborough Church of England Voluntary Controlled Primary School</v>
          </cell>
          <cell r="D625" t="str">
            <v>East of England</v>
          </cell>
          <cell r="E625" t="str">
            <v>East of England</v>
          </cell>
          <cell r="F625" t="str">
            <v>Norfolk</v>
          </cell>
          <cell r="G625" t="str">
            <v>South West Norfolk</v>
          </cell>
          <cell r="H625" t="str">
            <v>PE32 1TA</v>
          </cell>
          <cell r="I625" t="str">
            <v>Voluntary Controlled School</v>
          </cell>
          <cell r="J625" t="str">
            <v>Primary</v>
          </cell>
          <cell r="K625" t="str">
            <v>Does not have a sixth form</v>
          </cell>
          <cell r="L625">
            <v>10005837</v>
          </cell>
          <cell r="M625">
            <v>42318</v>
          </cell>
          <cell r="N625">
            <v>42318</v>
          </cell>
          <cell r="O625" t="str">
            <v>Schools with Serious Weaknesses Visit 2</v>
          </cell>
          <cell r="P625" t="str">
            <v>Schools - S8</v>
          </cell>
          <cell r="Q625" t="str">
            <v>NULL</v>
          </cell>
          <cell r="R625" t="str">
            <v>NULL</v>
          </cell>
          <cell r="S625" t="str">
            <v>NULL</v>
          </cell>
          <cell r="T625" t="str">
            <v>NULL</v>
          </cell>
          <cell r="U625" t="str">
            <v>NULL</v>
          </cell>
          <cell r="V625" t="str">
            <v>NULL</v>
          </cell>
          <cell r="W625" t="str">
            <v>NULL</v>
          </cell>
          <cell r="X625" t="str">
            <v>NULL</v>
          </cell>
          <cell r="Y625" t="str">
            <v>NULL</v>
          </cell>
          <cell r="Z625" t="str">
            <v>NULL</v>
          </cell>
          <cell r="AA625" t="str">
            <v>NULL</v>
          </cell>
          <cell r="AB625" t="str">
            <v>NULL</v>
          </cell>
          <cell r="AC625" t="str">
            <v>NULL</v>
          </cell>
          <cell r="AD625">
            <v>4</v>
          </cell>
          <cell r="AE625" t="str">
            <v>SWK</v>
          </cell>
          <cell r="AF625">
            <v>4</v>
          </cell>
          <cell r="AG625">
            <v>4</v>
          </cell>
          <cell r="AH625">
            <v>3</v>
          </cell>
          <cell r="AI625">
            <v>3</v>
          </cell>
          <cell r="AJ625" t="str">
            <v>NULL</v>
          </cell>
          <cell r="AK625">
            <v>3</v>
          </cell>
          <cell r="AL625">
            <v>9</v>
          </cell>
        </row>
        <row r="626">
          <cell r="A626">
            <v>121111</v>
          </cell>
          <cell r="B626">
            <v>9263310</v>
          </cell>
          <cell r="C626" t="str">
            <v>Caston Church of England Voluntary Aided Primary School</v>
          </cell>
          <cell r="D626" t="str">
            <v>East of England</v>
          </cell>
          <cell r="E626" t="str">
            <v>East of England</v>
          </cell>
          <cell r="F626" t="str">
            <v>Norfolk</v>
          </cell>
          <cell r="G626" t="str">
            <v>Mid Norfolk</v>
          </cell>
          <cell r="H626" t="str">
            <v>NR17 1DD</v>
          </cell>
          <cell r="I626" t="str">
            <v>Voluntary Aided School</v>
          </cell>
          <cell r="J626" t="str">
            <v>Primary</v>
          </cell>
          <cell r="K626" t="str">
            <v>Does not have a sixth form</v>
          </cell>
          <cell r="L626">
            <v>10005302</v>
          </cell>
          <cell r="M626">
            <v>42334</v>
          </cell>
          <cell r="N626">
            <v>42335</v>
          </cell>
          <cell r="O626" t="str">
            <v>Schools into Special Measures Visit 4</v>
          </cell>
          <cell r="P626" t="str">
            <v>Schools - S8 deemed S5</v>
          </cell>
          <cell r="Q626" t="str">
            <v>NULL</v>
          </cell>
          <cell r="R626">
            <v>2</v>
          </cell>
          <cell r="S626" t="str">
            <v>NULL</v>
          </cell>
          <cell r="T626">
            <v>2</v>
          </cell>
          <cell r="U626">
            <v>2</v>
          </cell>
          <cell r="V626">
            <v>2</v>
          </cell>
          <cell r="W626">
            <v>2</v>
          </cell>
          <cell r="X626" t="str">
            <v>NULL</v>
          </cell>
          <cell r="Y626">
            <v>2</v>
          </cell>
          <cell r="Z626" t="str">
            <v>NULL</v>
          </cell>
          <cell r="AA626" t="str">
            <v>NULL</v>
          </cell>
          <cell r="AB626" t="str">
            <v>NULL</v>
          </cell>
          <cell r="AC626" t="str">
            <v>NULL</v>
          </cell>
          <cell r="AD626">
            <v>4</v>
          </cell>
          <cell r="AE626" t="str">
            <v>SM</v>
          </cell>
          <cell r="AF626">
            <v>4</v>
          </cell>
          <cell r="AG626">
            <v>4</v>
          </cell>
          <cell r="AH626">
            <v>4</v>
          </cell>
          <cell r="AI626">
            <v>4</v>
          </cell>
          <cell r="AJ626" t="str">
            <v>NULL</v>
          </cell>
          <cell r="AK626" t="str">
            <v>NULL</v>
          </cell>
          <cell r="AL626" t="str">
            <v>NULL</v>
          </cell>
        </row>
        <row r="627">
          <cell r="A627">
            <v>121162</v>
          </cell>
          <cell r="B627">
            <v>9264043</v>
          </cell>
          <cell r="C627" t="str">
            <v>Sprowston Community High School</v>
          </cell>
          <cell r="D627" t="str">
            <v>East of England</v>
          </cell>
          <cell r="E627" t="str">
            <v>East of England</v>
          </cell>
          <cell r="F627" t="str">
            <v>Norfolk</v>
          </cell>
          <cell r="G627" t="str">
            <v>Norwich North</v>
          </cell>
          <cell r="H627" t="str">
            <v>NR7 8NE</v>
          </cell>
          <cell r="I627" t="str">
            <v>Community School</v>
          </cell>
          <cell r="J627" t="str">
            <v>Secondary</v>
          </cell>
          <cell r="K627" t="str">
            <v>Has a sixth form</v>
          </cell>
          <cell r="L627">
            <v>10005793</v>
          </cell>
          <cell r="M627">
            <v>42291</v>
          </cell>
          <cell r="N627">
            <v>42291</v>
          </cell>
          <cell r="O627" t="str">
            <v>Requires Improvement monitoring Visit 1</v>
          </cell>
          <cell r="P627" t="str">
            <v>Schools - S8</v>
          </cell>
          <cell r="Q627" t="str">
            <v>NULL</v>
          </cell>
          <cell r="R627" t="str">
            <v>NULL</v>
          </cell>
          <cell r="S627" t="str">
            <v>NULL</v>
          </cell>
          <cell r="T627" t="str">
            <v>NULL</v>
          </cell>
          <cell r="U627" t="str">
            <v>NULL</v>
          </cell>
          <cell r="V627" t="str">
            <v>NULL</v>
          </cell>
          <cell r="W627" t="str">
            <v>NULL</v>
          </cell>
          <cell r="X627" t="str">
            <v>NULL</v>
          </cell>
          <cell r="Y627" t="str">
            <v>NULL</v>
          </cell>
          <cell r="Z627" t="str">
            <v>NULL</v>
          </cell>
          <cell r="AA627" t="str">
            <v>NULL</v>
          </cell>
          <cell r="AB627" t="str">
            <v>NULL</v>
          </cell>
          <cell r="AC627" t="str">
            <v>NULL</v>
          </cell>
          <cell r="AD627">
            <v>3</v>
          </cell>
          <cell r="AE627" t="str">
            <v>NULL</v>
          </cell>
          <cell r="AF627">
            <v>3</v>
          </cell>
          <cell r="AG627">
            <v>3</v>
          </cell>
          <cell r="AH627">
            <v>3</v>
          </cell>
          <cell r="AI627">
            <v>3</v>
          </cell>
          <cell r="AJ627" t="str">
            <v>NULL</v>
          </cell>
          <cell r="AK627">
            <v>9</v>
          </cell>
          <cell r="AL627">
            <v>3</v>
          </cell>
        </row>
        <row r="628">
          <cell r="A628">
            <v>121168</v>
          </cell>
          <cell r="B628">
            <v>9264053</v>
          </cell>
          <cell r="C628" t="str">
            <v>Litcham School</v>
          </cell>
          <cell r="D628" t="str">
            <v>East of England</v>
          </cell>
          <cell r="E628" t="str">
            <v>East of England</v>
          </cell>
          <cell r="F628" t="str">
            <v>Norfolk</v>
          </cell>
          <cell r="G628" t="str">
            <v>Mid Norfolk</v>
          </cell>
          <cell r="H628" t="str">
            <v>PE32 2NS</v>
          </cell>
          <cell r="I628" t="str">
            <v>Community School</v>
          </cell>
          <cell r="J628" t="str">
            <v>Secondary</v>
          </cell>
          <cell r="K628" t="str">
            <v>Does not have a sixth form</v>
          </cell>
          <cell r="L628">
            <v>10005790</v>
          </cell>
          <cell r="M628">
            <v>42333</v>
          </cell>
          <cell r="N628">
            <v>42334</v>
          </cell>
          <cell r="O628" t="str">
            <v>Requires Improvement S5 Reinspection Visit 1</v>
          </cell>
          <cell r="P628" t="str">
            <v>Schools - S5</v>
          </cell>
          <cell r="Q628" t="str">
            <v>NULL</v>
          </cell>
          <cell r="R628">
            <v>2</v>
          </cell>
          <cell r="S628" t="str">
            <v>NULL</v>
          </cell>
          <cell r="T628">
            <v>2</v>
          </cell>
          <cell r="U628">
            <v>2</v>
          </cell>
          <cell r="V628">
            <v>2</v>
          </cell>
          <cell r="W628">
            <v>2</v>
          </cell>
          <cell r="X628" t="str">
            <v>NULL</v>
          </cell>
          <cell r="Y628">
            <v>3</v>
          </cell>
          <cell r="Z628" t="str">
            <v>NULL</v>
          </cell>
          <cell r="AA628" t="str">
            <v>NULL</v>
          </cell>
          <cell r="AB628" t="str">
            <v>NULL</v>
          </cell>
          <cell r="AC628" t="str">
            <v>NULL</v>
          </cell>
          <cell r="AD628">
            <v>3</v>
          </cell>
          <cell r="AE628" t="str">
            <v>NULL</v>
          </cell>
          <cell r="AF628">
            <v>3</v>
          </cell>
          <cell r="AG628">
            <v>3</v>
          </cell>
          <cell r="AH628">
            <v>2</v>
          </cell>
          <cell r="AI628">
            <v>3</v>
          </cell>
          <cell r="AJ628" t="str">
            <v>NULL</v>
          </cell>
          <cell r="AK628" t="str">
            <v>NULL</v>
          </cell>
          <cell r="AL628" t="str">
            <v>NULL</v>
          </cell>
        </row>
        <row r="629">
          <cell r="A629">
            <v>121169</v>
          </cell>
          <cell r="B629">
            <v>9264054</v>
          </cell>
          <cell r="C629" t="str">
            <v>Old Buckenham High School</v>
          </cell>
          <cell r="D629" t="str">
            <v>East of England</v>
          </cell>
          <cell r="E629" t="str">
            <v>East of England</v>
          </cell>
          <cell r="F629" t="str">
            <v>Norfolk</v>
          </cell>
          <cell r="G629" t="str">
            <v>Mid Norfolk</v>
          </cell>
          <cell r="H629" t="str">
            <v>NR17 1RL</v>
          </cell>
          <cell r="I629" t="str">
            <v>Community School</v>
          </cell>
          <cell r="J629" t="str">
            <v>Secondary</v>
          </cell>
          <cell r="K629" t="str">
            <v>Does not have a sixth form</v>
          </cell>
          <cell r="L629">
            <v>10001896</v>
          </cell>
          <cell r="M629">
            <v>42284</v>
          </cell>
          <cell r="N629">
            <v>42285</v>
          </cell>
          <cell r="O629" t="str">
            <v>Requires Improvement S5 Reinspection Visit 1</v>
          </cell>
          <cell r="P629" t="str">
            <v>Schools - S5</v>
          </cell>
          <cell r="Q629" t="str">
            <v>NULL</v>
          </cell>
          <cell r="R629">
            <v>2</v>
          </cell>
          <cell r="S629" t="str">
            <v>NULL</v>
          </cell>
          <cell r="T629">
            <v>2</v>
          </cell>
          <cell r="U629">
            <v>2</v>
          </cell>
          <cell r="V629">
            <v>2</v>
          </cell>
          <cell r="W629">
            <v>2</v>
          </cell>
          <cell r="X629" t="str">
            <v>NULL</v>
          </cell>
          <cell r="Y629" t="str">
            <v>NULL</v>
          </cell>
          <cell r="Z629" t="str">
            <v>NULL</v>
          </cell>
          <cell r="AA629" t="str">
            <v>NULL</v>
          </cell>
          <cell r="AB629" t="str">
            <v>NULL</v>
          </cell>
          <cell r="AC629" t="str">
            <v>NULL</v>
          </cell>
          <cell r="AD629">
            <v>3</v>
          </cell>
          <cell r="AE629" t="str">
            <v>NULL</v>
          </cell>
          <cell r="AF629">
            <v>3</v>
          </cell>
          <cell r="AG629">
            <v>3</v>
          </cell>
          <cell r="AH629">
            <v>3</v>
          </cell>
          <cell r="AI629">
            <v>3</v>
          </cell>
          <cell r="AJ629" t="str">
            <v>NULL</v>
          </cell>
          <cell r="AK629" t="str">
            <v>NULL</v>
          </cell>
          <cell r="AL629" t="str">
            <v>NULL</v>
          </cell>
        </row>
        <row r="630">
          <cell r="A630">
            <v>121182</v>
          </cell>
          <cell r="B630">
            <v>9264085</v>
          </cell>
          <cell r="C630" t="str">
            <v>Dereham Neatherd High School</v>
          </cell>
          <cell r="D630" t="str">
            <v>East of England</v>
          </cell>
          <cell r="E630" t="str">
            <v>East of England</v>
          </cell>
          <cell r="F630" t="str">
            <v>Norfolk</v>
          </cell>
          <cell r="G630" t="str">
            <v>Mid Norfolk</v>
          </cell>
          <cell r="H630" t="str">
            <v>NR20 3AX</v>
          </cell>
          <cell r="I630" t="str">
            <v>Community School</v>
          </cell>
          <cell r="J630" t="str">
            <v>Secondary</v>
          </cell>
          <cell r="K630" t="str">
            <v>Has a sixth form</v>
          </cell>
          <cell r="L630">
            <v>10001050</v>
          </cell>
          <cell r="M630">
            <v>42276</v>
          </cell>
          <cell r="N630">
            <v>42276</v>
          </cell>
          <cell r="O630" t="str">
            <v>Maintained Academy and School Short inspection</v>
          </cell>
          <cell r="P630" t="str">
            <v>Schools - Short inspection</v>
          </cell>
          <cell r="Q630" t="str">
            <v>NULL</v>
          </cell>
          <cell r="R630" t="str">
            <v>NULL</v>
          </cell>
          <cell r="S630" t="str">
            <v>NULL</v>
          </cell>
          <cell r="T630" t="str">
            <v>NULL</v>
          </cell>
          <cell r="U630" t="str">
            <v>NULL</v>
          </cell>
          <cell r="V630" t="str">
            <v>NULL</v>
          </cell>
          <cell r="W630" t="str">
            <v>NULL</v>
          </cell>
          <cell r="X630" t="str">
            <v>NULL</v>
          </cell>
          <cell r="Y630" t="str">
            <v>NULL</v>
          </cell>
          <cell r="Z630" t="str">
            <v>NULL</v>
          </cell>
          <cell r="AA630" t="str">
            <v>NULL</v>
          </cell>
          <cell r="AB630" t="str">
            <v>NULL</v>
          </cell>
          <cell r="AC630" t="str">
            <v>NULL</v>
          </cell>
          <cell r="AD630">
            <v>2</v>
          </cell>
          <cell r="AE630" t="str">
            <v>NULL</v>
          </cell>
          <cell r="AF630">
            <v>2</v>
          </cell>
          <cell r="AG630">
            <v>2</v>
          </cell>
          <cell r="AH630">
            <v>2</v>
          </cell>
          <cell r="AI630">
            <v>2</v>
          </cell>
          <cell r="AJ630" t="str">
            <v>NULL</v>
          </cell>
          <cell r="AK630">
            <v>9</v>
          </cell>
          <cell r="AL630" t="str">
            <v>NULL</v>
          </cell>
        </row>
        <row r="631">
          <cell r="A631">
            <v>121203</v>
          </cell>
          <cell r="B631">
            <v>9265213</v>
          </cell>
          <cell r="C631" t="str">
            <v>Loddon Infant and Nursery School</v>
          </cell>
          <cell r="D631" t="str">
            <v>East of England</v>
          </cell>
          <cell r="E631" t="str">
            <v>East of England</v>
          </cell>
          <cell r="F631" t="str">
            <v>Norfolk</v>
          </cell>
          <cell r="G631" t="str">
            <v>South Norfolk</v>
          </cell>
          <cell r="H631" t="str">
            <v>NR14 6JX</v>
          </cell>
          <cell r="I631" t="str">
            <v>Foundation School</v>
          </cell>
          <cell r="J631" t="str">
            <v>Primary</v>
          </cell>
          <cell r="K631" t="str">
            <v>Does not have a sixth form</v>
          </cell>
          <cell r="L631">
            <v>10001184</v>
          </cell>
          <cell r="M631">
            <v>42346</v>
          </cell>
          <cell r="N631">
            <v>42346</v>
          </cell>
          <cell r="O631" t="str">
            <v>Maintained Academy and School Short inspection</v>
          </cell>
          <cell r="P631" t="str">
            <v>Schools - Short inspection</v>
          </cell>
          <cell r="Q631" t="str">
            <v>NULL</v>
          </cell>
          <cell r="R631" t="str">
            <v>NULL</v>
          </cell>
          <cell r="S631" t="str">
            <v>NULL</v>
          </cell>
          <cell r="T631" t="str">
            <v>NULL</v>
          </cell>
          <cell r="U631" t="str">
            <v>NULL</v>
          </cell>
          <cell r="V631" t="str">
            <v>NULL</v>
          </cell>
          <cell r="W631" t="str">
            <v>NULL</v>
          </cell>
          <cell r="X631" t="str">
            <v>NULL</v>
          </cell>
          <cell r="Y631" t="str">
            <v>NULL</v>
          </cell>
          <cell r="Z631" t="str">
            <v>NULL</v>
          </cell>
          <cell r="AA631" t="str">
            <v>NULL</v>
          </cell>
          <cell r="AB631" t="str">
            <v>NULL</v>
          </cell>
          <cell r="AC631" t="str">
            <v>NULL</v>
          </cell>
          <cell r="AD631">
            <v>2</v>
          </cell>
          <cell r="AE631" t="str">
            <v>NULL</v>
          </cell>
          <cell r="AF631">
            <v>2</v>
          </cell>
          <cell r="AG631">
            <v>2</v>
          </cell>
          <cell r="AH631">
            <v>2</v>
          </cell>
          <cell r="AI631">
            <v>2</v>
          </cell>
          <cell r="AJ631" t="str">
            <v>NULL</v>
          </cell>
          <cell r="AK631">
            <v>2</v>
          </cell>
          <cell r="AL631">
            <v>9</v>
          </cell>
        </row>
        <row r="632">
          <cell r="A632">
            <v>121260</v>
          </cell>
          <cell r="B632">
            <v>9267010</v>
          </cell>
          <cell r="C632" t="str">
            <v>Chapel Road School</v>
          </cell>
          <cell r="D632" t="str">
            <v>East of England</v>
          </cell>
          <cell r="E632" t="str">
            <v>East of England</v>
          </cell>
          <cell r="F632" t="str">
            <v>Norfolk</v>
          </cell>
          <cell r="G632" t="str">
            <v>Mid Norfolk</v>
          </cell>
          <cell r="H632" t="str">
            <v>NR17 2DS</v>
          </cell>
          <cell r="I632" t="str">
            <v>Foundation Special School</v>
          </cell>
          <cell r="J632" t="str">
            <v>Special</v>
          </cell>
          <cell r="K632" t="str">
            <v>Has a sixth form</v>
          </cell>
          <cell r="L632">
            <v>10001362</v>
          </cell>
          <cell r="M632">
            <v>42334</v>
          </cell>
          <cell r="N632">
            <v>42335</v>
          </cell>
          <cell r="O632" t="str">
            <v>Maintained Academy and School Short inspection</v>
          </cell>
          <cell r="P632" t="str">
            <v>Schools - S8 deemed S5</v>
          </cell>
          <cell r="Q632" t="str">
            <v>NULL</v>
          </cell>
          <cell r="R632">
            <v>3</v>
          </cell>
          <cell r="S632" t="str">
            <v>NULL</v>
          </cell>
          <cell r="T632">
            <v>3</v>
          </cell>
          <cell r="U632">
            <v>3</v>
          </cell>
          <cell r="V632">
            <v>2</v>
          </cell>
          <cell r="W632">
            <v>3</v>
          </cell>
          <cell r="X632" t="str">
            <v>NULL</v>
          </cell>
          <cell r="Y632">
            <v>3</v>
          </cell>
          <cell r="Z632">
            <v>3</v>
          </cell>
          <cell r="AA632" t="str">
            <v>NULL</v>
          </cell>
          <cell r="AB632" t="str">
            <v>NULL</v>
          </cell>
          <cell r="AC632" t="str">
            <v>NULL</v>
          </cell>
          <cell r="AD632">
            <v>1</v>
          </cell>
          <cell r="AE632" t="str">
            <v>NULL</v>
          </cell>
          <cell r="AF632">
            <v>1</v>
          </cell>
          <cell r="AG632">
            <v>1</v>
          </cell>
          <cell r="AH632">
            <v>1</v>
          </cell>
          <cell r="AI632">
            <v>1</v>
          </cell>
          <cell r="AJ632" t="str">
            <v>NULL</v>
          </cell>
          <cell r="AK632" t="str">
            <v>NULL</v>
          </cell>
          <cell r="AL632" t="str">
            <v>NULL</v>
          </cell>
        </row>
        <row r="633">
          <cell r="A633">
            <v>121264</v>
          </cell>
          <cell r="B633">
            <v>9267016</v>
          </cell>
          <cell r="C633" t="str">
            <v>Harford Manor School, Norwich</v>
          </cell>
          <cell r="D633" t="str">
            <v>East of England</v>
          </cell>
          <cell r="E633" t="str">
            <v>East of England</v>
          </cell>
          <cell r="F633" t="str">
            <v>Norfolk</v>
          </cell>
          <cell r="G633" t="str">
            <v>Norwich South</v>
          </cell>
          <cell r="H633" t="str">
            <v>NR2 2LN</v>
          </cell>
          <cell r="I633" t="str">
            <v>Foundation Special School</v>
          </cell>
          <cell r="J633" t="str">
            <v>Special</v>
          </cell>
          <cell r="K633" t="str">
            <v>Has a sixth form</v>
          </cell>
          <cell r="L633">
            <v>10001178</v>
          </cell>
          <cell r="M633">
            <v>42332</v>
          </cell>
          <cell r="N633">
            <v>42332</v>
          </cell>
          <cell r="O633" t="str">
            <v>Maintained Academy and School Short inspection</v>
          </cell>
          <cell r="P633" t="str">
            <v>Schools - Short inspection</v>
          </cell>
          <cell r="Q633" t="str">
            <v>NULL</v>
          </cell>
          <cell r="R633" t="str">
            <v>NULL</v>
          </cell>
          <cell r="S633" t="str">
            <v>NULL</v>
          </cell>
          <cell r="T633" t="str">
            <v>NULL</v>
          </cell>
          <cell r="U633" t="str">
            <v>NULL</v>
          </cell>
          <cell r="V633" t="str">
            <v>NULL</v>
          </cell>
          <cell r="W633" t="str">
            <v>NULL</v>
          </cell>
          <cell r="X633" t="str">
            <v>NULL</v>
          </cell>
          <cell r="Y633" t="str">
            <v>NULL</v>
          </cell>
          <cell r="Z633" t="str">
            <v>NULL</v>
          </cell>
          <cell r="AA633" t="str">
            <v>NULL</v>
          </cell>
          <cell r="AB633" t="str">
            <v>NULL</v>
          </cell>
          <cell r="AC633" t="str">
            <v>NULL</v>
          </cell>
          <cell r="AD633">
            <v>1</v>
          </cell>
          <cell r="AE633" t="str">
            <v>NULL</v>
          </cell>
          <cell r="AF633">
            <v>2</v>
          </cell>
          <cell r="AG633">
            <v>2</v>
          </cell>
          <cell r="AH633">
            <v>1</v>
          </cell>
          <cell r="AI633">
            <v>2</v>
          </cell>
          <cell r="AJ633" t="str">
            <v>NULL</v>
          </cell>
          <cell r="AK633">
            <v>1</v>
          </cell>
          <cell r="AL633">
            <v>1</v>
          </cell>
        </row>
        <row r="634">
          <cell r="A634">
            <v>121293</v>
          </cell>
          <cell r="B634">
            <v>8152040</v>
          </cell>
          <cell r="C634" t="str">
            <v>Leeming and Londonderry Community Primary School</v>
          </cell>
          <cell r="D634" t="str">
            <v>Yorkshire and the Humber</v>
          </cell>
          <cell r="E634" t="str">
            <v>North East, Yorkshire and the Humber</v>
          </cell>
          <cell r="F634" t="str">
            <v>North Yorkshire</v>
          </cell>
          <cell r="G634" t="str">
            <v>Richmond (Yorks)</v>
          </cell>
          <cell r="H634" t="str">
            <v>DL7 9SG</v>
          </cell>
          <cell r="I634" t="str">
            <v>Community School</v>
          </cell>
          <cell r="J634" t="str">
            <v>Primary</v>
          </cell>
          <cell r="K634" t="str">
            <v>Does not have a sixth form</v>
          </cell>
          <cell r="L634">
            <v>10002064</v>
          </cell>
          <cell r="M634">
            <v>42340</v>
          </cell>
          <cell r="N634">
            <v>42341</v>
          </cell>
          <cell r="O634" t="str">
            <v>Requires Improvement S5 Reinspection Visit 1</v>
          </cell>
          <cell r="P634" t="str">
            <v>Schools - S5</v>
          </cell>
          <cell r="Q634" t="str">
            <v>NULL</v>
          </cell>
          <cell r="R634">
            <v>2</v>
          </cell>
          <cell r="S634" t="str">
            <v>NULL</v>
          </cell>
          <cell r="T634">
            <v>2</v>
          </cell>
          <cell r="U634">
            <v>2</v>
          </cell>
          <cell r="V634">
            <v>1</v>
          </cell>
          <cell r="W634">
            <v>2</v>
          </cell>
          <cell r="X634" t="str">
            <v>NULL</v>
          </cell>
          <cell r="Y634">
            <v>2</v>
          </cell>
          <cell r="Z634" t="str">
            <v>NULL</v>
          </cell>
          <cell r="AA634" t="str">
            <v>NULL</v>
          </cell>
          <cell r="AB634" t="str">
            <v>NULL</v>
          </cell>
          <cell r="AC634" t="str">
            <v>NULL</v>
          </cell>
          <cell r="AD634">
            <v>3</v>
          </cell>
          <cell r="AE634" t="str">
            <v>NULL</v>
          </cell>
          <cell r="AF634">
            <v>3</v>
          </cell>
          <cell r="AG634">
            <v>3</v>
          </cell>
          <cell r="AH634">
            <v>2</v>
          </cell>
          <cell r="AI634">
            <v>3</v>
          </cell>
          <cell r="AJ634" t="str">
            <v>NULL</v>
          </cell>
          <cell r="AK634" t="str">
            <v>NULL</v>
          </cell>
          <cell r="AL634" t="str">
            <v>NULL</v>
          </cell>
        </row>
        <row r="635">
          <cell r="A635">
            <v>121298</v>
          </cell>
          <cell r="B635">
            <v>8152056</v>
          </cell>
          <cell r="C635" t="str">
            <v>Hawes Community Primary School</v>
          </cell>
          <cell r="D635" t="str">
            <v>Yorkshire and the Humber</v>
          </cell>
          <cell r="E635" t="str">
            <v>North East, Yorkshire and the Humber</v>
          </cell>
          <cell r="F635" t="str">
            <v>North Yorkshire</v>
          </cell>
          <cell r="G635" t="str">
            <v>Richmond (Yorks)</v>
          </cell>
          <cell r="H635" t="str">
            <v>DL8 3RQ</v>
          </cell>
          <cell r="I635" t="str">
            <v>Community School</v>
          </cell>
          <cell r="J635" t="str">
            <v>Primary</v>
          </cell>
          <cell r="K635" t="str">
            <v>Does not have a sixth form</v>
          </cell>
          <cell r="L635">
            <v>10002818</v>
          </cell>
          <cell r="M635">
            <v>42348</v>
          </cell>
          <cell r="N635">
            <v>42349</v>
          </cell>
          <cell r="O635" t="str">
            <v>Maintained Academy and School Short inspection</v>
          </cell>
          <cell r="P635" t="str">
            <v>Schools - S8 deemed S5</v>
          </cell>
          <cell r="Q635" t="str">
            <v>NULL</v>
          </cell>
          <cell r="R635">
            <v>4</v>
          </cell>
          <cell r="S635" t="str">
            <v>SM</v>
          </cell>
          <cell r="T635">
            <v>3</v>
          </cell>
          <cell r="U635">
            <v>3</v>
          </cell>
          <cell r="V635">
            <v>3</v>
          </cell>
          <cell r="W635">
            <v>4</v>
          </cell>
          <cell r="X635" t="str">
            <v>NULL</v>
          </cell>
          <cell r="Y635">
            <v>3</v>
          </cell>
          <cell r="Z635" t="str">
            <v>NULL</v>
          </cell>
          <cell r="AA635" t="str">
            <v>NULL</v>
          </cell>
          <cell r="AB635" t="str">
            <v>NULL</v>
          </cell>
          <cell r="AC635" t="str">
            <v>NULL</v>
          </cell>
          <cell r="AD635">
            <v>2</v>
          </cell>
          <cell r="AE635" t="str">
            <v>NULL</v>
          </cell>
          <cell r="AF635">
            <v>2</v>
          </cell>
          <cell r="AG635">
            <v>2</v>
          </cell>
          <cell r="AH635">
            <v>1</v>
          </cell>
          <cell r="AI635">
            <v>2</v>
          </cell>
          <cell r="AJ635" t="str">
            <v>NULL</v>
          </cell>
          <cell r="AK635">
            <v>8</v>
          </cell>
          <cell r="AL635" t="str">
            <v>NULL</v>
          </cell>
        </row>
        <row r="636">
          <cell r="A636">
            <v>121322</v>
          </cell>
          <cell r="B636">
            <v>8152132</v>
          </cell>
          <cell r="C636" t="str">
            <v>Slingsby Community Primary School</v>
          </cell>
          <cell r="D636" t="str">
            <v>Yorkshire and the Humber</v>
          </cell>
          <cell r="E636" t="str">
            <v>North East, Yorkshire and the Humber</v>
          </cell>
          <cell r="F636" t="str">
            <v>North Yorkshire</v>
          </cell>
          <cell r="G636" t="str">
            <v>Thirsk and Malton</v>
          </cell>
          <cell r="H636" t="str">
            <v>YO62 4AA</v>
          </cell>
          <cell r="I636" t="str">
            <v>Community School</v>
          </cell>
          <cell r="J636" t="str">
            <v>Primary</v>
          </cell>
          <cell r="K636" t="str">
            <v>Does not have a sixth form</v>
          </cell>
          <cell r="L636">
            <v>10001495</v>
          </cell>
          <cell r="M636">
            <v>42325</v>
          </cell>
          <cell r="N636">
            <v>42325</v>
          </cell>
          <cell r="O636" t="str">
            <v>Maintained Academy and School Short inspection</v>
          </cell>
          <cell r="P636" t="str">
            <v>Schools - Short inspection</v>
          </cell>
          <cell r="Q636" t="str">
            <v>NULL</v>
          </cell>
          <cell r="R636" t="str">
            <v>NULL</v>
          </cell>
          <cell r="S636" t="str">
            <v>NULL</v>
          </cell>
          <cell r="T636" t="str">
            <v>NULL</v>
          </cell>
          <cell r="U636" t="str">
            <v>NULL</v>
          </cell>
          <cell r="V636" t="str">
            <v>NULL</v>
          </cell>
          <cell r="W636" t="str">
            <v>NULL</v>
          </cell>
          <cell r="X636" t="str">
            <v>NULL</v>
          </cell>
          <cell r="Y636" t="str">
            <v>NULL</v>
          </cell>
          <cell r="Z636" t="str">
            <v>NULL</v>
          </cell>
          <cell r="AA636" t="str">
            <v>NULL</v>
          </cell>
          <cell r="AB636" t="str">
            <v>NULL</v>
          </cell>
          <cell r="AC636" t="str">
            <v>NULL</v>
          </cell>
          <cell r="AD636">
            <v>2</v>
          </cell>
          <cell r="AE636" t="str">
            <v>NULL</v>
          </cell>
          <cell r="AF636">
            <v>2</v>
          </cell>
          <cell r="AG636">
            <v>2</v>
          </cell>
          <cell r="AH636">
            <v>2</v>
          </cell>
          <cell r="AI636">
            <v>2</v>
          </cell>
          <cell r="AJ636" t="str">
            <v>NULL</v>
          </cell>
          <cell r="AK636">
            <v>8</v>
          </cell>
          <cell r="AL636" t="str">
            <v>NULL</v>
          </cell>
        </row>
        <row r="637">
          <cell r="A637">
            <v>121325</v>
          </cell>
          <cell r="B637">
            <v>8152139</v>
          </cell>
          <cell r="C637" t="str">
            <v>Stokesley Community Primary School</v>
          </cell>
          <cell r="D637" t="str">
            <v>Yorkshire and the Humber</v>
          </cell>
          <cell r="E637" t="str">
            <v>North East, Yorkshire and the Humber</v>
          </cell>
          <cell r="F637" t="str">
            <v>North Yorkshire</v>
          </cell>
          <cell r="G637" t="str">
            <v>Richmond (Yorks)</v>
          </cell>
          <cell r="H637" t="str">
            <v>TS9 5EW</v>
          </cell>
          <cell r="I637" t="str">
            <v>Community School</v>
          </cell>
          <cell r="J637" t="str">
            <v>Primary</v>
          </cell>
          <cell r="K637" t="str">
            <v>Does not have a sixth form</v>
          </cell>
          <cell r="L637">
            <v>10002072</v>
          </cell>
          <cell r="M637">
            <v>42283</v>
          </cell>
          <cell r="N637">
            <v>42284</v>
          </cell>
          <cell r="O637" t="str">
            <v>Requires Improvement S5 Reinspection Visit 1</v>
          </cell>
          <cell r="P637" t="str">
            <v>Schools - S5</v>
          </cell>
          <cell r="Q637" t="str">
            <v>NULL</v>
          </cell>
          <cell r="R637">
            <v>2</v>
          </cell>
          <cell r="S637" t="str">
            <v>NULL</v>
          </cell>
          <cell r="T637">
            <v>2</v>
          </cell>
          <cell r="U637">
            <v>2</v>
          </cell>
          <cell r="V637">
            <v>2</v>
          </cell>
          <cell r="W637">
            <v>2</v>
          </cell>
          <cell r="X637" t="str">
            <v>NULL</v>
          </cell>
          <cell r="Y637">
            <v>2</v>
          </cell>
          <cell r="Z637" t="str">
            <v>NULL</v>
          </cell>
          <cell r="AA637" t="str">
            <v>NULL</v>
          </cell>
          <cell r="AB637" t="str">
            <v>NULL</v>
          </cell>
          <cell r="AC637" t="str">
            <v>NULL</v>
          </cell>
          <cell r="AD637">
            <v>3</v>
          </cell>
          <cell r="AE637" t="str">
            <v>NULL</v>
          </cell>
          <cell r="AF637">
            <v>3</v>
          </cell>
          <cell r="AG637">
            <v>3</v>
          </cell>
          <cell r="AH637">
            <v>3</v>
          </cell>
          <cell r="AI637">
            <v>3</v>
          </cell>
          <cell r="AJ637" t="str">
            <v>NULL</v>
          </cell>
          <cell r="AK637" t="str">
            <v>NULL</v>
          </cell>
          <cell r="AL637" t="str">
            <v>NULL</v>
          </cell>
        </row>
        <row r="638">
          <cell r="A638">
            <v>121328</v>
          </cell>
          <cell r="B638">
            <v>8152154</v>
          </cell>
          <cell r="C638" t="str">
            <v>Whitby, East Whitby Community Primary School</v>
          </cell>
          <cell r="D638" t="str">
            <v>Yorkshire and the Humber</v>
          </cell>
          <cell r="E638" t="str">
            <v>North East, Yorkshire and the Humber</v>
          </cell>
          <cell r="F638" t="str">
            <v>North Yorkshire</v>
          </cell>
          <cell r="G638" t="str">
            <v>Scarborough and Whitby</v>
          </cell>
          <cell r="H638" t="str">
            <v>YO22 4HU</v>
          </cell>
          <cell r="I638" t="str">
            <v>Community School</v>
          </cell>
          <cell r="J638" t="str">
            <v>Primary</v>
          </cell>
          <cell r="K638" t="str">
            <v>Does not have a sixth form</v>
          </cell>
          <cell r="L638">
            <v>10002065</v>
          </cell>
          <cell r="M638">
            <v>42346</v>
          </cell>
          <cell r="N638">
            <v>42347</v>
          </cell>
          <cell r="O638" t="str">
            <v>Requires Improvement S5 Reinspection Visit 1</v>
          </cell>
          <cell r="P638" t="str">
            <v>Schools - S5</v>
          </cell>
          <cell r="Q638" t="str">
            <v>NULL</v>
          </cell>
          <cell r="R638">
            <v>2</v>
          </cell>
          <cell r="S638" t="str">
            <v>NULL</v>
          </cell>
          <cell r="T638">
            <v>2</v>
          </cell>
          <cell r="U638">
            <v>2</v>
          </cell>
          <cell r="V638">
            <v>1</v>
          </cell>
          <cell r="W638">
            <v>2</v>
          </cell>
          <cell r="X638" t="str">
            <v>NULL</v>
          </cell>
          <cell r="Y638">
            <v>2</v>
          </cell>
          <cell r="Z638" t="str">
            <v>NULL</v>
          </cell>
          <cell r="AA638" t="str">
            <v>NULL</v>
          </cell>
          <cell r="AB638" t="str">
            <v>NULL</v>
          </cell>
          <cell r="AC638" t="str">
            <v>NULL</v>
          </cell>
          <cell r="AD638">
            <v>3</v>
          </cell>
          <cell r="AE638" t="str">
            <v>NULL</v>
          </cell>
          <cell r="AF638">
            <v>3</v>
          </cell>
          <cell r="AG638">
            <v>3</v>
          </cell>
          <cell r="AH638">
            <v>2</v>
          </cell>
          <cell r="AI638">
            <v>3</v>
          </cell>
          <cell r="AJ638" t="str">
            <v>NULL</v>
          </cell>
          <cell r="AK638" t="str">
            <v>NULL</v>
          </cell>
          <cell r="AL638" t="str">
            <v>NULL</v>
          </cell>
        </row>
        <row r="639">
          <cell r="A639">
            <v>121332</v>
          </cell>
          <cell r="B639">
            <v>8152165</v>
          </cell>
          <cell r="C639" t="str">
            <v>Dishforth Airfield Community Primary School</v>
          </cell>
          <cell r="D639" t="str">
            <v>Yorkshire and the Humber</v>
          </cell>
          <cell r="E639" t="str">
            <v>North East, Yorkshire and the Humber</v>
          </cell>
          <cell r="F639" t="str">
            <v>North Yorkshire</v>
          </cell>
          <cell r="G639" t="str">
            <v>Skipton and Ripon</v>
          </cell>
          <cell r="H639" t="str">
            <v>YO7 3DL</v>
          </cell>
          <cell r="I639" t="str">
            <v>Community School</v>
          </cell>
          <cell r="J639" t="str">
            <v>Primary</v>
          </cell>
          <cell r="K639" t="str">
            <v>Does not have a sixth form</v>
          </cell>
          <cell r="L639">
            <v>10001106</v>
          </cell>
          <cell r="M639">
            <v>42341</v>
          </cell>
          <cell r="N639">
            <v>42342</v>
          </cell>
          <cell r="O639" t="str">
            <v>Maintained Academy and School Short inspection</v>
          </cell>
          <cell r="P639" t="str">
            <v>Schools - S8 deemed S5</v>
          </cell>
          <cell r="Q639" t="str">
            <v>NULL</v>
          </cell>
          <cell r="R639">
            <v>1</v>
          </cell>
          <cell r="S639" t="str">
            <v>NULL</v>
          </cell>
          <cell r="T639">
            <v>1</v>
          </cell>
          <cell r="U639">
            <v>1</v>
          </cell>
          <cell r="V639">
            <v>1</v>
          </cell>
          <cell r="W639">
            <v>1</v>
          </cell>
          <cell r="X639" t="str">
            <v>NULL</v>
          </cell>
          <cell r="Y639">
            <v>1</v>
          </cell>
          <cell r="Z639" t="str">
            <v>NULL</v>
          </cell>
          <cell r="AA639" t="str">
            <v>NULL</v>
          </cell>
          <cell r="AB639" t="str">
            <v>NULL</v>
          </cell>
          <cell r="AC639" t="str">
            <v>NULL</v>
          </cell>
          <cell r="AD639">
            <v>2</v>
          </cell>
          <cell r="AE639" t="str">
            <v>NULL</v>
          </cell>
          <cell r="AF639">
            <v>2</v>
          </cell>
          <cell r="AG639">
            <v>2</v>
          </cell>
          <cell r="AH639">
            <v>2</v>
          </cell>
          <cell r="AI639">
            <v>1</v>
          </cell>
          <cell r="AJ639" t="str">
            <v>NULL</v>
          </cell>
          <cell r="AK639">
            <v>2</v>
          </cell>
          <cell r="AL639">
            <v>9</v>
          </cell>
        </row>
        <row r="640">
          <cell r="A640">
            <v>121334</v>
          </cell>
          <cell r="B640">
            <v>8152167</v>
          </cell>
          <cell r="C640" t="str">
            <v>Colburn Community Primary School</v>
          </cell>
          <cell r="D640" t="str">
            <v>Yorkshire and the Humber</v>
          </cell>
          <cell r="E640" t="str">
            <v>North East, Yorkshire and the Humber</v>
          </cell>
          <cell r="F640" t="str">
            <v>North Yorkshire</v>
          </cell>
          <cell r="G640" t="str">
            <v>Richmond (Yorks)</v>
          </cell>
          <cell r="H640" t="str">
            <v>DL9 4LS</v>
          </cell>
          <cell r="I640" t="str">
            <v>Community School</v>
          </cell>
          <cell r="J640" t="str">
            <v>Primary</v>
          </cell>
          <cell r="K640" t="str">
            <v>Does not have a sixth form</v>
          </cell>
          <cell r="L640">
            <v>10006825</v>
          </cell>
          <cell r="M640">
            <v>42327</v>
          </cell>
          <cell r="N640">
            <v>42327</v>
          </cell>
          <cell r="O640" t="str">
            <v>Requires Improvement monitoring Visit 1</v>
          </cell>
          <cell r="P640" t="str">
            <v>Schools - S8</v>
          </cell>
          <cell r="Q640" t="str">
            <v>NULL</v>
          </cell>
          <cell r="R640" t="str">
            <v>NULL</v>
          </cell>
          <cell r="S640" t="str">
            <v>NULL</v>
          </cell>
          <cell r="T640" t="str">
            <v>NULL</v>
          </cell>
          <cell r="U640" t="str">
            <v>NULL</v>
          </cell>
          <cell r="V640" t="str">
            <v>NULL</v>
          </cell>
          <cell r="W640" t="str">
            <v>NULL</v>
          </cell>
          <cell r="X640" t="str">
            <v>NULL</v>
          </cell>
          <cell r="Y640" t="str">
            <v>NULL</v>
          </cell>
          <cell r="Z640" t="str">
            <v>NULL</v>
          </cell>
          <cell r="AA640" t="str">
            <v>NULL</v>
          </cell>
          <cell r="AB640" t="str">
            <v>NULL</v>
          </cell>
          <cell r="AC640" t="str">
            <v>NULL</v>
          </cell>
          <cell r="AD640">
            <v>3</v>
          </cell>
          <cell r="AE640" t="str">
            <v>NULL</v>
          </cell>
          <cell r="AF640">
            <v>3</v>
          </cell>
          <cell r="AG640">
            <v>3</v>
          </cell>
          <cell r="AH640">
            <v>2</v>
          </cell>
          <cell r="AI640">
            <v>3</v>
          </cell>
          <cell r="AJ640" t="str">
            <v>NULL</v>
          </cell>
          <cell r="AK640">
            <v>3</v>
          </cell>
          <cell r="AL640">
            <v>9</v>
          </cell>
        </row>
        <row r="641">
          <cell r="A641">
            <v>121342</v>
          </cell>
          <cell r="B641">
            <v>8152186</v>
          </cell>
          <cell r="C641" t="str">
            <v>Sheriff Hutton Primary School</v>
          </cell>
          <cell r="D641" t="str">
            <v>Yorkshire and the Humber</v>
          </cell>
          <cell r="E641" t="str">
            <v>North East, Yorkshire and the Humber</v>
          </cell>
          <cell r="F641" t="str">
            <v>North Yorkshire</v>
          </cell>
          <cell r="G641" t="str">
            <v>Thirsk and Malton</v>
          </cell>
          <cell r="H641" t="str">
            <v>YO60 6SH</v>
          </cell>
          <cell r="I641" t="str">
            <v>Community School</v>
          </cell>
          <cell r="J641" t="str">
            <v>Primary</v>
          </cell>
          <cell r="K641" t="str">
            <v>Does not have a sixth form</v>
          </cell>
          <cell r="L641">
            <v>10002066</v>
          </cell>
          <cell r="M641">
            <v>42297</v>
          </cell>
          <cell r="N641">
            <v>42298</v>
          </cell>
          <cell r="O641" t="str">
            <v>Requires Improvement S5 Reinspection Visit 1</v>
          </cell>
          <cell r="P641" t="str">
            <v>Schools - S5</v>
          </cell>
          <cell r="Q641" t="str">
            <v>NULL</v>
          </cell>
          <cell r="R641">
            <v>2</v>
          </cell>
          <cell r="S641" t="str">
            <v>NULL</v>
          </cell>
          <cell r="T641">
            <v>2</v>
          </cell>
          <cell r="U641">
            <v>2</v>
          </cell>
          <cell r="V641">
            <v>2</v>
          </cell>
          <cell r="W641">
            <v>2</v>
          </cell>
          <cell r="X641" t="str">
            <v>NULL</v>
          </cell>
          <cell r="Y641">
            <v>3</v>
          </cell>
          <cell r="Z641" t="str">
            <v>NULL</v>
          </cell>
          <cell r="AA641" t="str">
            <v>NULL</v>
          </cell>
          <cell r="AB641" t="str">
            <v>NULL</v>
          </cell>
          <cell r="AC641" t="str">
            <v>NULL</v>
          </cell>
          <cell r="AD641">
            <v>3</v>
          </cell>
          <cell r="AE641" t="str">
            <v>NULL</v>
          </cell>
          <cell r="AF641">
            <v>3</v>
          </cell>
          <cell r="AG641">
            <v>3</v>
          </cell>
          <cell r="AH641">
            <v>3</v>
          </cell>
          <cell r="AI641">
            <v>3</v>
          </cell>
          <cell r="AJ641" t="str">
            <v>NULL</v>
          </cell>
          <cell r="AK641" t="str">
            <v>NULL</v>
          </cell>
          <cell r="AL641" t="str">
            <v>NULL</v>
          </cell>
        </row>
        <row r="642">
          <cell r="A642">
            <v>121358</v>
          </cell>
          <cell r="B642">
            <v>8152224</v>
          </cell>
          <cell r="C642" t="str">
            <v>Cayton Community Primary School</v>
          </cell>
          <cell r="D642" t="str">
            <v>Yorkshire and the Humber</v>
          </cell>
          <cell r="E642" t="str">
            <v>North East, Yorkshire and the Humber</v>
          </cell>
          <cell r="F642" t="str">
            <v>North Yorkshire</v>
          </cell>
          <cell r="G642" t="str">
            <v>Scarborough and Whitby</v>
          </cell>
          <cell r="H642" t="str">
            <v>YO11 3NN</v>
          </cell>
          <cell r="I642" t="str">
            <v>Community School</v>
          </cell>
          <cell r="J642" t="str">
            <v>Primary</v>
          </cell>
          <cell r="K642" t="str">
            <v>Does not have a sixth form</v>
          </cell>
          <cell r="L642">
            <v>10002073</v>
          </cell>
          <cell r="M642">
            <v>42269</v>
          </cell>
          <cell r="N642">
            <v>42270</v>
          </cell>
          <cell r="O642" t="str">
            <v>Requires Improvement S5 Reinspection Visit 1</v>
          </cell>
          <cell r="P642" t="str">
            <v>Schools - S5</v>
          </cell>
          <cell r="Q642" t="str">
            <v>NULL</v>
          </cell>
          <cell r="R642">
            <v>2</v>
          </cell>
          <cell r="S642" t="str">
            <v>NULL</v>
          </cell>
          <cell r="T642">
            <v>2</v>
          </cell>
          <cell r="U642">
            <v>2</v>
          </cell>
          <cell r="V642">
            <v>2</v>
          </cell>
          <cell r="W642">
            <v>2</v>
          </cell>
          <cell r="X642" t="str">
            <v>NULL</v>
          </cell>
          <cell r="Y642">
            <v>2</v>
          </cell>
          <cell r="Z642" t="str">
            <v>NULL</v>
          </cell>
          <cell r="AA642" t="str">
            <v>NULL</v>
          </cell>
          <cell r="AB642" t="str">
            <v>NULL</v>
          </cell>
          <cell r="AC642" t="str">
            <v>NULL</v>
          </cell>
          <cell r="AD642">
            <v>3</v>
          </cell>
          <cell r="AE642" t="str">
            <v>NULL</v>
          </cell>
          <cell r="AF642">
            <v>3</v>
          </cell>
          <cell r="AG642">
            <v>3</v>
          </cell>
          <cell r="AH642">
            <v>2</v>
          </cell>
          <cell r="AI642">
            <v>3</v>
          </cell>
          <cell r="AJ642" t="str">
            <v>NULL</v>
          </cell>
          <cell r="AK642" t="str">
            <v>NULL</v>
          </cell>
          <cell r="AL642" t="str">
            <v>NULL</v>
          </cell>
        </row>
        <row r="643">
          <cell r="A643">
            <v>121391</v>
          </cell>
          <cell r="B643">
            <v>8152321</v>
          </cell>
          <cell r="C643" t="str">
            <v>Kettlesing Felliscliffe Community Primary School</v>
          </cell>
          <cell r="D643" t="str">
            <v>Yorkshire and the Humber</v>
          </cell>
          <cell r="E643" t="str">
            <v>North East, Yorkshire and the Humber</v>
          </cell>
          <cell r="F643" t="str">
            <v>North Yorkshire</v>
          </cell>
          <cell r="G643" t="str">
            <v>Skipton and Ripon</v>
          </cell>
          <cell r="H643" t="str">
            <v>HG3 2LB</v>
          </cell>
          <cell r="I643" t="str">
            <v>Community School</v>
          </cell>
          <cell r="J643" t="str">
            <v>Primary</v>
          </cell>
          <cell r="K643" t="str">
            <v>Does not have a sixth form</v>
          </cell>
          <cell r="L643">
            <v>10002726</v>
          </cell>
          <cell r="M643">
            <v>42311</v>
          </cell>
          <cell r="N643">
            <v>42311</v>
          </cell>
          <cell r="O643" t="str">
            <v>Maintained Academy and School Short inspection</v>
          </cell>
          <cell r="P643" t="str">
            <v>Schools - Short inspection</v>
          </cell>
          <cell r="Q643" t="str">
            <v>NULL</v>
          </cell>
          <cell r="R643" t="str">
            <v>NULL</v>
          </cell>
          <cell r="S643" t="str">
            <v>NULL</v>
          </cell>
          <cell r="T643" t="str">
            <v>NULL</v>
          </cell>
          <cell r="U643" t="str">
            <v>NULL</v>
          </cell>
          <cell r="V643" t="str">
            <v>NULL</v>
          </cell>
          <cell r="W643" t="str">
            <v>NULL</v>
          </cell>
          <cell r="X643" t="str">
            <v>NULL</v>
          </cell>
          <cell r="Y643" t="str">
            <v>NULL</v>
          </cell>
          <cell r="Z643" t="str">
            <v>NULL</v>
          </cell>
          <cell r="AA643" t="str">
            <v>NULL</v>
          </cell>
          <cell r="AB643" t="str">
            <v>NULL</v>
          </cell>
          <cell r="AC643" t="str">
            <v>NULL</v>
          </cell>
          <cell r="AD643">
            <v>2</v>
          </cell>
          <cell r="AE643" t="str">
            <v>NULL</v>
          </cell>
          <cell r="AF643">
            <v>2</v>
          </cell>
          <cell r="AG643">
            <v>2</v>
          </cell>
          <cell r="AH643">
            <v>2</v>
          </cell>
          <cell r="AI643">
            <v>2</v>
          </cell>
          <cell r="AJ643" t="str">
            <v>NULL</v>
          </cell>
          <cell r="AK643">
            <v>8</v>
          </cell>
          <cell r="AL643" t="str">
            <v>NULL</v>
          </cell>
        </row>
        <row r="644">
          <cell r="A644">
            <v>121436</v>
          </cell>
          <cell r="B644">
            <v>8152381</v>
          </cell>
          <cell r="C644" t="str">
            <v>Thorpe Willoughby Community Primary School</v>
          </cell>
          <cell r="D644" t="str">
            <v>Yorkshire and the Humber</v>
          </cell>
          <cell r="E644" t="str">
            <v>North East, Yorkshire and the Humber</v>
          </cell>
          <cell r="F644" t="str">
            <v>North Yorkshire</v>
          </cell>
          <cell r="G644" t="str">
            <v>Selby and Ainsty</v>
          </cell>
          <cell r="H644" t="str">
            <v>YO8 9NX</v>
          </cell>
          <cell r="I644" t="str">
            <v>Community School</v>
          </cell>
          <cell r="J644" t="str">
            <v>Primary</v>
          </cell>
          <cell r="K644" t="str">
            <v>Does not have a sixth form</v>
          </cell>
          <cell r="L644">
            <v>10002069</v>
          </cell>
          <cell r="M644">
            <v>42312</v>
          </cell>
          <cell r="N644">
            <v>42313</v>
          </cell>
          <cell r="O644" t="str">
            <v>Requires Improvement S5 Reinspection Visit 1</v>
          </cell>
          <cell r="P644" t="str">
            <v>Schools - S5</v>
          </cell>
          <cell r="Q644" t="str">
            <v>NULL</v>
          </cell>
          <cell r="R644">
            <v>2</v>
          </cell>
          <cell r="S644" t="str">
            <v>NULL</v>
          </cell>
          <cell r="T644">
            <v>2</v>
          </cell>
          <cell r="U644">
            <v>2</v>
          </cell>
          <cell r="V644">
            <v>2</v>
          </cell>
          <cell r="W644">
            <v>2</v>
          </cell>
          <cell r="X644" t="str">
            <v>NULL</v>
          </cell>
          <cell r="Y644">
            <v>2</v>
          </cell>
          <cell r="Z644" t="str">
            <v>NULL</v>
          </cell>
          <cell r="AA644" t="str">
            <v>NULL</v>
          </cell>
          <cell r="AB644" t="str">
            <v>NULL</v>
          </cell>
          <cell r="AC644" t="str">
            <v>NULL</v>
          </cell>
          <cell r="AD644">
            <v>3</v>
          </cell>
          <cell r="AE644" t="str">
            <v>NULL</v>
          </cell>
          <cell r="AF644">
            <v>3</v>
          </cell>
          <cell r="AG644">
            <v>3</v>
          </cell>
          <cell r="AH644">
            <v>2</v>
          </cell>
          <cell r="AI644">
            <v>3</v>
          </cell>
          <cell r="AJ644" t="str">
            <v>NULL</v>
          </cell>
          <cell r="AK644" t="str">
            <v>NULL</v>
          </cell>
          <cell r="AL644" t="str">
            <v>NULL</v>
          </cell>
        </row>
        <row r="645">
          <cell r="A645">
            <v>121442</v>
          </cell>
          <cell r="B645">
            <v>8152388</v>
          </cell>
          <cell r="C645" t="str">
            <v>Ripon, Greystone Community Primary School</v>
          </cell>
          <cell r="D645" t="str">
            <v>Yorkshire and the Humber</v>
          </cell>
          <cell r="E645" t="str">
            <v>North East, Yorkshire and the Humber</v>
          </cell>
          <cell r="F645" t="str">
            <v>North Yorkshire</v>
          </cell>
          <cell r="G645" t="str">
            <v>Skipton and Ripon</v>
          </cell>
          <cell r="H645" t="str">
            <v>HG4 1RW</v>
          </cell>
          <cell r="I645" t="str">
            <v>Community School</v>
          </cell>
          <cell r="J645" t="str">
            <v>Primary</v>
          </cell>
          <cell r="K645" t="str">
            <v>Does not have a sixth form</v>
          </cell>
          <cell r="L645">
            <v>10007174</v>
          </cell>
          <cell r="M645">
            <v>42349</v>
          </cell>
          <cell r="N645">
            <v>42349</v>
          </cell>
          <cell r="O645" t="str">
            <v>Requires Improvement monitoring Visit 1</v>
          </cell>
          <cell r="P645" t="str">
            <v>Schools - S8</v>
          </cell>
          <cell r="Q645" t="str">
            <v>NULL</v>
          </cell>
          <cell r="R645" t="str">
            <v>NULL</v>
          </cell>
          <cell r="S645" t="str">
            <v>NULL</v>
          </cell>
          <cell r="T645" t="str">
            <v>NULL</v>
          </cell>
          <cell r="U645" t="str">
            <v>NULL</v>
          </cell>
          <cell r="V645" t="str">
            <v>NULL</v>
          </cell>
          <cell r="W645" t="str">
            <v>NULL</v>
          </cell>
          <cell r="X645" t="str">
            <v>NULL</v>
          </cell>
          <cell r="Y645" t="str">
            <v>NULL</v>
          </cell>
          <cell r="Z645" t="str">
            <v>NULL</v>
          </cell>
          <cell r="AA645" t="str">
            <v>NULL</v>
          </cell>
          <cell r="AB645" t="str">
            <v>NULL</v>
          </cell>
          <cell r="AC645" t="str">
            <v>NULL</v>
          </cell>
          <cell r="AD645">
            <v>3</v>
          </cell>
          <cell r="AE645" t="str">
            <v>NULL</v>
          </cell>
          <cell r="AF645">
            <v>3</v>
          </cell>
          <cell r="AG645">
            <v>3</v>
          </cell>
          <cell r="AH645">
            <v>3</v>
          </cell>
          <cell r="AI645">
            <v>3</v>
          </cell>
          <cell r="AJ645" t="str">
            <v>NULL</v>
          </cell>
          <cell r="AK645">
            <v>2</v>
          </cell>
          <cell r="AL645">
            <v>9</v>
          </cell>
        </row>
        <row r="646">
          <cell r="A646">
            <v>121444</v>
          </cell>
          <cell r="B646">
            <v>8152390</v>
          </cell>
          <cell r="C646" t="str">
            <v>Barwic Parade Community Primary School, Selby</v>
          </cell>
          <cell r="D646" t="str">
            <v>Yorkshire and the Humber</v>
          </cell>
          <cell r="E646" t="str">
            <v>North East, Yorkshire and the Humber</v>
          </cell>
          <cell r="F646" t="str">
            <v>North Yorkshire</v>
          </cell>
          <cell r="G646" t="str">
            <v>Selby and Ainsty</v>
          </cell>
          <cell r="H646" t="str">
            <v>YO8 8DJ</v>
          </cell>
          <cell r="I646" t="str">
            <v>Community School</v>
          </cell>
          <cell r="J646" t="str">
            <v>Primary</v>
          </cell>
          <cell r="K646" t="str">
            <v>Does not have a sixth form</v>
          </cell>
          <cell r="L646">
            <v>10006798</v>
          </cell>
          <cell r="M646">
            <v>42328</v>
          </cell>
          <cell r="N646">
            <v>42328</v>
          </cell>
          <cell r="O646" t="str">
            <v>Requires Improvement monitoring Visit 1</v>
          </cell>
          <cell r="P646" t="str">
            <v>Schools - S8</v>
          </cell>
          <cell r="Q646" t="str">
            <v>NULL</v>
          </cell>
          <cell r="R646" t="str">
            <v>NULL</v>
          </cell>
          <cell r="S646" t="str">
            <v>NULL</v>
          </cell>
          <cell r="T646" t="str">
            <v>NULL</v>
          </cell>
          <cell r="U646" t="str">
            <v>NULL</v>
          </cell>
          <cell r="V646" t="str">
            <v>NULL</v>
          </cell>
          <cell r="W646" t="str">
            <v>NULL</v>
          </cell>
          <cell r="X646" t="str">
            <v>NULL</v>
          </cell>
          <cell r="Y646" t="str">
            <v>NULL</v>
          </cell>
          <cell r="Z646" t="str">
            <v>NULL</v>
          </cell>
          <cell r="AA646" t="str">
            <v>NULL</v>
          </cell>
          <cell r="AB646" t="str">
            <v>NULL</v>
          </cell>
          <cell r="AC646" t="str">
            <v>NULL</v>
          </cell>
          <cell r="AD646">
            <v>3</v>
          </cell>
          <cell r="AE646" t="str">
            <v>NULL</v>
          </cell>
          <cell r="AF646">
            <v>3</v>
          </cell>
          <cell r="AG646">
            <v>3</v>
          </cell>
          <cell r="AH646">
            <v>3</v>
          </cell>
          <cell r="AI646">
            <v>3</v>
          </cell>
          <cell r="AJ646" t="str">
            <v>NULL</v>
          </cell>
          <cell r="AK646">
            <v>2</v>
          </cell>
          <cell r="AL646">
            <v>9</v>
          </cell>
        </row>
        <row r="647">
          <cell r="A647">
            <v>121452</v>
          </cell>
          <cell r="B647">
            <v>8152404</v>
          </cell>
          <cell r="C647" t="str">
            <v>Langton Primary School</v>
          </cell>
          <cell r="D647" t="str">
            <v>Yorkshire and the Humber</v>
          </cell>
          <cell r="E647" t="str">
            <v>North East, Yorkshire and the Humber</v>
          </cell>
          <cell r="F647" t="str">
            <v>North Yorkshire</v>
          </cell>
          <cell r="G647" t="str">
            <v>Thirsk and Malton</v>
          </cell>
          <cell r="H647" t="str">
            <v>YO17 9QP</v>
          </cell>
          <cell r="I647" t="str">
            <v>Community School</v>
          </cell>
          <cell r="J647" t="str">
            <v>Primary</v>
          </cell>
          <cell r="K647" t="str">
            <v>Does not have a sixth form</v>
          </cell>
          <cell r="L647">
            <v>10002075</v>
          </cell>
          <cell r="M647">
            <v>42271</v>
          </cell>
          <cell r="N647">
            <v>42272</v>
          </cell>
          <cell r="O647" t="str">
            <v>Requires Improvement S5 Reinspection Visit 1</v>
          </cell>
          <cell r="P647" t="str">
            <v>Schools - S5</v>
          </cell>
          <cell r="Q647" t="str">
            <v>NULL</v>
          </cell>
          <cell r="R647">
            <v>2</v>
          </cell>
          <cell r="S647" t="str">
            <v>NULL</v>
          </cell>
          <cell r="T647">
            <v>2</v>
          </cell>
          <cell r="U647">
            <v>2</v>
          </cell>
          <cell r="V647">
            <v>2</v>
          </cell>
          <cell r="W647">
            <v>2</v>
          </cell>
          <cell r="X647" t="str">
            <v>NULL</v>
          </cell>
          <cell r="Y647">
            <v>2</v>
          </cell>
          <cell r="Z647" t="str">
            <v>NULL</v>
          </cell>
          <cell r="AA647" t="str">
            <v>NULL</v>
          </cell>
          <cell r="AB647" t="str">
            <v>NULL</v>
          </cell>
          <cell r="AC647" t="str">
            <v>NULL</v>
          </cell>
          <cell r="AD647">
            <v>3</v>
          </cell>
          <cell r="AE647" t="str">
            <v>NULL</v>
          </cell>
          <cell r="AF647">
            <v>3</v>
          </cell>
          <cell r="AG647">
            <v>3</v>
          </cell>
          <cell r="AH647">
            <v>3</v>
          </cell>
          <cell r="AI647">
            <v>3</v>
          </cell>
          <cell r="AJ647" t="str">
            <v>NULL</v>
          </cell>
          <cell r="AK647" t="str">
            <v>NULL</v>
          </cell>
          <cell r="AL647" t="str">
            <v>NULL</v>
          </cell>
        </row>
        <row r="648">
          <cell r="A648">
            <v>121480</v>
          </cell>
          <cell r="B648">
            <v>8153012</v>
          </cell>
          <cell r="C648" t="str">
            <v>Bilsdale Midcable Chop Gate Church of England Voluntary Controlled Primary School</v>
          </cell>
          <cell r="D648" t="str">
            <v>Yorkshire and the Humber</v>
          </cell>
          <cell r="E648" t="str">
            <v>North East, Yorkshire and the Humber</v>
          </cell>
          <cell r="F648" t="str">
            <v>North Yorkshire</v>
          </cell>
          <cell r="G648" t="str">
            <v>Richmond (Yorks)</v>
          </cell>
          <cell r="H648" t="str">
            <v>TS9 7JL</v>
          </cell>
          <cell r="I648" t="str">
            <v>Voluntary Controlled School</v>
          </cell>
          <cell r="J648" t="str">
            <v>Primary</v>
          </cell>
          <cell r="K648" t="str">
            <v>Does not have a sixth form</v>
          </cell>
          <cell r="L648">
            <v>10002807</v>
          </cell>
          <cell r="M648">
            <v>42269</v>
          </cell>
          <cell r="N648">
            <v>42270</v>
          </cell>
          <cell r="O648" t="str">
            <v>Maintained Academy and School Short inspection</v>
          </cell>
          <cell r="P648" t="str">
            <v>Schools - S8 deemed S5</v>
          </cell>
          <cell r="Q648" t="str">
            <v>NULL</v>
          </cell>
          <cell r="R648">
            <v>3</v>
          </cell>
          <cell r="S648" t="str">
            <v>NULL</v>
          </cell>
          <cell r="T648">
            <v>3</v>
          </cell>
          <cell r="U648">
            <v>3</v>
          </cell>
          <cell r="V648">
            <v>3</v>
          </cell>
          <cell r="W648">
            <v>3</v>
          </cell>
          <cell r="X648" t="str">
            <v>NULL</v>
          </cell>
          <cell r="Y648">
            <v>2</v>
          </cell>
          <cell r="Z648" t="str">
            <v>NULL</v>
          </cell>
          <cell r="AA648" t="str">
            <v>NULL</v>
          </cell>
          <cell r="AB648" t="str">
            <v>NULL</v>
          </cell>
          <cell r="AC648" t="str">
            <v>NULL</v>
          </cell>
          <cell r="AD648">
            <v>2</v>
          </cell>
          <cell r="AE648" t="str">
            <v>NULL</v>
          </cell>
          <cell r="AF648">
            <v>2</v>
          </cell>
          <cell r="AG648">
            <v>2</v>
          </cell>
          <cell r="AH648">
            <v>1</v>
          </cell>
          <cell r="AI648">
            <v>1</v>
          </cell>
          <cell r="AJ648" t="str">
            <v>NULL</v>
          </cell>
          <cell r="AK648">
            <v>8</v>
          </cell>
          <cell r="AL648" t="str">
            <v>NULL</v>
          </cell>
        </row>
        <row r="649">
          <cell r="A649">
            <v>121492</v>
          </cell>
          <cell r="B649">
            <v>8153039</v>
          </cell>
          <cell r="C649" t="str">
            <v>Foston Church of England Voluntary Controlled Primary School</v>
          </cell>
          <cell r="D649" t="str">
            <v>Yorkshire and the Humber</v>
          </cell>
          <cell r="E649" t="str">
            <v>North East, Yorkshire and the Humber</v>
          </cell>
          <cell r="F649" t="str">
            <v>North Yorkshire</v>
          </cell>
          <cell r="G649" t="str">
            <v>Thirsk and Malton</v>
          </cell>
          <cell r="H649" t="str">
            <v>YO60 7QB</v>
          </cell>
          <cell r="I649" t="str">
            <v>Voluntary Controlled School</v>
          </cell>
          <cell r="J649" t="str">
            <v>Primary</v>
          </cell>
          <cell r="K649" t="str">
            <v>Does not have a sixth form</v>
          </cell>
          <cell r="L649">
            <v>10001323</v>
          </cell>
          <cell r="M649">
            <v>42339</v>
          </cell>
          <cell r="N649">
            <v>42339</v>
          </cell>
          <cell r="O649" t="str">
            <v>Maintained Academy and School Short inspection</v>
          </cell>
          <cell r="P649" t="str">
            <v>Schools - Short inspection</v>
          </cell>
          <cell r="Q649" t="str">
            <v>NULL</v>
          </cell>
          <cell r="R649" t="str">
            <v>NULL</v>
          </cell>
          <cell r="S649" t="str">
            <v>NULL</v>
          </cell>
          <cell r="T649" t="str">
            <v>NULL</v>
          </cell>
          <cell r="U649" t="str">
            <v>NULL</v>
          </cell>
          <cell r="V649" t="str">
            <v>NULL</v>
          </cell>
          <cell r="W649" t="str">
            <v>NULL</v>
          </cell>
          <cell r="X649" t="str">
            <v>NULL</v>
          </cell>
          <cell r="Y649" t="str">
            <v>NULL</v>
          </cell>
          <cell r="Z649" t="str">
            <v>NULL</v>
          </cell>
          <cell r="AA649" t="str">
            <v>NULL</v>
          </cell>
          <cell r="AB649" t="str">
            <v>NULL</v>
          </cell>
          <cell r="AC649" t="str">
            <v>NULL</v>
          </cell>
          <cell r="AD649">
            <v>2</v>
          </cell>
          <cell r="AE649" t="str">
            <v>NULL</v>
          </cell>
          <cell r="AF649">
            <v>2</v>
          </cell>
          <cell r="AG649">
            <v>2</v>
          </cell>
          <cell r="AH649">
            <v>1</v>
          </cell>
          <cell r="AI649">
            <v>2</v>
          </cell>
          <cell r="AJ649" t="str">
            <v>NULL</v>
          </cell>
          <cell r="AK649">
            <v>2</v>
          </cell>
          <cell r="AL649">
            <v>9</v>
          </cell>
        </row>
        <row r="650">
          <cell r="A650">
            <v>121500</v>
          </cell>
          <cell r="B650">
            <v>8153054</v>
          </cell>
          <cell r="C650" t="str">
            <v>Hovingham Church of England Voluntary Controlled Primary School</v>
          </cell>
          <cell r="D650" t="str">
            <v>Yorkshire and the Humber</v>
          </cell>
          <cell r="E650" t="str">
            <v>North East, Yorkshire and the Humber</v>
          </cell>
          <cell r="F650" t="str">
            <v>North Yorkshire</v>
          </cell>
          <cell r="G650" t="str">
            <v>Thirsk and Malton</v>
          </cell>
          <cell r="H650" t="str">
            <v>YO62 4LF</v>
          </cell>
          <cell r="I650" t="str">
            <v>Voluntary Controlled School</v>
          </cell>
          <cell r="J650" t="str">
            <v>Primary</v>
          </cell>
          <cell r="K650" t="str">
            <v>Does not have a sixth form</v>
          </cell>
          <cell r="L650">
            <v>10000585</v>
          </cell>
          <cell r="M650">
            <v>42318</v>
          </cell>
          <cell r="N650">
            <v>42319</v>
          </cell>
          <cell r="O650" t="str">
            <v>Maintained Academy and School Short inspection</v>
          </cell>
          <cell r="P650" t="str">
            <v>Schools - S8 deemed S5</v>
          </cell>
          <cell r="Q650" t="str">
            <v>NULL</v>
          </cell>
          <cell r="R650">
            <v>3</v>
          </cell>
          <cell r="S650" t="str">
            <v>NULL</v>
          </cell>
          <cell r="T650">
            <v>3</v>
          </cell>
          <cell r="U650">
            <v>3</v>
          </cell>
          <cell r="V650">
            <v>2</v>
          </cell>
          <cell r="W650">
            <v>3</v>
          </cell>
          <cell r="X650" t="str">
            <v>NULL</v>
          </cell>
          <cell r="Y650">
            <v>3</v>
          </cell>
          <cell r="Z650" t="str">
            <v>NULL</v>
          </cell>
          <cell r="AA650" t="str">
            <v>NULL</v>
          </cell>
          <cell r="AB650" t="str">
            <v>NULL</v>
          </cell>
          <cell r="AC650" t="str">
            <v>NULL</v>
          </cell>
          <cell r="AD650">
            <v>2</v>
          </cell>
          <cell r="AE650" t="str">
            <v>NULL</v>
          </cell>
          <cell r="AF650">
            <v>2</v>
          </cell>
          <cell r="AG650">
            <v>2</v>
          </cell>
          <cell r="AH650">
            <v>1</v>
          </cell>
          <cell r="AI650">
            <v>2</v>
          </cell>
          <cell r="AJ650" t="str">
            <v>NULL</v>
          </cell>
          <cell r="AK650">
            <v>8</v>
          </cell>
          <cell r="AL650" t="str">
            <v>NULL</v>
          </cell>
        </row>
        <row r="651">
          <cell r="A651">
            <v>121512</v>
          </cell>
          <cell r="B651">
            <v>8153092</v>
          </cell>
          <cell r="C651" t="str">
            <v>Richmond Church of England Primary School</v>
          </cell>
          <cell r="D651" t="str">
            <v>Yorkshire and the Humber</v>
          </cell>
          <cell r="E651" t="str">
            <v>North East, Yorkshire and the Humber</v>
          </cell>
          <cell r="F651" t="str">
            <v>North Yorkshire</v>
          </cell>
          <cell r="G651" t="str">
            <v>Richmond (Yorks)</v>
          </cell>
          <cell r="H651" t="str">
            <v>DL10 4NF</v>
          </cell>
          <cell r="I651" t="str">
            <v>Voluntary Controlled School</v>
          </cell>
          <cell r="J651" t="str">
            <v>Primary</v>
          </cell>
          <cell r="K651" t="str">
            <v>Does not have a sixth form</v>
          </cell>
          <cell r="L651">
            <v>10004018</v>
          </cell>
          <cell r="M651">
            <v>42283</v>
          </cell>
          <cell r="N651">
            <v>42284</v>
          </cell>
          <cell r="O651" t="str">
            <v>Schools into Special Measures Visit 2</v>
          </cell>
          <cell r="P651" t="str">
            <v>Schools - S8</v>
          </cell>
          <cell r="Q651" t="str">
            <v>NULL</v>
          </cell>
          <cell r="R651" t="str">
            <v>NULL</v>
          </cell>
          <cell r="S651" t="str">
            <v>NULL</v>
          </cell>
          <cell r="T651" t="str">
            <v>NULL</v>
          </cell>
          <cell r="U651" t="str">
            <v>NULL</v>
          </cell>
          <cell r="V651" t="str">
            <v>NULL</v>
          </cell>
          <cell r="W651" t="str">
            <v>NULL</v>
          </cell>
          <cell r="X651" t="str">
            <v>NULL</v>
          </cell>
          <cell r="Y651" t="str">
            <v>NULL</v>
          </cell>
          <cell r="Z651" t="str">
            <v>NULL</v>
          </cell>
          <cell r="AA651" t="str">
            <v>NULL</v>
          </cell>
          <cell r="AB651" t="str">
            <v>NULL</v>
          </cell>
          <cell r="AC651" t="str">
            <v>NULL</v>
          </cell>
          <cell r="AD651">
            <v>4</v>
          </cell>
          <cell r="AE651" t="str">
            <v>SM</v>
          </cell>
          <cell r="AF651">
            <v>4</v>
          </cell>
          <cell r="AG651">
            <v>4</v>
          </cell>
          <cell r="AH651">
            <v>3</v>
          </cell>
          <cell r="AI651">
            <v>4</v>
          </cell>
          <cell r="AJ651" t="str">
            <v>NULL</v>
          </cell>
          <cell r="AK651">
            <v>2</v>
          </cell>
          <cell r="AL651">
            <v>9</v>
          </cell>
        </row>
        <row r="652">
          <cell r="A652">
            <v>121527</v>
          </cell>
          <cell r="B652">
            <v>8153133</v>
          </cell>
          <cell r="C652" t="str">
            <v>Barton Church of England Primary School</v>
          </cell>
          <cell r="D652" t="str">
            <v>Yorkshire and the Humber</v>
          </cell>
          <cell r="E652" t="str">
            <v>North East, Yorkshire and the Humber</v>
          </cell>
          <cell r="F652" t="str">
            <v>North Yorkshire</v>
          </cell>
          <cell r="G652" t="str">
            <v>Richmond (Yorks)</v>
          </cell>
          <cell r="H652" t="str">
            <v>DL10 6LJ</v>
          </cell>
          <cell r="I652" t="str">
            <v>Voluntary Controlled School</v>
          </cell>
          <cell r="J652" t="str">
            <v>Primary</v>
          </cell>
          <cell r="K652" t="str">
            <v>Does not have a sixth form</v>
          </cell>
          <cell r="L652">
            <v>10006736</v>
          </cell>
          <cell r="M652">
            <v>42285</v>
          </cell>
          <cell r="N652">
            <v>42285</v>
          </cell>
          <cell r="O652" t="str">
            <v>Requires Improvement monitoring Visit 1</v>
          </cell>
          <cell r="P652" t="str">
            <v>Schools - S8</v>
          </cell>
          <cell r="Q652" t="str">
            <v>NULL</v>
          </cell>
          <cell r="R652" t="str">
            <v>NULL</v>
          </cell>
          <cell r="S652" t="str">
            <v>NULL</v>
          </cell>
          <cell r="T652" t="str">
            <v>NULL</v>
          </cell>
          <cell r="U652" t="str">
            <v>NULL</v>
          </cell>
          <cell r="V652" t="str">
            <v>NULL</v>
          </cell>
          <cell r="W652" t="str">
            <v>NULL</v>
          </cell>
          <cell r="X652" t="str">
            <v>NULL</v>
          </cell>
          <cell r="Y652" t="str">
            <v>NULL</v>
          </cell>
          <cell r="Z652" t="str">
            <v>NULL</v>
          </cell>
          <cell r="AA652" t="str">
            <v>NULL</v>
          </cell>
          <cell r="AB652" t="str">
            <v>NULL</v>
          </cell>
          <cell r="AC652" t="str">
            <v>NULL</v>
          </cell>
          <cell r="AD652">
            <v>3</v>
          </cell>
          <cell r="AE652" t="str">
            <v>NULL</v>
          </cell>
          <cell r="AF652">
            <v>3</v>
          </cell>
          <cell r="AG652">
            <v>3</v>
          </cell>
          <cell r="AH652">
            <v>3</v>
          </cell>
          <cell r="AI652">
            <v>3</v>
          </cell>
          <cell r="AJ652" t="str">
            <v>NULL</v>
          </cell>
          <cell r="AK652">
            <v>3</v>
          </cell>
          <cell r="AL652">
            <v>9</v>
          </cell>
        </row>
        <row r="653">
          <cell r="A653">
            <v>121543</v>
          </cell>
          <cell r="B653">
            <v>8153208</v>
          </cell>
          <cell r="C653" t="str">
            <v>Melsonby Methodist Primary School</v>
          </cell>
          <cell r="D653" t="str">
            <v>Yorkshire and the Humber</v>
          </cell>
          <cell r="E653" t="str">
            <v>North East, Yorkshire and the Humber</v>
          </cell>
          <cell r="F653" t="str">
            <v>North Yorkshire</v>
          </cell>
          <cell r="G653" t="str">
            <v>Richmond (Yorks)</v>
          </cell>
          <cell r="H653" t="str">
            <v>DL10 5ND</v>
          </cell>
          <cell r="I653" t="str">
            <v>Voluntary Controlled School</v>
          </cell>
          <cell r="J653" t="str">
            <v>Primary</v>
          </cell>
          <cell r="K653" t="str">
            <v>Does not have a sixth form</v>
          </cell>
          <cell r="L653">
            <v>10003600</v>
          </cell>
          <cell r="M653">
            <v>42346</v>
          </cell>
          <cell r="N653">
            <v>42346</v>
          </cell>
          <cell r="O653" t="str">
            <v>Maintained Academy and School Short inspection</v>
          </cell>
          <cell r="P653" t="str">
            <v>Schools - Short inspection</v>
          </cell>
          <cell r="Q653" t="str">
            <v>NULL</v>
          </cell>
          <cell r="R653" t="str">
            <v>NULL</v>
          </cell>
          <cell r="S653" t="str">
            <v>NULL</v>
          </cell>
          <cell r="T653" t="str">
            <v>NULL</v>
          </cell>
          <cell r="U653" t="str">
            <v>NULL</v>
          </cell>
          <cell r="V653" t="str">
            <v>NULL</v>
          </cell>
          <cell r="W653" t="str">
            <v>NULL</v>
          </cell>
          <cell r="X653" t="str">
            <v>NULL</v>
          </cell>
          <cell r="Y653" t="str">
            <v>NULL</v>
          </cell>
          <cell r="Z653" t="str">
            <v>NULL</v>
          </cell>
          <cell r="AA653" t="str">
            <v>NULL</v>
          </cell>
          <cell r="AB653" t="str">
            <v>NULL</v>
          </cell>
          <cell r="AC653" t="str">
            <v>NULL</v>
          </cell>
          <cell r="AD653">
            <v>2</v>
          </cell>
          <cell r="AE653" t="str">
            <v>NULL</v>
          </cell>
          <cell r="AF653">
            <v>2</v>
          </cell>
          <cell r="AG653">
            <v>2</v>
          </cell>
          <cell r="AH653">
            <v>2</v>
          </cell>
          <cell r="AI653">
            <v>1</v>
          </cell>
          <cell r="AJ653" t="str">
            <v>NULL</v>
          </cell>
          <cell r="AK653">
            <v>2</v>
          </cell>
          <cell r="AL653">
            <v>9</v>
          </cell>
        </row>
        <row r="654">
          <cell r="A654">
            <v>121596</v>
          </cell>
          <cell r="B654">
            <v>8153282</v>
          </cell>
          <cell r="C654" t="str">
            <v>Wistow Parochial Church of England Voluntary Controlled Primary School</v>
          </cell>
          <cell r="D654" t="str">
            <v>Yorkshire and the Humber</v>
          </cell>
          <cell r="E654" t="str">
            <v>North East, Yorkshire and the Humber</v>
          </cell>
          <cell r="F654" t="str">
            <v>North Yorkshire</v>
          </cell>
          <cell r="G654" t="str">
            <v>Selby and Ainsty</v>
          </cell>
          <cell r="H654" t="str">
            <v>YO8 3UU</v>
          </cell>
          <cell r="I654" t="str">
            <v>Voluntary Controlled School</v>
          </cell>
          <cell r="J654" t="str">
            <v>Primary</v>
          </cell>
          <cell r="K654" t="str">
            <v>Does not have a sixth form</v>
          </cell>
          <cell r="L654">
            <v>10000457</v>
          </cell>
          <cell r="M654">
            <v>42348</v>
          </cell>
          <cell r="N654">
            <v>42349</v>
          </cell>
          <cell r="O654" t="str">
            <v>Maintained Academy and School Short inspection</v>
          </cell>
          <cell r="P654" t="str">
            <v>Schools - S8 deemed S5</v>
          </cell>
          <cell r="Q654" t="str">
            <v>NULL</v>
          </cell>
          <cell r="R654">
            <v>2</v>
          </cell>
          <cell r="S654" t="str">
            <v>NULL</v>
          </cell>
          <cell r="T654">
            <v>2</v>
          </cell>
          <cell r="U654">
            <v>2</v>
          </cell>
          <cell r="V654">
            <v>2</v>
          </cell>
          <cell r="W654">
            <v>2</v>
          </cell>
          <cell r="X654" t="str">
            <v>NULL</v>
          </cell>
          <cell r="Y654">
            <v>2</v>
          </cell>
          <cell r="Z654" t="str">
            <v>NULL</v>
          </cell>
          <cell r="AA654" t="str">
            <v>NULL</v>
          </cell>
          <cell r="AB654" t="str">
            <v>NULL</v>
          </cell>
          <cell r="AC654" t="str">
            <v>NULL</v>
          </cell>
          <cell r="AD654">
            <v>2</v>
          </cell>
          <cell r="AE654" t="str">
            <v>NULL</v>
          </cell>
          <cell r="AF654">
            <v>2</v>
          </cell>
          <cell r="AG654">
            <v>2</v>
          </cell>
          <cell r="AH654">
            <v>2</v>
          </cell>
          <cell r="AI654">
            <v>2</v>
          </cell>
          <cell r="AJ654" t="str">
            <v>NULL</v>
          </cell>
          <cell r="AK654">
            <v>8</v>
          </cell>
          <cell r="AL654" t="str">
            <v>NULL</v>
          </cell>
        </row>
        <row r="655">
          <cell r="A655">
            <v>121602</v>
          </cell>
          <cell r="B655">
            <v>8153289</v>
          </cell>
          <cell r="C655" t="str">
            <v>Askrigg Voluntary Controlled Primary School</v>
          </cell>
          <cell r="D655" t="str">
            <v>Yorkshire and the Humber</v>
          </cell>
          <cell r="E655" t="str">
            <v>North East, Yorkshire and the Humber</v>
          </cell>
          <cell r="F655" t="str">
            <v>North Yorkshire</v>
          </cell>
          <cell r="G655" t="str">
            <v>Richmond (Yorks)</v>
          </cell>
          <cell r="H655" t="str">
            <v>DL8 3BJ</v>
          </cell>
          <cell r="I655" t="str">
            <v>Voluntary Controlled School</v>
          </cell>
          <cell r="J655" t="str">
            <v>Primary</v>
          </cell>
          <cell r="K655" t="str">
            <v>Does not have a sixth form</v>
          </cell>
          <cell r="L655">
            <v>10003014</v>
          </cell>
          <cell r="M655">
            <v>42313</v>
          </cell>
          <cell r="N655">
            <v>42313</v>
          </cell>
          <cell r="O655" t="str">
            <v>Maintained Academy and School Short inspection</v>
          </cell>
          <cell r="P655" t="str">
            <v>Schools - Short inspection</v>
          </cell>
          <cell r="Q655" t="str">
            <v>NULL</v>
          </cell>
          <cell r="R655" t="str">
            <v>NULL</v>
          </cell>
          <cell r="S655" t="str">
            <v>NULL</v>
          </cell>
          <cell r="T655" t="str">
            <v>NULL</v>
          </cell>
          <cell r="U655" t="str">
            <v>NULL</v>
          </cell>
          <cell r="V655" t="str">
            <v>NULL</v>
          </cell>
          <cell r="W655" t="str">
            <v>NULL</v>
          </cell>
          <cell r="X655" t="str">
            <v>NULL</v>
          </cell>
          <cell r="Y655" t="str">
            <v>NULL</v>
          </cell>
          <cell r="Z655" t="str">
            <v>NULL</v>
          </cell>
          <cell r="AA655" t="str">
            <v>NULL</v>
          </cell>
          <cell r="AB655" t="str">
            <v>NULL</v>
          </cell>
          <cell r="AC655" t="str">
            <v>NULL</v>
          </cell>
          <cell r="AD655">
            <v>2</v>
          </cell>
          <cell r="AE655" t="str">
            <v>NULL</v>
          </cell>
          <cell r="AF655">
            <v>2</v>
          </cell>
          <cell r="AG655">
            <v>2</v>
          </cell>
          <cell r="AH655">
            <v>2</v>
          </cell>
          <cell r="AI655">
            <v>2</v>
          </cell>
          <cell r="AJ655" t="str">
            <v>NULL</v>
          </cell>
          <cell r="AK655">
            <v>8</v>
          </cell>
          <cell r="AL655" t="str">
            <v>NULL</v>
          </cell>
        </row>
        <row r="656">
          <cell r="A656">
            <v>121604</v>
          </cell>
          <cell r="B656">
            <v>8153301</v>
          </cell>
          <cell r="C656" t="str">
            <v>Bolton-on-Swale St Mary's CofE Primary School</v>
          </cell>
          <cell r="D656" t="str">
            <v>Yorkshire and the Humber</v>
          </cell>
          <cell r="E656" t="str">
            <v>North East, Yorkshire and the Humber</v>
          </cell>
          <cell r="F656" t="str">
            <v>North Yorkshire</v>
          </cell>
          <cell r="G656" t="str">
            <v>Richmond (Yorks)</v>
          </cell>
          <cell r="H656" t="str">
            <v>DL10 6AQ</v>
          </cell>
          <cell r="I656" t="str">
            <v>Voluntary Aided School</v>
          </cell>
          <cell r="J656" t="str">
            <v>Primary</v>
          </cell>
          <cell r="K656" t="str">
            <v>Does not have a sixth form</v>
          </cell>
          <cell r="L656">
            <v>10003204</v>
          </cell>
          <cell r="M656">
            <v>42348</v>
          </cell>
          <cell r="N656">
            <v>42348</v>
          </cell>
          <cell r="O656" t="str">
            <v>Maintained Academy and School Short inspection</v>
          </cell>
          <cell r="P656" t="str">
            <v>Schools - Short inspection</v>
          </cell>
          <cell r="Q656" t="str">
            <v>NULL</v>
          </cell>
          <cell r="R656" t="str">
            <v>NULL</v>
          </cell>
          <cell r="S656" t="str">
            <v>NULL</v>
          </cell>
          <cell r="T656" t="str">
            <v>NULL</v>
          </cell>
          <cell r="U656" t="str">
            <v>NULL</v>
          </cell>
          <cell r="V656" t="str">
            <v>NULL</v>
          </cell>
          <cell r="W656" t="str">
            <v>NULL</v>
          </cell>
          <cell r="X656" t="str">
            <v>NULL</v>
          </cell>
          <cell r="Y656" t="str">
            <v>NULL</v>
          </cell>
          <cell r="Z656" t="str">
            <v>NULL</v>
          </cell>
          <cell r="AA656" t="str">
            <v>NULL</v>
          </cell>
          <cell r="AB656" t="str">
            <v>NULL</v>
          </cell>
          <cell r="AC656" t="str">
            <v>NULL</v>
          </cell>
          <cell r="AD656">
            <v>2</v>
          </cell>
          <cell r="AE656" t="str">
            <v>NULL</v>
          </cell>
          <cell r="AF656">
            <v>2</v>
          </cell>
          <cell r="AG656">
            <v>2</v>
          </cell>
          <cell r="AH656">
            <v>2</v>
          </cell>
          <cell r="AI656">
            <v>2</v>
          </cell>
          <cell r="AJ656" t="str">
            <v>NULL</v>
          </cell>
          <cell r="AK656">
            <v>8</v>
          </cell>
          <cell r="AL656" t="str">
            <v>NULL</v>
          </cell>
        </row>
        <row r="657">
          <cell r="A657">
            <v>121662</v>
          </cell>
          <cell r="B657">
            <v>8164003</v>
          </cell>
          <cell r="C657" t="str">
            <v>Canon Lee School</v>
          </cell>
          <cell r="D657" t="str">
            <v>Yorkshire and the Humber</v>
          </cell>
          <cell r="E657" t="str">
            <v>North East, Yorkshire and the Humber</v>
          </cell>
          <cell r="F657" t="str">
            <v>York</v>
          </cell>
          <cell r="G657" t="str">
            <v>York Outer</v>
          </cell>
          <cell r="H657" t="str">
            <v>YO30 6ZS</v>
          </cell>
          <cell r="I657" t="str">
            <v>Community School</v>
          </cell>
          <cell r="J657" t="str">
            <v>Secondary</v>
          </cell>
          <cell r="K657" t="str">
            <v>Does not have a sixth form</v>
          </cell>
          <cell r="L657">
            <v>10002026</v>
          </cell>
          <cell r="M657">
            <v>42284</v>
          </cell>
          <cell r="N657">
            <v>42285</v>
          </cell>
          <cell r="O657" t="str">
            <v>Requires Improvement S5 Reinspection Visit 1</v>
          </cell>
          <cell r="P657" t="str">
            <v>Schools - S5</v>
          </cell>
          <cell r="Q657" t="str">
            <v>NULL</v>
          </cell>
          <cell r="R657">
            <v>4</v>
          </cell>
          <cell r="S657" t="str">
            <v>SM</v>
          </cell>
          <cell r="T657">
            <v>4</v>
          </cell>
          <cell r="U657">
            <v>4</v>
          </cell>
          <cell r="V657">
            <v>3</v>
          </cell>
          <cell r="W657">
            <v>4</v>
          </cell>
          <cell r="X657" t="str">
            <v>NULL</v>
          </cell>
          <cell r="Y657" t="str">
            <v>NULL</v>
          </cell>
          <cell r="Z657" t="str">
            <v>NULL</v>
          </cell>
          <cell r="AA657" t="str">
            <v>NULL</v>
          </cell>
          <cell r="AB657" t="str">
            <v>NULL</v>
          </cell>
          <cell r="AC657" t="str">
            <v>NULL</v>
          </cell>
          <cell r="AD657">
            <v>3</v>
          </cell>
          <cell r="AE657" t="str">
            <v>NULL</v>
          </cell>
          <cell r="AF657">
            <v>3</v>
          </cell>
          <cell r="AG657">
            <v>3</v>
          </cell>
          <cell r="AH657">
            <v>3</v>
          </cell>
          <cell r="AI657">
            <v>3</v>
          </cell>
          <cell r="AJ657" t="str">
            <v>NULL</v>
          </cell>
          <cell r="AK657" t="str">
            <v>NULL</v>
          </cell>
          <cell r="AL657" t="str">
            <v>NULL</v>
          </cell>
        </row>
        <row r="658">
          <cell r="A658">
            <v>121663</v>
          </cell>
          <cell r="B658">
            <v>8154004</v>
          </cell>
          <cell r="C658" t="str">
            <v>Risedale Sports and Community College</v>
          </cell>
          <cell r="D658" t="str">
            <v>Yorkshire and the Humber</v>
          </cell>
          <cell r="E658" t="str">
            <v>North East, Yorkshire and the Humber</v>
          </cell>
          <cell r="F658" t="str">
            <v>North Yorkshire</v>
          </cell>
          <cell r="G658" t="str">
            <v>Richmond (Yorks)</v>
          </cell>
          <cell r="H658" t="str">
            <v>DL9 4BD</v>
          </cell>
          <cell r="I658" t="str">
            <v>Community School</v>
          </cell>
          <cell r="J658" t="str">
            <v>Secondary</v>
          </cell>
          <cell r="K658" t="str">
            <v>Does not have a sixth form</v>
          </cell>
          <cell r="L658">
            <v>10002063</v>
          </cell>
          <cell r="M658">
            <v>42334</v>
          </cell>
          <cell r="N658">
            <v>42335</v>
          </cell>
          <cell r="O658" t="str">
            <v>Requires Improvement S5 Reinspection Visit 1</v>
          </cell>
          <cell r="P658" t="str">
            <v>Schools - S5</v>
          </cell>
          <cell r="Q658" t="str">
            <v>NULL</v>
          </cell>
          <cell r="R658">
            <v>2</v>
          </cell>
          <cell r="S658" t="str">
            <v>NULL</v>
          </cell>
          <cell r="T658">
            <v>2</v>
          </cell>
          <cell r="U658">
            <v>2</v>
          </cell>
          <cell r="V658">
            <v>2</v>
          </cell>
          <cell r="W658">
            <v>2</v>
          </cell>
          <cell r="X658" t="str">
            <v>NULL</v>
          </cell>
          <cell r="Y658" t="str">
            <v>NULL</v>
          </cell>
          <cell r="Z658" t="str">
            <v>NULL</v>
          </cell>
          <cell r="AA658" t="str">
            <v>NULL</v>
          </cell>
          <cell r="AB658" t="str">
            <v>NULL</v>
          </cell>
          <cell r="AC658" t="str">
            <v>NULL</v>
          </cell>
          <cell r="AD658">
            <v>3</v>
          </cell>
          <cell r="AE658" t="str">
            <v>NULL</v>
          </cell>
          <cell r="AF658">
            <v>3</v>
          </cell>
          <cell r="AG658">
            <v>3</v>
          </cell>
          <cell r="AH658">
            <v>3</v>
          </cell>
          <cell r="AI658">
            <v>3</v>
          </cell>
          <cell r="AJ658" t="str">
            <v>NULL</v>
          </cell>
          <cell r="AK658" t="str">
            <v>NULL</v>
          </cell>
          <cell r="AL658" t="str">
            <v>NULL</v>
          </cell>
        </row>
        <row r="659">
          <cell r="A659">
            <v>121668</v>
          </cell>
          <cell r="B659">
            <v>8154041</v>
          </cell>
          <cell r="C659" t="str">
            <v>Eskdale School</v>
          </cell>
          <cell r="D659" t="str">
            <v>Yorkshire and the Humber</v>
          </cell>
          <cell r="E659" t="str">
            <v>North East, Yorkshire and the Humber</v>
          </cell>
          <cell r="F659" t="str">
            <v>North Yorkshire</v>
          </cell>
          <cell r="G659" t="str">
            <v>Scarborough and Whitby</v>
          </cell>
          <cell r="H659" t="str">
            <v>YO22 4HS</v>
          </cell>
          <cell r="I659" t="str">
            <v>Community School</v>
          </cell>
          <cell r="J659" t="str">
            <v>Secondary</v>
          </cell>
          <cell r="K659" t="str">
            <v>Does not have a sixth form</v>
          </cell>
          <cell r="L659">
            <v>10002077</v>
          </cell>
          <cell r="M659">
            <v>42311</v>
          </cell>
          <cell r="N659">
            <v>42312</v>
          </cell>
          <cell r="O659" t="str">
            <v>Requires Improvement S5 Reinspection Visit 1</v>
          </cell>
          <cell r="P659" t="str">
            <v>Schools - S5</v>
          </cell>
          <cell r="Q659" t="str">
            <v>NULL</v>
          </cell>
          <cell r="R659">
            <v>3</v>
          </cell>
          <cell r="S659" t="str">
            <v>NULL</v>
          </cell>
          <cell r="T659">
            <v>3</v>
          </cell>
          <cell r="U659">
            <v>3</v>
          </cell>
          <cell r="V659">
            <v>2</v>
          </cell>
          <cell r="W659">
            <v>3</v>
          </cell>
          <cell r="X659" t="str">
            <v>NULL</v>
          </cell>
          <cell r="Y659" t="str">
            <v>NULL</v>
          </cell>
          <cell r="Z659" t="str">
            <v>NULL</v>
          </cell>
          <cell r="AA659" t="str">
            <v>NULL</v>
          </cell>
          <cell r="AB659" t="str">
            <v>NULL</v>
          </cell>
          <cell r="AC659" t="str">
            <v>NULL</v>
          </cell>
          <cell r="AD659">
            <v>3</v>
          </cell>
          <cell r="AE659" t="str">
            <v>NULL</v>
          </cell>
          <cell r="AF659">
            <v>3</v>
          </cell>
          <cell r="AG659">
            <v>2</v>
          </cell>
          <cell r="AH659">
            <v>2</v>
          </cell>
          <cell r="AI659">
            <v>3</v>
          </cell>
          <cell r="AJ659" t="str">
            <v>NULL</v>
          </cell>
          <cell r="AK659" t="str">
            <v>NULL</v>
          </cell>
          <cell r="AL659" t="str">
            <v>NULL</v>
          </cell>
        </row>
        <row r="660">
          <cell r="A660">
            <v>121674</v>
          </cell>
          <cell r="B660">
            <v>8154069</v>
          </cell>
          <cell r="C660" t="str">
            <v>George Pindar School</v>
          </cell>
          <cell r="D660" t="str">
            <v>Yorkshire and the Humber</v>
          </cell>
          <cell r="E660" t="str">
            <v>North East, Yorkshire and the Humber</v>
          </cell>
          <cell r="F660" t="str">
            <v>North Yorkshire</v>
          </cell>
          <cell r="G660" t="str">
            <v>Scarborough and Whitby</v>
          </cell>
          <cell r="H660" t="str">
            <v>YO11 3LW</v>
          </cell>
          <cell r="I660" t="str">
            <v>Foundation School</v>
          </cell>
          <cell r="J660" t="str">
            <v>Secondary</v>
          </cell>
          <cell r="K660" t="str">
            <v>Does not have a sixth form</v>
          </cell>
          <cell r="L660">
            <v>10006822</v>
          </cell>
          <cell r="M660">
            <v>42318</v>
          </cell>
          <cell r="N660">
            <v>42318</v>
          </cell>
          <cell r="O660" t="str">
            <v>Requires Improvement monitoring Visit 1</v>
          </cell>
          <cell r="P660" t="str">
            <v>Schools - S8</v>
          </cell>
          <cell r="Q660" t="str">
            <v>NULL</v>
          </cell>
          <cell r="R660" t="str">
            <v>NULL</v>
          </cell>
          <cell r="S660" t="str">
            <v>NULL</v>
          </cell>
          <cell r="T660" t="str">
            <v>NULL</v>
          </cell>
          <cell r="U660" t="str">
            <v>NULL</v>
          </cell>
          <cell r="V660" t="str">
            <v>NULL</v>
          </cell>
          <cell r="W660" t="str">
            <v>NULL</v>
          </cell>
          <cell r="X660" t="str">
            <v>NULL</v>
          </cell>
          <cell r="Y660" t="str">
            <v>NULL</v>
          </cell>
          <cell r="Z660" t="str">
            <v>NULL</v>
          </cell>
          <cell r="AA660" t="str">
            <v>NULL</v>
          </cell>
          <cell r="AB660" t="str">
            <v>NULL</v>
          </cell>
          <cell r="AC660" t="str">
            <v>NULL</v>
          </cell>
          <cell r="AD660">
            <v>3</v>
          </cell>
          <cell r="AE660" t="str">
            <v>NULL</v>
          </cell>
          <cell r="AF660">
            <v>3</v>
          </cell>
          <cell r="AG660">
            <v>3</v>
          </cell>
          <cell r="AH660">
            <v>3</v>
          </cell>
          <cell r="AI660">
            <v>3</v>
          </cell>
          <cell r="AJ660" t="str">
            <v>NULL</v>
          </cell>
          <cell r="AK660">
            <v>9</v>
          </cell>
          <cell r="AL660">
            <v>9</v>
          </cell>
        </row>
        <row r="661">
          <cell r="A661">
            <v>121675</v>
          </cell>
          <cell r="B661">
            <v>8154070</v>
          </cell>
          <cell r="C661" t="str">
            <v>Graham School</v>
          </cell>
          <cell r="D661" t="str">
            <v>Yorkshire and the Humber</v>
          </cell>
          <cell r="E661" t="str">
            <v>North East, Yorkshire and the Humber</v>
          </cell>
          <cell r="F661" t="str">
            <v>North Yorkshire</v>
          </cell>
          <cell r="G661" t="str">
            <v>Scarborough and Whitby</v>
          </cell>
          <cell r="H661" t="str">
            <v>YO12 6QW</v>
          </cell>
          <cell r="I661" t="str">
            <v>Community School</v>
          </cell>
          <cell r="J661" t="str">
            <v>Secondary</v>
          </cell>
          <cell r="K661" t="str">
            <v>Does not have a sixth form</v>
          </cell>
          <cell r="L661">
            <v>10004231</v>
          </cell>
          <cell r="M661">
            <v>42311</v>
          </cell>
          <cell r="N661">
            <v>42312</v>
          </cell>
          <cell r="O661" t="str">
            <v>Schools into Special Measures Visit 5</v>
          </cell>
          <cell r="P661" t="str">
            <v>Schools - S8 deemed S5</v>
          </cell>
          <cell r="Q661" t="str">
            <v>NULL</v>
          </cell>
          <cell r="R661">
            <v>3</v>
          </cell>
          <cell r="S661" t="str">
            <v>NULL</v>
          </cell>
          <cell r="T661">
            <v>3</v>
          </cell>
          <cell r="U661">
            <v>3</v>
          </cell>
          <cell r="V661">
            <v>3</v>
          </cell>
          <cell r="W661">
            <v>2</v>
          </cell>
          <cell r="X661" t="str">
            <v>NULL</v>
          </cell>
          <cell r="Y661" t="str">
            <v>NULL</v>
          </cell>
          <cell r="Z661" t="str">
            <v>NULL</v>
          </cell>
          <cell r="AA661" t="str">
            <v>NULL</v>
          </cell>
          <cell r="AB661" t="str">
            <v>NULL</v>
          </cell>
          <cell r="AC661" t="str">
            <v>NULL</v>
          </cell>
          <cell r="AD661">
            <v>4</v>
          </cell>
          <cell r="AE661" t="str">
            <v>SM</v>
          </cell>
          <cell r="AF661">
            <v>4</v>
          </cell>
          <cell r="AG661">
            <v>4</v>
          </cell>
          <cell r="AH661">
            <v>4</v>
          </cell>
          <cell r="AI661">
            <v>4</v>
          </cell>
          <cell r="AJ661" t="str">
            <v>NULL</v>
          </cell>
          <cell r="AK661" t="str">
            <v>NULL</v>
          </cell>
          <cell r="AL661" t="str">
            <v>NULL</v>
          </cell>
        </row>
        <row r="662">
          <cell r="A662">
            <v>121681</v>
          </cell>
          <cell r="B662">
            <v>8154077</v>
          </cell>
          <cell r="C662" t="str">
            <v>Malton School</v>
          </cell>
          <cell r="D662" t="str">
            <v>Yorkshire and the Humber</v>
          </cell>
          <cell r="E662" t="str">
            <v>North East, Yorkshire and the Humber</v>
          </cell>
          <cell r="F662" t="str">
            <v>North Yorkshire</v>
          </cell>
          <cell r="G662" t="str">
            <v>Thirsk and Malton</v>
          </cell>
          <cell r="H662" t="str">
            <v>YO17 7NH</v>
          </cell>
          <cell r="I662" t="str">
            <v>Community School</v>
          </cell>
          <cell r="J662" t="str">
            <v>Secondary</v>
          </cell>
          <cell r="K662" t="str">
            <v>Has a sixth form</v>
          </cell>
          <cell r="L662">
            <v>10002070</v>
          </cell>
          <cell r="M662">
            <v>42283</v>
          </cell>
          <cell r="N662">
            <v>42284</v>
          </cell>
          <cell r="O662" t="str">
            <v>Requires Improvement S5 Reinspection Visit 1</v>
          </cell>
          <cell r="P662" t="str">
            <v>Schools - S5</v>
          </cell>
          <cell r="Q662" t="str">
            <v>NULL</v>
          </cell>
          <cell r="R662">
            <v>2</v>
          </cell>
          <cell r="S662" t="str">
            <v>NULL</v>
          </cell>
          <cell r="T662">
            <v>2</v>
          </cell>
          <cell r="U662">
            <v>2</v>
          </cell>
          <cell r="V662">
            <v>2</v>
          </cell>
          <cell r="W662">
            <v>2</v>
          </cell>
          <cell r="X662" t="str">
            <v>NULL</v>
          </cell>
          <cell r="Y662" t="str">
            <v>NULL</v>
          </cell>
          <cell r="Z662">
            <v>2</v>
          </cell>
          <cell r="AA662" t="str">
            <v>NULL</v>
          </cell>
          <cell r="AB662" t="str">
            <v>NULL</v>
          </cell>
          <cell r="AC662" t="str">
            <v>NULL</v>
          </cell>
          <cell r="AD662">
            <v>3</v>
          </cell>
          <cell r="AE662" t="str">
            <v>NULL</v>
          </cell>
          <cell r="AF662">
            <v>3</v>
          </cell>
          <cell r="AG662">
            <v>3</v>
          </cell>
          <cell r="AH662">
            <v>2</v>
          </cell>
          <cell r="AI662">
            <v>3</v>
          </cell>
          <cell r="AJ662" t="str">
            <v>NULL</v>
          </cell>
          <cell r="AK662" t="str">
            <v>NULL</v>
          </cell>
          <cell r="AL662" t="str">
            <v>NULL</v>
          </cell>
        </row>
        <row r="663">
          <cell r="A663">
            <v>121689</v>
          </cell>
          <cell r="B663">
            <v>8154205</v>
          </cell>
          <cell r="C663" t="str">
            <v>Settle College</v>
          </cell>
          <cell r="D663" t="str">
            <v>Yorkshire and the Humber</v>
          </cell>
          <cell r="E663" t="str">
            <v>North East, Yorkshire and the Humber</v>
          </cell>
          <cell r="F663" t="str">
            <v>North Yorkshire</v>
          </cell>
          <cell r="G663" t="str">
            <v>Skipton and Ripon</v>
          </cell>
          <cell r="H663" t="str">
            <v>BD24 0AU</v>
          </cell>
          <cell r="I663" t="str">
            <v>Community School</v>
          </cell>
          <cell r="J663" t="str">
            <v>Secondary</v>
          </cell>
          <cell r="K663" t="str">
            <v>Has a sixth form</v>
          </cell>
          <cell r="L663">
            <v>10002078</v>
          </cell>
          <cell r="M663">
            <v>42325</v>
          </cell>
          <cell r="N663">
            <v>42326</v>
          </cell>
          <cell r="O663" t="str">
            <v>Requires Improvement S5 Reinspection Visit 1</v>
          </cell>
          <cell r="P663" t="str">
            <v>Schools - S5</v>
          </cell>
          <cell r="Q663" t="str">
            <v>NULL</v>
          </cell>
          <cell r="R663">
            <v>2</v>
          </cell>
          <cell r="S663" t="str">
            <v>NULL</v>
          </cell>
          <cell r="T663">
            <v>2</v>
          </cell>
          <cell r="U663">
            <v>2</v>
          </cell>
          <cell r="V663">
            <v>2</v>
          </cell>
          <cell r="W663">
            <v>2</v>
          </cell>
          <cell r="X663" t="str">
            <v>NULL</v>
          </cell>
          <cell r="Y663" t="str">
            <v>NULL</v>
          </cell>
          <cell r="Z663">
            <v>2</v>
          </cell>
          <cell r="AA663" t="str">
            <v>NULL</v>
          </cell>
          <cell r="AB663" t="str">
            <v>NULL</v>
          </cell>
          <cell r="AC663" t="str">
            <v>NULL</v>
          </cell>
          <cell r="AD663">
            <v>3</v>
          </cell>
          <cell r="AE663" t="str">
            <v>NULL</v>
          </cell>
          <cell r="AF663">
            <v>2</v>
          </cell>
          <cell r="AG663">
            <v>2</v>
          </cell>
          <cell r="AH663">
            <v>2</v>
          </cell>
          <cell r="AI663">
            <v>3</v>
          </cell>
          <cell r="AJ663" t="str">
            <v>NULL</v>
          </cell>
          <cell r="AK663" t="str">
            <v>NULL</v>
          </cell>
          <cell r="AL663" t="str">
            <v>NULL</v>
          </cell>
        </row>
        <row r="664">
          <cell r="A664">
            <v>121695</v>
          </cell>
          <cell r="B664">
            <v>8154216</v>
          </cell>
          <cell r="C664" t="str">
            <v>Sherburn High School</v>
          </cell>
          <cell r="D664" t="str">
            <v>Yorkshire and the Humber</v>
          </cell>
          <cell r="E664" t="str">
            <v>North East, Yorkshire and the Humber</v>
          </cell>
          <cell r="F664" t="str">
            <v>North Yorkshire</v>
          </cell>
          <cell r="G664" t="str">
            <v>Selby and Ainsty</v>
          </cell>
          <cell r="H664" t="str">
            <v>LS25 6AS</v>
          </cell>
          <cell r="I664" t="str">
            <v>Community School</v>
          </cell>
          <cell r="J664" t="str">
            <v>Secondary</v>
          </cell>
          <cell r="K664" t="str">
            <v>Has a sixth form</v>
          </cell>
          <cell r="L664">
            <v>10006739</v>
          </cell>
          <cell r="M664">
            <v>42292</v>
          </cell>
          <cell r="N664">
            <v>42292</v>
          </cell>
          <cell r="O664" t="str">
            <v>Requires Improvement monitoring Visit 1</v>
          </cell>
          <cell r="P664" t="str">
            <v>Schools - S8</v>
          </cell>
          <cell r="Q664" t="str">
            <v>NULL</v>
          </cell>
          <cell r="R664" t="str">
            <v>NULL</v>
          </cell>
          <cell r="S664" t="str">
            <v>NULL</v>
          </cell>
          <cell r="T664" t="str">
            <v>NULL</v>
          </cell>
          <cell r="U664" t="str">
            <v>NULL</v>
          </cell>
          <cell r="V664" t="str">
            <v>NULL</v>
          </cell>
          <cell r="W664" t="str">
            <v>NULL</v>
          </cell>
          <cell r="X664" t="str">
            <v>NULL</v>
          </cell>
          <cell r="Y664" t="str">
            <v>NULL</v>
          </cell>
          <cell r="Z664" t="str">
            <v>NULL</v>
          </cell>
          <cell r="AA664" t="str">
            <v>NULL</v>
          </cell>
          <cell r="AB664" t="str">
            <v>NULL</v>
          </cell>
          <cell r="AC664" t="str">
            <v>NULL</v>
          </cell>
          <cell r="AD664">
            <v>3</v>
          </cell>
          <cell r="AE664" t="str">
            <v>NULL</v>
          </cell>
          <cell r="AF664">
            <v>3</v>
          </cell>
          <cell r="AG664">
            <v>3</v>
          </cell>
          <cell r="AH664">
            <v>2</v>
          </cell>
          <cell r="AI664">
            <v>3</v>
          </cell>
          <cell r="AJ664" t="str">
            <v>NULL</v>
          </cell>
          <cell r="AK664">
            <v>9</v>
          </cell>
          <cell r="AL664">
            <v>3</v>
          </cell>
        </row>
        <row r="665">
          <cell r="A665">
            <v>121774</v>
          </cell>
          <cell r="B665">
            <v>8157020</v>
          </cell>
          <cell r="C665" t="str">
            <v>Spring Hill School</v>
          </cell>
          <cell r="D665" t="str">
            <v>Yorkshire and the Humber</v>
          </cell>
          <cell r="E665" t="str">
            <v>North East, Yorkshire and the Humber</v>
          </cell>
          <cell r="F665" t="str">
            <v>North Yorkshire</v>
          </cell>
          <cell r="G665" t="str">
            <v>Skipton and Ripon</v>
          </cell>
          <cell r="H665" t="str">
            <v>HG4 3HN</v>
          </cell>
          <cell r="I665" t="str">
            <v>Non-Maintained Special School</v>
          </cell>
          <cell r="J665" t="str">
            <v>Special</v>
          </cell>
          <cell r="K665" t="str">
            <v>Has a sixth form</v>
          </cell>
          <cell r="L665">
            <v>10010087</v>
          </cell>
          <cell r="M665">
            <v>42346</v>
          </cell>
          <cell r="N665">
            <v>42346</v>
          </cell>
          <cell r="O665" t="str">
            <v>S8 No Formal Designation Visit</v>
          </cell>
          <cell r="P665" t="str">
            <v>Schools - S8</v>
          </cell>
          <cell r="Q665" t="str">
            <v>NULL</v>
          </cell>
          <cell r="R665" t="str">
            <v>NULL</v>
          </cell>
          <cell r="S665" t="str">
            <v>NULL</v>
          </cell>
          <cell r="T665" t="str">
            <v>NULL</v>
          </cell>
          <cell r="U665" t="str">
            <v>NULL</v>
          </cell>
          <cell r="V665" t="str">
            <v>NULL</v>
          </cell>
          <cell r="W665" t="str">
            <v>NULL</v>
          </cell>
          <cell r="X665" t="str">
            <v>NULL</v>
          </cell>
          <cell r="Y665" t="str">
            <v>NULL</v>
          </cell>
          <cell r="Z665" t="str">
            <v>NULL</v>
          </cell>
          <cell r="AA665" t="str">
            <v>NULL</v>
          </cell>
          <cell r="AB665" t="str">
            <v>NULL</v>
          </cell>
          <cell r="AC665" t="str">
            <v>NULL</v>
          </cell>
          <cell r="AD665">
            <v>2</v>
          </cell>
          <cell r="AE665" t="str">
            <v>NULL</v>
          </cell>
          <cell r="AF665">
            <v>2</v>
          </cell>
          <cell r="AG665">
            <v>2</v>
          </cell>
          <cell r="AH665">
            <v>2</v>
          </cell>
          <cell r="AI665">
            <v>2</v>
          </cell>
          <cell r="AJ665" t="str">
            <v>NULL</v>
          </cell>
          <cell r="AK665">
            <v>9</v>
          </cell>
          <cell r="AL665">
            <v>2</v>
          </cell>
        </row>
        <row r="666">
          <cell r="A666">
            <v>121780</v>
          </cell>
          <cell r="B666">
            <v>8157030</v>
          </cell>
          <cell r="C666" t="str">
            <v>Forest Moor School</v>
          </cell>
          <cell r="D666" t="str">
            <v>Yorkshire and the Humber</v>
          </cell>
          <cell r="E666" t="str">
            <v>North East, Yorkshire and the Humber</v>
          </cell>
          <cell r="F666" t="str">
            <v>North Yorkshire</v>
          </cell>
          <cell r="G666" t="str">
            <v>Skipton and Ripon</v>
          </cell>
          <cell r="H666" t="str">
            <v>HG3 2RA</v>
          </cell>
          <cell r="I666" t="str">
            <v>Community Special School</v>
          </cell>
          <cell r="J666" t="str">
            <v>Special</v>
          </cell>
          <cell r="K666" t="str">
            <v>Not applicable</v>
          </cell>
          <cell r="L666">
            <v>10007173</v>
          </cell>
          <cell r="M666">
            <v>42348</v>
          </cell>
          <cell r="N666">
            <v>42348</v>
          </cell>
          <cell r="O666" t="str">
            <v>Requires Improvement monitoring Visit 1</v>
          </cell>
          <cell r="P666" t="str">
            <v>Schools - S8</v>
          </cell>
          <cell r="Q666" t="str">
            <v>NULL</v>
          </cell>
          <cell r="R666" t="str">
            <v>NULL</v>
          </cell>
          <cell r="S666" t="str">
            <v>NULL</v>
          </cell>
          <cell r="T666" t="str">
            <v>NULL</v>
          </cell>
          <cell r="U666" t="str">
            <v>NULL</v>
          </cell>
          <cell r="V666" t="str">
            <v>NULL</v>
          </cell>
          <cell r="W666" t="str">
            <v>NULL</v>
          </cell>
          <cell r="X666" t="str">
            <v>NULL</v>
          </cell>
          <cell r="Y666" t="str">
            <v>NULL</v>
          </cell>
          <cell r="Z666" t="str">
            <v>NULL</v>
          </cell>
          <cell r="AA666" t="str">
            <v>NULL</v>
          </cell>
          <cell r="AB666" t="str">
            <v>NULL</v>
          </cell>
          <cell r="AC666" t="str">
            <v>NULL</v>
          </cell>
          <cell r="AD666">
            <v>3</v>
          </cell>
          <cell r="AE666" t="str">
            <v>NULL</v>
          </cell>
          <cell r="AF666">
            <v>3</v>
          </cell>
          <cell r="AG666">
            <v>3</v>
          </cell>
          <cell r="AH666">
            <v>3</v>
          </cell>
          <cell r="AI666">
            <v>3</v>
          </cell>
          <cell r="AJ666" t="str">
            <v>NULL</v>
          </cell>
          <cell r="AK666">
            <v>9</v>
          </cell>
          <cell r="AL666">
            <v>9</v>
          </cell>
        </row>
        <row r="667">
          <cell r="A667">
            <v>121794</v>
          </cell>
          <cell r="B667">
            <v>9282002</v>
          </cell>
          <cell r="C667" t="str">
            <v>Blisworth Community Primary School</v>
          </cell>
          <cell r="D667" t="str">
            <v>East Midlands</v>
          </cell>
          <cell r="E667" t="str">
            <v>East Midlands</v>
          </cell>
          <cell r="F667" t="str">
            <v>Northamptonshire</v>
          </cell>
          <cell r="G667" t="str">
            <v>South Northamptonshire</v>
          </cell>
          <cell r="H667" t="str">
            <v>NN7 3DD</v>
          </cell>
          <cell r="I667" t="str">
            <v>Community School</v>
          </cell>
          <cell r="J667" t="str">
            <v>Primary</v>
          </cell>
          <cell r="K667" t="str">
            <v>Does not have a sixth form</v>
          </cell>
          <cell r="L667">
            <v>10005954</v>
          </cell>
          <cell r="M667">
            <v>42335</v>
          </cell>
          <cell r="N667">
            <v>42335</v>
          </cell>
          <cell r="O667" t="str">
            <v>Requires Improvement monitoring Visit 1</v>
          </cell>
          <cell r="P667" t="str">
            <v>Schools - S8</v>
          </cell>
          <cell r="Q667" t="str">
            <v>NULL</v>
          </cell>
          <cell r="R667" t="str">
            <v>NULL</v>
          </cell>
          <cell r="S667" t="str">
            <v>NULL</v>
          </cell>
          <cell r="T667" t="str">
            <v>NULL</v>
          </cell>
          <cell r="U667" t="str">
            <v>NULL</v>
          </cell>
          <cell r="V667" t="str">
            <v>NULL</v>
          </cell>
          <cell r="W667" t="str">
            <v>NULL</v>
          </cell>
          <cell r="X667" t="str">
            <v>NULL</v>
          </cell>
          <cell r="Y667" t="str">
            <v>NULL</v>
          </cell>
          <cell r="Z667" t="str">
            <v>NULL</v>
          </cell>
          <cell r="AA667" t="str">
            <v>NULL</v>
          </cell>
          <cell r="AB667" t="str">
            <v>NULL</v>
          </cell>
          <cell r="AC667" t="str">
            <v>NULL</v>
          </cell>
          <cell r="AD667">
            <v>3</v>
          </cell>
          <cell r="AE667" t="str">
            <v>NULL</v>
          </cell>
          <cell r="AF667">
            <v>3</v>
          </cell>
          <cell r="AG667">
            <v>3</v>
          </cell>
          <cell r="AH667">
            <v>2</v>
          </cell>
          <cell r="AI667">
            <v>3</v>
          </cell>
          <cell r="AJ667" t="str">
            <v>NULL</v>
          </cell>
          <cell r="AK667">
            <v>2</v>
          </cell>
          <cell r="AL667">
            <v>9</v>
          </cell>
        </row>
        <row r="668">
          <cell r="A668">
            <v>121800</v>
          </cell>
          <cell r="B668">
            <v>9282008</v>
          </cell>
          <cell r="C668" t="str">
            <v>Bugbrooke Community Primary School</v>
          </cell>
          <cell r="D668" t="str">
            <v>East Midlands</v>
          </cell>
          <cell r="E668" t="str">
            <v>East Midlands</v>
          </cell>
          <cell r="F668" t="str">
            <v>Northamptonshire</v>
          </cell>
          <cell r="G668" t="str">
            <v>Daventry</v>
          </cell>
          <cell r="H668" t="str">
            <v>NN7 3PA</v>
          </cell>
          <cell r="I668" t="str">
            <v>Community School</v>
          </cell>
          <cell r="J668" t="str">
            <v>Primary</v>
          </cell>
          <cell r="K668" t="str">
            <v>Does not have a sixth form</v>
          </cell>
          <cell r="L668">
            <v>10005630</v>
          </cell>
          <cell r="M668">
            <v>42290</v>
          </cell>
          <cell r="N668">
            <v>42290</v>
          </cell>
          <cell r="O668" t="str">
            <v>Maintained Academy and School Short inspection</v>
          </cell>
          <cell r="P668" t="str">
            <v>Schools - Short inspection</v>
          </cell>
          <cell r="Q668" t="str">
            <v>NULL</v>
          </cell>
          <cell r="R668" t="str">
            <v>NULL</v>
          </cell>
          <cell r="S668" t="str">
            <v>NULL</v>
          </cell>
          <cell r="T668" t="str">
            <v>NULL</v>
          </cell>
          <cell r="U668" t="str">
            <v>NULL</v>
          </cell>
          <cell r="V668" t="str">
            <v>NULL</v>
          </cell>
          <cell r="W668" t="str">
            <v>NULL</v>
          </cell>
          <cell r="X668" t="str">
            <v>NULL</v>
          </cell>
          <cell r="Y668" t="str">
            <v>NULL</v>
          </cell>
          <cell r="Z668" t="str">
            <v>NULL</v>
          </cell>
          <cell r="AA668" t="str">
            <v>NULL</v>
          </cell>
          <cell r="AB668" t="str">
            <v>NULL</v>
          </cell>
          <cell r="AC668" t="str">
            <v>NULL</v>
          </cell>
          <cell r="AD668">
            <v>2</v>
          </cell>
          <cell r="AE668" t="str">
            <v>NULL</v>
          </cell>
          <cell r="AF668">
            <v>2</v>
          </cell>
          <cell r="AG668">
            <v>2</v>
          </cell>
          <cell r="AH668">
            <v>2</v>
          </cell>
          <cell r="AI668">
            <v>1</v>
          </cell>
          <cell r="AJ668" t="str">
            <v>NULL</v>
          </cell>
          <cell r="AK668">
            <v>2</v>
          </cell>
          <cell r="AL668">
            <v>9</v>
          </cell>
        </row>
        <row r="669">
          <cell r="A669">
            <v>121805</v>
          </cell>
          <cell r="B669">
            <v>9282015</v>
          </cell>
          <cell r="C669" t="str">
            <v>Cogenhoe Primary School</v>
          </cell>
          <cell r="D669" t="str">
            <v>East Midlands</v>
          </cell>
          <cell r="E669" t="str">
            <v>East Midlands</v>
          </cell>
          <cell r="F669" t="str">
            <v>Northamptonshire</v>
          </cell>
          <cell r="G669" t="str">
            <v>South Northamptonshire</v>
          </cell>
          <cell r="H669" t="str">
            <v>NN7 1NB</v>
          </cell>
          <cell r="I669" t="str">
            <v>Community School</v>
          </cell>
          <cell r="J669" t="str">
            <v>Primary</v>
          </cell>
          <cell r="K669" t="str">
            <v>Does not have a sixth form</v>
          </cell>
          <cell r="L669">
            <v>10001190</v>
          </cell>
          <cell r="M669">
            <v>42292</v>
          </cell>
          <cell r="N669">
            <v>42292</v>
          </cell>
          <cell r="O669" t="str">
            <v>Maintained Academy and School Short inspection</v>
          </cell>
          <cell r="P669" t="str">
            <v>Schools - Short inspection</v>
          </cell>
          <cell r="Q669" t="str">
            <v>NULL</v>
          </cell>
          <cell r="R669" t="str">
            <v>NULL</v>
          </cell>
          <cell r="S669" t="str">
            <v>NULL</v>
          </cell>
          <cell r="T669" t="str">
            <v>NULL</v>
          </cell>
          <cell r="U669" t="str">
            <v>NULL</v>
          </cell>
          <cell r="V669" t="str">
            <v>NULL</v>
          </cell>
          <cell r="W669" t="str">
            <v>NULL</v>
          </cell>
          <cell r="X669" t="str">
            <v>NULL</v>
          </cell>
          <cell r="Y669" t="str">
            <v>NULL</v>
          </cell>
          <cell r="Z669" t="str">
            <v>NULL</v>
          </cell>
          <cell r="AA669" t="str">
            <v>NULL</v>
          </cell>
          <cell r="AB669" t="str">
            <v>NULL</v>
          </cell>
          <cell r="AC669" t="str">
            <v>NULL</v>
          </cell>
          <cell r="AD669">
            <v>2</v>
          </cell>
          <cell r="AE669" t="str">
            <v>NULL</v>
          </cell>
          <cell r="AF669">
            <v>2</v>
          </cell>
          <cell r="AG669">
            <v>2</v>
          </cell>
          <cell r="AH669">
            <v>2</v>
          </cell>
          <cell r="AI669">
            <v>2</v>
          </cell>
          <cell r="AJ669" t="str">
            <v>NULL</v>
          </cell>
          <cell r="AK669">
            <v>2</v>
          </cell>
          <cell r="AL669">
            <v>9</v>
          </cell>
        </row>
        <row r="670">
          <cell r="A670">
            <v>121820</v>
          </cell>
          <cell r="B670">
            <v>9282040</v>
          </cell>
          <cell r="C670" t="str">
            <v>Great Creaton Primary School</v>
          </cell>
          <cell r="D670" t="str">
            <v>East Midlands</v>
          </cell>
          <cell r="E670" t="str">
            <v>East Midlands</v>
          </cell>
          <cell r="F670" t="str">
            <v>Northamptonshire</v>
          </cell>
          <cell r="G670" t="str">
            <v>Daventry</v>
          </cell>
          <cell r="H670" t="str">
            <v>NN6 8NH</v>
          </cell>
          <cell r="I670" t="str">
            <v>Community School</v>
          </cell>
          <cell r="J670" t="str">
            <v>Primary</v>
          </cell>
          <cell r="K670" t="str">
            <v>Does not have a sixth form</v>
          </cell>
          <cell r="L670">
            <v>10001810</v>
          </cell>
          <cell r="M670">
            <v>42339</v>
          </cell>
          <cell r="N670">
            <v>42340</v>
          </cell>
          <cell r="O670" t="str">
            <v>Requires Improvement S5 Reinspection Visit 1</v>
          </cell>
          <cell r="P670" t="str">
            <v>Schools - S5</v>
          </cell>
          <cell r="Q670" t="str">
            <v>NULL</v>
          </cell>
          <cell r="R670">
            <v>3</v>
          </cell>
          <cell r="S670" t="str">
            <v>NULL</v>
          </cell>
          <cell r="T670">
            <v>3</v>
          </cell>
          <cell r="U670">
            <v>3</v>
          </cell>
          <cell r="V670">
            <v>2</v>
          </cell>
          <cell r="W670">
            <v>3</v>
          </cell>
          <cell r="X670" t="str">
            <v>NULL</v>
          </cell>
          <cell r="Y670">
            <v>3</v>
          </cell>
          <cell r="Z670" t="str">
            <v>NULL</v>
          </cell>
          <cell r="AA670" t="str">
            <v>NULL</v>
          </cell>
          <cell r="AB670" t="str">
            <v>NULL</v>
          </cell>
          <cell r="AC670" t="str">
            <v>NULL</v>
          </cell>
          <cell r="AD670">
            <v>3</v>
          </cell>
          <cell r="AE670" t="str">
            <v>NULL</v>
          </cell>
          <cell r="AF670">
            <v>3</v>
          </cell>
          <cell r="AG670">
            <v>3</v>
          </cell>
          <cell r="AH670">
            <v>2</v>
          </cell>
          <cell r="AI670">
            <v>3</v>
          </cell>
          <cell r="AJ670" t="str">
            <v>NULL</v>
          </cell>
          <cell r="AK670" t="str">
            <v>NULL</v>
          </cell>
          <cell r="AL670" t="str">
            <v>NULL</v>
          </cell>
        </row>
        <row r="671">
          <cell r="A671">
            <v>121821</v>
          </cell>
          <cell r="B671">
            <v>9282041</v>
          </cell>
          <cell r="C671" t="str">
            <v>Great Doddington Primary</v>
          </cell>
          <cell r="D671" t="str">
            <v>East Midlands</v>
          </cell>
          <cell r="E671" t="str">
            <v>East Midlands</v>
          </cell>
          <cell r="F671" t="str">
            <v>Northamptonshire</v>
          </cell>
          <cell r="G671" t="str">
            <v>Wellingborough</v>
          </cell>
          <cell r="H671" t="str">
            <v>NN29 7TR</v>
          </cell>
          <cell r="I671" t="str">
            <v>Community School</v>
          </cell>
          <cell r="J671" t="str">
            <v>Primary</v>
          </cell>
          <cell r="K671" t="str">
            <v>Does not have a sixth form</v>
          </cell>
          <cell r="L671">
            <v>10008292</v>
          </cell>
          <cell r="M671">
            <v>42297</v>
          </cell>
          <cell r="N671">
            <v>42298</v>
          </cell>
          <cell r="O671" t="str">
            <v>Maintained Academy and School Short inspection</v>
          </cell>
          <cell r="P671" t="str">
            <v>Schools - S8 deemed S5</v>
          </cell>
          <cell r="Q671" t="str">
            <v>NULL</v>
          </cell>
          <cell r="R671">
            <v>3</v>
          </cell>
          <cell r="S671" t="str">
            <v>NULL</v>
          </cell>
          <cell r="T671">
            <v>3</v>
          </cell>
          <cell r="U671">
            <v>3</v>
          </cell>
          <cell r="V671">
            <v>2</v>
          </cell>
          <cell r="W671">
            <v>2</v>
          </cell>
          <cell r="X671" t="str">
            <v>NULL</v>
          </cell>
          <cell r="Y671">
            <v>2</v>
          </cell>
          <cell r="Z671" t="str">
            <v>NULL</v>
          </cell>
          <cell r="AA671" t="str">
            <v>NULL</v>
          </cell>
          <cell r="AB671" t="str">
            <v>NULL</v>
          </cell>
          <cell r="AC671" t="str">
            <v>NULL</v>
          </cell>
          <cell r="AD671">
            <v>2</v>
          </cell>
          <cell r="AE671" t="str">
            <v>NULL</v>
          </cell>
          <cell r="AF671">
            <v>2</v>
          </cell>
          <cell r="AG671">
            <v>2</v>
          </cell>
          <cell r="AH671">
            <v>2</v>
          </cell>
          <cell r="AI671">
            <v>2</v>
          </cell>
          <cell r="AJ671" t="str">
            <v>NULL</v>
          </cell>
          <cell r="AK671">
            <v>2</v>
          </cell>
          <cell r="AL671">
            <v>9</v>
          </cell>
        </row>
        <row r="672">
          <cell r="A672">
            <v>121822</v>
          </cell>
          <cell r="B672">
            <v>9282042</v>
          </cell>
          <cell r="C672" t="str">
            <v>Greatworth Primary School</v>
          </cell>
          <cell r="D672" t="str">
            <v>East Midlands</v>
          </cell>
          <cell r="E672" t="str">
            <v>East Midlands</v>
          </cell>
          <cell r="F672" t="str">
            <v>Northamptonshire</v>
          </cell>
          <cell r="G672" t="str">
            <v>South Northamptonshire</v>
          </cell>
          <cell r="H672" t="str">
            <v>OX17 2DR</v>
          </cell>
          <cell r="I672" t="str">
            <v>Community School</v>
          </cell>
          <cell r="J672" t="str">
            <v>Primary</v>
          </cell>
          <cell r="K672" t="str">
            <v>Does not have a sixth form</v>
          </cell>
          <cell r="L672">
            <v>10005660</v>
          </cell>
          <cell r="M672">
            <v>42339</v>
          </cell>
          <cell r="N672">
            <v>42340</v>
          </cell>
          <cell r="O672" t="str">
            <v>Maintained Academy and School Short inspection</v>
          </cell>
          <cell r="P672" t="str">
            <v>Schools - S8 deemed S5</v>
          </cell>
          <cell r="Q672" t="str">
            <v>NULL</v>
          </cell>
          <cell r="R672">
            <v>3</v>
          </cell>
          <cell r="S672" t="str">
            <v>NULL</v>
          </cell>
          <cell r="T672">
            <v>3</v>
          </cell>
          <cell r="U672">
            <v>3</v>
          </cell>
          <cell r="V672">
            <v>3</v>
          </cell>
          <cell r="W672">
            <v>3</v>
          </cell>
          <cell r="X672" t="str">
            <v>NULL</v>
          </cell>
          <cell r="Y672">
            <v>2</v>
          </cell>
          <cell r="Z672" t="str">
            <v>NULL</v>
          </cell>
          <cell r="AA672" t="str">
            <v>NULL</v>
          </cell>
          <cell r="AB672" t="str">
            <v>NULL</v>
          </cell>
          <cell r="AC672" t="str">
            <v>NULL</v>
          </cell>
          <cell r="AD672">
            <v>2</v>
          </cell>
          <cell r="AE672" t="str">
            <v>NULL</v>
          </cell>
          <cell r="AF672">
            <v>2</v>
          </cell>
          <cell r="AG672">
            <v>2</v>
          </cell>
          <cell r="AH672">
            <v>2</v>
          </cell>
          <cell r="AI672">
            <v>2</v>
          </cell>
          <cell r="AJ672" t="str">
            <v>NULL</v>
          </cell>
          <cell r="AK672">
            <v>8</v>
          </cell>
          <cell r="AL672" t="str">
            <v>NULL</v>
          </cell>
        </row>
        <row r="673">
          <cell r="A673">
            <v>121903</v>
          </cell>
          <cell r="B673">
            <v>9282146</v>
          </cell>
          <cell r="C673" t="str">
            <v>Danesholme Infant School</v>
          </cell>
          <cell r="D673" t="str">
            <v>East Midlands</v>
          </cell>
          <cell r="E673" t="str">
            <v>East Midlands</v>
          </cell>
          <cell r="F673" t="str">
            <v>Northamptonshire</v>
          </cell>
          <cell r="G673" t="str">
            <v>Corby</v>
          </cell>
          <cell r="H673" t="str">
            <v>NN18 9DT</v>
          </cell>
          <cell r="I673" t="str">
            <v>Community School</v>
          </cell>
          <cell r="J673" t="str">
            <v>Primary</v>
          </cell>
          <cell r="K673" t="str">
            <v>Does not have a sixth form</v>
          </cell>
          <cell r="L673">
            <v>10001812</v>
          </cell>
          <cell r="M673">
            <v>42285</v>
          </cell>
          <cell r="N673">
            <v>42286</v>
          </cell>
          <cell r="O673" t="str">
            <v>Requires Improvement S5 Reinspection Visit 1</v>
          </cell>
          <cell r="P673" t="str">
            <v>Schools - S5</v>
          </cell>
          <cell r="Q673" t="str">
            <v>NULL</v>
          </cell>
          <cell r="R673">
            <v>4</v>
          </cell>
          <cell r="S673" t="str">
            <v>SM</v>
          </cell>
          <cell r="T673">
            <v>4</v>
          </cell>
          <cell r="U673">
            <v>4</v>
          </cell>
          <cell r="V673">
            <v>4</v>
          </cell>
          <cell r="W673">
            <v>4</v>
          </cell>
          <cell r="X673" t="str">
            <v>NULL</v>
          </cell>
          <cell r="Y673">
            <v>4</v>
          </cell>
          <cell r="Z673" t="str">
            <v>NULL</v>
          </cell>
          <cell r="AA673" t="str">
            <v>NULL</v>
          </cell>
          <cell r="AB673" t="str">
            <v>NULL</v>
          </cell>
          <cell r="AC673" t="str">
            <v>NULL</v>
          </cell>
          <cell r="AD673">
            <v>3</v>
          </cell>
          <cell r="AE673" t="str">
            <v>NULL</v>
          </cell>
          <cell r="AF673">
            <v>3</v>
          </cell>
          <cell r="AG673">
            <v>3</v>
          </cell>
          <cell r="AH673">
            <v>3</v>
          </cell>
          <cell r="AI673">
            <v>3</v>
          </cell>
          <cell r="AJ673" t="str">
            <v>NULL</v>
          </cell>
          <cell r="AK673" t="str">
            <v>NULL</v>
          </cell>
          <cell r="AL673" t="str">
            <v>NULL</v>
          </cell>
        </row>
        <row r="674">
          <cell r="A674">
            <v>121912</v>
          </cell>
          <cell r="B674">
            <v>9282160</v>
          </cell>
          <cell r="C674" t="str">
            <v>Earl Spencer Primary School</v>
          </cell>
          <cell r="D674" t="str">
            <v>East Midlands</v>
          </cell>
          <cell r="E674" t="str">
            <v>East Midlands</v>
          </cell>
          <cell r="F674" t="str">
            <v>Northamptonshire</v>
          </cell>
          <cell r="G674" t="str">
            <v>Northampton South</v>
          </cell>
          <cell r="H674" t="str">
            <v>NN5 7DE</v>
          </cell>
          <cell r="I674" t="str">
            <v>Community School</v>
          </cell>
          <cell r="J674" t="str">
            <v>Primary</v>
          </cell>
          <cell r="K674" t="str">
            <v>Does not have a sixth form</v>
          </cell>
          <cell r="L674">
            <v>10001813</v>
          </cell>
          <cell r="M674">
            <v>42325</v>
          </cell>
          <cell r="N674">
            <v>42326</v>
          </cell>
          <cell r="O674" t="str">
            <v>Requires Improvement S5 Reinspection Visit 1</v>
          </cell>
          <cell r="P674" t="str">
            <v>Schools - S5</v>
          </cell>
          <cell r="Q674" t="str">
            <v>NULL</v>
          </cell>
          <cell r="R674">
            <v>2</v>
          </cell>
          <cell r="S674" t="str">
            <v>NULL</v>
          </cell>
          <cell r="T674">
            <v>2</v>
          </cell>
          <cell r="U674">
            <v>2</v>
          </cell>
          <cell r="V674">
            <v>1</v>
          </cell>
          <cell r="W674">
            <v>1</v>
          </cell>
          <cell r="X674" t="str">
            <v>NULL</v>
          </cell>
          <cell r="Y674">
            <v>1</v>
          </cell>
          <cell r="Z674" t="str">
            <v>NULL</v>
          </cell>
          <cell r="AA674" t="str">
            <v>NULL</v>
          </cell>
          <cell r="AB674" t="str">
            <v>NULL</v>
          </cell>
          <cell r="AC674" t="str">
            <v>NULL</v>
          </cell>
          <cell r="AD674">
            <v>3</v>
          </cell>
          <cell r="AE674" t="str">
            <v>NULL</v>
          </cell>
          <cell r="AF674">
            <v>3</v>
          </cell>
          <cell r="AG674">
            <v>3</v>
          </cell>
          <cell r="AH674">
            <v>2</v>
          </cell>
          <cell r="AI674">
            <v>3</v>
          </cell>
          <cell r="AJ674" t="str">
            <v>NULL</v>
          </cell>
          <cell r="AK674" t="str">
            <v>NULL</v>
          </cell>
          <cell r="AL674" t="str">
            <v>NULL</v>
          </cell>
        </row>
        <row r="675">
          <cell r="A675">
            <v>121927</v>
          </cell>
          <cell r="B675">
            <v>9282184</v>
          </cell>
          <cell r="C675" t="str">
            <v>Hopping Hill Primary School</v>
          </cell>
          <cell r="D675" t="str">
            <v>East Midlands</v>
          </cell>
          <cell r="E675" t="str">
            <v>East Midlands</v>
          </cell>
          <cell r="F675" t="str">
            <v>Northamptonshire</v>
          </cell>
          <cell r="G675" t="str">
            <v>Northampton South</v>
          </cell>
          <cell r="H675" t="str">
            <v>NN5 6DT</v>
          </cell>
          <cell r="I675" t="str">
            <v>Community School</v>
          </cell>
          <cell r="J675" t="str">
            <v>Primary</v>
          </cell>
          <cell r="K675" t="str">
            <v>Does not have a sixth form</v>
          </cell>
          <cell r="L675">
            <v>10003616</v>
          </cell>
          <cell r="M675">
            <v>42290</v>
          </cell>
          <cell r="N675">
            <v>42291</v>
          </cell>
          <cell r="O675" t="str">
            <v>Maintained Academy and School Short inspection</v>
          </cell>
          <cell r="P675" t="str">
            <v>Schools - S8 deemed S5</v>
          </cell>
          <cell r="Q675" t="str">
            <v>NULL</v>
          </cell>
          <cell r="R675">
            <v>2</v>
          </cell>
          <cell r="S675" t="str">
            <v>NULL</v>
          </cell>
          <cell r="T675">
            <v>2</v>
          </cell>
          <cell r="U675">
            <v>2</v>
          </cell>
          <cell r="V675">
            <v>1</v>
          </cell>
          <cell r="W675">
            <v>2</v>
          </cell>
          <cell r="X675" t="str">
            <v>NULL</v>
          </cell>
          <cell r="Y675">
            <v>1</v>
          </cell>
          <cell r="Z675" t="str">
            <v>NULL</v>
          </cell>
          <cell r="AA675" t="str">
            <v>NULL</v>
          </cell>
          <cell r="AB675" t="str">
            <v>NULL</v>
          </cell>
          <cell r="AC675" t="str">
            <v>NULL</v>
          </cell>
          <cell r="AD675">
            <v>2</v>
          </cell>
          <cell r="AE675" t="str">
            <v>NULL</v>
          </cell>
          <cell r="AF675">
            <v>2</v>
          </cell>
          <cell r="AG675">
            <v>2</v>
          </cell>
          <cell r="AH675">
            <v>1</v>
          </cell>
          <cell r="AI675">
            <v>2</v>
          </cell>
          <cell r="AJ675" t="str">
            <v>NULL</v>
          </cell>
          <cell r="AK675">
            <v>2</v>
          </cell>
          <cell r="AL675">
            <v>9</v>
          </cell>
        </row>
        <row r="676">
          <cell r="A676">
            <v>121945</v>
          </cell>
          <cell r="B676">
            <v>9282210</v>
          </cell>
          <cell r="C676" t="str">
            <v>Duston Eldean Primary School</v>
          </cell>
          <cell r="D676" t="str">
            <v>East Midlands</v>
          </cell>
          <cell r="E676" t="str">
            <v>East Midlands</v>
          </cell>
          <cell r="F676" t="str">
            <v>Northamptonshire</v>
          </cell>
          <cell r="G676" t="str">
            <v>Northampton South</v>
          </cell>
          <cell r="H676" t="str">
            <v>NN5 6PP</v>
          </cell>
          <cell r="I676" t="str">
            <v>Community School</v>
          </cell>
          <cell r="J676" t="str">
            <v>Primary</v>
          </cell>
          <cell r="K676" t="str">
            <v>Does not have a sixth form</v>
          </cell>
          <cell r="L676">
            <v>10005634</v>
          </cell>
          <cell r="M676">
            <v>42353</v>
          </cell>
          <cell r="N676">
            <v>42353</v>
          </cell>
          <cell r="O676" t="str">
            <v>Maintained Academy and School Short inspection</v>
          </cell>
          <cell r="P676" t="str">
            <v>Schools - Short inspection</v>
          </cell>
          <cell r="Q676" t="str">
            <v>NULL</v>
          </cell>
          <cell r="R676" t="str">
            <v>NULL</v>
          </cell>
          <cell r="S676" t="str">
            <v>NULL</v>
          </cell>
          <cell r="T676" t="str">
            <v>NULL</v>
          </cell>
          <cell r="U676" t="str">
            <v>NULL</v>
          </cell>
          <cell r="V676" t="str">
            <v>NULL</v>
          </cell>
          <cell r="W676" t="str">
            <v>NULL</v>
          </cell>
          <cell r="X676" t="str">
            <v>NULL</v>
          </cell>
          <cell r="Y676" t="str">
            <v>NULL</v>
          </cell>
          <cell r="Z676" t="str">
            <v>NULL</v>
          </cell>
          <cell r="AA676" t="str">
            <v>NULL</v>
          </cell>
          <cell r="AB676" t="str">
            <v>NULL</v>
          </cell>
          <cell r="AC676" t="str">
            <v>NULL</v>
          </cell>
          <cell r="AD676">
            <v>2</v>
          </cell>
          <cell r="AE676" t="str">
            <v>NULL</v>
          </cell>
          <cell r="AF676">
            <v>2</v>
          </cell>
          <cell r="AG676">
            <v>2</v>
          </cell>
          <cell r="AH676">
            <v>1</v>
          </cell>
          <cell r="AI676">
            <v>1</v>
          </cell>
          <cell r="AJ676" t="str">
            <v>NULL</v>
          </cell>
          <cell r="AK676">
            <v>2</v>
          </cell>
          <cell r="AL676">
            <v>9</v>
          </cell>
        </row>
        <row r="677">
          <cell r="A677">
            <v>121976</v>
          </cell>
          <cell r="B677">
            <v>9283034</v>
          </cell>
          <cell r="C677" t="str">
            <v>Harpole Primary School</v>
          </cell>
          <cell r="D677" t="str">
            <v>East Midlands</v>
          </cell>
          <cell r="E677" t="str">
            <v>East Midlands</v>
          </cell>
          <cell r="F677" t="str">
            <v>Northamptonshire</v>
          </cell>
          <cell r="G677" t="str">
            <v>Daventry</v>
          </cell>
          <cell r="H677" t="str">
            <v>NN7 4DP</v>
          </cell>
          <cell r="I677" t="str">
            <v>Voluntary Controlled School</v>
          </cell>
          <cell r="J677" t="str">
            <v>Primary</v>
          </cell>
          <cell r="K677" t="str">
            <v>Does not have a sixth form</v>
          </cell>
          <cell r="L677">
            <v>10003705</v>
          </cell>
          <cell r="M677">
            <v>42297</v>
          </cell>
          <cell r="N677">
            <v>42297</v>
          </cell>
          <cell r="O677" t="str">
            <v>Maintained Academy and School Short inspection</v>
          </cell>
          <cell r="P677" t="str">
            <v>Schools - Short inspection</v>
          </cell>
          <cell r="Q677" t="str">
            <v>NULL</v>
          </cell>
          <cell r="R677" t="str">
            <v>NULL</v>
          </cell>
          <cell r="S677" t="str">
            <v>NULL</v>
          </cell>
          <cell r="T677" t="str">
            <v>NULL</v>
          </cell>
          <cell r="U677" t="str">
            <v>NULL</v>
          </cell>
          <cell r="V677" t="str">
            <v>NULL</v>
          </cell>
          <cell r="W677" t="str">
            <v>NULL</v>
          </cell>
          <cell r="X677" t="str">
            <v>NULL</v>
          </cell>
          <cell r="Y677" t="str">
            <v>NULL</v>
          </cell>
          <cell r="Z677" t="str">
            <v>NULL</v>
          </cell>
          <cell r="AA677" t="str">
            <v>NULL</v>
          </cell>
          <cell r="AB677" t="str">
            <v>NULL</v>
          </cell>
          <cell r="AC677" t="str">
            <v>NULL</v>
          </cell>
          <cell r="AD677">
            <v>2</v>
          </cell>
          <cell r="AE677" t="str">
            <v>NULL</v>
          </cell>
          <cell r="AF677">
            <v>2</v>
          </cell>
          <cell r="AG677">
            <v>2</v>
          </cell>
          <cell r="AH677">
            <v>2</v>
          </cell>
          <cell r="AI677">
            <v>2</v>
          </cell>
          <cell r="AJ677" t="str">
            <v>NULL</v>
          </cell>
          <cell r="AK677">
            <v>3</v>
          </cell>
          <cell r="AL677">
            <v>9</v>
          </cell>
        </row>
        <row r="678">
          <cell r="A678">
            <v>122005</v>
          </cell>
          <cell r="B678">
            <v>9283084</v>
          </cell>
          <cell r="C678" t="str">
            <v>Woodford Church of England Primary School</v>
          </cell>
          <cell r="D678" t="str">
            <v>East Midlands</v>
          </cell>
          <cell r="E678" t="str">
            <v>East Midlands</v>
          </cell>
          <cell r="F678" t="str">
            <v>Northamptonshire</v>
          </cell>
          <cell r="G678" t="str">
            <v>Corby</v>
          </cell>
          <cell r="H678" t="str">
            <v>NN14 4HF</v>
          </cell>
          <cell r="I678" t="str">
            <v>Voluntary Controlled School</v>
          </cell>
          <cell r="J678" t="str">
            <v>Primary</v>
          </cell>
          <cell r="K678" t="str">
            <v>Does not have a sixth form</v>
          </cell>
          <cell r="L678">
            <v>10007085</v>
          </cell>
          <cell r="M678">
            <v>42334</v>
          </cell>
          <cell r="N678">
            <v>42334</v>
          </cell>
          <cell r="O678" t="str">
            <v>Schools with Serious Weaknesses Visit 2</v>
          </cell>
          <cell r="P678" t="str">
            <v>Schools - S8</v>
          </cell>
          <cell r="Q678" t="str">
            <v>NULL</v>
          </cell>
          <cell r="R678" t="str">
            <v>NULL</v>
          </cell>
          <cell r="S678" t="str">
            <v>NULL</v>
          </cell>
          <cell r="T678" t="str">
            <v>NULL</v>
          </cell>
          <cell r="U678" t="str">
            <v>NULL</v>
          </cell>
          <cell r="V678" t="str">
            <v>NULL</v>
          </cell>
          <cell r="W678" t="str">
            <v>NULL</v>
          </cell>
          <cell r="X678" t="str">
            <v>NULL</v>
          </cell>
          <cell r="Y678" t="str">
            <v>NULL</v>
          </cell>
          <cell r="Z678" t="str">
            <v>NULL</v>
          </cell>
          <cell r="AA678" t="str">
            <v>NULL</v>
          </cell>
          <cell r="AB678" t="str">
            <v>NULL</v>
          </cell>
          <cell r="AC678" t="str">
            <v>NULL</v>
          </cell>
          <cell r="AD678">
            <v>4</v>
          </cell>
          <cell r="AE678" t="str">
            <v>SWK</v>
          </cell>
          <cell r="AF678">
            <v>4</v>
          </cell>
          <cell r="AG678">
            <v>4</v>
          </cell>
          <cell r="AH678">
            <v>2</v>
          </cell>
          <cell r="AI678">
            <v>3</v>
          </cell>
          <cell r="AJ678" t="str">
            <v>NULL</v>
          </cell>
          <cell r="AK678">
            <v>3</v>
          </cell>
          <cell r="AL678">
            <v>9</v>
          </cell>
        </row>
        <row r="679">
          <cell r="A679">
            <v>122039</v>
          </cell>
          <cell r="B679">
            <v>9283355</v>
          </cell>
          <cell r="C679" t="str">
            <v>The Good Shepherd Catholic Primary School</v>
          </cell>
          <cell r="D679" t="str">
            <v>East Midlands</v>
          </cell>
          <cell r="E679" t="str">
            <v>East Midlands</v>
          </cell>
          <cell r="F679" t="str">
            <v>Northamptonshire</v>
          </cell>
          <cell r="G679" t="str">
            <v>Northampton North</v>
          </cell>
          <cell r="H679" t="str">
            <v>NN2 7BH</v>
          </cell>
          <cell r="I679" t="str">
            <v>Voluntary Aided School</v>
          </cell>
          <cell r="J679" t="str">
            <v>Primary</v>
          </cell>
          <cell r="K679" t="str">
            <v>Does not have a sixth form</v>
          </cell>
          <cell r="L679">
            <v>10004252</v>
          </cell>
          <cell r="M679">
            <v>42290</v>
          </cell>
          <cell r="N679">
            <v>42291</v>
          </cell>
          <cell r="O679" t="str">
            <v>Schools into Special Measures Visit 4</v>
          </cell>
          <cell r="P679" t="str">
            <v>Schools - S8 deemed S5</v>
          </cell>
          <cell r="Q679" t="str">
            <v>NULL</v>
          </cell>
          <cell r="R679">
            <v>3</v>
          </cell>
          <cell r="S679" t="str">
            <v>NULL</v>
          </cell>
          <cell r="T679">
            <v>3</v>
          </cell>
          <cell r="U679">
            <v>3</v>
          </cell>
          <cell r="V679">
            <v>3</v>
          </cell>
          <cell r="W679">
            <v>3</v>
          </cell>
          <cell r="X679" t="str">
            <v>NULL</v>
          </cell>
          <cell r="Y679">
            <v>3</v>
          </cell>
          <cell r="Z679" t="str">
            <v>NULL</v>
          </cell>
          <cell r="AA679" t="str">
            <v>NULL</v>
          </cell>
          <cell r="AB679" t="str">
            <v>NULL</v>
          </cell>
          <cell r="AC679" t="str">
            <v>NULL</v>
          </cell>
          <cell r="AD679">
            <v>4</v>
          </cell>
          <cell r="AE679" t="str">
            <v>SM</v>
          </cell>
          <cell r="AF679">
            <v>4</v>
          </cell>
          <cell r="AG679">
            <v>4</v>
          </cell>
          <cell r="AH679">
            <v>3</v>
          </cell>
          <cell r="AI679">
            <v>4</v>
          </cell>
          <cell r="AJ679" t="str">
            <v>NULL</v>
          </cell>
          <cell r="AK679" t="str">
            <v>NULL</v>
          </cell>
          <cell r="AL679" t="str">
            <v>NULL</v>
          </cell>
        </row>
        <row r="680">
          <cell r="A680">
            <v>122170</v>
          </cell>
          <cell r="B680">
            <v>9292002</v>
          </cell>
          <cell r="C680" t="str">
            <v>Acomb First School</v>
          </cell>
          <cell r="D680" t="str">
            <v>North East</v>
          </cell>
          <cell r="E680" t="str">
            <v>North East, Yorkshire and the Humber</v>
          </cell>
          <cell r="F680" t="str">
            <v>Northumberland</v>
          </cell>
          <cell r="G680" t="str">
            <v>Hexham</v>
          </cell>
          <cell r="H680" t="str">
            <v>NE46 4PL</v>
          </cell>
          <cell r="I680" t="str">
            <v>Community School</v>
          </cell>
          <cell r="J680" t="str">
            <v>Primary</v>
          </cell>
          <cell r="K680" t="str">
            <v>Does not have a sixth form</v>
          </cell>
          <cell r="L680">
            <v>10000741</v>
          </cell>
          <cell r="M680">
            <v>42332</v>
          </cell>
          <cell r="N680">
            <v>42333</v>
          </cell>
          <cell r="O680" t="str">
            <v>Maintained Academy and School Short inspection</v>
          </cell>
          <cell r="P680" t="str">
            <v>Schools - S8 deemed S5</v>
          </cell>
          <cell r="Q680" t="str">
            <v>NULL</v>
          </cell>
          <cell r="R680">
            <v>3</v>
          </cell>
          <cell r="S680" t="str">
            <v>NULL</v>
          </cell>
          <cell r="T680">
            <v>3</v>
          </cell>
          <cell r="U680">
            <v>3</v>
          </cell>
          <cell r="V680">
            <v>3</v>
          </cell>
          <cell r="W680">
            <v>3</v>
          </cell>
          <cell r="X680" t="str">
            <v>NULL</v>
          </cell>
          <cell r="Y680">
            <v>3</v>
          </cell>
          <cell r="Z680" t="str">
            <v>NULL</v>
          </cell>
          <cell r="AA680" t="str">
            <v>NULL</v>
          </cell>
          <cell r="AB680" t="str">
            <v>NULL</v>
          </cell>
          <cell r="AC680" t="str">
            <v>NULL</v>
          </cell>
          <cell r="AD680">
            <v>2</v>
          </cell>
          <cell r="AE680" t="str">
            <v>NULL</v>
          </cell>
          <cell r="AF680">
            <v>2</v>
          </cell>
          <cell r="AG680">
            <v>2</v>
          </cell>
          <cell r="AH680">
            <v>2</v>
          </cell>
          <cell r="AI680">
            <v>2</v>
          </cell>
          <cell r="AJ680" t="str">
            <v>NULL</v>
          </cell>
          <cell r="AK680">
            <v>8</v>
          </cell>
          <cell r="AL680" t="str">
            <v>NULL</v>
          </cell>
        </row>
        <row r="681">
          <cell r="A681">
            <v>122229</v>
          </cell>
          <cell r="B681">
            <v>9295201</v>
          </cell>
          <cell r="C681" t="str">
            <v>Thropton Village First School</v>
          </cell>
          <cell r="D681" t="str">
            <v>North East</v>
          </cell>
          <cell r="E681" t="str">
            <v>North East, Yorkshire and the Humber</v>
          </cell>
          <cell r="F681" t="str">
            <v>Northumberland</v>
          </cell>
          <cell r="G681" t="str">
            <v>Berwick-upon-Tweed</v>
          </cell>
          <cell r="H681" t="str">
            <v>NE65 7JD</v>
          </cell>
          <cell r="I681" t="str">
            <v>Foundation School</v>
          </cell>
          <cell r="J681" t="str">
            <v>Primary</v>
          </cell>
          <cell r="K681" t="str">
            <v>Does not have a sixth form</v>
          </cell>
          <cell r="L681">
            <v>10003815</v>
          </cell>
          <cell r="M681">
            <v>42346</v>
          </cell>
          <cell r="N681">
            <v>42347</v>
          </cell>
          <cell r="O681" t="str">
            <v>Maintained Academy and School Short inspection</v>
          </cell>
          <cell r="P681" t="str">
            <v>Schools - S8 deemed S5</v>
          </cell>
          <cell r="Q681" t="str">
            <v>NULL</v>
          </cell>
          <cell r="R681">
            <v>3</v>
          </cell>
          <cell r="S681" t="str">
            <v>NULL</v>
          </cell>
          <cell r="T681">
            <v>3</v>
          </cell>
          <cell r="U681">
            <v>3</v>
          </cell>
          <cell r="V681">
            <v>3</v>
          </cell>
          <cell r="W681">
            <v>3</v>
          </cell>
          <cell r="X681" t="str">
            <v>NULL</v>
          </cell>
          <cell r="Y681">
            <v>3</v>
          </cell>
          <cell r="Z681" t="str">
            <v>NULL</v>
          </cell>
          <cell r="AA681" t="str">
            <v>NULL</v>
          </cell>
          <cell r="AB681" t="str">
            <v>NULL</v>
          </cell>
          <cell r="AC681" t="str">
            <v>NULL</v>
          </cell>
          <cell r="AD681">
            <v>2</v>
          </cell>
          <cell r="AE681" t="str">
            <v>NULL</v>
          </cell>
          <cell r="AF681">
            <v>2</v>
          </cell>
          <cell r="AG681">
            <v>2</v>
          </cell>
          <cell r="AH681">
            <v>2</v>
          </cell>
          <cell r="AI681">
            <v>2</v>
          </cell>
          <cell r="AJ681" t="str">
            <v>NULL</v>
          </cell>
          <cell r="AK681">
            <v>2</v>
          </cell>
          <cell r="AL681">
            <v>9</v>
          </cell>
        </row>
        <row r="682">
          <cell r="A682">
            <v>122230</v>
          </cell>
          <cell r="B682">
            <v>9292243</v>
          </cell>
          <cell r="C682" t="str">
            <v>Adderlane First School</v>
          </cell>
          <cell r="D682" t="str">
            <v>North East</v>
          </cell>
          <cell r="E682" t="str">
            <v>North East, Yorkshire and the Humber</v>
          </cell>
          <cell r="F682" t="str">
            <v>Northumberland</v>
          </cell>
          <cell r="G682" t="str">
            <v>Hexham</v>
          </cell>
          <cell r="H682" t="str">
            <v>NE42 5HX</v>
          </cell>
          <cell r="I682" t="str">
            <v>Community School</v>
          </cell>
          <cell r="J682" t="str">
            <v>Primary</v>
          </cell>
          <cell r="K682" t="str">
            <v>Does not have a sixth form</v>
          </cell>
          <cell r="L682">
            <v>10006891</v>
          </cell>
          <cell r="M682">
            <v>42332</v>
          </cell>
          <cell r="N682">
            <v>42333</v>
          </cell>
          <cell r="O682" t="str">
            <v>Schools into Special Measures Visit 1</v>
          </cell>
          <cell r="P682" t="str">
            <v>Schools - S8</v>
          </cell>
          <cell r="Q682" t="str">
            <v>NULL</v>
          </cell>
          <cell r="R682" t="str">
            <v>NULL</v>
          </cell>
          <cell r="S682" t="str">
            <v>NULL</v>
          </cell>
          <cell r="T682" t="str">
            <v>NULL</v>
          </cell>
          <cell r="U682" t="str">
            <v>NULL</v>
          </cell>
          <cell r="V682" t="str">
            <v>NULL</v>
          </cell>
          <cell r="W682" t="str">
            <v>NULL</v>
          </cell>
          <cell r="X682" t="str">
            <v>NULL</v>
          </cell>
          <cell r="Y682" t="str">
            <v>NULL</v>
          </cell>
          <cell r="Z682" t="str">
            <v>NULL</v>
          </cell>
          <cell r="AA682" t="str">
            <v>NULL</v>
          </cell>
          <cell r="AB682" t="str">
            <v>NULL</v>
          </cell>
          <cell r="AC682" t="str">
            <v>NULL</v>
          </cell>
          <cell r="AD682">
            <v>4</v>
          </cell>
          <cell r="AE682" t="str">
            <v>SM</v>
          </cell>
          <cell r="AF682">
            <v>4</v>
          </cell>
          <cell r="AG682">
            <v>4</v>
          </cell>
          <cell r="AH682">
            <v>3</v>
          </cell>
          <cell r="AI682">
            <v>4</v>
          </cell>
          <cell r="AJ682" t="str">
            <v>NULL</v>
          </cell>
          <cell r="AK682">
            <v>3</v>
          </cell>
          <cell r="AL682">
            <v>9</v>
          </cell>
        </row>
        <row r="683">
          <cell r="A683">
            <v>122235</v>
          </cell>
          <cell r="B683">
            <v>9292270</v>
          </cell>
          <cell r="C683" t="str">
            <v>Whittonstall First School</v>
          </cell>
          <cell r="D683" t="str">
            <v>North East</v>
          </cell>
          <cell r="E683" t="str">
            <v>North East, Yorkshire and the Humber</v>
          </cell>
          <cell r="F683" t="str">
            <v>Northumberland</v>
          </cell>
          <cell r="G683" t="str">
            <v>Hexham</v>
          </cell>
          <cell r="H683" t="str">
            <v>DH8 9JN</v>
          </cell>
          <cell r="I683" t="str">
            <v>Community School</v>
          </cell>
          <cell r="J683" t="str">
            <v>Primary</v>
          </cell>
          <cell r="K683" t="str">
            <v>Does not have a sixth form</v>
          </cell>
          <cell r="L683">
            <v>10003429</v>
          </cell>
          <cell r="M683">
            <v>42290</v>
          </cell>
          <cell r="N683">
            <v>42290</v>
          </cell>
          <cell r="O683" t="str">
            <v>Maintained Academy and School Short inspection</v>
          </cell>
          <cell r="P683" t="str">
            <v>Schools - Short inspection</v>
          </cell>
          <cell r="Q683" t="str">
            <v>NULL</v>
          </cell>
          <cell r="R683" t="str">
            <v>NULL</v>
          </cell>
          <cell r="S683" t="str">
            <v>NULL</v>
          </cell>
          <cell r="T683" t="str">
            <v>NULL</v>
          </cell>
          <cell r="U683" t="str">
            <v>NULL</v>
          </cell>
          <cell r="V683" t="str">
            <v>NULL</v>
          </cell>
          <cell r="W683" t="str">
            <v>NULL</v>
          </cell>
          <cell r="X683" t="str">
            <v>NULL</v>
          </cell>
          <cell r="Y683" t="str">
            <v>NULL</v>
          </cell>
          <cell r="Z683" t="str">
            <v>NULL</v>
          </cell>
          <cell r="AA683" t="str">
            <v>NULL</v>
          </cell>
          <cell r="AB683" t="str">
            <v>NULL</v>
          </cell>
          <cell r="AC683" t="str">
            <v>NULL</v>
          </cell>
          <cell r="AD683">
            <v>2</v>
          </cell>
          <cell r="AE683" t="str">
            <v>NULL</v>
          </cell>
          <cell r="AF683">
            <v>2</v>
          </cell>
          <cell r="AG683">
            <v>2</v>
          </cell>
          <cell r="AH683">
            <v>1</v>
          </cell>
          <cell r="AI683">
            <v>2</v>
          </cell>
          <cell r="AJ683" t="str">
            <v>NULL</v>
          </cell>
          <cell r="AK683">
            <v>8</v>
          </cell>
          <cell r="AL683" t="str">
            <v>NULL</v>
          </cell>
        </row>
        <row r="684">
          <cell r="A684">
            <v>122243</v>
          </cell>
          <cell r="B684">
            <v>9292323</v>
          </cell>
          <cell r="C684" t="str">
            <v>Mowbray Primary School</v>
          </cell>
          <cell r="D684" t="str">
            <v>North East</v>
          </cell>
          <cell r="E684" t="str">
            <v>North East, Yorkshire and the Humber</v>
          </cell>
          <cell r="F684" t="str">
            <v>Northumberland</v>
          </cell>
          <cell r="G684" t="str">
            <v>Wansbeck</v>
          </cell>
          <cell r="H684" t="str">
            <v>NE62 5HQ</v>
          </cell>
          <cell r="I684" t="str">
            <v>Community School</v>
          </cell>
          <cell r="J684" t="str">
            <v>Primary</v>
          </cell>
          <cell r="K684" t="str">
            <v>Does not have a sixth form</v>
          </cell>
          <cell r="L684">
            <v>10002055</v>
          </cell>
          <cell r="M684">
            <v>42332</v>
          </cell>
          <cell r="N684">
            <v>42333</v>
          </cell>
          <cell r="O684" t="str">
            <v>Requires Improvement S5 Reinspection Visit 1</v>
          </cell>
          <cell r="P684" t="str">
            <v>Schools - S5</v>
          </cell>
          <cell r="Q684" t="str">
            <v>NULL</v>
          </cell>
          <cell r="R684">
            <v>2</v>
          </cell>
          <cell r="S684" t="str">
            <v>NULL</v>
          </cell>
          <cell r="T684">
            <v>2</v>
          </cell>
          <cell r="U684">
            <v>2</v>
          </cell>
          <cell r="V684">
            <v>2</v>
          </cell>
          <cell r="W684">
            <v>2</v>
          </cell>
          <cell r="X684" t="str">
            <v>NULL</v>
          </cell>
          <cell r="Y684">
            <v>2</v>
          </cell>
          <cell r="Z684" t="str">
            <v>NULL</v>
          </cell>
          <cell r="AA684" t="str">
            <v>NULL</v>
          </cell>
          <cell r="AB684" t="str">
            <v>NULL</v>
          </cell>
          <cell r="AC684" t="str">
            <v>NULL</v>
          </cell>
          <cell r="AD684">
            <v>3</v>
          </cell>
          <cell r="AE684" t="str">
            <v>NULL</v>
          </cell>
          <cell r="AF684">
            <v>3</v>
          </cell>
          <cell r="AG684">
            <v>3</v>
          </cell>
          <cell r="AH684">
            <v>2</v>
          </cell>
          <cell r="AI684">
            <v>3</v>
          </cell>
          <cell r="AJ684" t="str">
            <v>NULL</v>
          </cell>
          <cell r="AK684" t="str">
            <v>NULL</v>
          </cell>
          <cell r="AL684" t="str">
            <v>NULL</v>
          </cell>
        </row>
        <row r="685">
          <cell r="A685">
            <v>122268</v>
          </cell>
          <cell r="B685">
            <v>9292529</v>
          </cell>
          <cell r="C685" t="str">
            <v>Hareside Primary School</v>
          </cell>
          <cell r="D685" t="str">
            <v>North East</v>
          </cell>
          <cell r="E685" t="str">
            <v>North East, Yorkshire and the Humber</v>
          </cell>
          <cell r="F685" t="str">
            <v>Northumberland</v>
          </cell>
          <cell r="G685" t="str">
            <v>Blyth Valley</v>
          </cell>
          <cell r="H685" t="str">
            <v>NE23 6BL</v>
          </cell>
          <cell r="I685" t="str">
            <v>Community School</v>
          </cell>
          <cell r="J685" t="str">
            <v>Primary</v>
          </cell>
          <cell r="K685" t="str">
            <v>Does not have a sixth form</v>
          </cell>
          <cell r="L685">
            <v>10000557</v>
          </cell>
          <cell r="M685">
            <v>42325</v>
          </cell>
          <cell r="N685">
            <v>42326</v>
          </cell>
          <cell r="O685" t="str">
            <v>Maintained Academy and School Short inspection</v>
          </cell>
          <cell r="P685" t="str">
            <v>Schools - S8 deemed S5</v>
          </cell>
          <cell r="Q685" t="str">
            <v>NULL</v>
          </cell>
          <cell r="R685">
            <v>3</v>
          </cell>
          <cell r="S685" t="str">
            <v>NULL</v>
          </cell>
          <cell r="T685">
            <v>3</v>
          </cell>
          <cell r="U685">
            <v>3</v>
          </cell>
          <cell r="V685">
            <v>2</v>
          </cell>
          <cell r="W685">
            <v>3</v>
          </cell>
          <cell r="X685" t="str">
            <v>NULL</v>
          </cell>
          <cell r="Y685">
            <v>3</v>
          </cell>
          <cell r="Z685" t="str">
            <v>NULL</v>
          </cell>
          <cell r="AA685" t="str">
            <v>NULL</v>
          </cell>
          <cell r="AB685" t="str">
            <v>NULL</v>
          </cell>
          <cell r="AC685" t="str">
            <v>NULL</v>
          </cell>
          <cell r="AD685">
            <v>2</v>
          </cell>
          <cell r="AE685" t="str">
            <v>NULL</v>
          </cell>
          <cell r="AF685">
            <v>2</v>
          </cell>
          <cell r="AG685">
            <v>2</v>
          </cell>
          <cell r="AH685">
            <v>1</v>
          </cell>
          <cell r="AI685">
            <v>2</v>
          </cell>
          <cell r="AJ685" t="str">
            <v>NULL</v>
          </cell>
          <cell r="AK685">
            <v>2</v>
          </cell>
          <cell r="AL685">
            <v>9</v>
          </cell>
        </row>
        <row r="686">
          <cell r="A686">
            <v>122284</v>
          </cell>
          <cell r="B686">
            <v>9293349</v>
          </cell>
          <cell r="C686" t="str">
            <v>Greenhead Church of England First School</v>
          </cell>
          <cell r="D686" t="str">
            <v>North East</v>
          </cell>
          <cell r="E686" t="str">
            <v>North East, Yorkshire and the Humber</v>
          </cell>
          <cell r="F686" t="str">
            <v>Northumberland</v>
          </cell>
          <cell r="G686" t="str">
            <v>Hexham</v>
          </cell>
          <cell r="H686" t="str">
            <v>CA8 7HB</v>
          </cell>
          <cell r="I686" t="str">
            <v>Voluntary Aided School</v>
          </cell>
          <cell r="J686" t="str">
            <v>Primary</v>
          </cell>
          <cell r="K686" t="str">
            <v>Does not have a sixth form</v>
          </cell>
          <cell r="L686">
            <v>10006740</v>
          </cell>
          <cell r="M686">
            <v>42291</v>
          </cell>
          <cell r="N686">
            <v>42291</v>
          </cell>
          <cell r="O686" t="str">
            <v>Requires Improvement monitoring Visit 1</v>
          </cell>
          <cell r="P686" t="str">
            <v>Schools - S8</v>
          </cell>
          <cell r="Q686" t="str">
            <v>NULL</v>
          </cell>
          <cell r="R686" t="str">
            <v>NULL</v>
          </cell>
          <cell r="S686" t="str">
            <v>NULL</v>
          </cell>
          <cell r="T686" t="str">
            <v>NULL</v>
          </cell>
          <cell r="U686" t="str">
            <v>NULL</v>
          </cell>
          <cell r="V686" t="str">
            <v>NULL</v>
          </cell>
          <cell r="W686" t="str">
            <v>NULL</v>
          </cell>
          <cell r="X686" t="str">
            <v>NULL</v>
          </cell>
          <cell r="Y686" t="str">
            <v>NULL</v>
          </cell>
          <cell r="Z686" t="str">
            <v>NULL</v>
          </cell>
          <cell r="AA686" t="str">
            <v>NULL</v>
          </cell>
          <cell r="AB686" t="str">
            <v>NULL</v>
          </cell>
          <cell r="AC686" t="str">
            <v>NULL</v>
          </cell>
          <cell r="AD686">
            <v>3</v>
          </cell>
          <cell r="AE686" t="str">
            <v>NULL</v>
          </cell>
          <cell r="AF686">
            <v>3</v>
          </cell>
          <cell r="AG686">
            <v>3</v>
          </cell>
          <cell r="AH686">
            <v>2</v>
          </cell>
          <cell r="AI686">
            <v>3</v>
          </cell>
          <cell r="AJ686" t="str">
            <v>NULL</v>
          </cell>
          <cell r="AK686">
            <v>3</v>
          </cell>
          <cell r="AL686">
            <v>9</v>
          </cell>
        </row>
        <row r="687">
          <cell r="A687">
            <v>122287</v>
          </cell>
          <cell r="B687">
            <v>9293367</v>
          </cell>
          <cell r="C687" t="str">
            <v>Corbridge Church of England Aided First School</v>
          </cell>
          <cell r="D687" t="str">
            <v>North East</v>
          </cell>
          <cell r="E687" t="str">
            <v>North East, Yorkshire and the Humber</v>
          </cell>
          <cell r="F687" t="str">
            <v>Northumberland</v>
          </cell>
          <cell r="G687" t="str">
            <v>Hexham</v>
          </cell>
          <cell r="H687" t="str">
            <v>NE45 5JQ</v>
          </cell>
          <cell r="I687" t="str">
            <v>Voluntary Aided School</v>
          </cell>
          <cell r="J687" t="str">
            <v>Primary</v>
          </cell>
          <cell r="K687" t="str">
            <v>Does not have a sixth form</v>
          </cell>
          <cell r="L687">
            <v>10002054</v>
          </cell>
          <cell r="M687">
            <v>42332</v>
          </cell>
          <cell r="N687">
            <v>42333</v>
          </cell>
          <cell r="O687" t="str">
            <v>Requires Improvement S5 Reinspection Visit 1</v>
          </cell>
          <cell r="P687" t="str">
            <v>Schools - S5</v>
          </cell>
          <cell r="Q687" t="str">
            <v>NULL</v>
          </cell>
          <cell r="R687">
            <v>2</v>
          </cell>
          <cell r="S687" t="str">
            <v>NULL</v>
          </cell>
          <cell r="T687">
            <v>2</v>
          </cell>
          <cell r="U687">
            <v>2</v>
          </cell>
          <cell r="V687">
            <v>2</v>
          </cell>
          <cell r="W687">
            <v>2</v>
          </cell>
          <cell r="X687" t="str">
            <v>NULL</v>
          </cell>
          <cell r="Y687">
            <v>3</v>
          </cell>
          <cell r="Z687" t="str">
            <v>NULL</v>
          </cell>
          <cell r="AA687" t="str">
            <v>NULL</v>
          </cell>
          <cell r="AB687" t="str">
            <v>NULL</v>
          </cell>
          <cell r="AC687" t="str">
            <v>NULL</v>
          </cell>
          <cell r="AD687">
            <v>3</v>
          </cell>
          <cell r="AE687" t="str">
            <v>NULL</v>
          </cell>
          <cell r="AF687">
            <v>3</v>
          </cell>
          <cell r="AG687">
            <v>3</v>
          </cell>
          <cell r="AH687">
            <v>3</v>
          </cell>
          <cell r="AI687">
            <v>3</v>
          </cell>
          <cell r="AJ687" t="str">
            <v>NULL</v>
          </cell>
          <cell r="AK687" t="str">
            <v>NULL</v>
          </cell>
          <cell r="AL687" t="str">
            <v>NULL</v>
          </cell>
        </row>
        <row r="688">
          <cell r="A688">
            <v>122289</v>
          </cell>
          <cell r="B688">
            <v>9293403</v>
          </cell>
          <cell r="C688" t="str">
            <v>Ellingham Church of England Aided First School</v>
          </cell>
          <cell r="D688" t="str">
            <v>North East</v>
          </cell>
          <cell r="E688" t="str">
            <v>North East, Yorkshire and the Humber</v>
          </cell>
          <cell r="F688" t="str">
            <v>Northumberland</v>
          </cell>
          <cell r="G688" t="str">
            <v>Berwick-upon-Tweed</v>
          </cell>
          <cell r="H688" t="str">
            <v>NE67 5ET</v>
          </cell>
          <cell r="I688" t="str">
            <v>Voluntary Aided School</v>
          </cell>
          <cell r="J688" t="str">
            <v>Primary</v>
          </cell>
          <cell r="K688" t="str">
            <v>Does not have a sixth form</v>
          </cell>
          <cell r="L688">
            <v>10001480</v>
          </cell>
          <cell r="M688">
            <v>42325</v>
          </cell>
          <cell r="N688">
            <v>42326</v>
          </cell>
          <cell r="O688" t="str">
            <v>Maintained Academy and School Short inspection</v>
          </cell>
          <cell r="P688" t="str">
            <v>Schools - S8 deemed S5</v>
          </cell>
          <cell r="Q688" t="str">
            <v>NULL</v>
          </cell>
          <cell r="R688">
            <v>3</v>
          </cell>
          <cell r="S688" t="str">
            <v>NULL</v>
          </cell>
          <cell r="T688">
            <v>3</v>
          </cell>
          <cell r="U688">
            <v>3</v>
          </cell>
          <cell r="V688">
            <v>2</v>
          </cell>
          <cell r="W688">
            <v>3</v>
          </cell>
          <cell r="X688" t="str">
            <v>NULL</v>
          </cell>
          <cell r="Y688">
            <v>3</v>
          </cell>
          <cell r="Z688" t="str">
            <v>NULL</v>
          </cell>
          <cell r="AA688" t="str">
            <v>NULL</v>
          </cell>
          <cell r="AB688" t="str">
            <v>NULL</v>
          </cell>
          <cell r="AC688" t="str">
            <v>NULL</v>
          </cell>
          <cell r="AD688">
            <v>2</v>
          </cell>
          <cell r="AE688" t="str">
            <v>NULL</v>
          </cell>
          <cell r="AF688">
            <v>2</v>
          </cell>
          <cell r="AG688">
            <v>2</v>
          </cell>
          <cell r="AH688">
            <v>2</v>
          </cell>
          <cell r="AI688">
            <v>2</v>
          </cell>
          <cell r="AJ688" t="str">
            <v>NULL</v>
          </cell>
          <cell r="AK688">
            <v>2</v>
          </cell>
          <cell r="AL688">
            <v>9</v>
          </cell>
        </row>
        <row r="689">
          <cell r="A689">
            <v>122303</v>
          </cell>
          <cell r="B689">
            <v>9293561</v>
          </cell>
          <cell r="C689" t="str">
            <v>Whitfield Church of England Voluntary Aided Primary School</v>
          </cell>
          <cell r="D689" t="str">
            <v>North East</v>
          </cell>
          <cell r="E689" t="str">
            <v>North East, Yorkshire and the Humber</v>
          </cell>
          <cell r="F689" t="str">
            <v>Northumberland</v>
          </cell>
          <cell r="G689" t="str">
            <v>Hexham</v>
          </cell>
          <cell r="H689" t="str">
            <v>NE47 8JH</v>
          </cell>
          <cell r="I689" t="str">
            <v>Voluntary Aided School</v>
          </cell>
          <cell r="J689" t="str">
            <v>Primary</v>
          </cell>
          <cell r="K689" t="str">
            <v>Does not have a sixth form</v>
          </cell>
          <cell r="L689">
            <v>10005201</v>
          </cell>
          <cell r="M689">
            <v>42311</v>
          </cell>
          <cell r="N689">
            <v>42311</v>
          </cell>
          <cell r="O689" t="str">
            <v>Schools into Special Measures Visit 5</v>
          </cell>
          <cell r="P689" t="str">
            <v>Schools - S8</v>
          </cell>
          <cell r="Q689" t="str">
            <v>NULL</v>
          </cell>
          <cell r="R689" t="str">
            <v>NULL</v>
          </cell>
          <cell r="S689" t="str">
            <v>NULL</v>
          </cell>
          <cell r="T689" t="str">
            <v>NULL</v>
          </cell>
          <cell r="U689" t="str">
            <v>NULL</v>
          </cell>
          <cell r="V689" t="str">
            <v>NULL</v>
          </cell>
          <cell r="W689" t="str">
            <v>NULL</v>
          </cell>
          <cell r="X689" t="str">
            <v>NULL</v>
          </cell>
          <cell r="Y689" t="str">
            <v>NULL</v>
          </cell>
          <cell r="Z689" t="str">
            <v>NULL</v>
          </cell>
          <cell r="AA689" t="str">
            <v>NULL</v>
          </cell>
          <cell r="AB689" t="str">
            <v>NULL</v>
          </cell>
          <cell r="AC689" t="str">
            <v>NULL</v>
          </cell>
          <cell r="AD689">
            <v>4</v>
          </cell>
          <cell r="AE689" t="str">
            <v>SM</v>
          </cell>
          <cell r="AF689">
            <v>4</v>
          </cell>
          <cell r="AG689">
            <v>4</v>
          </cell>
          <cell r="AH689">
            <v>3</v>
          </cell>
          <cell r="AI689">
            <v>4</v>
          </cell>
          <cell r="AJ689" t="str">
            <v>NULL</v>
          </cell>
          <cell r="AK689" t="str">
            <v>NULL</v>
          </cell>
          <cell r="AL689" t="str">
            <v>NULL</v>
          </cell>
        </row>
        <row r="690">
          <cell r="A690">
            <v>122328</v>
          </cell>
          <cell r="B690">
            <v>9294130</v>
          </cell>
          <cell r="C690" t="str">
            <v>Haydon Bridge Community High School and Sports College</v>
          </cell>
          <cell r="D690" t="str">
            <v>North East</v>
          </cell>
          <cell r="E690" t="str">
            <v>North East, Yorkshire and the Humber</v>
          </cell>
          <cell r="F690" t="str">
            <v>Northumberland</v>
          </cell>
          <cell r="G690" t="str">
            <v>Hexham</v>
          </cell>
          <cell r="H690" t="str">
            <v>NE47 6LR</v>
          </cell>
          <cell r="I690" t="str">
            <v>Foundation School</v>
          </cell>
          <cell r="J690" t="str">
            <v>Secondary</v>
          </cell>
          <cell r="K690" t="str">
            <v>Has a sixth form</v>
          </cell>
          <cell r="L690">
            <v>10004005</v>
          </cell>
          <cell r="M690">
            <v>42339</v>
          </cell>
          <cell r="N690">
            <v>42340</v>
          </cell>
          <cell r="O690" t="str">
            <v>Schools into Special Measures Visit 2</v>
          </cell>
          <cell r="P690" t="str">
            <v>Schools - S8</v>
          </cell>
          <cell r="Q690" t="str">
            <v>NULL</v>
          </cell>
          <cell r="R690" t="str">
            <v>NULL</v>
          </cell>
          <cell r="S690" t="str">
            <v>NULL</v>
          </cell>
          <cell r="T690" t="str">
            <v>NULL</v>
          </cell>
          <cell r="U690" t="str">
            <v>NULL</v>
          </cell>
          <cell r="V690" t="str">
            <v>NULL</v>
          </cell>
          <cell r="W690" t="str">
            <v>NULL</v>
          </cell>
          <cell r="X690" t="str">
            <v>NULL</v>
          </cell>
          <cell r="Y690" t="str">
            <v>NULL</v>
          </cell>
          <cell r="Z690" t="str">
            <v>NULL</v>
          </cell>
          <cell r="AA690" t="str">
            <v>NULL</v>
          </cell>
          <cell r="AB690" t="str">
            <v>NULL</v>
          </cell>
          <cell r="AC690" t="str">
            <v>NULL</v>
          </cell>
          <cell r="AD690">
            <v>4</v>
          </cell>
          <cell r="AE690" t="str">
            <v>SM</v>
          </cell>
          <cell r="AF690">
            <v>4</v>
          </cell>
          <cell r="AG690">
            <v>4</v>
          </cell>
          <cell r="AH690">
            <v>4</v>
          </cell>
          <cell r="AI690">
            <v>4</v>
          </cell>
          <cell r="AJ690" t="str">
            <v>NULL</v>
          </cell>
          <cell r="AK690">
            <v>9</v>
          </cell>
          <cell r="AL690">
            <v>3</v>
          </cell>
        </row>
        <row r="691">
          <cell r="A691">
            <v>122355</v>
          </cell>
          <cell r="B691">
            <v>9294415</v>
          </cell>
          <cell r="C691" t="str">
            <v>Ashington High School Sports College</v>
          </cell>
          <cell r="D691" t="str">
            <v>North East</v>
          </cell>
          <cell r="E691" t="str">
            <v>North East, Yorkshire and the Humber</v>
          </cell>
          <cell r="F691" t="str">
            <v>Northumberland</v>
          </cell>
          <cell r="G691" t="str">
            <v>Wansbeck</v>
          </cell>
          <cell r="H691" t="str">
            <v>NE63 8DH</v>
          </cell>
          <cell r="I691" t="str">
            <v>Foundation School</v>
          </cell>
          <cell r="J691" t="str">
            <v>Secondary</v>
          </cell>
          <cell r="K691" t="str">
            <v>Has a sixth form</v>
          </cell>
          <cell r="L691">
            <v>10004019</v>
          </cell>
          <cell r="M691">
            <v>42270</v>
          </cell>
          <cell r="N691">
            <v>42271</v>
          </cell>
          <cell r="O691" t="str">
            <v>Schools into Special Measures Visit 2</v>
          </cell>
          <cell r="P691" t="str">
            <v>Schools - S8</v>
          </cell>
          <cell r="Q691" t="str">
            <v>NULL</v>
          </cell>
          <cell r="R691" t="str">
            <v>NULL</v>
          </cell>
          <cell r="S691" t="str">
            <v>NULL</v>
          </cell>
          <cell r="T691" t="str">
            <v>NULL</v>
          </cell>
          <cell r="U691" t="str">
            <v>NULL</v>
          </cell>
          <cell r="V691" t="str">
            <v>NULL</v>
          </cell>
          <cell r="W691" t="str">
            <v>NULL</v>
          </cell>
          <cell r="X691" t="str">
            <v>NULL</v>
          </cell>
          <cell r="Y691" t="str">
            <v>NULL</v>
          </cell>
          <cell r="Z691" t="str">
            <v>NULL</v>
          </cell>
          <cell r="AA691" t="str">
            <v>NULL</v>
          </cell>
          <cell r="AB691" t="str">
            <v>NULL</v>
          </cell>
          <cell r="AC691" t="str">
            <v>NULL</v>
          </cell>
          <cell r="AD691">
            <v>4</v>
          </cell>
          <cell r="AE691" t="str">
            <v>SM</v>
          </cell>
          <cell r="AF691">
            <v>4</v>
          </cell>
          <cell r="AG691">
            <v>4</v>
          </cell>
          <cell r="AH691">
            <v>3</v>
          </cell>
          <cell r="AI691">
            <v>4</v>
          </cell>
          <cell r="AJ691" t="str">
            <v>NULL</v>
          </cell>
          <cell r="AK691">
            <v>9</v>
          </cell>
          <cell r="AL691">
            <v>3</v>
          </cell>
        </row>
        <row r="692">
          <cell r="A692">
            <v>122356</v>
          </cell>
          <cell r="B692">
            <v>9294417</v>
          </cell>
          <cell r="C692" t="str">
            <v>Queen Elizabeth High School</v>
          </cell>
          <cell r="D692" t="str">
            <v>North East</v>
          </cell>
          <cell r="E692" t="str">
            <v>North East, Yorkshire and the Humber</v>
          </cell>
          <cell r="F692" t="str">
            <v>Northumberland</v>
          </cell>
          <cell r="G692" t="str">
            <v>Hexham</v>
          </cell>
          <cell r="H692" t="str">
            <v>NE46 3JB</v>
          </cell>
          <cell r="I692" t="str">
            <v>Community School</v>
          </cell>
          <cell r="J692" t="str">
            <v>Secondary</v>
          </cell>
          <cell r="K692" t="str">
            <v>Has a sixth form</v>
          </cell>
          <cell r="L692">
            <v>10003370</v>
          </cell>
          <cell r="M692">
            <v>42311</v>
          </cell>
          <cell r="N692">
            <v>42311</v>
          </cell>
          <cell r="O692" t="str">
            <v>Maintained Academy and School Short inspection</v>
          </cell>
          <cell r="P692" t="str">
            <v>Schools - Short inspection</v>
          </cell>
          <cell r="Q692" t="str">
            <v>NULL</v>
          </cell>
          <cell r="R692" t="str">
            <v>NULL</v>
          </cell>
          <cell r="S692" t="str">
            <v>NULL</v>
          </cell>
          <cell r="T692" t="str">
            <v>NULL</v>
          </cell>
          <cell r="U692" t="str">
            <v>NULL</v>
          </cell>
          <cell r="V692" t="str">
            <v>NULL</v>
          </cell>
          <cell r="W692" t="str">
            <v>NULL</v>
          </cell>
          <cell r="X692" t="str">
            <v>NULL</v>
          </cell>
          <cell r="Y692" t="str">
            <v>NULL</v>
          </cell>
          <cell r="Z692" t="str">
            <v>NULL</v>
          </cell>
          <cell r="AA692" t="str">
            <v>NULL</v>
          </cell>
          <cell r="AB692" t="str">
            <v>NULL</v>
          </cell>
          <cell r="AC692" t="str">
            <v>NULL</v>
          </cell>
          <cell r="AD692">
            <v>2</v>
          </cell>
          <cell r="AE692" t="str">
            <v>NULL</v>
          </cell>
          <cell r="AF692">
            <v>2</v>
          </cell>
          <cell r="AG692">
            <v>2</v>
          </cell>
          <cell r="AH692">
            <v>2</v>
          </cell>
          <cell r="AI692">
            <v>2</v>
          </cell>
          <cell r="AJ692" t="str">
            <v>NULL</v>
          </cell>
          <cell r="AK692">
            <v>9</v>
          </cell>
          <cell r="AL692" t="str">
            <v>NULL</v>
          </cell>
        </row>
        <row r="693">
          <cell r="A693">
            <v>122383</v>
          </cell>
          <cell r="B693">
            <v>9297006</v>
          </cell>
          <cell r="C693" t="str">
            <v>Cramlington Hillcrest School</v>
          </cell>
          <cell r="D693" t="str">
            <v>North East</v>
          </cell>
          <cell r="E693" t="str">
            <v>North East, Yorkshire and the Humber</v>
          </cell>
          <cell r="F693" t="str">
            <v>Northumberland</v>
          </cell>
          <cell r="G693" t="str">
            <v>Blyth Valley</v>
          </cell>
          <cell r="H693" t="str">
            <v>NE23 1DY</v>
          </cell>
          <cell r="I693" t="str">
            <v>Community Special School</v>
          </cell>
          <cell r="J693" t="str">
            <v>Special</v>
          </cell>
          <cell r="K693" t="str">
            <v>Not applicable</v>
          </cell>
          <cell r="L693">
            <v>10007100</v>
          </cell>
          <cell r="M693">
            <v>42289</v>
          </cell>
          <cell r="N693">
            <v>42289</v>
          </cell>
          <cell r="O693" t="str">
            <v>Requires Improvement monitoring Visit 2</v>
          </cell>
          <cell r="P693" t="str">
            <v>Schools - S8</v>
          </cell>
          <cell r="Q693" t="str">
            <v>NULL</v>
          </cell>
          <cell r="R693" t="str">
            <v>NULL</v>
          </cell>
          <cell r="S693" t="str">
            <v>NULL</v>
          </cell>
          <cell r="T693" t="str">
            <v>NULL</v>
          </cell>
          <cell r="U693" t="str">
            <v>NULL</v>
          </cell>
          <cell r="V693" t="str">
            <v>NULL</v>
          </cell>
          <cell r="W693" t="str">
            <v>NULL</v>
          </cell>
          <cell r="X693" t="str">
            <v>NULL</v>
          </cell>
          <cell r="Y693" t="str">
            <v>NULL</v>
          </cell>
          <cell r="Z693" t="str">
            <v>NULL</v>
          </cell>
          <cell r="AA693" t="str">
            <v>NULL</v>
          </cell>
          <cell r="AB693" t="str">
            <v>NULL</v>
          </cell>
          <cell r="AC693" t="str">
            <v>NULL</v>
          </cell>
          <cell r="AD693">
            <v>3</v>
          </cell>
          <cell r="AE693" t="str">
            <v>NULL</v>
          </cell>
          <cell r="AF693">
            <v>3</v>
          </cell>
          <cell r="AG693">
            <v>3</v>
          </cell>
          <cell r="AH693">
            <v>3</v>
          </cell>
          <cell r="AI693">
            <v>3</v>
          </cell>
          <cell r="AJ693" t="str">
            <v>NULL</v>
          </cell>
          <cell r="AK693">
            <v>9</v>
          </cell>
          <cell r="AL693">
            <v>3</v>
          </cell>
        </row>
        <row r="694">
          <cell r="A694">
            <v>122401</v>
          </cell>
          <cell r="B694">
            <v>8921104</v>
          </cell>
          <cell r="C694" t="str">
            <v>Denewood Learning Centre</v>
          </cell>
          <cell r="D694" t="str">
            <v>East Midlands</v>
          </cell>
          <cell r="E694" t="str">
            <v>East Midlands</v>
          </cell>
          <cell r="F694" t="str">
            <v>Nottingham</v>
          </cell>
          <cell r="G694" t="str">
            <v>Nottingham East</v>
          </cell>
          <cell r="H694" t="str">
            <v>NG7 4ES</v>
          </cell>
          <cell r="I694" t="str">
            <v>Pupil Referral Unit</v>
          </cell>
          <cell r="J694" t="str">
            <v>PRU</v>
          </cell>
          <cell r="K694" t="str">
            <v>Does not have a sixth form</v>
          </cell>
          <cell r="L694">
            <v>10005848</v>
          </cell>
          <cell r="M694">
            <v>42339</v>
          </cell>
          <cell r="N694">
            <v>42340</v>
          </cell>
          <cell r="O694" t="str">
            <v>Schools into Special Measures Visit 2</v>
          </cell>
          <cell r="P694" t="str">
            <v>Schools - S8</v>
          </cell>
          <cell r="Q694" t="str">
            <v>NULL</v>
          </cell>
          <cell r="R694" t="str">
            <v>NULL</v>
          </cell>
          <cell r="S694" t="str">
            <v>NULL</v>
          </cell>
          <cell r="T694" t="str">
            <v>NULL</v>
          </cell>
          <cell r="U694" t="str">
            <v>NULL</v>
          </cell>
          <cell r="V694" t="str">
            <v>NULL</v>
          </cell>
          <cell r="W694" t="str">
            <v>NULL</v>
          </cell>
          <cell r="X694" t="str">
            <v>NULL</v>
          </cell>
          <cell r="Y694" t="str">
            <v>NULL</v>
          </cell>
          <cell r="Z694" t="str">
            <v>NULL</v>
          </cell>
          <cell r="AA694" t="str">
            <v>NULL</v>
          </cell>
          <cell r="AB694" t="str">
            <v>NULL</v>
          </cell>
          <cell r="AC694" t="str">
            <v>NULL</v>
          </cell>
          <cell r="AD694">
            <v>4</v>
          </cell>
          <cell r="AE694" t="str">
            <v>SM</v>
          </cell>
          <cell r="AF694">
            <v>4</v>
          </cell>
          <cell r="AG694">
            <v>4</v>
          </cell>
          <cell r="AH694">
            <v>4</v>
          </cell>
          <cell r="AI694">
            <v>4</v>
          </cell>
          <cell r="AJ694" t="str">
            <v>NULL</v>
          </cell>
          <cell r="AK694">
            <v>9</v>
          </cell>
          <cell r="AL694">
            <v>9</v>
          </cell>
        </row>
        <row r="695">
          <cell r="A695">
            <v>122426</v>
          </cell>
          <cell r="B695">
            <v>8922079</v>
          </cell>
          <cell r="C695" t="str">
            <v>Melbury Primary School</v>
          </cell>
          <cell r="D695" t="str">
            <v>East Midlands</v>
          </cell>
          <cell r="E695" t="str">
            <v>East Midlands</v>
          </cell>
          <cell r="F695" t="str">
            <v>Nottingham</v>
          </cell>
          <cell r="G695" t="str">
            <v>Nottingham North</v>
          </cell>
          <cell r="H695" t="str">
            <v>NG8 4AU</v>
          </cell>
          <cell r="I695" t="str">
            <v>Community School</v>
          </cell>
          <cell r="J695" t="str">
            <v>Primary</v>
          </cell>
          <cell r="K695" t="str">
            <v>Does not have a sixth form</v>
          </cell>
          <cell r="L695">
            <v>10000546</v>
          </cell>
          <cell r="M695">
            <v>42311</v>
          </cell>
          <cell r="N695">
            <v>42311</v>
          </cell>
          <cell r="O695" t="str">
            <v>Maintained Academy and School Short inspection</v>
          </cell>
          <cell r="P695" t="str">
            <v>Schools - Short inspection</v>
          </cell>
          <cell r="Q695" t="str">
            <v>NULL</v>
          </cell>
          <cell r="R695" t="str">
            <v>NULL</v>
          </cell>
          <cell r="S695" t="str">
            <v>NULL</v>
          </cell>
          <cell r="T695" t="str">
            <v>NULL</v>
          </cell>
          <cell r="U695" t="str">
            <v>NULL</v>
          </cell>
          <cell r="V695" t="str">
            <v>NULL</v>
          </cell>
          <cell r="W695" t="str">
            <v>NULL</v>
          </cell>
          <cell r="X695" t="str">
            <v>NULL</v>
          </cell>
          <cell r="Y695" t="str">
            <v>NULL</v>
          </cell>
          <cell r="Z695" t="str">
            <v>NULL</v>
          </cell>
          <cell r="AA695" t="str">
            <v>NULL</v>
          </cell>
          <cell r="AB695" t="str">
            <v>NULL</v>
          </cell>
          <cell r="AC695" t="str">
            <v>NULL</v>
          </cell>
          <cell r="AD695">
            <v>2</v>
          </cell>
          <cell r="AE695" t="str">
            <v>NULL</v>
          </cell>
          <cell r="AF695">
            <v>2</v>
          </cell>
          <cell r="AG695">
            <v>2</v>
          </cell>
          <cell r="AH695">
            <v>2</v>
          </cell>
          <cell r="AI695">
            <v>2</v>
          </cell>
          <cell r="AJ695" t="str">
            <v>NULL</v>
          </cell>
          <cell r="AK695">
            <v>8</v>
          </cell>
          <cell r="AL695" t="str">
            <v>NULL</v>
          </cell>
        </row>
        <row r="696">
          <cell r="A696">
            <v>122546</v>
          </cell>
          <cell r="B696">
            <v>8912300</v>
          </cell>
          <cell r="C696" t="str">
            <v>Albany Junior School</v>
          </cell>
          <cell r="D696" t="str">
            <v>East Midlands</v>
          </cell>
          <cell r="E696" t="str">
            <v>East Midlands</v>
          </cell>
          <cell r="F696" t="str">
            <v>Nottinghamshire</v>
          </cell>
          <cell r="G696" t="str">
            <v>Broxtowe</v>
          </cell>
          <cell r="H696" t="str">
            <v>NG9 8HR</v>
          </cell>
          <cell r="I696" t="str">
            <v>Community School</v>
          </cell>
          <cell r="J696" t="str">
            <v>Primary</v>
          </cell>
          <cell r="K696" t="str">
            <v>Does not have a sixth form</v>
          </cell>
          <cell r="L696">
            <v>10005948</v>
          </cell>
          <cell r="M696">
            <v>42345</v>
          </cell>
          <cell r="N696">
            <v>42345</v>
          </cell>
          <cell r="O696" t="str">
            <v>Requires Improvement monitoring Visit 1</v>
          </cell>
          <cell r="P696" t="str">
            <v>Schools - S8</v>
          </cell>
          <cell r="Q696" t="str">
            <v>NULL</v>
          </cell>
          <cell r="R696" t="str">
            <v>NULL</v>
          </cell>
          <cell r="S696" t="str">
            <v>NULL</v>
          </cell>
          <cell r="T696" t="str">
            <v>NULL</v>
          </cell>
          <cell r="U696" t="str">
            <v>NULL</v>
          </cell>
          <cell r="V696" t="str">
            <v>NULL</v>
          </cell>
          <cell r="W696" t="str">
            <v>NULL</v>
          </cell>
          <cell r="X696" t="str">
            <v>NULL</v>
          </cell>
          <cell r="Y696" t="str">
            <v>NULL</v>
          </cell>
          <cell r="Z696" t="str">
            <v>NULL</v>
          </cell>
          <cell r="AA696" t="str">
            <v>NULL</v>
          </cell>
          <cell r="AB696" t="str">
            <v>NULL</v>
          </cell>
          <cell r="AC696" t="str">
            <v>NULL</v>
          </cell>
          <cell r="AD696">
            <v>3</v>
          </cell>
          <cell r="AE696" t="str">
            <v>NULL</v>
          </cell>
          <cell r="AF696">
            <v>3</v>
          </cell>
          <cell r="AG696">
            <v>3</v>
          </cell>
          <cell r="AH696">
            <v>2</v>
          </cell>
          <cell r="AI696">
            <v>3</v>
          </cell>
          <cell r="AJ696" t="str">
            <v>NULL</v>
          </cell>
          <cell r="AK696">
            <v>9</v>
          </cell>
          <cell r="AL696">
            <v>9</v>
          </cell>
        </row>
        <row r="697">
          <cell r="A697">
            <v>122548</v>
          </cell>
          <cell r="B697">
            <v>8912302</v>
          </cell>
          <cell r="C697" t="str">
            <v>Alderman Pounder Infant and Nursery School</v>
          </cell>
          <cell r="D697" t="str">
            <v>East Midlands</v>
          </cell>
          <cell r="E697" t="str">
            <v>East Midlands</v>
          </cell>
          <cell r="F697" t="str">
            <v>Nottinghamshire</v>
          </cell>
          <cell r="G697" t="str">
            <v>Broxtowe</v>
          </cell>
          <cell r="H697" t="str">
            <v>NG9 5FN</v>
          </cell>
          <cell r="I697" t="str">
            <v>Community School</v>
          </cell>
          <cell r="J697" t="str">
            <v>Primary</v>
          </cell>
          <cell r="K697" t="str">
            <v>Does not have a sixth form</v>
          </cell>
          <cell r="L697">
            <v>10001269</v>
          </cell>
          <cell r="M697">
            <v>42318</v>
          </cell>
          <cell r="N697">
            <v>42318</v>
          </cell>
          <cell r="O697" t="str">
            <v>Maintained Academy and School Short inspection</v>
          </cell>
          <cell r="P697" t="str">
            <v>Schools - Short inspection</v>
          </cell>
          <cell r="Q697" t="str">
            <v>NULL</v>
          </cell>
          <cell r="R697" t="str">
            <v>NULL</v>
          </cell>
          <cell r="S697" t="str">
            <v>NULL</v>
          </cell>
          <cell r="T697" t="str">
            <v>NULL</v>
          </cell>
          <cell r="U697" t="str">
            <v>NULL</v>
          </cell>
          <cell r="V697" t="str">
            <v>NULL</v>
          </cell>
          <cell r="W697" t="str">
            <v>NULL</v>
          </cell>
          <cell r="X697" t="str">
            <v>NULL</v>
          </cell>
          <cell r="Y697" t="str">
            <v>NULL</v>
          </cell>
          <cell r="Z697" t="str">
            <v>NULL</v>
          </cell>
          <cell r="AA697" t="str">
            <v>NULL</v>
          </cell>
          <cell r="AB697" t="str">
            <v>NULL</v>
          </cell>
          <cell r="AC697" t="str">
            <v>NULL</v>
          </cell>
          <cell r="AD697">
            <v>2</v>
          </cell>
          <cell r="AE697" t="str">
            <v>NULL</v>
          </cell>
          <cell r="AF697">
            <v>2</v>
          </cell>
          <cell r="AG697">
            <v>2</v>
          </cell>
          <cell r="AH697">
            <v>1</v>
          </cell>
          <cell r="AI697">
            <v>2</v>
          </cell>
          <cell r="AJ697" t="str">
            <v>NULL</v>
          </cell>
          <cell r="AK697">
            <v>2</v>
          </cell>
          <cell r="AL697">
            <v>9</v>
          </cell>
        </row>
        <row r="698">
          <cell r="A698">
            <v>122578</v>
          </cell>
          <cell r="B698">
            <v>8912436</v>
          </cell>
          <cell r="C698" t="str">
            <v>Bagthorpe Primary School</v>
          </cell>
          <cell r="D698" t="str">
            <v>East Midlands</v>
          </cell>
          <cell r="E698" t="str">
            <v>East Midlands</v>
          </cell>
          <cell r="F698" t="str">
            <v>Nottinghamshire</v>
          </cell>
          <cell r="G698" t="str">
            <v>Ashfield</v>
          </cell>
          <cell r="H698" t="str">
            <v>NG16 5HB</v>
          </cell>
          <cell r="I698" t="str">
            <v>Community School</v>
          </cell>
          <cell r="J698" t="str">
            <v>Primary</v>
          </cell>
          <cell r="K698" t="str">
            <v>Does not have a sixth form</v>
          </cell>
          <cell r="L698">
            <v>10005661</v>
          </cell>
          <cell r="M698">
            <v>42320</v>
          </cell>
          <cell r="N698">
            <v>42321</v>
          </cell>
          <cell r="O698" t="str">
            <v>Maintained Academy and School Short inspection</v>
          </cell>
          <cell r="P698" t="str">
            <v>Schools - S8 deemed S5</v>
          </cell>
          <cell r="Q698" t="str">
            <v>NULL</v>
          </cell>
          <cell r="R698">
            <v>2</v>
          </cell>
          <cell r="S698" t="str">
            <v>NULL</v>
          </cell>
          <cell r="T698">
            <v>2</v>
          </cell>
          <cell r="U698">
            <v>2</v>
          </cell>
          <cell r="V698">
            <v>2</v>
          </cell>
          <cell r="W698">
            <v>2</v>
          </cell>
          <cell r="X698" t="str">
            <v>NULL</v>
          </cell>
          <cell r="Y698">
            <v>2</v>
          </cell>
          <cell r="Z698" t="str">
            <v>NULL</v>
          </cell>
          <cell r="AA698" t="str">
            <v>NULL</v>
          </cell>
          <cell r="AB698" t="str">
            <v>NULL</v>
          </cell>
          <cell r="AC698" t="str">
            <v>NULL</v>
          </cell>
          <cell r="AD698">
            <v>2</v>
          </cell>
          <cell r="AE698" t="str">
            <v>NULL</v>
          </cell>
          <cell r="AF698">
            <v>2</v>
          </cell>
          <cell r="AG698">
            <v>2</v>
          </cell>
          <cell r="AH698">
            <v>2</v>
          </cell>
          <cell r="AI698">
            <v>2</v>
          </cell>
          <cell r="AJ698" t="str">
            <v>NULL</v>
          </cell>
          <cell r="AK698">
            <v>2</v>
          </cell>
          <cell r="AL698">
            <v>9</v>
          </cell>
        </row>
        <row r="699">
          <cell r="A699">
            <v>122604</v>
          </cell>
          <cell r="B699">
            <v>8912614</v>
          </cell>
          <cell r="C699" t="str">
            <v>Haggonfields Primary and Nursery School</v>
          </cell>
          <cell r="D699" t="str">
            <v>East Midlands</v>
          </cell>
          <cell r="E699" t="str">
            <v>East Midlands</v>
          </cell>
          <cell r="F699" t="str">
            <v>Nottinghamshire</v>
          </cell>
          <cell r="G699" t="str">
            <v>Bassetlaw</v>
          </cell>
          <cell r="H699" t="str">
            <v>S80 3HP</v>
          </cell>
          <cell r="I699" t="str">
            <v>Community School</v>
          </cell>
          <cell r="J699" t="str">
            <v>Primary</v>
          </cell>
          <cell r="K699" t="str">
            <v>Does not have a sixth form</v>
          </cell>
          <cell r="L699">
            <v>10003155</v>
          </cell>
          <cell r="M699">
            <v>42278</v>
          </cell>
          <cell r="N699">
            <v>42278</v>
          </cell>
          <cell r="O699" t="str">
            <v>Maintained Academy and School Short inspection</v>
          </cell>
          <cell r="P699" t="str">
            <v>Schools - Short inspection</v>
          </cell>
          <cell r="Q699" t="str">
            <v>NULL</v>
          </cell>
          <cell r="R699" t="str">
            <v>NULL</v>
          </cell>
          <cell r="S699" t="str">
            <v>NULL</v>
          </cell>
          <cell r="T699" t="str">
            <v>NULL</v>
          </cell>
          <cell r="U699" t="str">
            <v>NULL</v>
          </cell>
          <cell r="V699" t="str">
            <v>NULL</v>
          </cell>
          <cell r="W699" t="str">
            <v>NULL</v>
          </cell>
          <cell r="X699" t="str">
            <v>NULL</v>
          </cell>
          <cell r="Y699" t="str">
            <v>NULL</v>
          </cell>
          <cell r="Z699" t="str">
            <v>NULL</v>
          </cell>
          <cell r="AA699" t="str">
            <v>NULL</v>
          </cell>
          <cell r="AB699" t="str">
            <v>NULL</v>
          </cell>
          <cell r="AC699" t="str">
            <v>NULL</v>
          </cell>
          <cell r="AD699">
            <v>2</v>
          </cell>
          <cell r="AE699" t="str">
            <v>NULL</v>
          </cell>
          <cell r="AF699">
            <v>2</v>
          </cell>
          <cell r="AG699">
            <v>2</v>
          </cell>
          <cell r="AH699">
            <v>2</v>
          </cell>
          <cell r="AI699">
            <v>2</v>
          </cell>
          <cell r="AJ699" t="str">
            <v>NULL</v>
          </cell>
          <cell r="AK699">
            <v>3</v>
          </cell>
          <cell r="AL699">
            <v>9</v>
          </cell>
        </row>
        <row r="700">
          <cell r="A700">
            <v>122611</v>
          </cell>
          <cell r="B700">
            <v>8912673</v>
          </cell>
          <cell r="C700" t="str">
            <v>Manners Sutton Primary School</v>
          </cell>
          <cell r="D700" t="str">
            <v>East Midlands</v>
          </cell>
          <cell r="E700" t="str">
            <v>East Midlands</v>
          </cell>
          <cell r="F700" t="str">
            <v>Nottinghamshire</v>
          </cell>
          <cell r="G700" t="str">
            <v>Newark</v>
          </cell>
          <cell r="H700" t="str">
            <v>NG23 5QZ</v>
          </cell>
          <cell r="I700" t="str">
            <v>Community School</v>
          </cell>
          <cell r="J700" t="str">
            <v>Primary</v>
          </cell>
          <cell r="K700" t="str">
            <v>Does not have a sixth form</v>
          </cell>
          <cell r="L700">
            <v>10001801</v>
          </cell>
          <cell r="M700">
            <v>42341</v>
          </cell>
          <cell r="N700">
            <v>42342</v>
          </cell>
          <cell r="O700" t="str">
            <v>Requires Improvement S5 Reinspection Visit 1</v>
          </cell>
          <cell r="P700" t="str">
            <v>Schools - S5</v>
          </cell>
          <cell r="Q700" t="str">
            <v>NULL</v>
          </cell>
          <cell r="R700">
            <v>3</v>
          </cell>
          <cell r="S700" t="str">
            <v>NULL</v>
          </cell>
          <cell r="T700">
            <v>3</v>
          </cell>
          <cell r="U700">
            <v>3</v>
          </cell>
          <cell r="V700">
            <v>2</v>
          </cell>
          <cell r="W700">
            <v>2</v>
          </cell>
          <cell r="X700" t="str">
            <v>NULL</v>
          </cell>
          <cell r="Y700">
            <v>2</v>
          </cell>
          <cell r="Z700" t="str">
            <v>NULL</v>
          </cell>
          <cell r="AA700" t="str">
            <v>NULL</v>
          </cell>
          <cell r="AB700" t="str">
            <v>NULL</v>
          </cell>
          <cell r="AC700" t="str">
            <v>NULL</v>
          </cell>
          <cell r="AD700">
            <v>3</v>
          </cell>
          <cell r="AE700" t="str">
            <v>NULL</v>
          </cell>
          <cell r="AF700">
            <v>3</v>
          </cell>
          <cell r="AG700">
            <v>3</v>
          </cell>
          <cell r="AH700">
            <v>2</v>
          </cell>
          <cell r="AI700">
            <v>3</v>
          </cell>
          <cell r="AJ700" t="str">
            <v>NULL</v>
          </cell>
          <cell r="AK700" t="str">
            <v>NULL</v>
          </cell>
          <cell r="AL700" t="str">
            <v>NULL</v>
          </cell>
        </row>
        <row r="701">
          <cell r="A701">
            <v>122655</v>
          </cell>
          <cell r="B701">
            <v>8912779</v>
          </cell>
          <cell r="C701" t="str">
            <v>Mattersey Primary School</v>
          </cell>
          <cell r="D701" t="str">
            <v>East Midlands</v>
          </cell>
          <cell r="E701" t="str">
            <v>East Midlands</v>
          </cell>
          <cell r="F701" t="str">
            <v>Nottinghamshire</v>
          </cell>
          <cell r="G701" t="str">
            <v>Bassetlaw</v>
          </cell>
          <cell r="H701" t="str">
            <v>DN10 5ED</v>
          </cell>
          <cell r="I701" t="str">
            <v>Community School</v>
          </cell>
          <cell r="J701" t="str">
            <v>Primary</v>
          </cell>
          <cell r="K701" t="str">
            <v>Does not have a sixth form</v>
          </cell>
          <cell r="L701">
            <v>10005629</v>
          </cell>
          <cell r="M701">
            <v>42311</v>
          </cell>
          <cell r="N701">
            <v>42312</v>
          </cell>
          <cell r="O701" t="str">
            <v>Maintained Academy and School Short inspection</v>
          </cell>
          <cell r="P701" t="str">
            <v>Schools - S8 deemed S5</v>
          </cell>
          <cell r="Q701" t="str">
            <v>NULL</v>
          </cell>
          <cell r="R701">
            <v>3</v>
          </cell>
          <cell r="S701" t="str">
            <v>NULL</v>
          </cell>
          <cell r="T701">
            <v>3</v>
          </cell>
          <cell r="U701">
            <v>3</v>
          </cell>
          <cell r="V701">
            <v>3</v>
          </cell>
          <cell r="W701">
            <v>3</v>
          </cell>
          <cell r="X701" t="str">
            <v>NULL</v>
          </cell>
          <cell r="Y701">
            <v>3</v>
          </cell>
          <cell r="Z701" t="str">
            <v>NULL</v>
          </cell>
          <cell r="AA701" t="str">
            <v>NULL</v>
          </cell>
          <cell r="AB701" t="str">
            <v>NULL</v>
          </cell>
          <cell r="AC701" t="str">
            <v>NULL</v>
          </cell>
          <cell r="AD701">
            <v>2</v>
          </cell>
          <cell r="AE701" t="str">
            <v>NULL</v>
          </cell>
          <cell r="AF701">
            <v>2</v>
          </cell>
          <cell r="AG701">
            <v>2</v>
          </cell>
          <cell r="AH701">
            <v>2</v>
          </cell>
          <cell r="AI701">
            <v>2</v>
          </cell>
          <cell r="AJ701" t="str">
            <v>NULL</v>
          </cell>
          <cell r="AK701">
            <v>8</v>
          </cell>
          <cell r="AL701" t="str">
            <v>NULL</v>
          </cell>
        </row>
        <row r="702">
          <cell r="A702">
            <v>122663</v>
          </cell>
          <cell r="B702">
            <v>8912796</v>
          </cell>
          <cell r="C702" t="str">
            <v>Muskham Primary School</v>
          </cell>
          <cell r="D702" t="str">
            <v>East Midlands</v>
          </cell>
          <cell r="E702" t="str">
            <v>East Midlands</v>
          </cell>
          <cell r="F702" t="str">
            <v>Nottinghamshire</v>
          </cell>
          <cell r="G702" t="str">
            <v>Newark</v>
          </cell>
          <cell r="H702" t="str">
            <v>NG23 6HD</v>
          </cell>
          <cell r="I702" t="str">
            <v>Community School</v>
          </cell>
          <cell r="J702" t="str">
            <v>Primary</v>
          </cell>
          <cell r="K702" t="str">
            <v>Does not have a sixth form</v>
          </cell>
          <cell r="L702">
            <v>10005358</v>
          </cell>
          <cell r="M702">
            <v>42346</v>
          </cell>
          <cell r="N702">
            <v>42347</v>
          </cell>
          <cell r="O702" t="str">
            <v>Schools into Special Measures Visit 4</v>
          </cell>
          <cell r="P702" t="str">
            <v>Schools - S8 deemed S5</v>
          </cell>
          <cell r="Q702" t="str">
            <v>NULL</v>
          </cell>
          <cell r="R702">
            <v>2</v>
          </cell>
          <cell r="S702" t="str">
            <v>NULL</v>
          </cell>
          <cell r="T702">
            <v>2</v>
          </cell>
          <cell r="U702">
            <v>2</v>
          </cell>
          <cell r="V702">
            <v>2</v>
          </cell>
          <cell r="W702">
            <v>2</v>
          </cell>
          <cell r="X702" t="str">
            <v>NULL</v>
          </cell>
          <cell r="Y702">
            <v>2</v>
          </cell>
          <cell r="Z702" t="str">
            <v>NULL</v>
          </cell>
          <cell r="AA702" t="str">
            <v>NULL</v>
          </cell>
          <cell r="AB702" t="str">
            <v>NULL</v>
          </cell>
          <cell r="AC702" t="str">
            <v>NULL</v>
          </cell>
          <cell r="AD702">
            <v>4</v>
          </cell>
          <cell r="AE702" t="str">
            <v>SM</v>
          </cell>
          <cell r="AF702">
            <v>4</v>
          </cell>
          <cell r="AG702">
            <v>4</v>
          </cell>
          <cell r="AH702">
            <v>4</v>
          </cell>
          <cell r="AI702">
            <v>4</v>
          </cell>
          <cell r="AJ702" t="str">
            <v>NULL</v>
          </cell>
          <cell r="AK702" t="str">
            <v>NULL</v>
          </cell>
          <cell r="AL702" t="str">
            <v>NULL</v>
          </cell>
        </row>
        <row r="703">
          <cell r="A703">
            <v>122706</v>
          </cell>
          <cell r="B703">
            <v>8912900</v>
          </cell>
          <cell r="C703" t="str">
            <v>Kimberley Primary School</v>
          </cell>
          <cell r="D703" t="str">
            <v>East Midlands</v>
          </cell>
          <cell r="E703" t="str">
            <v>East Midlands</v>
          </cell>
          <cell r="F703" t="str">
            <v>Nottinghamshire</v>
          </cell>
          <cell r="G703" t="str">
            <v>Broxtowe</v>
          </cell>
          <cell r="H703" t="str">
            <v>NG16 2PG</v>
          </cell>
          <cell r="I703" t="str">
            <v>Community School</v>
          </cell>
          <cell r="J703" t="str">
            <v>Primary</v>
          </cell>
          <cell r="K703" t="str">
            <v>Does not have a sixth form</v>
          </cell>
          <cell r="L703">
            <v>10005942</v>
          </cell>
          <cell r="M703">
            <v>42321</v>
          </cell>
          <cell r="N703">
            <v>42321</v>
          </cell>
          <cell r="O703" t="str">
            <v>Requires Improvement monitoring Visit 1</v>
          </cell>
          <cell r="P703" t="str">
            <v>Schools - S8</v>
          </cell>
          <cell r="Q703" t="str">
            <v>NULL</v>
          </cell>
          <cell r="R703" t="str">
            <v>NULL</v>
          </cell>
          <cell r="S703" t="str">
            <v>NULL</v>
          </cell>
          <cell r="T703" t="str">
            <v>NULL</v>
          </cell>
          <cell r="U703" t="str">
            <v>NULL</v>
          </cell>
          <cell r="V703" t="str">
            <v>NULL</v>
          </cell>
          <cell r="W703" t="str">
            <v>NULL</v>
          </cell>
          <cell r="X703" t="str">
            <v>NULL</v>
          </cell>
          <cell r="Y703" t="str">
            <v>NULL</v>
          </cell>
          <cell r="Z703" t="str">
            <v>NULL</v>
          </cell>
          <cell r="AA703" t="str">
            <v>NULL</v>
          </cell>
          <cell r="AB703" t="str">
            <v>NULL</v>
          </cell>
          <cell r="AC703" t="str">
            <v>NULL</v>
          </cell>
          <cell r="AD703">
            <v>3</v>
          </cell>
          <cell r="AE703" t="str">
            <v>NULL</v>
          </cell>
          <cell r="AF703">
            <v>3</v>
          </cell>
          <cell r="AG703">
            <v>3</v>
          </cell>
          <cell r="AH703">
            <v>2</v>
          </cell>
          <cell r="AI703">
            <v>3</v>
          </cell>
          <cell r="AJ703" t="str">
            <v>NULL</v>
          </cell>
          <cell r="AK703">
            <v>3</v>
          </cell>
          <cell r="AL703">
            <v>9</v>
          </cell>
        </row>
        <row r="704">
          <cell r="A704">
            <v>122721</v>
          </cell>
          <cell r="B704">
            <v>8922917</v>
          </cell>
          <cell r="C704" t="str">
            <v>Springfield Primary School</v>
          </cell>
          <cell r="D704" t="str">
            <v>East Midlands</v>
          </cell>
          <cell r="E704" t="str">
            <v>East Midlands</v>
          </cell>
          <cell r="F704" t="str">
            <v>Nottingham</v>
          </cell>
          <cell r="G704" t="str">
            <v>Nottingham North</v>
          </cell>
          <cell r="H704" t="str">
            <v>NG6 8BL</v>
          </cell>
          <cell r="I704" t="str">
            <v>Community School</v>
          </cell>
          <cell r="J704" t="str">
            <v>Primary</v>
          </cell>
          <cell r="K704" t="str">
            <v>Does not have a sixth form</v>
          </cell>
          <cell r="L704">
            <v>10001807</v>
          </cell>
          <cell r="M704">
            <v>42347</v>
          </cell>
          <cell r="N704">
            <v>42348</v>
          </cell>
          <cell r="O704" t="str">
            <v>Requires Improvement S5 Reinspection Visit 1</v>
          </cell>
          <cell r="P704" t="str">
            <v>Schools - S5</v>
          </cell>
          <cell r="Q704" t="str">
            <v>NULL</v>
          </cell>
          <cell r="R704">
            <v>3</v>
          </cell>
          <cell r="S704" t="str">
            <v>NULL</v>
          </cell>
          <cell r="T704">
            <v>3</v>
          </cell>
          <cell r="U704">
            <v>3</v>
          </cell>
          <cell r="V704">
            <v>2</v>
          </cell>
          <cell r="W704">
            <v>2</v>
          </cell>
          <cell r="X704" t="str">
            <v>NULL</v>
          </cell>
          <cell r="Y704">
            <v>2</v>
          </cell>
          <cell r="Z704" t="str">
            <v>NULL</v>
          </cell>
          <cell r="AA704" t="str">
            <v>NULL</v>
          </cell>
          <cell r="AB704" t="str">
            <v>NULL</v>
          </cell>
          <cell r="AC704" t="str">
            <v>NULL</v>
          </cell>
          <cell r="AD704">
            <v>3</v>
          </cell>
          <cell r="AE704" t="str">
            <v>NULL</v>
          </cell>
          <cell r="AF704">
            <v>3</v>
          </cell>
          <cell r="AG704">
            <v>3</v>
          </cell>
          <cell r="AH704">
            <v>2</v>
          </cell>
          <cell r="AI704">
            <v>2</v>
          </cell>
          <cell r="AJ704" t="str">
            <v>NULL</v>
          </cell>
          <cell r="AK704" t="str">
            <v>NULL</v>
          </cell>
          <cell r="AL704" t="str">
            <v>NULL</v>
          </cell>
        </row>
        <row r="705">
          <cell r="A705">
            <v>122729</v>
          </cell>
          <cell r="B705">
            <v>8912925</v>
          </cell>
          <cell r="C705" t="str">
            <v>Prospect Hill Infant and Nursery School</v>
          </cell>
          <cell r="D705" t="str">
            <v>East Midlands</v>
          </cell>
          <cell r="E705" t="str">
            <v>East Midlands</v>
          </cell>
          <cell r="F705" t="str">
            <v>Nottinghamshire</v>
          </cell>
          <cell r="G705" t="str">
            <v>Bassetlaw</v>
          </cell>
          <cell r="H705" t="str">
            <v>S81 0LR</v>
          </cell>
          <cell r="I705" t="str">
            <v>Community School</v>
          </cell>
          <cell r="J705" t="str">
            <v>Primary</v>
          </cell>
          <cell r="K705" t="str">
            <v>Does not have a sixth form</v>
          </cell>
          <cell r="L705">
            <v>10001805</v>
          </cell>
          <cell r="M705">
            <v>42276</v>
          </cell>
          <cell r="N705">
            <v>42277</v>
          </cell>
          <cell r="O705" t="str">
            <v>Requires Improvement S5 Reinspection Visit 1</v>
          </cell>
          <cell r="P705" t="str">
            <v>Schools - S5</v>
          </cell>
          <cell r="Q705" t="str">
            <v>NULL</v>
          </cell>
          <cell r="R705">
            <v>2</v>
          </cell>
          <cell r="S705" t="str">
            <v>NULL</v>
          </cell>
          <cell r="T705">
            <v>2</v>
          </cell>
          <cell r="U705">
            <v>2</v>
          </cell>
          <cell r="V705">
            <v>2</v>
          </cell>
          <cell r="W705">
            <v>2</v>
          </cell>
          <cell r="X705" t="str">
            <v>NULL</v>
          </cell>
          <cell r="Y705">
            <v>2</v>
          </cell>
          <cell r="Z705" t="str">
            <v>NULL</v>
          </cell>
          <cell r="AA705" t="str">
            <v>NULL</v>
          </cell>
          <cell r="AB705" t="str">
            <v>NULL</v>
          </cell>
          <cell r="AC705" t="str">
            <v>NULL</v>
          </cell>
          <cell r="AD705">
            <v>3</v>
          </cell>
          <cell r="AE705" t="str">
            <v>NULL</v>
          </cell>
          <cell r="AF705">
            <v>3</v>
          </cell>
          <cell r="AG705">
            <v>3</v>
          </cell>
          <cell r="AH705">
            <v>3</v>
          </cell>
          <cell r="AI705">
            <v>3</v>
          </cell>
          <cell r="AJ705" t="str">
            <v>NULL</v>
          </cell>
          <cell r="AK705" t="str">
            <v>NULL</v>
          </cell>
          <cell r="AL705" t="str">
            <v>NULL</v>
          </cell>
        </row>
        <row r="706">
          <cell r="A706">
            <v>122739</v>
          </cell>
          <cell r="B706">
            <v>8922935</v>
          </cell>
          <cell r="C706" t="str">
            <v>Whitegate Primary and Nursery School</v>
          </cell>
          <cell r="D706" t="str">
            <v>East Midlands</v>
          </cell>
          <cell r="E706" t="str">
            <v>East Midlands</v>
          </cell>
          <cell r="F706" t="str">
            <v>Nottingham</v>
          </cell>
          <cell r="G706" t="str">
            <v>Nottingham South</v>
          </cell>
          <cell r="H706" t="str">
            <v>NG11 9JQ</v>
          </cell>
          <cell r="I706" t="str">
            <v>Community School</v>
          </cell>
          <cell r="J706" t="str">
            <v>Primary</v>
          </cell>
          <cell r="K706" t="str">
            <v>Does not have a sixth form</v>
          </cell>
          <cell r="L706">
            <v>10001808</v>
          </cell>
          <cell r="M706">
            <v>42284</v>
          </cell>
          <cell r="N706">
            <v>42285</v>
          </cell>
          <cell r="O706" t="str">
            <v>Requires Improvement S5 Reinspection Visit 1</v>
          </cell>
          <cell r="P706" t="str">
            <v>Schools - S5</v>
          </cell>
          <cell r="Q706" t="str">
            <v>NULL</v>
          </cell>
          <cell r="R706">
            <v>3</v>
          </cell>
          <cell r="S706" t="str">
            <v>NULL</v>
          </cell>
          <cell r="T706">
            <v>3</v>
          </cell>
          <cell r="U706">
            <v>3</v>
          </cell>
          <cell r="V706">
            <v>2</v>
          </cell>
          <cell r="W706">
            <v>3</v>
          </cell>
          <cell r="X706" t="str">
            <v>NULL</v>
          </cell>
          <cell r="Y706">
            <v>2</v>
          </cell>
          <cell r="Z706" t="str">
            <v>NULL</v>
          </cell>
          <cell r="AA706" t="str">
            <v>NULL</v>
          </cell>
          <cell r="AB706" t="str">
            <v>NULL</v>
          </cell>
          <cell r="AC706" t="str">
            <v>NULL</v>
          </cell>
          <cell r="AD706">
            <v>3</v>
          </cell>
          <cell r="AE706" t="str">
            <v>NULL</v>
          </cell>
          <cell r="AF706">
            <v>3</v>
          </cell>
          <cell r="AG706">
            <v>3</v>
          </cell>
          <cell r="AH706">
            <v>2</v>
          </cell>
          <cell r="AI706">
            <v>3</v>
          </cell>
          <cell r="AJ706" t="str">
            <v>NULL</v>
          </cell>
          <cell r="AK706" t="str">
            <v>NULL</v>
          </cell>
          <cell r="AL706" t="str">
            <v>NULL</v>
          </cell>
        </row>
        <row r="707">
          <cell r="A707">
            <v>122744</v>
          </cell>
          <cell r="B707">
            <v>8913021</v>
          </cell>
          <cell r="C707" t="str">
            <v>St John's CofE Primary School</v>
          </cell>
          <cell r="D707" t="str">
            <v>East Midlands</v>
          </cell>
          <cell r="E707" t="str">
            <v>East Midlands</v>
          </cell>
          <cell r="F707" t="str">
            <v>Nottinghamshire</v>
          </cell>
          <cell r="G707" t="str">
            <v>Broxtowe</v>
          </cell>
          <cell r="H707" t="str">
            <v>NG9 8AQ</v>
          </cell>
          <cell r="I707" t="str">
            <v>Voluntary Controlled School</v>
          </cell>
          <cell r="J707" t="str">
            <v>Primary</v>
          </cell>
          <cell r="K707" t="str">
            <v>Does not have a sixth form</v>
          </cell>
          <cell r="L707">
            <v>10005633</v>
          </cell>
          <cell r="M707">
            <v>42313</v>
          </cell>
          <cell r="N707">
            <v>42313</v>
          </cell>
          <cell r="O707" t="str">
            <v>Maintained Academy and School Short inspection</v>
          </cell>
          <cell r="P707" t="str">
            <v>Schools - Short inspection</v>
          </cell>
          <cell r="Q707" t="str">
            <v>NULL</v>
          </cell>
          <cell r="R707" t="str">
            <v>NULL</v>
          </cell>
          <cell r="S707" t="str">
            <v>NULL</v>
          </cell>
          <cell r="T707" t="str">
            <v>NULL</v>
          </cell>
          <cell r="U707" t="str">
            <v>NULL</v>
          </cell>
          <cell r="V707" t="str">
            <v>NULL</v>
          </cell>
          <cell r="W707" t="str">
            <v>NULL</v>
          </cell>
          <cell r="X707" t="str">
            <v>NULL</v>
          </cell>
          <cell r="Y707" t="str">
            <v>NULL</v>
          </cell>
          <cell r="Z707" t="str">
            <v>NULL</v>
          </cell>
          <cell r="AA707" t="str">
            <v>NULL</v>
          </cell>
          <cell r="AB707" t="str">
            <v>NULL</v>
          </cell>
          <cell r="AC707" t="str">
            <v>NULL</v>
          </cell>
          <cell r="AD707">
            <v>2</v>
          </cell>
          <cell r="AE707" t="str">
            <v>NULL</v>
          </cell>
          <cell r="AF707">
            <v>2</v>
          </cell>
          <cell r="AG707">
            <v>2</v>
          </cell>
          <cell r="AH707">
            <v>2</v>
          </cell>
          <cell r="AI707">
            <v>2</v>
          </cell>
          <cell r="AJ707" t="str">
            <v>NULL</v>
          </cell>
          <cell r="AK707">
            <v>3</v>
          </cell>
          <cell r="AL707">
            <v>9</v>
          </cell>
        </row>
        <row r="708">
          <cell r="A708">
            <v>122752</v>
          </cell>
          <cell r="B708">
            <v>8913073</v>
          </cell>
          <cell r="C708" t="str">
            <v>St Wilfrid's CofE Primary School</v>
          </cell>
          <cell r="D708" t="str">
            <v>East Midlands</v>
          </cell>
          <cell r="E708" t="str">
            <v>East Midlands</v>
          </cell>
          <cell r="F708" t="str">
            <v>Nottinghamshire</v>
          </cell>
          <cell r="G708" t="str">
            <v>Sherwood</v>
          </cell>
          <cell r="H708" t="str">
            <v>NG14 6FG</v>
          </cell>
          <cell r="I708" t="str">
            <v>Voluntary Controlled School</v>
          </cell>
          <cell r="J708" t="str">
            <v>Primary</v>
          </cell>
          <cell r="K708" t="str">
            <v>Does not have a sixth form</v>
          </cell>
          <cell r="L708">
            <v>10001510</v>
          </cell>
          <cell r="M708">
            <v>42325</v>
          </cell>
          <cell r="N708">
            <v>42325</v>
          </cell>
          <cell r="O708" t="str">
            <v>Maintained Academy and School Short inspection</v>
          </cell>
          <cell r="P708" t="str">
            <v>Schools - Short inspection</v>
          </cell>
          <cell r="Q708" t="str">
            <v>NULL</v>
          </cell>
          <cell r="R708" t="str">
            <v>NULL</v>
          </cell>
          <cell r="S708" t="str">
            <v>NULL</v>
          </cell>
          <cell r="T708" t="str">
            <v>NULL</v>
          </cell>
          <cell r="U708" t="str">
            <v>NULL</v>
          </cell>
          <cell r="V708" t="str">
            <v>NULL</v>
          </cell>
          <cell r="W708" t="str">
            <v>NULL</v>
          </cell>
          <cell r="X708" t="str">
            <v>NULL</v>
          </cell>
          <cell r="Y708" t="str">
            <v>NULL</v>
          </cell>
          <cell r="Z708" t="str">
            <v>NULL</v>
          </cell>
          <cell r="AA708" t="str">
            <v>NULL</v>
          </cell>
          <cell r="AB708" t="str">
            <v>NULL</v>
          </cell>
          <cell r="AC708" t="str">
            <v>NULL</v>
          </cell>
          <cell r="AD708">
            <v>2</v>
          </cell>
          <cell r="AE708" t="str">
            <v>NULL</v>
          </cell>
          <cell r="AF708">
            <v>2</v>
          </cell>
          <cell r="AG708">
            <v>2</v>
          </cell>
          <cell r="AH708">
            <v>2</v>
          </cell>
          <cell r="AI708">
            <v>2</v>
          </cell>
          <cell r="AJ708" t="str">
            <v>NULL</v>
          </cell>
          <cell r="AK708">
            <v>8</v>
          </cell>
          <cell r="AL708" t="str">
            <v>NULL</v>
          </cell>
        </row>
        <row r="709">
          <cell r="A709">
            <v>122753</v>
          </cell>
          <cell r="B709">
            <v>8913076</v>
          </cell>
          <cell r="C709" t="str">
            <v>Caunton Dean Hole CofE Primary School</v>
          </cell>
          <cell r="D709" t="str">
            <v>East Midlands</v>
          </cell>
          <cell r="E709" t="str">
            <v>East Midlands</v>
          </cell>
          <cell r="F709" t="str">
            <v>Nottinghamshire</v>
          </cell>
          <cell r="G709" t="str">
            <v>Newark</v>
          </cell>
          <cell r="H709" t="str">
            <v>NG23 6AD</v>
          </cell>
          <cell r="I709" t="str">
            <v>Voluntary Controlled School</v>
          </cell>
          <cell r="J709" t="str">
            <v>Primary</v>
          </cell>
          <cell r="K709" t="str">
            <v>Does not have a sixth form</v>
          </cell>
          <cell r="L709">
            <v>10003062</v>
          </cell>
          <cell r="M709">
            <v>42313</v>
          </cell>
          <cell r="N709">
            <v>42313</v>
          </cell>
          <cell r="O709" t="str">
            <v>Maintained Academy and School Short inspection</v>
          </cell>
          <cell r="P709" t="str">
            <v>Schools - Short inspection</v>
          </cell>
          <cell r="Q709" t="str">
            <v>NULL</v>
          </cell>
          <cell r="R709" t="str">
            <v>NULL</v>
          </cell>
          <cell r="S709" t="str">
            <v>NULL</v>
          </cell>
          <cell r="T709" t="str">
            <v>NULL</v>
          </cell>
          <cell r="U709" t="str">
            <v>NULL</v>
          </cell>
          <cell r="V709" t="str">
            <v>NULL</v>
          </cell>
          <cell r="W709" t="str">
            <v>NULL</v>
          </cell>
          <cell r="X709" t="str">
            <v>NULL</v>
          </cell>
          <cell r="Y709" t="str">
            <v>NULL</v>
          </cell>
          <cell r="Z709" t="str">
            <v>NULL</v>
          </cell>
          <cell r="AA709" t="str">
            <v>NULL</v>
          </cell>
          <cell r="AB709" t="str">
            <v>NULL</v>
          </cell>
          <cell r="AC709" t="str">
            <v>NULL</v>
          </cell>
          <cell r="AD709">
            <v>2</v>
          </cell>
          <cell r="AE709" t="str">
            <v>NULL</v>
          </cell>
          <cell r="AF709">
            <v>2</v>
          </cell>
          <cell r="AG709">
            <v>2</v>
          </cell>
          <cell r="AH709">
            <v>1</v>
          </cell>
          <cell r="AI709">
            <v>2</v>
          </cell>
          <cell r="AJ709" t="str">
            <v>NULL</v>
          </cell>
          <cell r="AK709">
            <v>8</v>
          </cell>
          <cell r="AL709" t="str">
            <v>NULL</v>
          </cell>
        </row>
        <row r="710">
          <cell r="A710">
            <v>122760</v>
          </cell>
          <cell r="B710">
            <v>8913097</v>
          </cell>
          <cell r="C710" t="str">
            <v>Farndon St Peter's CofE Primary School</v>
          </cell>
          <cell r="D710" t="str">
            <v>East Midlands</v>
          </cell>
          <cell r="E710" t="str">
            <v>East Midlands</v>
          </cell>
          <cell r="F710" t="str">
            <v>Nottinghamshire</v>
          </cell>
          <cell r="G710" t="str">
            <v>Newark</v>
          </cell>
          <cell r="H710" t="str">
            <v>NG24 4TE</v>
          </cell>
          <cell r="I710" t="str">
            <v>Voluntary Controlled School</v>
          </cell>
          <cell r="J710" t="str">
            <v>Primary</v>
          </cell>
          <cell r="K710" t="str">
            <v>Does not have a sixth form</v>
          </cell>
          <cell r="L710">
            <v>10005632</v>
          </cell>
          <cell r="M710">
            <v>42346</v>
          </cell>
          <cell r="N710">
            <v>42346</v>
          </cell>
          <cell r="O710" t="str">
            <v>Maintained Academy and School Short inspection</v>
          </cell>
          <cell r="P710" t="str">
            <v>Schools - Short inspection</v>
          </cell>
          <cell r="Q710" t="str">
            <v>NULL</v>
          </cell>
          <cell r="R710" t="str">
            <v>NULL</v>
          </cell>
          <cell r="S710" t="str">
            <v>NULL</v>
          </cell>
          <cell r="T710" t="str">
            <v>NULL</v>
          </cell>
          <cell r="U710" t="str">
            <v>NULL</v>
          </cell>
          <cell r="V710" t="str">
            <v>NULL</v>
          </cell>
          <cell r="W710" t="str">
            <v>NULL</v>
          </cell>
          <cell r="X710" t="str">
            <v>NULL</v>
          </cell>
          <cell r="Y710" t="str">
            <v>NULL</v>
          </cell>
          <cell r="Z710" t="str">
            <v>NULL</v>
          </cell>
          <cell r="AA710" t="str">
            <v>NULL</v>
          </cell>
          <cell r="AB710" t="str">
            <v>NULL</v>
          </cell>
          <cell r="AC710" t="str">
            <v>NULL</v>
          </cell>
          <cell r="AD710">
            <v>2</v>
          </cell>
          <cell r="AE710" t="str">
            <v>NULL</v>
          </cell>
          <cell r="AF710">
            <v>2</v>
          </cell>
          <cell r="AG710">
            <v>2</v>
          </cell>
          <cell r="AH710">
            <v>2</v>
          </cell>
          <cell r="AI710">
            <v>2</v>
          </cell>
          <cell r="AJ710" t="str">
            <v>NULL</v>
          </cell>
          <cell r="AK710">
            <v>2</v>
          </cell>
          <cell r="AL710">
            <v>9</v>
          </cell>
        </row>
        <row r="711">
          <cell r="A711">
            <v>122786</v>
          </cell>
          <cell r="B711">
            <v>8913350</v>
          </cell>
          <cell r="C711" t="str">
            <v>Seely CofE Primary School</v>
          </cell>
          <cell r="D711" t="str">
            <v>East Midlands</v>
          </cell>
          <cell r="E711" t="str">
            <v>East Midlands</v>
          </cell>
          <cell r="F711" t="str">
            <v>Nottinghamshire</v>
          </cell>
          <cell r="G711" t="str">
            <v>Sherwood</v>
          </cell>
          <cell r="H711" t="str">
            <v>NG5 8PQ</v>
          </cell>
          <cell r="I711" t="str">
            <v>Voluntary Aided School</v>
          </cell>
          <cell r="J711" t="str">
            <v>Primary</v>
          </cell>
          <cell r="K711" t="str">
            <v>Does not have a sixth form</v>
          </cell>
          <cell r="L711">
            <v>10005946</v>
          </cell>
          <cell r="M711">
            <v>42327</v>
          </cell>
          <cell r="N711">
            <v>42327</v>
          </cell>
          <cell r="O711" t="str">
            <v>Requires Improvement monitoring Visit 1</v>
          </cell>
          <cell r="P711" t="str">
            <v>Schools - S8</v>
          </cell>
          <cell r="Q711" t="str">
            <v>NULL</v>
          </cell>
          <cell r="R711" t="str">
            <v>NULL</v>
          </cell>
          <cell r="S711" t="str">
            <v>NULL</v>
          </cell>
          <cell r="T711" t="str">
            <v>NULL</v>
          </cell>
          <cell r="U711" t="str">
            <v>NULL</v>
          </cell>
          <cell r="V711" t="str">
            <v>NULL</v>
          </cell>
          <cell r="W711" t="str">
            <v>NULL</v>
          </cell>
          <cell r="X711" t="str">
            <v>NULL</v>
          </cell>
          <cell r="Y711" t="str">
            <v>NULL</v>
          </cell>
          <cell r="Z711" t="str">
            <v>NULL</v>
          </cell>
          <cell r="AA711" t="str">
            <v>NULL</v>
          </cell>
          <cell r="AB711" t="str">
            <v>NULL</v>
          </cell>
          <cell r="AC711" t="str">
            <v>NULL</v>
          </cell>
          <cell r="AD711">
            <v>3</v>
          </cell>
          <cell r="AE711" t="str">
            <v>NULL</v>
          </cell>
          <cell r="AF711">
            <v>3</v>
          </cell>
          <cell r="AG711">
            <v>3</v>
          </cell>
          <cell r="AH711">
            <v>2</v>
          </cell>
          <cell r="AI711">
            <v>3</v>
          </cell>
          <cell r="AJ711" t="str">
            <v>NULL</v>
          </cell>
          <cell r="AK711">
            <v>2</v>
          </cell>
          <cell r="AL711">
            <v>9</v>
          </cell>
        </row>
        <row r="712">
          <cell r="A712">
            <v>122797</v>
          </cell>
          <cell r="B712">
            <v>8913530</v>
          </cell>
          <cell r="C712" t="str">
            <v>Cotgrave CofE Primary School</v>
          </cell>
          <cell r="D712" t="str">
            <v>East Midlands</v>
          </cell>
          <cell r="E712" t="str">
            <v>East Midlands</v>
          </cell>
          <cell r="F712" t="str">
            <v>Nottinghamshire</v>
          </cell>
          <cell r="G712" t="str">
            <v>Rushcliffe</v>
          </cell>
          <cell r="H712" t="str">
            <v>NG12 3HS</v>
          </cell>
          <cell r="I712" t="str">
            <v>Voluntary Aided School</v>
          </cell>
          <cell r="J712" t="str">
            <v>Primary</v>
          </cell>
          <cell r="K712" t="str">
            <v>Does not have a sixth form</v>
          </cell>
          <cell r="L712">
            <v>10009097</v>
          </cell>
          <cell r="M712">
            <v>42347</v>
          </cell>
          <cell r="N712">
            <v>42348</v>
          </cell>
          <cell r="O712" t="str">
            <v>Requires Improvement S5 Reinspection Visit 1</v>
          </cell>
          <cell r="P712" t="str">
            <v>Schools - S5</v>
          </cell>
          <cell r="Q712" t="str">
            <v>NULL</v>
          </cell>
          <cell r="R712">
            <v>2</v>
          </cell>
          <cell r="S712" t="str">
            <v>NULL</v>
          </cell>
          <cell r="T712">
            <v>2</v>
          </cell>
          <cell r="U712">
            <v>2</v>
          </cell>
          <cell r="V712">
            <v>2</v>
          </cell>
          <cell r="W712">
            <v>2</v>
          </cell>
          <cell r="X712" t="str">
            <v>NULL</v>
          </cell>
          <cell r="Y712">
            <v>2</v>
          </cell>
          <cell r="Z712" t="str">
            <v>NULL</v>
          </cell>
          <cell r="AA712" t="str">
            <v>NULL</v>
          </cell>
          <cell r="AB712" t="str">
            <v>NULL</v>
          </cell>
          <cell r="AC712" t="str">
            <v>NULL</v>
          </cell>
          <cell r="AD712">
            <v>3</v>
          </cell>
          <cell r="AE712" t="str">
            <v>NULL</v>
          </cell>
          <cell r="AF712">
            <v>3</v>
          </cell>
          <cell r="AG712">
            <v>3</v>
          </cell>
          <cell r="AH712">
            <v>2</v>
          </cell>
          <cell r="AI712">
            <v>3</v>
          </cell>
          <cell r="AJ712" t="str">
            <v>NULL</v>
          </cell>
          <cell r="AK712" t="str">
            <v>NULL</v>
          </cell>
          <cell r="AL712" t="str">
            <v>NULL</v>
          </cell>
        </row>
        <row r="713">
          <cell r="A713">
            <v>122950</v>
          </cell>
          <cell r="B713">
            <v>8917014</v>
          </cell>
          <cell r="C713" t="str">
            <v>Redgate School</v>
          </cell>
          <cell r="D713" t="str">
            <v>East Midlands</v>
          </cell>
          <cell r="E713" t="str">
            <v>East Midlands</v>
          </cell>
          <cell r="F713" t="str">
            <v>Nottinghamshire</v>
          </cell>
          <cell r="G713" t="str">
            <v>Mansfield</v>
          </cell>
          <cell r="H713" t="str">
            <v>NG19 6EL</v>
          </cell>
          <cell r="I713" t="str">
            <v>Community Special School</v>
          </cell>
          <cell r="J713" t="str">
            <v>Special</v>
          </cell>
          <cell r="K713" t="str">
            <v>Not applicable</v>
          </cell>
          <cell r="L713">
            <v>10004003</v>
          </cell>
          <cell r="M713">
            <v>42327</v>
          </cell>
          <cell r="N713">
            <v>42327</v>
          </cell>
          <cell r="O713" t="str">
            <v>Schools into Special Measures Visit 2</v>
          </cell>
          <cell r="P713" t="str">
            <v>Schools - S8</v>
          </cell>
          <cell r="Q713" t="str">
            <v>NULL</v>
          </cell>
          <cell r="R713" t="str">
            <v>NULL</v>
          </cell>
          <cell r="S713" t="str">
            <v>NULL</v>
          </cell>
          <cell r="T713" t="str">
            <v>NULL</v>
          </cell>
          <cell r="U713" t="str">
            <v>NULL</v>
          </cell>
          <cell r="V713" t="str">
            <v>NULL</v>
          </cell>
          <cell r="W713" t="str">
            <v>NULL</v>
          </cell>
          <cell r="X713" t="str">
            <v>NULL</v>
          </cell>
          <cell r="Y713" t="str">
            <v>NULL</v>
          </cell>
          <cell r="Z713" t="str">
            <v>NULL</v>
          </cell>
          <cell r="AA713" t="str">
            <v>NULL</v>
          </cell>
          <cell r="AB713" t="str">
            <v>NULL</v>
          </cell>
          <cell r="AC713" t="str">
            <v>NULL</v>
          </cell>
          <cell r="AD713">
            <v>4</v>
          </cell>
          <cell r="AE713" t="str">
            <v>SM</v>
          </cell>
          <cell r="AF713">
            <v>2</v>
          </cell>
          <cell r="AG713">
            <v>2</v>
          </cell>
          <cell r="AH713">
            <v>4</v>
          </cell>
          <cell r="AI713">
            <v>4</v>
          </cell>
          <cell r="AJ713" t="str">
            <v>NULL</v>
          </cell>
          <cell r="AK713">
            <v>3</v>
          </cell>
          <cell r="AL713">
            <v>9</v>
          </cell>
        </row>
        <row r="714">
          <cell r="A714">
            <v>122962</v>
          </cell>
          <cell r="B714">
            <v>8927033</v>
          </cell>
          <cell r="C714" t="str">
            <v>Woodlands School</v>
          </cell>
          <cell r="D714" t="str">
            <v>East Midlands</v>
          </cell>
          <cell r="E714" t="str">
            <v>East Midlands</v>
          </cell>
          <cell r="F714" t="str">
            <v>Nottingham</v>
          </cell>
          <cell r="G714" t="str">
            <v>Nottingham South</v>
          </cell>
          <cell r="H714" t="str">
            <v>NG8 3EZ</v>
          </cell>
          <cell r="I714" t="str">
            <v>Community Special School</v>
          </cell>
          <cell r="J714" t="str">
            <v>Special</v>
          </cell>
          <cell r="K714" t="str">
            <v>Not applicable</v>
          </cell>
          <cell r="L714">
            <v>10006580</v>
          </cell>
          <cell r="M714">
            <v>42268</v>
          </cell>
          <cell r="N714">
            <v>42268</v>
          </cell>
          <cell r="O714" t="str">
            <v>Requires Improvement monitoring Visit 2</v>
          </cell>
          <cell r="P714" t="str">
            <v>Schools - S8</v>
          </cell>
          <cell r="Q714" t="str">
            <v>NULL</v>
          </cell>
          <cell r="R714" t="str">
            <v>NULL</v>
          </cell>
          <cell r="S714" t="str">
            <v>NULL</v>
          </cell>
          <cell r="T714" t="str">
            <v>NULL</v>
          </cell>
          <cell r="U714" t="str">
            <v>NULL</v>
          </cell>
          <cell r="V714" t="str">
            <v>NULL</v>
          </cell>
          <cell r="W714" t="str">
            <v>NULL</v>
          </cell>
          <cell r="X714" t="str">
            <v>NULL</v>
          </cell>
          <cell r="Y714" t="str">
            <v>NULL</v>
          </cell>
          <cell r="Z714" t="str">
            <v>NULL</v>
          </cell>
          <cell r="AA714" t="str">
            <v>NULL</v>
          </cell>
          <cell r="AB714" t="str">
            <v>NULL</v>
          </cell>
          <cell r="AC714" t="str">
            <v>NULL</v>
          </cell>
          <cell r="AD714">
            <v>3</v>
          </cell>
          <cell r="AE714" t="str">
            <v>NULL</v>
          </cell>
          <cell r="AF714">
            <v>3</v>
          </cell>
          <cell r="AG714">
            <v>3</v>
          </cell>
          <cell r="AH714">
            <v>3</v>
          </cell>
          <cell r="AI714">
            <v>3</v>
          </cell>
          <cell r="AJ714" t="str">
            <v>NULL</v>
          </cell>
          <cell r="AK714" t="str">
            <v>NULL</v>
          </cell>
          <cell r="AL714" t="str">
            <v>NULL</v>
          </cell>
        </row>
        <row r="715">
          <cell r="A715">
            <v>123004</v>
          </cell>
          <cell r="B715">
            <v>9312110</v>
          </cell>
          <cell r="C715" t="str">
            <v>West Kidlington Primary and Nursery School</v>
          </cell>
          <cell r="D715" t="str">
            <v>South East</v>
          </cell>
          <cell r="E715" t="str">
            <v>South East</v>
          </cell>
          <cell r="F715" t="str">
            <v>Oxfordshire</v>
          </cell>
          <cell r="G715" t="str">
            <v>Oxford West and Abingdon</v>
          </cell>
          <cell r="H715" t="str">
            <v>OX5 1EA</v>
          </cell>
          <cell r="I715" t="str">
            <v>Community School</v>
          </cell>
          <cell r="J715" t="str">
            <v>Primary</v>
          </cell>
          <cell r="K715" t="str">
            <v>Does not have a sixth form</v>
          </cell>
          <cell r="L715">
            <v>10004356</v>
          </cell>
          <cell r="M715">
            <v>42346</v>
          </cell>
          <cell r="N715">
            <v>42347</v>
          </cell>
          <cell r="O715" t="str">
            <v>S8 No Formal Designation Visit</v>
          </cell>
          <cell r="P715" t="str">
            <v>Schools - S8 deemed S5</v>
          </cell>
          <cell r="Q715" t="str">
            <v>NULL</v>
          </cell>
          <cell r="R715">
            <v>4</v>
          </cell>
          <cell r="S715" t="str">
            <v>SM</v>
          </cell>
          <cell r="T715">
            <v>3</v>
          </cell>
          <cell r="U715">
            <v>3</v>
          </cell>
          <cell r="V715">
            <v>3</v>
          </cell>
          <cell r="W715">
            <v>4</v>
          </cell>
          <cell r="X715" t="str">
            <v>NULL</v>
          </cell>
          <cell r="Y715">
            <v>4</v>
          </cell>
          <cell r="Z715" t="str">
            <v>NULL</v>
          </cell>
          <cell r="AA715" t="str">
            <v>NULL</v>
          </cell>
          <cell r="AB715" t="str">
            <v>NULL</v>
          </cell>
          <cell r="AC715" t="str">
            <v>NULL</v>
          </cell>
          <cell r="AD715">
            <v>2</v>
          </cell>
          <cell r="AE715" t="str">
            <v>NULL</v>
          </cell>
          <cell r="AF715">
            <v>2</v>
          </cell>
          <cell r="AG715">
            <v>2</v>
          </cell>
          <cell r="AH715">
            <v>2</v>
          </cell>
          <cell r="AI715">
            <v>2</v>
          </cell>
          <cell r="AJ715" t="str">
            <v>NULL</v>
          </cell>
          <cell r="AK715" t="str">
            <v>NULL</v>
          </cell>
          <cell r="AL715" t="str">
            <v>NULL</v>
          </cell>
        </row>
        <row r="716">
          <cell r="A716">
            <v>123049</v>
          </cell>
          <cell r="B716">
            <v>9312531</v>
          </cell>
          <cell r="C716" t="str">
            <v>Rose Hill Primary School</v>
          </cell>
          <cell r="D716" t="str">
            <v>South East</v>
          </cell>
          <cell r="E716" t="str">
            <v>South East</v>
          </cell>
          <cell r="F716" t="str">
            <v>Oxfordshire</v>
          </cell>
          <cell r="G716" t="str">
            <v>Oxford East</v>
          </cell>
          <cell r="H716" t="str">
            <v>OX4 4SF</v>
          </cell>
          <cell r="I716" t="str">
            <v>Community School</v>
          </cell>
          <cell r="J716" t="str">
            <v>Primary</v>
          </cell>
          <cell r="K716" t="str">
            <v>Does not have a sixth form</v>
          </cell>
          <cell r="L716">
            <v>10007324</v>
          </cell>
          <cell r="M716">
            <v>42325</v>
          </cell>
          <cell r="N716">
            <v>42326</v>
          </cell>
          <cell r="O716" t="str">
            <v>Requires Improvement monitoring Visit 1</v>
          </cell>
          <cell r="P716" t="str">
            <v>Schools - S8 deemed S5</v>
          </cell>
          <cell r="Q716" t="str">
            <v>NULL</v>
          </cell>
          <cell r="R716">
            <v>4</v>
          </cell>
          <cell r="S716" t="str">
            <v>SM</v>
          </cell>
          <cell r="T716">
            <v>4</v>
          </cell>
          <cell r="U716">
            <v>4</v>
          </cell>
          <cell r="V716">
            <v>4</v>
          </cell>
          <cell r="W716">
            <v>4</v>
          </cell>
          <cell r="X716" t="str">
            <v>NULL</v>
          </cell>
          <cell r="Y716">
            <v>4</v>
          </cell>
          <cell r="Z716" t="str">
            <v>NULL</v>
          </cell>
          <cell r="AA716" t="str">
            <v>NULL</v>
          </cell>
          <cell r="AB716" t="str">
            <v>NULL</v>
          </cell>
          <cell r="AC716" t="str">
            <v>NULL</v>
          </cell>
          <cell r="AD716">
            <v>3</v>
          </cell>
          <cell r="AE716" t="str">
            <v>NULL</v>
          </cell>
          <cell r="AF716">
            <v>3</v>
          </cell>
          <cell r="AG716">
            <v>3</v>
          </cell>
          <cell r="AH716">
            <v>3</v>
          </cell>
          <cell r="AI716">
            <v>3</v>
          </cell>
          <cell r="AJ716" t="str">
            <v>NULL</v>
          </cell>
          <cell r="AK716">
            <v>3</v>
          </cell>
          <cell r="AL716">
            <v>9</v>
          </cell>
        </row>
        <row r="717">
          <cell r="A717">
            <v>123091</v>
          </cell>
          <cell r="B717">
            <v>9313004</v>
          </cell>
          <cell r="C717" t="str">
            <v>Wroxton Church of England Primary School</v>
          </cell>
          <cell r="D717" t="str">
            <v>South East</v>
          </cell>
          <cell r="E717" t="str">
            <v>South East</v>
          </cell>
          <cell r="F717" t="str">
            <v>Oxfordshire</v>
          </cell>
          <cell r="G717" t="str">
            <v>Banbury</v>
          </cell>
          <cell r="H717" t="str">
            <v>OX15 6QJ</v>
          </cell>
          <cell r="I717" t="str">
            <v>Voluntary Aided School</v>
          </cell>
          <cell r="J717" t="str">
            <v>Primary</v>
          </cell>
          <cell r="K717" t="str">
            <v>Does not have a sixth form</v>
          </cell>
          <cell r="L717">
            <v>10002334</v>
          </cell>
          <cell r="M717">
            <v>42278</v>
          </cell>
          <cell r="N717">
            <v>42279</v>
          </cell>
          <cell r="O717" t="str">
            <v>Requires Improvement S5 Reinspection Visit 1</v>
          </cell>
          <cell r="P717" t="str">
            <v>Schools - S5</v>
          </cell>
          <cell r="Q717" t="str">
            <v>NULL</v>
          </cell>
          <cell r="R717">
            <v>2</v>
          </cell>
          <cell r="S717" t="str">
            <v>NULL</v>
          </cell>
          <cell r="T717">
            <v>2</v>
          </cell>
          <cell r="U717">
            <v>2</v>
          </cell>
          <cell r="V717">
            <v>2</v>
          </cell>
          <cell r="W717">
            <v>2</v>
          </cell>
          <cell r="X717" t="str">
            <v>NULL</v>
          </cell>
          <cell r="Y717">
            <v>2</v>
          </cell>
          <cell r="Z717" t="str">
            <v>NULL</v>
          </cell>
          <cell r="AA717" t="str">
            <v>NULL</v>
          </cell>
          <cell r="AB717" t="str">
            <v>NULL</v>
          </cell>
          <cell r="AC717" t="str">
            <v>NULL</v>
          </cell>
          <cell r="AD717">
            <v>3</v>
          </cell>
          <cell r="AE717" t="str">
            <v>NULL</v>
          </cell>
          <cell r="AF717">
            <v>3</v>
          </cell>
          <cell r="AG717">
            <v>3</v>
          </cell>
          <cell r="AH717">
            <v>2</v>
          </cell>
          <cell r="AI717">
            <v>3</v>
          </cell>
          <cell r="AJ717" t="str">
            <v>NULL</v>
          </cell>
          <cell r="AK717" t="str">
            <v>NULL</v>
          </cell>
          <cell r="AL717" t="str">
            <v>NULL</v>
          </cell>
        </row>
        <row r="718">
          <cell r="A718">
            <v>123129</v>
          </cell>
          <cell r="B718">
            <v>9313186</v>
          </cell>
          <cell r="C718" t="str">
            <v>Dorchester St Birinus Church of England School</v>
          </cell>
          <cell r="D718" t="str">
            <v>South East</v>
          </cell>
          <cell r="E718" t="str">
            <v>South East</v>
          </cell>
          <cell r="F718" t="str">
            <v>Oxfordshire</v>
          </cell>
          <cell r="G718" t="str">
            <v>Henley</v>
          </cell>
          <cell r="H718" t="str">
            <v>OX10 7HR</v>
          </cell>
          <cell r="I718" t="str">
            <v>Voluntary Controlled School</v>
          </cell>
          <cell r="J718" t="str">
            <v>Primary</v>
          </cell>
          <cell r="K718" t="str">
            <v>Does not have a sixth form</v>
          </cell>
          <cell r="L718">
            <v>10002328</v>
          </cell>
          <cell r="M718">
            <v>42340</v>
          </cell>
          <cell r="N718">
            <v>42341</v>
          </cell>
          <cell r="O718" t="str">
            <v>Requires Improvement S5 Reinspection Visit 1</v>
          </cell>
          <cell r="P718" t="str">
            <v>Schools - S5</v>
          </cell>
          <cell r="Q718" t="str">
            <v>NULL</v>
          </cell>
          <cell r="R718">
            <v>2</v>
          </cell>
          <cell r="S718" t="str">
            <v>NULL</v>
          </cell>
          <cell r="T718">
            <v>2</v>
          </cell>
          <cell r="U718">
            <v>2</v>
          </cell>
          <cell r="V718">
            <v>2</v>
          </cell>
          <cell r="W718">
            <v>2</v>
          </cell>
          <cell r="X718" t="str">
            <v>NULL</v>
          </cell>
          <cell r="Y718">
            <v>2</v>
          </cell>
          <cell r="Z718" t="str">
            <v>NULL</v>
          </cell>
          <cell r="AA718" t="str">
            <v>NULL</v>
          </cell>
          <cell r="AB718" t="str">
            <v>NULL</v>
          </cell>
          <cell r="AC718" t="str">
            <v>NULL</v>
          </cell>
          <cell r="AD718">
            <v>3</v>
          </cell>
          <cell r="AE718" t="str">
            <v>NULL</v>
          </cell>
          <cell r="AF718">
            <v>3</v>
          </cell>
          <cell r="AG718">
            <v>3</v>
          </cell>
          <cell r="AH718">
            <v>2</v>
          </cell>
          <cell r="AI718">
            <v>3</v>
          </cell>
          <cell r="AJ718" t="str">
            <v>NULL</v>
          </cell>
          <cell r="AK718" t="str">
            <v>NULL</v>
          </cell>
          <cell r="AL718" t="str">
            <v>NULL</v>
          </cell>
        </row>
        <row r="719">
          <cell r="A719">
            <v>123176</v>
          </cell>
          <cell r="B719">
            <v>9313257</v>
          </cell>
          <cell r="C719" t="str">
            <v>Wychwood Church of England Primary School</v>
          </cell>
          <cell r="D719" t="str">
            <v>South East</v>
          </cell>
          <cell r="E719" t="str">
            <v>South East</v>
          </cell>
          <cell r="F719" t="str">
            <v>Oxfordshire</v>
          </cell>
          <cell r="G719" t="str">
            <v>Witney</v>
          </cell>
          <cell r="H719" t="str">
            <v>OX7 6BD</v>
          </cell>
          <cell r="I719" t="str">
            <v>Voluntary Controlled School</v>
          </cell>
          <cell r="J719" t="str">
            <v>Primary</v>
          </cell>
          <cell r="K719" t="str">
            <v>Does not have a sixth form</v>
          </cell>
          <cell r="L719">
            <v>10003663</v>
          </cell>
          <cell r="M719">
            <v>42318</v>
          </cell>
          <cell r="N719">
            <v>42318</v>
          </cell>
          <cell r="O719" t="str">
            <v>Maintained Academy and School Short inspection</v>
          </cell>
          <cell r="P719" t="str">
            <v>Schools - Short inspection</v>
          </cell>
          <cell r="Q719" t="str">
            <v>NULL</v>
          </cell>
          <cell r="R719" t="str">
            <v>NULL</v>
          </cell>
          <cell r="S719" t="str">
            <v>NULL</v>
          </cell>
          <cell r="T719" t="str">
            <v>NULL</v>
          </cell>
          <cell r="U719" t="str">
            <v>NULL</v>
          </cell>
          <cell r="V719" t="str">
            <v>NULL</v>
          </cell>
          <cell r="W719" t="str">
            <v>NULL</v>
          </cell>
          <cell r="X719" t="str">
            <v>NULL</v>
          </cell>
          <cell r="Y719" t="str">
            <v>NULL</v>
          </cell>
          <cell r="Z719" t="str">
            <v>NULL</v>
          </cell>
          <cell r="AA719" t="str">
            <v>NULL</v>
          </cell>
          <cell r="AB719" t="str">
            <v>NULL</v>
          </cell>
          <cell r="AC719" t="str">
            <v>NULL</v>
          </cell>
          <cell r="AD719">
            <v>2</v>
          </cell>
          <cell r="AE719" t="str">
            <v>NULL</v>
          </cell>
          <cell r="AF719">
            <v>2</v>
          </cell>
          <cell r="AG719">
            <v>2</v>
          </cell>
          <cell r="AH719">
            <v>2</v>
          </cell>
          <cell r="AI719">
            <v>2</v>
          </cell>
          <cell r="AJ719" t="str">
            <v>NULL</v>
          </cell>
          <cell r="AK719">
            <v>2</v>
          </cell>
          <cell r="AL719">
            <v>9</v>
          </cell>
        </row>
        <row r="720">
          <cell r="A720">
            <v>123341</v>
          </cell>
          <cell r="B720">
            <v>9317026</v>
          </cell>
          <cell r="C720" t="str">
            <v>Action for Children,Parklands Campus</v>
          </cell>
          <cell r="D720" t="str">
            <v>South East</v>
          </cell>
          <cell r="E720" t="str">
            <v>South East</v>
          </cell>
          <cell r="F720" t="str">
            <v>Oxfordshire</v>
          </cell>
          <cell r="G720" t="str">
            <v>Wantage</v>
          </cell>
          <cell r="H720" t="str">
            <v>OX13 5AB</v>
          </cell>
          <cell r="I720" t="str">
            <v>Non-Maintained Special School</v>
          </cell>
          <cell r="J720" t="str">
            <v>Special</v>
          </cell>
          <cell r="K720" t="str">
            <v>Has a sixth form</v>
          </cell>
          <cell r="L720">
            <v>10007042</v>
          </cell>
          <cell r="M720">
            <v>42347</v>
          </cell>
          <cell r="N720">
            <v>42347</v>
          </cell>
          <cell r="O720" t="str">
            <v>Requires Improvement monitoring Visit 3</v>
          </cell>
          <cell r="P720" t="str">
            <v>Schools - S8</v>
          </cell>
          <cell r="Q720" t="str">
            <v>NULL</v>
          </cell>
          <cell r="R720" t="str">
            <v>NULL</v>
          </cell>
          <cell r="S720" t="str">
            <v>NULL</v>
          </cell>
          <cell r="T720" t="str">
            <v>NULL</v>
          </cell>
          <cell r="U720" t="str">
            <v>NULL</v>
          </cell>
          <cell r="V720" t="str">
            <v>NULL</v>
          </cell>
          <cell r="W720" t="str">
            <v>NULL</v>
          </cell>
          <cell r="X720" t="str">
            <v>NULL</v>
          </cell>
          <cell r="Y720" t="str">
            <v>NULL</v>
          </cell>
          <cell r="Z720" t="str">
            <v>NULL</v>
          </cell>
          <cell r="AA720" t="str">
            <v>NULL</v>
          </cell>
          <cell r="AB720" t="str">
            <v>NULL</v>
          </cell>
          <cell r="AC720" t="str">
            <v>NULL</v>
          </cell>
          <cell r="AD720">
            <v>3</v>
          </cell>
          <cell r="AE720" t="str">
            <v>NULL</v>
          </cell>
          <cell r="AF720">
            <v>3</v>
          </cell>
          <cell r="AG720">
            <v>3</v>
          </cell>
          <cell r="AH720">
            <v>3</v>
          </cell>
          <cell r="AI720">
            <v>3</v>
          </cell>
          <cell r="AJ720" t="str">
            <v>NULL</v>
          </cell>
          <cell r="AK720" t="str">
            <v>NULL</v>
          </cell>
          <cell r="AL720" t="str">
            <v>NULL</v>
          </cell>
        </row>
        <row r="721">
          <cell r="A721">
            <v>123356</v>
          </cell>
          <cell r="B721">
            <v>8932031</v>
          </cell>
          <cell r="C721" t="str">
            <v>Buildwas Primary School</v>
          </cell>
          <cell r="D721" t="str">
            <v>West Midlands</v>
          </cell>
          <cell r="E721" t="str">
            <v>West Midlands</v>
          </cell>
          <cell r="F721" t="str">
            <v>Shropshire</v>
          </cell>
          <cell r="G721" t="str">
            <v>Shrewsbury and Atcham</v>
          </cell>
          <cell r="H721" t="str">
            <v>TF8 7DA</v>
          </cell>
          <cell r="I721" t="str">
            <v>Community School</v>
          </cell>
          <cell r="J721" t="str">
            <v>Primary</v>
          </cell>
          <cell r="K721" t="str">
            <v>Does not have a sixth form</v>
          </cell>
          <cell r="L721">
            <v>10004042</v>
          </cell>
          <cell r="M721">
            <v>42297</v>
          </cell>
          <cell r="N721">
            <v>42298</v>
          </cell>
          <cell r="O721" t="str">
            <v>Schools into Special Measures Visit 2</v>
          </cell>
          <cell r="P721" t="str">
            <v>Schools - S8</v>
          </cell>
          <cell r="Q721" t="str">
            <v>NULL</v>
          </cell>
          <cell r="R721" t="str">
            <v>NULL</v>
          </cell>
          <cell r="S721" t="str">
            <v>NULL</v>
          </cell>
          <cell r="T721" t="str">
            <v>NULL</v>
          </cell>
          <cell r="U721" t="str">
            <v>NULL</v>
          </cell>
          <cell r="V721" t="str">
            <v>NULL</v>
          </cell>
          <cell r="W721" t="str">
            <v>NULL</v>
          </cell>
          <cell r="X721" t="str">
            <v>NULL</v>
          </cell>
          <cell r="Y721" t="str">
            <v>NULL</v>
          </cell>
          <cell r="Z721" t="str">
            <v>NULL</v>
          </cell>
          <cell r="AA721" t="str">
            <v>NULL</v>
          </cell>
          <cell r="AB721" t="str">
            <v>NULL</v>
          </cell>
          <cell r="AC721" t="str">
            <v>NULL</v>
          </cell>
          <cell r="AD721">
            <v>4</v>
          </cell>
          <cell r="AE721" t="str">
            <v>SM</v>
          </cell>
          <cell r="AF721">
            <v>4</v>
          </cell>
          <cell r="AG721">
            <v>4</v>
          </cell>
          <cell r="AH721">
            <v>4</v>
          </cell>
          <cell r="AI721">
            <v>4</v>
          </cell>
          <cell r="AJ721" t="str">
            <v>NULL</v>
          </cell>
          <cell r="AK721">
            <v>2</v>
          </cell>
          <cell r="AL721">
            <v>9</v>
          </cell>
        </row>
        <row r="722">
          <cell r="A722">
            <v>123480</v>
          </cell>
          <cell r="B722">
            <v>8933057</v>
          </cell>
          <cell r="C722" t="str">
            <v>Kinlet CofE Primary School</v>
          </cell>
          <cell r="D722" t="str">
            <v>West Midlands</v>
          </cell>
          <cell r="E722" t="str">
            <v>West Midlands</v>
          </cell>
          <cell r="F722" t="str">
            <v>Shropshire</v>
          </cell>
          <cell r="G722" t="str">
            <v>Ludlow</v>
          </cell>
          <cell r="H722" t="str">
            <v>DY12 3BG</v>
          </cell>
          <cell r="I722" t="str">
            <v>Voluntary Controlled School</v>
          </cell>
          <cell r="J722" t="str">
            <v>Primary</v>
          </cell>
          <cell r="K722" t="str">
            <v>Does not have a sixth form</v>
          </cell>
          <cell r="L722">
            <v>10000912</v>
          </cell>
          <cell r="M722">
            <v>42341</v>
          </cell>
          <cell r="N722">
            <v>42342</v>
          </cell>
          <cell r="O722" t="str">
            <v>Maintained Academy and School Short inspection</v>
          </cell>
          <cell r="P722" t="str">
            <v>Schools - S8 deemed S5</v>
          </cell>
          <cell r="Q722" t="str">
            <v>NULL</v>
          </cell>
          <cell r="R722">
            <v>3</v>
          </cell>
          <cell r="S722" t="str">
            <v>NULL</v>
          </cell>
          <cell r="T722">
            <v>3</v>
          </cell>
          <cell r="U722">
            <v>3</v>
          </cell>
          <cell r="V722">
            <v>3</v>
          </cell>
          <cell r="W722">
            <v>3</v>
          </cell>
          <cell r="X722" t="str">
            <v>NULL</v>
          </cell>
          <cell r="Y722">
            <v>2</v>
          </cell>
          <cell r="Z722" t="str">
            <v>NULL</v>
          </cell>
          <cell r="AA722" t="str">
            <v>NULL</v>
          </cell>
          <cell r="AB722" t="str">
            <v>NULL</v>
          </cell>
          <cell r="AC722" t="str">
            <v>NULL</v>
          </cell>
          <cell r="AD722">
            <v>2</v>
          </cell>
          <cell r="AE722" t="str">
            <v>NULL</v>
          </cell>
          <cell r="AF722">
            <v>2</v>
          </cell>
          <cell r="AG722">
            <v>2</v>
          </cell>
          <cell r="AH722">
            <v>2</v>
          </cell>
          <cell r="AI722">
            <v>2</v>
          </cell>
          <cell r="AJ722" t="str">
            <v>NULL</v>
          </cell>
          <cell r="AK722">
            <v>8</v>
          </cell>
          <cell r="AL722" t="str">
            <v>NULL</v>
          </cell>
        </row>
        <row r="723">
          <cell r="A723">
            <v>123513</v>
          </cell>
          <cell r="B723">
            <v>8933119</v>
          </cell>
          <cell r="C723" t="str">
            <v>Weston Lullingfields CofE School</v>
          </cell>
          <cell r="D723" t="str">
            <v>West Midlands</v>
          </cell>
          <cell r="E723" t="str">
            <v>West Midlands</v>
          </cell>
          <cell r="F723" t="str">
            <v>Shropshire</v>
          </cell>
          <cell r="G723" t="str">
            <v>North Shropshire</v>
          </cell>
          <cell r="H723" t="str">
            <v>SY4 2AW</v>
          </cell>
          <cell r="I723" t="str">
            <v>Foundation School</v>
          </cell>
          <cell r="J723" t="str">
            <v>Primary</v>
          </cell>
          <cell r="K723" t="str">
            <v>Does not have a sixth form</v>
          </cell>
          <cell r="L723">
            <v>10002493</v>
          </cell>
          <cell r="M723">
            <v>42270</v>
          </cell>
          <cell r="N723">
            <v>42271</v>
          </cell>
          <cell r="O723" t="str">
            <v>Requires Improvement S5 Reinspection Visit 1</v>
          </cell>
          <cell r="P723" t="str">
            <v>Schools - S5</v>
          </cell>
          <cell r="Q723" t="str">
            <v>NULL</v>
          </cell>
          <cell r="R723">
            <v>2</v>
          </cell>
          <cell r="S723" t="str">
            <v>NULL</v>
          </cell>
          <cell r="T723">
            <v>2</v>
          </cell>
          <cell r="U723">
            <v>2</v>
          </cell>
          <cell r="V723">
            <v>2</v>
          </cell>
          <cell r="W723">
            <v>2</v>
          </cell>
          <cell r="X723" t="str">
            <v>NULL</v>
          </cell>
          <cell r="Y723">
            <v>2</v>
          </cell>
          <cell r="Z723" t="str">
            <v>NULL</v>
          </cell>
          <cell r="AA723" t="str">
            <v>NULL</v>
          </cell>
          <cell r="AB723" t="str">
            <v>NULL</v>
          </cell>
          <cell r="AC723" t="str">
            <v>NULL</v>
          </cell>
          <cell r="AD723">
            <v>3</v>
          </cell>
          <cell r="AE723" t="str">
            <v>NULL</v>
          </cell>
          <cell r="AF723">
            <v>3</v>
          </cell>
          <cell r="AG723">
            <v>3</v>
          </cell>
          <cell r="AH723">
            <v>3</v>
          </cell>
          <cell r="AI723">
            <v>3</v>
          </cell>
          <cell r="AJ723" t="str">
            <v>NULL</v>
          </cell>
          <cell r="AK723" t="str">
            <v>NULL</v>
          </cell>
          <cell r="AL723" t="str">
            <v>NULL</v>
          </cell>
        </row>
        <row r="724">
          <cell r="A724">
            <v>123544</v>
          </cell>
          <cell r="B724">
            <v>8943317</v>
          </cell>
          <cell r="C724" t="str">
            <v>Dawley Church of England Primary School with Nursery</v>
          </cell>
          <cell r="D724" t="str">
            <v>West Midlands</v>
          </cell>
          <cell r="E724" t="str">
            <v>West Midlands</v>
          </cell>
          <cell r="F724" t="str">
            <v>Telford and Wrekin</v>
          </cell>
          <cell r="G724" t="str">
            <v>Telford</v>
          </cell>
          <cell r="H724" t="str">
            <v>TF4 3AL</v>
          </cell>
          <cell r="I724" t="str">
            <v>Voluntary Aided School</v>
          </cell>
          <cell r="J724" t="str">
            <v>Primary</v>
          </cell>
          <cell r="K724" t="str">
            <v>Does not have a sixth form</v>
          </cell>
          <cell r="L724">
            <v>10005741</v>
          </cell>
          <cell r="M724">
            <v>42347</v>
          </cell>
          <cell r="N724">
            <v>42348</v>
          </cell>
          <cell r="O724" t="str">
            <v>Serious Weaknesses S5 Reinspection</v>
          </cell>
          <cell r="P724" t="str">
            <v>Schools - S5</v>
          </cell>
          <cell r="Q724" t="str">
            <v>NULL</v>
          </cell>
          <cell r="R724">
            <v>3</v>
          </cell>
          <cell r="S724" t="str">
            <v>NULL</v>
          </cell>
          <cell r="T724">
            <v>3</v>
          </cell>
          <cell r="U724">
            <v>3</v>
          </cell>
          <cell r="V724">
            <v>3</v>
          </cell>
          <cell r="W724">
            <v>3</v>
          </cell>
          <cell r="X724" t="str">
            <v>NULL</v>
          </cell>
          <cell r="Y724">
            <v>3</v>
          </cell>
          <cell r="Z724" t="str">
            <v>NULL</v>
          </cell>
          <cell r="AA724" t="str">
            <v>NULL</v>
          </cell>
          <cell r="AB724" t="str">
            <v>NULL</v>
          </cell>
          <cell r="AC724" t="str">
            <v>NULL</v>
          </cell>
          <cell r="AD724">
            <v>4</v>
          </cell>
          <cell r="AE724" t="str">
            <v>SWK</v>
          </cell>
          <cell r="AF724">
            <v>4</v>
          </cell>
          <cell r="AG724">
            <v>4</v>
          </cell>
          <cell r="AH724">
            <v>4</v>
          </cell>
          <cell r="AI724">
            <v>3</v>
          </cell>
          <cell r="AJ724" t="str">
            <v>NULL</v>
          </cell>
          <cell r="AK724" t="str">
            <v>NULL</v>
          </cell>
          <cell r="AL724" t="str">
            <v>NULL</v>
          </cell>
        </row>
        <row r="725">
          <cell r="A725">
            <v>123554</v>
          </cell>
          <cell r="B725">
            <v>8933354</v>
          </cell>
          <cell r="C725" t="str">
            <v>Shrewsbury Cathedral Catholic Primary School</v>
          </cell>
          <cell r="D725" t="str">
            <v>West Midlands</v>
          </cell>
          <cell r="E725" t="str">
            <v>West Midlands</v>
          </cell>
          <cell r="F725" t="str">
            <v>Shropshire</v>
          </cell>
          <cell r="G725" t="str">
            <v>Shrewsbury and Atcham</v>
          </cell>
          <cell r="H725" t="str">
            <v>SY1 2SP</v>
          </cell>
          <cell r="I725" t="str">
            <v>Voluntary Aided School</v>
          </cell>
          <cell r="J725" t="str">
            <v>Primary</v>
          </cell>
          <cell r="K725" t="str">
            <v>Does not have a sixth form</v>
          </cell>
          <cell r="L725">
            <v>10005243</v>
          </cell>
          <cell r="M725">
            <v>42311</v>
          </cell>
          <cell r="N725">
            <v>42312</v>
          </cell>
          <cell r="O725" t="str">
            <v>Schools into Special Measures Visit 4</v>
          </cell>
          <cell r="P725" t="str">
            <v>Schools - S8 deemed S5</v>
          </cell>
          <cell r="Q725" t="str">
            <v>NULL</v>
          </cell>
          <cell r="R725">
            <v>2</v>
          </cell>
          <cell r="S725" t="str">
            <v>NULL</v>
          </cell>
          <cell r="T725">
            <v>2</v>
          </cell>
          <cell r="U725">
            <v>2</v>
          </cell>
          <cell r="V725">
            <v>2</v>
          </cell>
          <cell r="W725">
            <v>2</v>
          </cell>
          <cell r="X725" t="str">
            <v>NULL</v>
          </cell>
          <cell r="Y725">
            <v>2</v>
          </cell>
          <cell r="Z725" t="str">
            <v>NULL</v>
          </cell>
          <cell r="AA725" t="str">
            <v>NULL</v>
          </cell>
          <cell r="AB725" t="str">
            <v>NULL</v>
          </cell>
          <cell r="AC725" t="str">
            <v>NULL</v>
          </cell>
          <cell r="AD725">
            <v>4</v>
          </cell>
          <cell r="AE725" t="str">
            <v>SM</v>
          </cell>
          <cell r="AF725">
            <v>4</v>
          </cell>
          <cell r="AG725">
            <v>4</v>
          </cell>
          <cell r="AH725">
            <v>3</v>
          </cell>
          <cell r="AI725">
            <v>4</v>
          </cell>
          <cell r="AJ725" t="str">
            <v>NULL</v>
          </cell>
          <cell r="AK725" t="str">
            <v>NULL</v>
          </cell>
          <cell r="AL725" t="str">
            <v>NULL</v>
          </cell>
        </row>
        <row r="726">
          <cell r="A726">
            <v>123580</v>
          </cell>
          <cell r="B726">
            <v>8934423</v>
          </cell>
          <cell r="C726" t="str">
            <v>The Grove School</v>
          </cell>
          <cell r="D726" t="str">
            <v>West Midlands</v>
          </cell>
          <cell r="E726" t="str">
            <v>West Midlands</v>
          </cell>
          <cell r="F726" t="str">
            <v>Shropshire</v>
          </cell>
          <cell r="G726" t="str">
            <v>North Shropshire</v>
          </cell>
          <cell r="H726" t="str">
            <v>TF9 1HF</v>
          </cell>
          <cell r="I726" t="str">
            <v>Foundation School</v>
          </cell>
          <cell r="J726" t="str">
            <v>Secondary</v>
          </cell>
          <cell r="K726" t="str">
            <v>Has a sixth form</v>
          </cell>
          <cell r="L726">
            <v>10005807</v>
          </cell>
          <cell r="M726">
            <v>42284</v>
          </cell>
          <cell r="N726">
            <v>42285</v>
          </cell>
          <cell r="O726" t="str">
            <v>Requires Improvement S5 Reinspection Visit 1</v>
          </cell>
          <cell r="P726" t="str">
            <v>Schools - S5</v>
          </cell>
          <cell r="Q726" t="str">
            <v>NULL</v>
          </cell>
          <cell r="R726">
            <v>3</v>
          </cell>
          <cell r="S726" t="str">
            <v>NULL</v>
          </cell>
          <cell r="T726">
            <v>3</v>
          </cell>
          <cell r="U726">
            <v>3</v>
          </cell>
          <cell r="V726">
            <v>2</v>
          </cell>
          <cell r="W726">
            <v>2</v>
          </cell>
          <cell r="X726" t="str">
            <v>NULL</v>
          </cell>
          <cell r="Y726" t="str">
            <v>NULL</v>
          </cell>
          <cell r="Z726">
            <v>2</v>
          </cell>
          <cell r="AA726" t="str">
            <v>NULL</v>
          </cell>
          <cell r="AB726" t="str">
            <v>NULL</v>
          </cell>
          <cell r="AC726" t="str">
            <v>NULL</v>
          </cell>
          <cell r="AD726">
            <v>3</v>
          </cell>
          <cell r="AE726" t="str">
            <v>NULL</v>
          </cell>
          <cell r="AF726">
            <v>3</v>
          </cell>
          <cell r="AG726">
            <v>3</v>
          </cell>
          <cell r="AH726">
            <v>2</v>
          </cell>
          <cell r="AI726">
            <v>3</v>
          </cell>
          <cell r="AJ726" t="str">
            <v>NULL</v>
          </cell>
          <cell r="AK726" t="str">
            <v>NULL</v>
          </cell>
          <cell r="AL726" t="str">
            <v>NULL</v>
          </cell>
        </row>
        <row r="727">
          <cell r="A727">
            <v>123587</v>
          </cell>
          <cell r="B727">
            <v>8934501</v>
          </cell>
          <cell r="C727" t="str">
            <v>Ludlow Church of England School</v>
          </cell>
          <cell r="D727" t="str">
            <v>West Midlands</v>
          </cell>
          <cell r="E727" t="str">
            <v>West Midlands</v>
          </cell>
          <cell r="F727" t="str">
            <v>Shropshire</v>
          </cell>
          <cell r="G727" t="str">
            <v>Ludlow</v>
          </cell>
          <cell r="H727" t="str">
            <v>SY8 1GJ</v>
          </cell>
          <cell r="I727" t="str">
            <v>Voluntary Controlled School</v>
          </cell>
          <cell r="J727" t="str">
            <v>Secondary</v>
          </cell>
          <cell r="K727" t="str">
            <v>Does not have a sixth form</v>
          </cell>
          <cell r="L727">
            <v>10002494</v>
          </cell>
          <cell r="M727">
            <v>42276</v>
          </cell>
          <cell r="N727">
            <v>42277</v>
          </cell>
          <cell r="O727" t="str">
            <v>Requires Improvement S5 Reinspection Visit 1</v>
          </cell>
          <cell r="P727" t="str">
            <v>Schools - S5</v>
          </cell>
          <cell r="Q727" t="str">
            <v>NULL</v>
          </cell>
          <cell r="R727">
            <v>2</v>
          </cell>
          <cell r="S727" t="str">
            <v>NULL</v>
          </cell>
          <cell r="T727">
            <v>2</v>
          </cell>
          <cell r="U727">
            <v>2</v>
          </cell>
          <cell r="V727">
            <v>2</v>
          </cell>
          <cell r="W727">
            <v>2</v>
          </cell>
          <cell r="X727" t="str">
            <v>NULL</v>
          </cell>
          <cell r="Y727" t="str">
            <v>NULL</v>
          </cell>
          <cell r="Z727" t="str">
            <v>NULL</v>
          </cell>
          <cell r="AA727" t="str">
            <v>NULL</v>
          </cell>
          <cell r="AB727" t="str">
            <v>NULL</v>
          </cell>
          <cell r="AC727" t="str">
            <v>NULL</v>
          </cell>
          <cell r="AD727">
            <v>3</v>
          </cell>
          <cell r="AE727" t="str">
            <v>NULL</v>
          </cell>
          <cell r="AF727">
            <v>3</v>
          </cell>
          <cell r="AG727">
            <v>3</v>
          </cell>
          <cell r="AH727">
            <v>2</v>
          </cell>
          <cell r="AI727">
            <v>3</v>
          </cell>
          <cell r="AJ727" t="str">
            <v>NULL</v>
          </cell>
          <cell r="AK727" t="str">
            <v>NULL</v>
          </cell>
          <cell r="AL727" t="str">
            <v>NULL</v>
          </cell>
        </row>
        <row r="728">
          <cell r="A728">
            <v>123597</v>
          </cell>
          <cell r="B728">
            <v>8945404</v>
          </cell>
          <cell r="C728" t="str">
            <v>Charlton School</v>
          </cell>
          <cell r="D728" t="str">
            <v>West Midlands</v>
          </cell>
          <cell r="E728" t="str">
            <v>West Midlands</v>
          </cell>
          <cell r="F728" t="str">
            <v>Telford and Wrekin</v>
          </cell>
          <cell r="G728" t="str">
            <v>The Wrekin</v>
          </cell>
          <cell r="H728" t="str">
            <v>TF1 3LE</v>
          </cell>
          <cell r="I728" t="str">
            <v>Foundation School</v>
          </cell>
          <cell r="J728" t="str">
            <v>Secondary</v>
          </cell>
          <cell r="K728" t="str">
            <v>Does not have a sixth form</v>
          </cell>
          <cell r="L728">
            <v>10006738</v>
          </cell>
          <cell r="M728">
            <v>42333</v>
          </cell>
          <cell r="N728">
            <v>42334</v>
          </cell>
          <cell r="O728" t="str">
            <v>Schools into Special Measures Visit 1</v>
          </cell>
          <cell r="P728" t="str">
            <v>Schools - S8</v>
          </cell>
          <cell r="Q728" t="str">
            <v>NULL</v>
          </cell>
          <cell r="R728" t="str">
            <v>NULL</v>
          </cell>
          <cell r="S728" t="str">
            <v>NULL</v>
          </cell>
          <cell r="T728" t="str">
            <v>NULL</v>
          </cell>
          <cell r="U728" t="str">
            <v>NULL</v>
          </cell>
          <cell r="V728" t="str">
            <v>NULL</v>
          </cell>
          <cell r="W728" t="str">
            <v>NULL</v>
          </cell>
          <cell r="X728" t="str">
            <v>NULL</v>
          </cell>
          <cell r="Y728" t="str">
            <v>NULL</v>
          </cell>
          <cell r="Z728" t="str">
            <v>NULL</v>
          </cell>
          <cell r="AA728" t="str">
            <v>NULL</v>
          </cell>
          <cell r="AB728" t="str">
            <v>NULL</v>
          </cell>
          <cell r="AC728" t="str">
            <v>NULL</v>
          </cell>
          <cell r="AD728">
            <v>4</v>
          </cell>
          <cell r="AE728" t="str">
            <v>SM</v>
          </cell>
          <cell r="AF728">
            <v>4</v>
          </cell>
          <cell r="AG728">
            <v>4</v>
          </cell>
          <cell r="AH728">
            <v>3</v>
          </cell>
          <cell r="AI728">
            <v>4</v>
          </cell>
          <cell r="AJ728" t="str">
            <v>NULL</v>
          </cell>
          <cell r="AK728">
            <v>9</v>
          </cell>
          <cell r="AL728">
            <v>9</v>
          </cell>
        </row>
        <row r="729">
          <cell r="A729">
            <v>123656</v>
          </cell>
          <cell r="B729">
            <v>9332048</v>
          </cell>
          <cell r="C729" t="str">
            <v>Minehead First School</v>
          </cell>
          <cell r="D729" t="str">
            <v>South West</v>
          </cell>
          <cell r="E729" t="str">
            <v>South West</v>
          </cell>
          <cell r="F729" t="str">
            <v>Somerset</v>
          </cell>
          <cell r="G729" t="str">
            <v>Bridgwater and West Somerset</v>
          </cell>
          <cell r="H729" t="str">
            <v>TA24 5RG</v>
          </cell>
          <cell r="I729" t="str">
            <v>Community School</v>
          </cell>
          <cell r="J729" t="str">
            <v>Primary</v>
          </cell>
          <cell r="K729" t="str">
            <v>Does not have a sixth form</v>
          </cell>
          <cell r="L729">
            <v>10000671</v>
          </cell>
          <cell r="M729">
            <v>42311</v>
          </cell>
          <cell r="N729">
            <v>42311</v>
          </cell>
          <cell r="O729" t="str">
            <v>Maintained Academy and School Short inspection</v>
          </cell>
          <cell r="P729" t="str">
            <v>Schools - Short inspection</v>
          </cell>
          <cell r="Q729" t="str">
            <v>NULL</v>
          </cell>
          <cell r="R729" t="str">
            <v>NULL</v>
          </cell>
          <cell r="S729" t="str">
            <v>NULL</v>
          </cell>
          <cell r="T729" t="str">
            <v>NULL</v>
          </cell>
          <cell r="U729" t="str">
            <v>NULL</v>
          </cell>
          <cell r="V729" t="str">
            <v>NULL</v>
          </cell>
          <cell r="W729" t="str">
            <v>NULL</v>
          </cell>
          <cell r="X729" t="str">
            <v>NULL</v>
          </cell>
          <cell r="Y729" t="str">
            <v>NULL</v>
          </cell>
          <cell r="Z729" t="str">
            <v>NULL</v>
          </cell>
          <cell r="AA729" t="str">
            <v>NULL</v>
          </cell>
          <cell r="AB729" t="str">
            <v>NULL</v>
          </cell>
          <cell r="AC729" t="str">
            <v>NULL</v>
          </cell>
          <cell r="AD729">
            <v>2</v>
          </cell>
          <cell r="AE729" t="str">
            <v>NULL</v>
          </cell>
          <cell r="AF729">
            <v>2</v>
          </cell>
          <cell r="AG729">
            <v>2</v>
          </cell>
          <cell r="AH729">
            <v>2</v>
          </cell>
          <cell r="AI729">
            <v>2</v>
          </cell>
          <cell r="AJ729" t="str">
            <v>NULL</v>
          </cell>
          <cell r="AK729">
            <v>8</v>
          </cell>
          <cell r="AL729" t="str">
            <v>NULL</v>
          </cell>
        </row>
        <row r="730">
          <cell r="A730">
            <v>123669</v>
          </cell>
          <cell r="B730">
            <v>9332085</v>
          </cell>
          <cell r="C730" t="str">
            <v>Wookey Primary School</v>
          </cell>
          <cell r="D730" t="str">
            <v>South West</v>
          </cell>
          <cell r="E730" t="str">
            <v>South West</v>
          </cell>
          <cell r="F730" t="str">
            <v>Somerset</v>
          </cell>
          <cell r="G730" t="str">
            <v>Wells</v>
          </cell>
          <cell r="H730" t="str">
            <v>BA5 1LQ</v>
          </cell>
          <cell r="I730" t="str">
            <v>Community School</v>
          </cell>
          <cell r="J730" t="str">
            <v>Primary</v>
          </cell>
          <cell r="K730" t="str">
            <v>Does not have a sixth form</v>
          </cell>
          <cell r="L730">
            <v>10002426</v>
          </cell>
          <cell r="M730">
            <v>42340</v>
          </cell>
          <cell r="N730">
            <v>42341</v>
          </cell>
          <cell r="O730" t="str">
            <v>Requires Improvement S5 Reinspection Visit 1</v>
          </cell>
          <cell r="P730" t="str">
            <v>Schools - S5</v>
          </cell>
          <cell r="Q730" t="str">
            <v>NULL</v>
          </cell>
          <cell r="R730">
            <v>2</v>
          </cell>
          <cell r="S730" t="str">
            <v>NULL</v>
          </cell>
          <cell r="T730">
            <v>2</v>
          </cell>
          <cell r="U730">
            <v>2</v>
          </cell>
          <cell r="V730">
            <v>2</v>
          </cell>
          <cell r="W730">
            <v>2</v>
          </cell>
          <cell r="X730" t="str">
            <v>NULL</v>
          </cell>
          <cell r="Y730">
            <v>2</v>
          </cell>
          <cell r="Z730" t="str">
            <v>NULL</v>
          </cell>
          <cell r="AA730" t="str">
            <v>NULL</v>
          </cell>
          <cell r="AB730" t="str">
            <v>NULL</v>
          </cell>
          <cell r="AC730" t="str">
            <v>NULL</v>
          </cell>
          <cell r="AD730">
            <v>3</v>
          </cell>
          <cell r="AE730" t="str">
            <v>NULL</v>
          </cell>
          <cell r="AF730">
            <v>3</v>
          </cell>
          <cell r="AG730">
            <v>3</v>
          </cell>
          <cell r="AH730">
            <v>2</v>
          </cell>
          <cell r="AI730">
            <v>2</v>
          </cell>
          <cell r="AJ730" t="str">
            <v>NULL</v>
          </cell>
          <cell r="AK730" t="str">
            <v>NULL</v>
          </cell>
          <cell r="AL730" t="str">
            <v>NULL</v>
          </cell>
        </row>
        <row r="731">
          <cell r="A731">
            <v>123692</v>
          </cell>
          <cell r="B731">
            <v>9332178</v>
          </cell>
          <cell r="C731" t="str">
            <v>Otterhampton Primary School</v>
          </cell>
          <cell r="D731" t="str">
            <v>South West</v>
          </cell>
          <cell r="E731" t="str">
            <v>South West</v>
          </cell>
          <cell r="F731" t="str">
            <v>Somerset</v>
          </cell>
          <cell r="G731" t="str">
            <v>Bridgwater and West Somerset</v>
          </cell>
          <cell r="H731" t="str">
            <v>TA5 2QS</v>
          </cell>
          <cell r="I731" t="str">
            <v>Community School</v>
          </cell>
          <cell r="J731" t="str">
            <v>Primary</v>
          </cell>
          <cell r="K731" t="str">
            <v>Does not have a sixth form</v>
          </cell>
          <cell r="L731">
            <v>10009239</v>
          </cell>
          <cell r="M731">
            <v>42347</v>
          </cell>
          <cell r="N731">
            <v>42348</v>
          </cell>
          <cell r="O731" t="str">
            <v>Requires Improvement S5 Reinspection Visit 1</v>
          </cell>
          <cell r="P731" t="str">
            <v>Schools - S5</v>
          </cell>
          <cell r="Q731" t="str">
            <v>NULL</v>
          </cell>
          <cell r="R731">
            <v>3</v>
          </cell>
          <cell r="S731" t="str">
            <v>NULL</v>
          </cell>
          <cell r="T731">
            <v>3</v>
          </cell>
          <cell r="U731">
            <v>3</v>
          </cell>
          <cell r="V731">
            <v>2</v>
          </cell>
          <cell r="W731">
            <v>3</v>
          </cell>
          <cell r="X731" t="str">
            <v>NULL</v>
          </cell>
          <cell r="Y731">
            <v>2</v>
          </cell>
          <cell r="Z731" t="str">
            <v>NULL</v>
          </cell>
          <cell r="AA731" t="str">
            <v>NULL</v>
          </cell>
          <cell r="AB731" t="str">
            <v>NULL</v>
          </cell>
          <cell r="AC731" t="str">
            <v>NULL</v>
          </cell>
          <cell r="AD731">
            <v>3</v>
          </cell>
          <cell r="AE731" t="str">
            <v>NULL</v>
          </cell>
          <cell r="AF731">
            <v>3</v>
          </cell>
          <cell r="AG731">
            <v>3</v>
          </cell>
          <cell r="AH731">
            <v>2</v>
          </cell>
          <cell r="AI731">
            <v>3</v>
          </cell>
          <cell r="AJ731" t="str">
            <v>NULL</v>
          </cell>
          <cell r="AK731" t="str">
            <v>NULL</v>
          </cell>
          <cell r="AL731" t="str">
            <v>NULL</v>
          </cell>
        </row>
        <row r="732">
          <cell r="A732">
            <v>123807</v>
          </cell>
          <cell r="B732">
            <v>9333226</v>
          </cell>
          <cell r="C732" t="str">
            <v>Berrow Church of England Primary School</v>
          </cell>
          <cell r="D732" t="str">
            <v>South West</v>
          </cell>
          <cell r="E732" t="str">
            <v>South West</v>
          </cell>
          <cell r="F732" t="str">
            <v>Somerset</v>
          </cell>
          <cell r="G732" t="str">
            <v>Wells</v>
          </cell>
          <cell r="H732" t="str">
            <v>TA8 2LJ</v>
          </cell>
          <cell r="I732" t="str">
            <v>Voluntary Controlled School</v>
          </cell>
          <cell r="J732" t="str">
            <v>Primary</v>
          </cell>
          <cell r="K732" t="str">
            <v>Does not have a sixth form</v>
          </cell>
          <cell r="L732">
            <v>10005516</v>
          </cell>
          <cell r="M732">
            <v>42283</v>
          </cell>
          <cell r="N732">
            <v>42284</v>
          </cell>
          <cell r="O732" t="str">
            <v>Maintained Academy and School Short inspection</v>
          </cell>
          <cell r="P732" t="str">
            <v>Schools - S8 deemed S5</v>
          </cell>
          <cell r="Q732" t="str">
            <v>NULL</v>
          </cell>
          <cell r="R732">
            <v>2</v>
          </cell>
          <cell r="S732" t="str">
            <v>NULL</v>
          </cell>
          <cell r="T732">
            <v>2</v>
          </cell>
          <cell r="U732">
            <v>2</v>
          </cell>
          <cell r="V732">
            <v>2</v>
          </cell>
          <cell r="W732">
            <v>2</v>
          </cell>
          <cell r="X732" t="str">
            <v>NULL</v>
          </cell>
          <cell r="Y732">
            <v>2</v>
          </cell>
          <cell r="Z732" t="str">
            <v>NULL</v>
          </cell>
          <cell r="AA732" t="str">
            <v>NULL</v>
          </cell>
          <cell r="AB732" t="str">
            <v>NULL</v>
          </cell>
          <cell r="AC732" t="str">
            <v>NULL</v>
          </cell>
          <cell r="AD732">
            <v>2</v>
          </cell>
          <cell r="AE732" t="str">
            <v>NULL</v>
          </cell>
          <cell r="AF732">
            <v>2</v>
          </cell>
          <cell r="AG732">
            <v>2</v>
          </cell>
          <cell r="AH732">
            <v>2</v>
          </cell>
          <cell r="AI732">
            <v>2</v>
          </cell>
          <cell r="AJ732" t="str">
            <v>NULL</v>
          </cell>
          <cell r="AK732">
            <v>2</v>
          </cell>
          <cell r="AL732">
            <v>9</v>
          </cell>
        </row>
        <row r="733">
          <cell r="A733">
            <v>123832</v>
          </cell>
          <cell r="B733">
            <v>9333317</v>
          </cell>
          <cell r="C733" t="str">
            <v>Draycott and Rodney Stoke Church of England First School</v>
          </cell>
          <cell r="D733" t="str">
            <v>South West</v>
          </cell>
          <cell r="E733" t="str">
            <v>South West</v>
          </cell>
          <cell r="F733" t="str">
            <v>Somerset</v>
          </cell>
          <cell r="G733" t="str">
            <v>Wells</v>
          </cell>
          <cell r="H733" t="str">
            <v>BS27 3SD</v>
          </cell>
          <cell r="I733" t="str">
            <v>Voluntary Aided School</v>
          </cell>
          <cell r="J733" t="str">
            <v>Primary</v>
          </cell>
          <cell r="K733" t="str">
            <v>Does not have a sixth form</v>
          </cell>
          <cell r="L733">
            <v>10003588</v>
          </cell>
          <cell r="M733">
            <v>42285</v>
          </cell>
          <cell r="N733">
            <v>42285</v>
          </cell>
          <cell r="O733" t="str">
            <v>Maintained Academy and School Short inspection</v>
          </cell>
          <cell r="P733" t="str">
            <v>Schools - Short inspection</v>
          </cell>
          <cell r="Q733" t="str">
            <v>NULL</v>
          </cell>
          <cell r="R733" t="str">
            <v>NULL</v>
          </cell>
          <cell r="S733" t="str">
            <v>NULL</v>
          </cell>
          <cell r="T733" t="str">
            <v>NULL</v>
          </cell>
          <cell r="U733" t="str">
            <v>NULL</v>
          </cell>
          <cell r="V733" t="str">
            <v>NULL</v>
          </cell>
          <cell r="W733" t="str">
            <v>NULL</v>
          </cell>
          <cell r="X733" t="str">
            <v>NULL</v>
          </cell>
          <cell r="Y733" t="str">
            <v>NULL</v>
          </cell>
          <cell r="Z733" t="str">
            <v>NULL</v>
          </cell>
          <cell r="AA733" t="str">
            <v>NULL</v>
          </cell>
          <cell r="AB733" t="str">
            <v>NULL</v>
          </cell>
          <cell r="AC733" t="str">
            <v>NULL</v>
          </cell>
          <cell r="AD733">
            <v>2</v>
          </cell>
          <cell r="AE733" t="str">
            <v>NULL</v>
          </cell>
          <cell r="AF733">
            <v>2</v>
          </cell>
          <cell r="AG733">
            <v>2</v>
          </cell>
          <cell r="AH733">
            <v>1</v>
          </cell>
          <cell r="AI733">
            <v>2</v>
          </cell>
          <cell r="AJ733" t="str">
            <v>NULL</v>
          </cell>
          <cell r="AK733">
            <v>1</v>
          </cell>
          <cell r="AL733">
            <v>9</v>
          </cell>
        </row>
        <row r="734">
          <cell r="A734">
            <v>123840</v>
          </cell>
          <cell r="B734">
            <v>9333358</v>
          </cell>
          <cell r="C734" t="str">
            <v>St Benedict's Catholic Primary School</v>
          </cell>
          <cell r="D734" t="str">
            <v>South West</v>
          </cell>
          <cell r="E734" t="str">
            <v>South West</v>
          </cell>
          <cell r="F734" t="str">
            <v>Somerset</v>
          </cell>
          <cell r="G734" t="str">
            <v>Somerton and Frome</v>
          </cell>
          <cell r="H734" t="str">
            <v>BA3 4BD</v>
          </cell>
          <cell r="I734" t="str">
            <v>Voluntary Aided School</v>
          </cell>
          <cell r="J734" t="str">
            <v>Primary</v>
          </cell>
          <cell r="K734" t="str">
            <v>Does not have a sixth form</v>
          </cell>
          <cell r="L734">
            <v>10003481</v>
          </cell>
          <cell r="M734">
            <v>42348</v>
          </cell>
          <cell r="N734">
            <v>42348</v>
          </cell>
          <cell r="O734" t="str">
            <v>Maintained Academy and School Short inspection</v>
          </cell>
          <cell r="P734" t="str">
            <v>Schools - Short inspection</v>
          </cell>
          <cell r="Q734" t="str">
            <v>NULL</v>
          </cell>
          <cell r="R734" t="str">
            <v>NULL</v>
          </cell>
          <cell r="S734" t="str">
            <v>NULL</v>
          </cell>
          <cell r="T734" t="str">
            <v>NULL</v>
          </cell>
          <cell r="U734" t="str">
            <v>NULL</v>
          </cell>
          <cell r="V734" t="str">
            <v>NULL</v>
          </cell>
          <cell r="W734" t="str">
            <v>NULL</v>
          </cell>
          <cell r="X734" t="str">
            <v>NULL</v>
          </cell>
          <cell r="Y734" t="str">
            <v>NULL</v>
          </cell>
          <cell r="Z734" t="str">
            <v>NULL</v>
          </cell>
          <cell r="AA734" t="str">
            <v>NULL</v>
          </cell>
          <cell r="AB734" t="str">
            <v>NULL</v>
          </cell>
          <cell r="AC734" t="str">
            <v>NULL</v>
          </cell>
          <cell r="AD734">
            <v>2</v>
          </cell>
          <cell r="AE734" t="str">
            <v>NULL</v>
          </cell>
          <cell r="AF734">
            <v>2</v>
          </cell>
          <cell r="AG734">
            <v>2</v>
          </cell>
          <cell r="AH734">
            <v>2</v>
          </cell>
          <cell r="AI734">
            <v>2</v>
          </cell>
          <cell r="AJ734" t="str">
            <v>NULL</v>
          </cell>
          <cell r="AK734">
            <v>2</v>
          </cell>
          <cell r="AL734">
            <v>9</v>
          </cell>
        </row>
        <row r="735">
          <cell r="A735">
            <v>123878</v>
          </cell>
          <cell r="B735">
            <v>9334300</v>
          </cell>
          <cell r="C735" t="str">
            <v>Robert Blake Science College</v>
          </cell>
          <cell r="D735" t="str">
            <v>South West</v>
          </cell>
          <cell r="E735" t="str">
            <v>South West</v>
          </cell>
          <cell r="F735" t="str">
            <v>Somerset</v>
          </cell>
          <cell r="G735" t="str">
            <v>Bridgwater and West Somerset</v>
          </cell>
          <cell r="H735" t="str">
            <v>TA6 6AW</v>
          </cell>
          <cell r="I735" t="str">
            <v>Foundation School</v>
          </cell>
          <cell r="J735" t="str">
            <v>Secondary</v>
          </cell>
          <cell r="K735" t="str">
            <v>Does not have a sixth form</v>
          </cell>
          <cell r="L735">
            <v>10002424</v>
          </cell>
          <cell r="M735">
            <v>42346</v>
          </cell>
          <cell r="N735">
            <v>42347</v>
          </cell>
          <cell r="O735" t="str">
            <v>Requires Improvement S5 Reinspection Visit 1</v>
          </cell>
          <cell r="P735" t="str">
            <v>Schools - S5</v>
          </cell>
          <cell r="Q735" t="str">
            <v>NULL</v>
          </cell>
          <cell r="R735">
            <v>2</v>
          </cell>
          <cell r="S735" t="str">
            <v>NULL</v>
          </cell>
          <cell r="T735">
            <v>2</v>
          </cell>
          <cell r="U735">
            <v>2</v>
          </cell>
          <cell r="V735">
            <v>2</v>
          </cell>
          <cell r="W735">
            <v>2</v>
          </cell>
          <cell r="X735" t="str">
            <v>NULL</v>
          </cell>
          <cell r="Y735" t="str">
            <v>NULL</v>
          </cell>
          <cell r="Z735" t="str">
            <v>NULL</v>
          </cell>
          <cell r="AA735" t="str">
            <v>NULL</v>
          </cell>
          <cell r="AB735" t="str">
            <v>NULL</v>
          </cell>
          <cell r="AC735" t="str">
            <v>NULL</v>
          </cell>
          <cell r="AD735">
            <v>3</v>
          </cell>
          <cell r="AE735" t="str">
            <v>NULL</v>
          </cell>
          <cell r="AF735">
            <v>3</v>
          </cell>
          <cell r="AG735">
            <v>3</v>
          </cell>
          <cell r="AH735">
            <v>3</v>
          </cell>
          <cell r="AI735">
            <v>3</v>
          </cell>
          <cell r="AJ735" t="str">
            <v>NULL</v>
          </cell>
          <cell r="AK735" t="str">
            <v>NULL</v>
          </cell>
          <cell r="AL735" t="str">
            <v>NULL</v>
          </cell>
        </row>
        <row r="736">
          <cell r="A736">
            <v>123888</v>
          </cell>
          <cell r="B736">
            <v>9334410</v>
          </cell>
          <cell r="C736" t="str">
            <v>Fairlands Middle School</v>
          </cell>
          <cell r="D736" t="str">
            <v>South West</v>
          </cell>
          <cell r="E736" t="str">
            <v>South West</v>
          </cell>
          <cell r="F736" t="str">
            <v>Somerset</v>
          </cell>
          <cell r="G736" t="str">
            <v>Wells</v>
          </cell>
          <cell r="H736" t="str">
            <v>BS27 3PG</v>
          </cell>
          <cell r="I736" t="str">
            <v>Community School</v>
          </cell>
          <cell r="J736" t="str">
            <v>Secondary</v>
          </cell>
          <cell r="K736" t="str">
            <v>Does not have a sixth form</v>
          </cell>
          <cell r="L736">
            <v>10000442</v>
          </cell>
          <cell r="M736">
            <v>42269</v>
          </cell>
          <cell r="N736">
            <v>42269</v>
          </cell>
          <cell r="O736" t="str">
            <v>Maintained Academy and School Short inspection</v>
          </cell>
          <cell r="P736" t="str">
            <v>Schools - Short inspection</v>
          </cell>
          <cell r="Q736" t="str">
            <v>NULL</v>
          </cell>
          <cell r="R736" t="str">
            <v>NULL</v>
          </cell>
          <cell r="S736" t="str">
            <v>NULL</v>
          </cell>
          <cell r="T736" t="str">
            <v>NULL</v>
          </cell>
          <cell r="U736" t="str">
            <v>NULL</v>
          </cell>
          <cell r="V736" t="str">
            <v>NULL</v>
          </cell>
          <cell r="W736" t="str">
            <v>NULL</v>
          </cell>
          <cell r="X736" t="str">
            <v>NULL</v>
          </cell>
          <cell r="Y736" t="str">
            <v>NULL</v>
          </cell>
          <cell r="Z736" t="str">
            <v>NULL</v>
          </cell>
          <cell r="AA736" t="str">
            <v>NULL</v>
          </cell>
          <cell r="AB736" t="str">
            <v>NULL</v>
          </cell>
          <cell r="AC736" t="str">
            <v>NULL</v>
          </cell>
          <cell r="AD736">
            <v>2</v>
          </cell>
          <cell r="AE736" t="str">
            <v>NULL</v>
          </cell>
          <cell r="AF736">
            <v>2</v>
          </cell>
          <cell r="AG736">
            <v>2</v>
          </cell>
          <cell r="AH736">
            <v>2</v>
          </cell>
          <cell r="AI736">
            <v>2</v>
          </cell>
          <cell r="AJ736" t="str">
            <v>NULL</v>
          </cell>
          <cell r="AK736">
            <v>9</v>
          </cell>
          <cell r="AL736" t="str">
            <v>NULL</v>
          </cell>
        </row>
        <row r="737">
          <cell r="A737">
            <v>123900</v>
          </cell>
          <cell r="B737">
            <v>9335201</v>
          </cell>
          <cell r="C737" t="str">
            <v>St John's Church of England Primary School</v>
          </cell>
          <cell r="D737" t="str">
            <v>South West</v>
          </cell>
          <cell r="E737" t="str">
            <v>South West</v>
          </cell>
          <cell r="F737" t="str">
            <v>Somerset</v>
          </cell>
          <cell r="G737" t="str">
            <v>Taunton Deane</v>
          </cell>
          <cell r="H737" t="str">
            <v>TA21 9EJ</v>
          </cell>
          <cell r="I737" t="str">
            <v>Voluntary Aided School</v>
          </cell>
          <cell r="J737" t="str">
            <v>Primary</v>
          </cell>
          <cell r="K737" t="str">
            <v>Does not have a sixth form</v>
          </cell>
          <cell r="L737">
            <v>10002425</v>
          </cell>
          <cell r="M737">
            <v>42276</v>
          </cell>
          <cell r="N737">
            <v>42277</v>
          </cell>
          <cell r="O737" t="str">
            <v>Requires Improvement S5 Reinspection Visit 1</v>
          </cell>
          <cell r="P737" t="str">
            <v>Schools - S5</v>
          </cell>
          <cell r="Q737" t="str">
            <v>NULL</v>
          </cell>
          <cell r="R737">
            <v>2</v>
          </cell>
          <cell r="S737" t="str">
            <v>NULL</v>
          </cell>
          <cell r="T737">
            <v>2</v>
          </cell>
          <cell r="U737">
            <v>2</v>
          </cell>
          <cell r="V737">
            <v>2</v>
          </cell>
          <cell r="W737">
            <v>2</v>
          </cell>
          <cell r="X737" t="str">
            <v>NULL</v>
          </cell>
          <cell r="Y737">
            <v>2</v>
          </cell>
          <cell r="Z737" t="str">
            <v>NULL</v>
          </cell>
          <cell r="AA737" t="str">
            <v>NULL</v>
          </cell>
          <cell r="AB737" t="str">
            <v>NULL</v>
          </cell>
          <cell r="AC737" t="str">
            <v>NULL</v>
          </cell>
          <cell r="AD737">
            <v>3</v>
          </cell>
          <cell r="AE737" t="str">
            <v>NULL</v>
          </cell>
          <cell r="AF737">
            <v>3</v>
          </cell>
          <cell r="AG737">
            <v>3</v>
          </cell>
          <cell r="AH737">
            <v>2</v>
          </cell>
          <cell r="AI737">
            <v>3</v>
          </cell>
          <cell r="AJ737" t="str">
            <v>NULL</v>
          </cell>
          <cell r="AK737" t="str">
            <v>NULL</v>
          </cell>
          <cell r="AL737" t="str">
            <v>NULL</v>
          </cell>
        </row>
        <row r="738">
          <cell r="A738">
            <v>123984</v>
          </cell>
          <cell r="B738">
            <v>8612024</v>
          </cell>
          <cell r="C738" t="str">
            <v>Milton Primary School</v>
          </cell>
          <cell r="D738" t="str">
            <v>West Midlands</v>
          </cell>
          <cell r="E738" t="str">
            <v>West Midlands</v>
          </cell>
          <cell r="F738" t="str">
            <v>Stoke-on-Trent</v>
          </cell>
          <cell r="G738" t="str">
            <v>Stoke-on-Trent Central</v>
          </cell>
          <cell r="H738" t="str">
            <v>ST2 7AF</v>
          </cell>
          <cell r="I738" t="str">
            <v>Community School</v>
          </cell>
          <cell r="J738" t="str">
            <v>Primary</v>
          </cell>
          <cell r="K738" t="str">
            <v>Does not have a sixth form</v>
          </cell>
          <cell r="L738">
            <v>10005261</v>
          </cell>
          <cell r="M738">
            <v>42340</v>
          </cell>
          <cell r="N738">
            <v>42341</v>
          </cell>
          <cell r="O738" t="str">
            <v>Schools into Special Measures Visit 2</v>
          </cell>
          <cell r="P738" t="str">
            <v>Schools - S8</v>
          </cell>
          <cell r="Q738" t="str">
            <v>NULL</v>
          </cell>
          <cell r="R738" t="str">
            <v>NULL</v>
          </cell>
          <cell r="S738" t="str">
            <v>NULL</v>
          </cell>
          <cell r="T738" t="str">
            <v>NULL</v>
          </cell>
          <cell r="U738" t="str">
            <v>NULL</v>
          </cell>
          <cell r="V738" t="str">
            <v>NULL</v>
          </cell>
          <cell r="W738" t="str">
            <v>NULL</v>
          </cell>
          <cell r="X738" t="str">
            <v>NULL</v>
          </cell>
          <cell r="Y738" t="str">
            <v>NULL</v>
          </cell>
          <cell r="Z738" t="str">
            <v>NULL</v>
          </cell>
          <cell r="AA738" t="str">
            <v>NULL</v>
          </cell>
          <cell r="AB738" t="str">
            <v>NULL</v>
          </cell>
          <cell r="AC738" t="str">
            <v>NULL</v>
          </cell>
          <cell r="AD738">
            <v>4</v>
          </cell>
          <cell r="AE738" t="str">
            <v>SM</v>
          </cell>
          <cell r="AF738">
            <v>4</v>
          </cell>
          <cell r="AG738">
            <v>4</v>
          </cell>
          <cell r="AH738">
            <v>3</v>
          </cell>
          <cell r="AI738">
            <v>4</v>
          </cell>
          <cell r="AJ738" t="str">
            <v>NULL</v>
          </cell>
          <cell r="AK738">
            <v>2</v>
          </cell>
          <cell r="AL738">
            <v>9</v>
          </cell>
        </row>
        <row r="739">
          <cell r="A739">
            <v>124015</v>
          </cell>
          <cell r="B739">
            <v>8612088</v>
          </cell>
          <cell r="C739" t="str">
            <v>Mill Hill Primary School</v>
          </cell>
          <cell r="D739" t="str">
            <v>West Midlands</v>
          </cell>
          <cell r="E739" t="str">
            <v>West Midlands</v>
          </cell>
          <cell r="F739" t="str">
            <v>Stoke-on-Trent</v>
          </cell>
          <cell r="G739" t="str">
            <v>Stoke-on-Trent North</v>
          </cell>
          <cell r="H739" t="str">
            <v>ST6 6ED</v>
          </cell>
          <cell r="I739" t="str">
            <v>Foundation School</v>
          </cell>
          <cell r="J739" t="str">
            <v>Primary</v>
          </cell>
          <cell r="K739" t="str">
            <v>Does not have a sixth form</v>
          </cell>
          <cell r="L739">
            <v>10004232</v>
          </cell>
          <cell r="M739">
            <v>42270</v>
          </cell>
          <cell r="N739">
            <v>42271</v>
          </cell>
          <cell r="O739" t="str">
            <v>Schools into Special Measures Visit 5</v>
          </cell>
          <cell r="P739" t="str">
            <v>Schools - S8 deemed S5</v>
          </cell>
          <cell r="Q739" t="str">
            <v>NULL</v>
          </cell>
          <cell r="R739">
            <v>2</v>
          </cell>
          <cell r="S739" t="str">
            <v>NULL</v>
          </cell>
          <cell r="T739">
            <v>2</v>
          </cell>
          <cell r="U739">
            <v>2</v>
          </cell>
          <cell r="V739">
            <v>2</v>
          </cell>
          <cell r="W739">
            <v>2</v>
          </cell>
          <cell r="X739" t="str">
            <v>NULL</v>
          </cell>
          <cell r="Y739">
            <v>2</v>
          </cell>
          <cell r="Z739" t="str">
            <v>NULL</v>
          </cell>
          <cell r="AA739" t="str">
            <v>NULL</v>
          </cell>
          <cell r="AB739" t="str">
            <v>NULL</v>
          </cell>
          <cell r="AC739" t="str">
            <v>NULL</v>
          </cell>
          <cell r="AD739">
            <v>4</v>
          </cell>
          <cell r="AE739" t="str">
            <v>SM</v>
          </cell>
          <cell r="AF739">
            <v>4</v>
          </cell>
          <cell r="AG739">
            <v>4</v>
          </cell>
          <cell r="AH739">
            <v>4</v>
          </cell>
          <cell r="AI739">
            <v>4</v>
          </cell>
          <cell r="AJ739" t="str">
            <v>NULL</v>
          </cell>
          <cell r="AK739" t="str">
            <v>NULL</v>
          </cell>
          <cell r="AL739" t="str">
            <v>NULL</v>
          </cell>
        </row>
        <row r="740">
          <cell r="A740">
            <v>124036</v>
          </cell>
          <cell r="B740">
            <v>8602125</v>
          </cell>
          <cell r="C740" t="str">
            <v>Horninglow Primary School</v>
          </cell>
          <cell r="D740" t="str">
            <v>West Midlands</v>
          </cell>
          <cell r="E740" t="str">
            <v>West Midlands</v>
          </cell>
          <cell r="F740" t="str">
            <v>Staffordshire</v>
          </cell>
          <cell r="G740" t="str">
            <v>Burton</v>
          </cell>
          <cell r="H740" t="str">
            <v>DE13 0SW</v>
          </cell>
          <cell r="I740" t="str">
            <v>Foundation School</v>
          </cell>
          <cell r="J740" t="str">
            <v>Primary</v>
          </cell>
          <cell r="K740" t="str">
            <v>Does not have a sixth form</v>
          </cell>
          <cell r="L740">
            <v>10005292</v>
          </cell>
          <cell r="M740">
            <v>42276</v>
          </cell>
          <cell r="N740">
            <v>42277</v>
          </cell>
          <cell r="O740" t="str">
            <v>Schools into Special Measures Visit 3</v>
          </cell>
          <cell r="P740" t="str">
            <v>Schools - S8</v>
          </cell>
          <cell r="Q740" t="str">
            <v>NULL</v>
          </cell>
          <cell r="R740" t="str">
            <v>NULL</v>
          </cell>
          <cell r="S740" t="str">
            <v>NULL</v>
          </cell>
          <cell r="T740" t="str">
            <v>NULL</v>
          </cell>
          <cell r="U740" t="str">
            <v>NULL</v>
          </cell>
          <cell r="V740" t="str">
            <v>NULL</v>
          </cell>
          <cell r="W740" t="str">
            <v>NULL</v>
          </cell>
          <cell r="X740" t="str">
            <v>NULL</v>
          </cell>
          <cell r="Y740" t="str">
            <v>NULL</v>
          </cell>
          <cell r="Z740" t="str">
            <v>NULL</v>
          </cell>
          <cell r="AA740" t="str">
            <v>NULL</v>
          </cell>
          <cell r="AB740" t="str">
            <v>NULL</v>
          </cell>
          <cell r="AC740" t="str">
            <v>NULL</v>
          </cell>
          <cell r="AD740">
            <v>4</v>
          </cell>
          <cell r="AE740" t="str">
            <v>SM</v>
          </cell>
          <cell r="AF740">
            <v>4</v>
          </cell>
          <cell r="AG740">
            <v>4</v>
          </cell>
          <cell r="AH740">
            <v>3</v>
          </cell>
          <cell r="AI740">
            <v>4</v>
          </cell>
          <cell r="AJ740" t="str">
            <v>NULL</v>
          </cell>
          <cell r="AK740">
            <v>3</v>
          </cell>
          <cell r="AL740">
            <v>9</v>
          </cell>
        </row>
        <row r="741">
          <cell r="A741">
            <v>124074</v>
          </cell>
          <cell r="B741">
            <v>8602189</v>
          </cell>
          <cell r="C741" t="str">
            <v>Longford Primary School</v>
          </cell>
          <cell r="D741" t="str">
            <v>West Midlands</v>
          </cell>
          <cell r="E741" t="str">
            <v>West Midlands</v>
          </cell>
          <cell r="F741" t="str">
            <v>Staffordshire</v>
          </cell>
          <cell r="G741" t="str">
            <v>Cannock Chase</v>
          </cell>
          <cell r="H741" t="str">
            <v>WS11 1PD</v>
          </cell>
          <cell r="I741" t="str">
            <v>Community School</v>
          </cell>
          <cell r="J741" t="str">
            <v>Primary</v>
          </cell>
          <cell r="K741" t="str">
            <v>Does not have a sixth form</v>
          </cell>
          <cell r="L741">
            <v>10006682</v>
          </cell>
          <cell r="M741">
            <v>42297</v>
          </cell>
          <cell r="N741">
            <v>42297</v>
          </cell>
          <cell r="O741" t="str">
            <v>Requires Improvement monitoring Visit 1</v>
          </cell>
          <cell r="P741" t="str">
            <v>Schools - S8</v>
          </cell>
          <cell r="Q741" t="str">
            <v>NULL</v>
          </cell>
          <cell r="R741" t="str">
            <v>NULL</v>
          </cell>
          <cell r="S741" t="str">
            <v>NULL</v>
          </cell>
          <cell r="T741" t="str">
            <v>NULL</v>
          </cell>
          <cell r="U741" t="str">
            <v>NULL</v>
          </cell>
          <cell r="V741" t="str">
            <v>NULL</v>
          </cell>
          <cell r="W741" t="str">
            <v>NULL</v>
          </cell>
          <cell r="X741" t="str">
            <v>NULL</v>
          </cell>
          <cell r="Y741" t="str">
            <v>NULL</v>
          </cell>
          <cell r="Z741" t="str">
            <v>NULL</v>
          </cell>
          <cell r="AA741" t="str">
            <v>NULL</v>
          </cell>
          <cell r="AB741" t="str">
            <v>NULL</v>
          </cell>
          <cell r="AC741" t="str">
            <v>NULL</v>
          </cell>
          <cell r="AD741">
            <v>3</v>
          </cell>
          <cell r="AE741" t="str">
            <v>NULL</v>
          </cell>
          <cell r="AF741">
            <v>3</v>
          </cell>
          <cell r="AG741">
            <v>3</v>
          </cell>
          <cell r="AH741">
            <v>3</v>
          </cell>
          <cell r="AI741">
            <v>3</v>
          </cell>
          <cell r="AJ741" t="str">
            <v>NULL</v>
          </cell>
          <cell r="AK741">
            <v>3</v>
          </cell>
          <cell r="AL741">
            <v>9</v>
          </cell>
        </row>
        <row r="742">
          <cell r="A742">
            <v>124086</v>
          </cell>
          <cell r="B742">
            <v>8602214</v>
          </cell>
          <cell r="C742" t="str">
            <v>Thursfield Primary School</v>
          </cell>
          <cell r="D742" t="str">
            <v>West Midlands</v>
          </cell>
          <cell r="E742" t="str">
            <v>West Midlands</v>
          </cell>
          <cell r="F742" t="str">
            <v>Staffordshire</v>
          </cell>
          <cell r="G742" t="str">
            <v>Staffordshire Moorlands</v>
          </cell>
          <cell r="H742" t="str">
            <v>ST7 4JL</v>
          </cell>
          <cell r="I742" t="str">
            <v>Community School</v>
          </cell>
          <cell r="J742" t="str">
            <v>Primary</v>
          </cell>
          <cell r="K742" t="str">
            <v>Does not have a sixth form</v>
          </cell>
          <cell r="L742">
            <v>10001225</v>
          </cell>
          <cell r="M742">
            <v>42269</v>
          </cell>
          <cell r="N742">
            <v>42270</v>
          </cell>
          <cell r="O742" t="str">
            <v>Maintained Academy and School Short inspection</v>
          </cell>
          <cell r="P742" t="str">
            <v>Schools - S8 deemed S5</v>
          </cell>
          <cell r="Q742" t="str">
            <v>NULL</v>
          </cell>
          <cell r="R742">
            <v>4</v>
          </cell>
          <cell r="S742" t="str">
            <v>SM</v>
          </cell>
          <cell r="T742">
            <v>4</v>
          </cell>
          <cell r="U742">
            <v>4</v>
          </cell>
          <cell r="V742">
            <v>3</v>
          </cell>
          <cell r="W742">
            <v>4</v>
          </cell>
          <cell r="X742" t="str">
            <v>NULL</v>
          </cell>
          <cell r="Y742">
            <v>3</v>
          </cell>
          <cell r="Z742" t="str">
            <v>NULL</v>
          </cell>
          <cell r="AA742" t="str">
            <v>NULL</v>
          </cell>
          <cell r="AB742" t="str">
            <v>NULL</v>
          </cell>
          <cell r="AC742" t="str">
            <v>NULL</v>
          </cell>
          <cell r="AD742">
            <v>2</v>
          </cell>
          <cell r="AE742" t="str">
            <v>NULL</v>
          </cell>
          <cell r="AF742">
            <v>2</v>
          </cell>
          <cell r="AG742">
            <v>2</v>
          </cell>
          <cell r="AH742">
            <v>2</v>
          </cell>
          <cell r="AI742">
            <v>2</v>
          </cell>
          <cell r="AJ742" t="str">
            <v>NULL</v>
          </cell>
          <cell r="AK742">
            <v>3</v>
          </cell>
          <cell r="AL742">
            <v>9</v>
          </cell>
        </row>
        <row r="743">
          <cell r="A743">
            <v>124110</v>
          </cell>
          <cell r="B743">
            <v>8602251</v>
          </cell>
          <cell r="C743" t="str">
            <v>Hassell Primary School</v>
          </cell>
          <cell r="D743" t="str">
            <v>West Midlands</v>
          </cell>
          <cell r="E743" t="str">
            <v>West Midlands</v>
          </cell>
          <cell r="F743" t="str">
            <v>Staffordshire</v>
          </cell>
          <cell r="G743" t="str">
            <v>Newcastle-under-Lyme</v>
          </cell>
          <cell r="H743" t="str">
            <v>ST5 1LF</v>
          </cell>
          <cell r="I743" t="str">
            <v>Community School</v>
          </cell>
          <cell r="J743" t="str">
            <v>Primary</v>
          </cell>
          <cell r="K743" t="str">
            <v>Does not have a sixth form</v>
          </cell>
          <cell r="L743">
            <v>10003737</v>
          </cell>
          <cell r="M743">
            <v>42311</v>
          </cell>
          <cell r="N743">
            <v>42311</v>
          </cell>
          <cell r="O743" t="str">
            <v>Maintained Academy and School Short inspection</v>
          </cell>
          <cell r="P743" t="str">
            <v>Schools - Short inspection</v>
          </cell>
          <cell r="Q743" t="str">
            <v>NULL</v>
          </cell>
          <cell r="R743" t="str">
            <v>NULL</v>
          </cell>
          <cell r="S743" t="str">
            <v>NULL</v>
          </cell>
          <cell r="T743" t="str">
            <v>NULL</v>
          </cell>
          <cell r="U743" t="str">
            <v>NULL</v>
          </cell>
          <cell r="V743" t="str">
            <v>NULL</v>
          </cell>
          <cell r="W743" t="str">
            <v>NULL</v>
          </cell>
          <cell r="X743" t="str">
            <v>NULL</v>
          </cell>
          <cell r="Y743" t="str">
            <v>NULL</v>
          </cell>
          <cell r="Z743" t="str">
            <v>NULL</v>
          </cell>
          <cell r="AA743" t="str">
            <v>NULL</v>
          </cell>
          <cell r="AB743" t="str">
            <v>NULL</v>
          </cell>
          <cell r="AC743" t="str">
            <v>NULL</v>
          </cell>
          <cell r="AD743">
            <v>2</v>
          </cell>
          <cell r="AE743" t="str">
            <v>NULL</v>
          </cell>
          <cell r="AF743">
            <v>2</v>
          </cell>
          <cell r="AG743">
            <v>2</v>
          </cell>
          <cell r="AH743">
            <v>2</v>
          </cell>
          <cell r="AI743">
            <v>2</v>
          </cell>
          <cell r="AJ743" t="str">
            <v>NULL</v>
          </cell>
          <cell r="AK743">
            <v>2</v>
          </cell>
          <cell r="AL743">
            <v>9</v>
          </cell>
        </row>
        <row r="744">
          <cell r="A744">
            <v>124138</v>
          </cell>
          <cell r="B744">
            <v>8602305</v>
          </cell>
          <cell r="C744" t="str">
            <v>Great Wood Community Primary School</v>
          </cell>
          <cell r="D744" t="str">
            <v>West Midlands</v>
          </cell>
          <cell r="E744" t="str">
            <v>West Midlands</v>
          </cell>
          <cell r="F744" t="str">
            <v>Staffordshire</v>
          </cell>
          <cell r="G744" t="str">
            <v>Stone</v>
          </cell>
          <cell r="H744" t="str">
            <v>ST10 4LE</v>
          </cell>
          <cell r="I744" t="str">
            <v>Community School</v>
          </cell>
          <cell r="J744" t="str">
            <v>Primary</v>
          </cell>
          <cell r="K744" t="str">
            <v>Does not have a sixth form</v>
          </cell>
          <cell r="L744">
            <v>10002492</v>
          </cell>
          <cell r="M744">
            <v>42332</v>
          </cell>
          <cell r="N744">
            <v>42333</v>
          </cell>
          <cell r="O744" t="str">
            <v>Requires Improvement S5 Reinspection Visit 1</v>
          </cell>
          <cell r="P744" t="str">
            <v>Schools - S5</v>
          </cell>
          <cell r="Q744" t="str">
            <v>NULL</v>
          </cell>
          <cell r="R744">
            <v>2</v>
          </cell>
          <cell r="S744" t="str">
            <v>NULL</v>
          </cell>
          <cell r="T744">
            <v>2</v>
          </cell>
          <cell r="U744">
            <v>2</v>
          </cell>
          <cell r="V744">
            <v>2</v>
          </cell>
          <cell r="W744">
            <v>2</v>
          </cell>
          <cell r="X744" t="str">
            <v>NULL</v>
          </cell>
          <cell r="Y744">
            <v>2</v>
          </cell>
          <cell r="Z744" t="str">
            <v>NULL</v>
          </cell>
          <cell r="AA744" t="str">
            <v>NULL</v>
          </cell>
          <cell r="AB744" t="str">
            <v>NULL</v>
          </cell>
          <cell r="AC744" t="str">
            <v>NULL</v>
          </cell>
          <cell r="AD744">
            <v>3</v>
          </cell>
          <cell r="AE744" t="str">
            <v>NULL</v>
          </cell>
          <cell r="AF744">
            <v>3</v>
          </cell>
          <cell r="AG744">
            <v>3</v>
          </cell>
          <cell r="AH744">
            <v>2</v>
          </cell>
          <cell r="AI744">
            <v>3</v>
          </cell>
          <cell r="AJ744" t="str">
            <v>NULL</v>
          </cell>
          <cell r="AK744" t="str">
            <v>NULL</v>
          </cell>
          <cell r="AL744" t="str">
            <v>NULL</v>
          </cell>
        </row>
        <row r="745">
          <cell r="A745">
            <v>124139</v>
          </cell>
          <cell r="B745">
            <v>8602306</v>
          </cell>
          <cell r="C745" t="str">
            <v>Bhylls Acre Primary School</v>
          </cell>
          <cell r="D745" t="str">
            <v>West Midlands</v>
          </cell>
          <cell r="E745" t="str">
            <v>West Midlands</v>
          </cell>
          <cell r="F745" t="str">
            <v>Staffordshire</v>
          </cell>
          <cell r="G745" t="str">
            <v>Wolverhampton South West</v>
          </cell>
          <cell r="H745" t="str">
            <v>WV3 8DZ</v>
          </cell>
          <cell r="I745" t="str">
            <v>Community School</v>
          </cell>
          <cell r="J745" t="str">
            <v>Primary</v>
          </cell>
          <cell r="K745" t="str">
            <v>Does not have a sixth form</v>
          </cell>
          <cell r="L745">
            <v>10005191</v>
          </cell>
          <cell r="M745">
            <v>42327</v>
          </cell>
          <cell r="N745">
            <v>42328</v>
          </cell>
          <cell r="O745" t="str">
            <v>Schools into Special Measures Visit 4</v>
          </cell>
          <cell r="P745" t="str">
            <v>Schools - S8 deemed S5</v>
          </cell>
          <cell r="Q745" t="str">
            <v>NULL</v>
          </cell>
          <cell r="R745">
            <v>2</v>
          </cell>
          <cell r="S745" t="str">
            <v>NULL</v>
          </cell>
          <cell r="T745">
            <v>2</v>
          </cell>
          <cell r="U745">
            <v>2</v>
          </cell>
          <cell r="V745">
            <v>2</v>
          </cell>
          <cell r="W745">
            <v>2</v>
          </cell>
          <cell r="X745" t="str">
            <v>NULL</v>
          </cell>
          <cell r="Y745">
            <v>2</v>
          </cell>
          <cell r="Z745" t="str">
            <v>NULL</v>
          </cell>
          <cell r="AA745" t="str">
            <v>NULL</v>
          </cell>
          <cell r="AB745" t="str">
            <v>NULL</v>
          </cell>
          <cell r="AC745" t="str">
            <v>NULL</v>
          </cell>
          <cell r="AD745">
            <v>4</v>
          </cell>
          <cell r="AE745" t="str">
            <v>SM</v>
          </cell>
          <cell r="AF745">
            <v>4</v>
          </cell>
          <cell r="AG745">
            <v>4</v>
          </cell>
          <cell r="AH745">
            <v>3</v>
          </cell>
          <cell r="AI745">
            <v>4</v>
          </cell>
          <cell r="AJ745" t="str">
            <v>NULL</v>
          </cell>
          <cell r="AK745" t="str">
            <v>NULL</v>
          </cell>
          <cell r="AL745" t="str">
            <v>NULL</v>
          </cell>
        </row>
        <row r="746">
          <cell r="A746">
            <v>124159</v>
          </cell>
          <cell r="B746">
            <v>8602336</v>
          </cell>
          <cell r="C746" t="str">
            <v>The Woodlands Community Primary School</v>
          </cell>
          <cell r="D746" t="str">
            <v>West Midlands</v>
          </cell>
          <cell r="E746" t="str">
            <v>West Midlands</v>
          </cell>
          <cell r="F746" t="str">
            <v>Staffordshire</v>
          </cell>
          <cell r="G746" t="str">
            <v>Tamworth</v>
          </cell>
          <cell r="H746" t="str">
            <v>B77 3JX</v>
          </cell>
          <cell r="I746" t="str">
            <v>Community School</v>
          </cell>
          <cell r="J746" t="str">
            <v>Primary</v>
          </cell>
          <cell r="K746" t="str">
            <v>Does not have a sixth form</v>
          </cell>
          <cell r="L746">
            <v>10002486</v>
          </cell>
          <cell r="M746">
            <v>42277</v>
          </cell>
          <cell r="N746">
            <v>42278</v>
          </cell>
          <cell r="O746" t="str">
            <v>Requires Improvement S5 Reinspection Visit 1</v>
          </cell>
          <cell r="P746" t="str">
            <v>Schools - S5</v>
          </cell>
          <cell r="Q746" t="str">
            <v>NULL</v>
          </cell>
          <cell r="R746">
            <v>2</v>
          </cell>
          <cell r="S746" t="str">
            <v>NULL</v>
          </cell>
          <cell r="T746">
            <v>2</v>
          </cell>
          <cell r="U746">
            <v>2</v>
          </cell>
          <cell r="V746">
            <v>2</v>
          </cell>
          <cell r="W746">
            <v>2</v>
          </cell>
          <cell r="X746" t="str">
            <v>NULL</v>
          </cell>
          <cell r="Y746">
            <v>2</v>
          </cell>
          <cell r="Z746" t="str">
            <v>NULL</v>
          </cell>
          <cell r="AA746" t="str">
            <v>NULL</v>
          </cell>
          <cell r="AB746" t="str">
            <v>NULL</v>
          </cell>
          <cell r="AC746" t="str">
            <v>NULL</v>
          </cell>
          <cell r="AD746">
            <v>3</v>
          </cell>
          <cell r="AE746" t="str">
            <v>NULL</v>
          </cell>
          <cell r="AF746">
            <v>3</v>
          </cell>
          <cell r="AG746">
            <v>3</v>
          </cell>
          <cell r="AH746">
            <v>2</v>
          </cell>
          <cell r="AI746">
            <v>3</v>
          </cell>
          <cell r="AJ746" t="str">
            <v>NULL</v>
          </cell>
          <cell r="AK746" t="str">
            <v>NULL</v>
          </cell>
          <cell r="AL746" t="str">
            <v>NULL</v>
          </cell>
        </row>
        <row r="747">
          <cell r="A747">
            <v>124199</v>
          </cell>
          <cell r="B747">
            <v>8602403</v>
          </cell>
          <cell r="C747" t="str">
            <v>St Leonard's Primary School</v>
          </cell>
          <cell r="D747" t="str">
            <v>West Midlands</v>
          </cell>
          <cell r="E747" t="str">
            <v>West Midlands</v>
          </cell>
          <cell r="F747" t="str">
            <v>Staffordshire</v>
          </cell>
          <cell r="G747" t="str">
            <v>Stafford</v>
          </cell>
          <cell r="H747" t="str">
            <v>ST17 4LT</v>
          </cell>
          <cell r="I747" t="str">
            <v>Community School</v>
          </cell>
          <cell r="J747" t="str">
            <v>Primary</v>
          </cell>
          <cell r="K747" t="str">
            <v>Does not have a sixth form</v>
          </cell>
          <cell r="L747">
            <v>10006688</v>
          </cell>
          <cell r="M747">
            <v>42354</v>
          </cell>
          <cell r="N747">
            <v>42354</v>
          </cell>
          <cell r="O747" t="str">
            <v>Requires Improvement monitoring Visit 1</v>
          </cell>
          <cell r="P747" t="str">
            <v>Schools - S8</v>
          </cell>
          <cell r="Q747" t="str">
            <v>NULL</v>
          </cell>
          <cell r="R747" t="str">
            <v>NULL</v>
          </cell>
          <cell r="S747" t="str">
            <v>NULL</v>
          </cell>
          <cell r="T747" t="str">
            <v>NULL</v>
          </cell>
          <cell r="U747" t="str">
            <v>NULL</v>
          </cell>
          <cell r="V747" t="str">
            <v>NULL</v>
          </cell>
          <cell r="W747" t="str">
            <v>NULL</v>
          </cell>
          <cell r="X747" t="str">
            <v>NULL</v>
          </cell>
          <cell r="Y747" t="str">
            <v>NULL</v>
          </cell>
          <cell r="Z747" t="str">
            <v>NULL</v>
          </cell>
          <cell r="AA747" t="str">
            <v>NULL</v>
          </cell>
          <cell r="AB747" t="str">
            <v>NULL</v>
          </cell>
          <cell r="AC747" t="str">
            <v>NULL</v>
          </cell>
          <cell r="AD747">
            <v>3</v>
          </cell>
          <cell r="AE747" t="str">
            <v>NULL</v>
          </cell>
          <cell r="AF747">
            <v>3</v>
          </cell>
          <cell r="AG747">
            <v>3</v>
          </cell>
          <cell r="AH747">
            <v>2</v>
          </cell>
          <cell r="AI747">
            <v>3</v>
          </cell>
          <cell r="AJ747" t="str">
            <v>NULL</v>
          </cell>
          <cell r="AK747">
            <v>2</v>
          </cell>
          <cell r="AL747">
            <v>9</v>
          </cell>
        </row>
        <row r="748">
          <cell r="A748">
            <v>124203</v>
          </cell>
          <cell r="B748">
            <v>8602407</v>
          </cell>
          <cell r="C748" t="str">
            <v>Castlechurch Primary School</v>
          </cell>
          <cell r="D748" t="str">
            <v>West Midlands</v>
          </cell>
          <cell r="E748" t="str">
            <v>West Midlands</v>
          </cell>
          <cell r="F748" t="str">
            <v>Staffordshire</v>
          </cell>
          <cell r="G748" t="str">
            <v>Stafford</v>
          </cell>
          <cell r="H748" t="str">
            <v>ST17 9SY</v>
          </cell>
          <cell r="I748" t="str">
            <v>Community School</v>
          </cell>
          <cell r="J748" t="str">
            <v>Primary</v>
          </cell>
          <cell r="K748" t="str">
            <v>Does not have a sixth form</v>
          </cell>
          <cell r="L748">
            <v>10004029</v>
          </cell>
          <cell r="M748">
            <v>42284</v>
          </cell>
          <cell r="N748">
            <v>42285</v>
          </cell>
          <cell r="O748" t="str">
            <v>Schools into Special Measures Visit 4</v>
          </cell>
          <cell r="P748" t="str">
            <v>Schools - S8</v>
          </cell>
          <cell r="Q748" t="str">
            <v>NULL</v>
          </cell>
          <cell r="R748" t="str">
            <v>NULL</v>
          </cell>
          <cell r="S748" t="str">
            <v>NULL</v>
          </cell>
          <cell r="T748" t="str">
            <v>NULL</v>
          </cell>
          <cell r="U748" t="str">
            <v>NULL</v>
          </cell>
          <cell r="V748" t="str">
            <v>NULL</v>
          </cell>
          <cell r="W748" t="str">
            <v>NULL</v>
          </cell>
          <cell r="X748" t="str">
            <v>NULL</v>
          </cell>
          <cell r="Y748" t="str">
            <v>NULL</v>
          </cell>
          <cell r="Z748" t="str">
            <v>NULL</v>
          </cell>
          <cell r="AA748" t="str">
            <v>NULL</v>
          </cell>
          <cell r="AB748" t="str">
            <v>NULL</v>
          </cell>
          <cell r="AC748" t="str">
            <v>NULL</v>
          </cell>
          <cell r="AD748">
            <v>4</v>
          </cell>
          <cell r="AE748" t="str">
            <v>SM</v>
          </cell>
          <cell r="AF748">
            <v>4</v>
          </cell>
          <cell r="AG748">
            <v>4</v>
          </cell>
          <cell r="AH748">
            <v>3</v>
          </cell>
          <cell r="AI748">
            <v>4</v>
          </cell>
          <cell r="AJ748" t="str">
            <v>NULL</v>
          </cell>
          <cell r="AK748" t="str">
            <v>NULL</v>
          </cell>
          <cell r="AL748" t="str">
            <v>NULL</v>
          </cell>
        </row>
        <row r="749">
          <cell r="A749">
            <v>124221</v>
          </cell>
          <cell r="B749">
            <v>8612425</v>
          </cell>
          <cell r="C749" t="str">
            <v>Burnwood Community Primary School</v>
          </cell>
          <cell r="D749" t="str">
            <v>West Midlands</v>
          </cell>
          <cell r="E749" t="str">
            <v>West Midlands</v>
          </cell>
          <cell r="F749" t="str">
            <v>Stoke-on-Trent</v>
          </cell>
          <cell r="G749" t="str">
            <v>Stoke-on-Trent North</v>
          </cell>
          <cell r="H749" t="str">
            <v>ST6 7LP</v>
          </cell>
          <cell r="I749" t="str">
            <v>Community School</v>
          </cell>
          <cell r="J749" t="str">
            <v>Primary</v>
          </cell>
          <cell r="K749" t="str">
            <v>Does not have a sixth form</v>
          </cell>
          <cell r="L749">
            <v>10002476</v>
          </cell>
          <cell r="M749">
            <v>42284</v>
          </cell>
          <cell r="N749">
            <v>42285</v>
          </cell>
          <cell r="O749" t="str">
            <v>Requires Improvement S5 Reinspection Visit 1</v>
          </cell>
          <cell r="P749" t="str">
            <v>Schools - S5</v>
          </cell>
          <cell r="Q749" t="str">
            <v>NULL</v>
          </cell>
          <cell r="R749">
            <v>2</v>
          </cell>
          <cell r="S749" t="str">
            <v>NULL</v>
          </cell>
          <cell r="T749">
            <v>2</v>
          </cell>
          <cell r="U749">
            <v>2</v>
          </cell>
          <cell r="V749">
            <v>2</v>
          </cell>
          <cell r="W749">
            <v>2</v>
          </cell>
          <cell r="X749" t="str">
            <v>NULL</v>
          </cell>
          <cell r="Y749">
            <v>2</v>
          </cell>
          <cell r="Z749" t="str">
            <v>NULL</v>
          </cell>
          <cell r="AA749" t="str">
            <v>NULL</v>
          </cell>
          <cell r="AB749" t="str">
            <v>NULL</v>
          </cell>
          <cell r="AC749" t="str">
            <v>NULL</v>
          </cell>
          <cell r="AD749">
            <v>3</v>
          </cell>
          <cell r="AE749" t="str">
            <v>NULL</v>
          </cell>
          <cell r="AF749">
            <v>3</v>
          </cell>
          <cell r="AG749">
            <v>3</v>
          </cell>
          <cell r="AH749">
            <v>2</v>
          </cell>
          <cell r="AI749">
            <v>3</v>
          </cell>
          <cell r="AJ749" t="str">
            <v>NULL</v>
          </cell>
          <cell r="AK749" t="str">
            <v>NULL</v>
          </cell>
          <cell r="AL749" t="str">
            <v>NULL</v>
          </cell>
        </row>
        <row r="750">
          <cell r="A750">
            <v>124234</v>
          </cell>
          <cell r="B750">
            <v>8603028</v>
          </cell>
          <cell r="C750" t="str">
            <v>Berkswich CofE (VC) Primary School</v>
          </cell>
          <cell r="D750" t="str">
            <v>West Midlands</v>
          </cell>
          <cell r="E750" t="str">
            <v>West Midlands</v>
          </cell>
          <cell r="F750" t="str">
            <v>Staffordshire</v>
          </cell>
          <cell r="G750" t="str">
            <v>Stafford</v>
          </cell>
          <cell r="H750" t="str">
            <v>ST17 0LU</v>
          </cell>
          <cell r="I750" t="str">
            <v>Voluntary Controlled School</v>
          </cell>
          <cell r="J750" t="str">
            <v>Primary</v>
          </cell>
          <cell r="K750" t="str">
            <v>Does not have a sixth form</v>
          </cell>
          <cell r="L750">
            <v>10006684</v>
          </cell>
          <cell r="M750">
            <v>42292</v>
          </cell>
          <cell r="N750">
            <v>42292</v>
          </cell>
          <cell r="O750" t="str">
            <v>Requires Improvement monitoring Visit 1</v>
          </cell>
          <cell r="P750" t="str">
            <v>Schools - S8</v>
          </cell>
          <cell r="Q750" t="str">
            <v>NULL</v>
          </cell>
          <cell r="R750" t="str">
            <v>NULL</v>
          </cell>
          <cell r="S750" t="str">
            <v>NULL</v>
          </cell>
          <cell r="T750" t="str">
            <v>NULL</v>
          </cell>
          <cell r="U750" t="str">
            <v>NULL</v>
          </cell>
          <cell r="V750" t="str">
            <v>NULL</v>
          </cell>
          <cell r="W750" t="str">
            <v>NULL</v>
          </cell>
          <cell r="X750" t="str">
            <v>NULL</v>
          </cell>
          <cell r="Y750" t="str">
            <v>NULL</v>
          </cell>
          <cell r="Z750" t="str">
            <v>NULL</v>
          </cell>
          <cell r="AA750" t="str">
            <v>NULL</v>
          </cell>
          <cell r="AB750" t="str">
            <v>NULL</v>
          </cell>
          <cell r="AC750" t="str">
            <v>NULL</v>
          </cell>
          <cell r="AD750">
            <v>3</v>
          </cell>
          <cell r="AE750" t="str">
            <v>NULL</v>
          </cell>
          <cell r="AF750">
            <v>3</v>
          </cell>
          <cell r="AG750">
            <v>3</v>
          </cell>
          <cell r="AH750">
            <v>2</v>
          </cell>
          <cell r="AI750">
            <v>3</v>
          </cell>
          <cell r="AJ750" t="str">
            <v>NULL</v>
          </cell>
          <cell r="AK750">
            <v>3</v>
          </cell>
          <cell r="AL750">
            <v>9</v>
          </cell>
        </row>
        <row r="751">
          <cell r="A751">
            <v>124285</v>
          </cell>
          <cell r="B751">
            <v>8605203</v>
          </cell>
          <cell r="C751" t="str">
            <v>St Benedict Biscop CofE (F) Primary School</v>
          </cell>
          <cell r="D751" t="str">
            <v>West Midlands</v>
          </cell>
          <cell r="E751" t="str">
            <v>West Midlands</v>
          </cell>
          <cell r="F751" t="str">
            <v>Staffordshire</v>
          </cell>
          <cell r="G751" t="str">
            <v>South Staffordshire</v>
          </cell>
          <cell r="H751" t="str">
            <v>WV5 9DZ</v>
          </cell>
          <cell r="I751" t="str">
            <v>Foundation School</v>
          </cell>
          <cell r="J751" t="str">
            <v>Primary</v>
          </cell>
          <cell r="K751" t="str">
            <v>Does not have a sixth form</v>
          </cell>
          <cell r="L751">
            <v>10001222</v>
          </cell>
          <cell r="M751">
            <v>42276</v>
          </cell>
          <cell r="N751">
            <v>42277</v>
          </cell>
          <cell r="O751" t="str">
            <v>Maintained Academy and School Short inspection</v>
          </cell>
          <cell r="P751" t="str">
            <v>Schools - S8 deemed S5</v>
          </cell>
          <cell r="Q751" t="str">
            <v>NULL</v>
          </cell>
          <cell r="R751">
            <v>4</v>
          </cell>
          <cell r="S751" t="str">
            <v>SM</v>
          </cell>
          <cell r="T751">
            <v>4</v>
          </cell>
          <cell r="U751">
            <v>4</v>
          </cell>
          <cell r="V751">
            <v>3</v>
          </cell>
          <cell r="W751">
            <v>4</v>
          </cell>
          <cell r="X751" t="str">
            <v>NULL</v>
          </cell>
          <cell r="Y751">
            <v>2</v>
          </cell>
          <cell r="Z751" t="str">
            <v>NULL</v>
          </cell>
          <cell r="AA751" t="str">
            <v>NULL</v>
          </cell>
          <cell r="AB751" t="str">
            <v>NULL</v>
          </cell>
          <cell r="AC751" t="str">
            <v>NULL</v>
          </cell>
          <cell r="AD751">
            <v>2</v>
          </cell>
          <cell r="AE751" t="str">
            <v>NULL</v>
          </cell>
          <cell r="AF751">
            <v>1</v>
          </cell>
          <cell r="AG751">
            <v>2</v>
          </cell>
          <cell r="AH751">
            <v>2</v>
          </cell>
          <cell r="AI751">
            <v>2</v>
          </cell>
          <cell r="AJ751" t="str">
            <v>NULL</v>
          </cell>
          <cell r="AK751">
            <v>3</v>
          </cell>
          <cell r="AL751">
            <v>9</v>
          </cell>
        </row>
        <row r="752">
          <cell r="A752">
            <v>124294</v>
          </cell>
          <cell r="B752">
            <v>8603144</v>
          </cell>
          <cell r="C752" t="str">
            <v>Holy Trinity CofE (C) Primary School</v>
          </cell>
          <cell r="D752" t="str">
            <v>West Midlands</v>
          </cell>
          <cell r="E752" t="str">
            <v>West Midlands</v>
          </cell>
          <cell r="F752" t="str">
            <v>Staffordshire</v>
          </cell>
          <cell r="G752" t="str">
            <v>Burton</v>
          </cell>
          <cell r="H752" t="str">
            <v>DE14 1SN</v>
          </cell>
          <cell r="I752" t="str">
            <v>Voluntary Controlled School</v>
          </cell>
          <cell r="J752" t="str">
            <v>Primary</v>
          </cell>
          <cell r="K752" t="str">
            <v>Does not have a sixth form</v>
          </cell>
          <cell r="L752">
            <v>10002479</v>
          </cell>
          <cell r="M752">
            <v>42291</v>
          </cell>
          <cell r="N752">
            <v>42292</v>
          </cell>
          <cell r="O752" t="str">
            <v>Requires Improvement S5 Reinspection Visit 1</v>
          </cell>
          <cell r="P752" t="str">
            <v>Schools - S5</v>
          </cell>
          <cell r="Q752" t="str">
            <v>NULL</v>
          </cell>
          <cell r="R752">
            <v>2</v>
          </cell>
          <cell r="S752" t="str">
            <v>NULL</v>
          </cell>
          <cell r="T752">
            <v>2</v>
          </cell>
          <cell r="U752">
            <v>2</v>
          </cell>
          <cell r="V752">
            <v>2</v>
          </cell>
          <cell r="W752">
            <v>2</v>
          </cell>
          <cell r="X752" t="str">
            <v>NULL</v>
          </cell>
          <cell r="Y752">
            <v>2</v>
          </cell>
          <cell r="Z752" t="str">
            <v>NULL</v>
          </cell>
          <cell r="AA752" t="str">
            <v>NULL</v>
          </cell>
          <cell r="AB752" t="str">
            <v>NULL</v>
          </cell>
          <cell r="AC752" t="str">
            <v>NULL</v>
          </cell>
          <cell r="AD752">
            <v>3</v>
          </cell>
          <cell r="AE752" t="str">
            <v>NULL</v>
          </cell>
          <cell r="AF752">
            <v>3</v>
          </cell>
          <cell r="AG752">
            <v>3</v>
          </cell>
          <cell r="AH752">
            <v>2</v>
          </cell>
          <cell r="AI752">
            <v>3</v>
          </cell>
          <cell r="AJ752" t="str">
            <v>NULL</v>
          </cell>
          <cell r="AK752" t="str">
            <v>NULL</v>
          </cell>
          <cell r="AL752" t="str">
            <v>NULL</v>
          </cell>
        </row>
        <row r="753">
          <cell r="A753">
            <v>124332</v>
          </cell>
          <cell r="B753">
            <v>8603431</v>
          </cell>
          <cell r="C753" t="str">
            <v>Bishop Rawle CofE (A) Primary School</v>
          </cell>
          <cell r="D753" t="str">
            <v>West Midlands</v>
          </cell>
          <cell r="E753" t="str">
            <v>West Midlands</v>
          </cell>
          <cell r="F753" t="str">
            <v>Staffordshire</v>
          </cell>
          <cell r="G753" t="str">
            <v>Stone</v>
          </cell>
          <cell r="H753" t="str">
            <v>ST10 1QA</v>
          </cell>
          <cell r="I753" t="str">
            <v>Voluntary Aided School</v>
          </cell>
          <cell r="J753" t="str">
            <v>Primary</v>
          </cell>
          <cell r="K753" t="str">
            <v>Does not have a sixth form</v>
          </cell>
          <cell r="L753">
            <v>10007818</v>
          </cell>
          <cell r="M753">
            <v>42332</v>
          </cell>
          <cell r="N753">
            <v>42333</v>
          </cell>
          <cell r="O753" t="str">
            <v>Schools into Special Measures Visit 1</v>
          </cell>
          <cell r="P753" t="str">
            <v>Schools - S8</v>
          </cell>
          <cell r="Q753" t="str">
            <v>NULL</v>
          </cell>
          <cell r="R753" t="str">
            <v>NULL</v>
          </cell>
          <cell r="S753" t="str">
            <v>NULL</v>
          </cell>
          <cell r="T753" t="str">
            <v>NULL</v>
          </cell>
          <cell r="U753" t="str">
            <v>NULL</v>
          </cell>
          <cell r="V753" t="str">
            <v>NULL</v>
          </cell>
          <cell r="W753" t="str">
            <v>NULL</v>
          </cell>
          <cell r="X753" t="str">
            <v>NULL</v>
          </cell>
          <cell r="Y753" t="str">
            <v>NULL</v>
          </cell>
          <cell r="Z753" t="str">
            <v>NULL</v>
          </cell>
          <cell r="AA753" t="str">
            <v>NULL</v>
          </cell>
          <cell r="AB753" t="str">
            <v>NULL</v>
          </cell>
          <cell r="AC753" t="str">
            <v>NULL</v>
          </cell>
          <cell r="AD753">
            <v>4</v>
          </cell>
          <cell r="AE753" t="str">
            <v>SM</v>
          </cell>
          <cell r="AF753">
            <v>3</v>
          </cell>
          <cell r="AG753">
            <v>3</v>
          </cell>
          <cell r="AH753">
            <v>4</v>
          </cell>
          <cell r="AI753">
            <v>4</v>
          </cell>
          <cell r="AJ753" t="str">
            <v>NULL</v>
          </cell>
          <cell r="AK753">
            <v>3</v>
          </cell>
          <cell r="AL753">
            <v>9</v>
          </cell>
        </row>
        <row r="754">
          <cell r="A754">
            <v>124389</v>
          </cell>
          <cell r="B754">
            <v>8614044</v>
          </cell>
          <cell r="C754" t="str">
            <v>Sandon Business and Enterprise College</v>
          </cell>
          <cell r="D754" t="str">
            <v>West Midlands</v>
          </cell>
          <cell r="E754" t="str">
            <v>West Midlands</v>
          </cell>
          <cell r="F754" t="str">
            <v>Stoke-on-Trent</v>
          </cell>
          <cell r="G754" t="str">
            <v>Stoke-on-Trent South</v>
          </cell>
          <cell r="H754" t="str">
            <v>ST3 7DF</v>
          </cell>
          <cell r="I754" t="str">
            <v>Foundation School</v>
          </cell>
          <cell r="J754" t="str">
            <v>Secondary</v>
          </cell>
          <cell r="K754" t="str">
            <v>Does not have a sixth form</v>
          </cell>
          <cell r="L754">
            <v>10003985</v>
          </cell>
          <cell r="M754">
            <v>42283</v>
          </cell>
          <cell r="N754">
            <v>42284</v>
          </cell>
          <cell r="O754" t="str">
            <v>Schools into Special Measures Visit 2</v>
          </cell>
          <cell r="P754" t="str">
            <v>Schools - S8</v>
          </cell>
          <cell r="Q754" t="str">
            <v>NULL</v>
          </cell>
          <cell r="R754" t="str">
            <v>NULL</v>
          </cell>
          <cell r="S754" t="str">
            <v>NULL</v>
          </cell>
          <cell r="T754" t="str">
            <v>NULL</v>
          </cell>
          <cell r="U754" t="str">
            <v>NULL</v>
          </cell>
          <cell r="V754" t="str">
            <v>NULL</v>
          </cell>
          <cell r="W754" t="str">
            <v>NULL</v>
          </cell>
          <cell r="X754" t="str">
            <v>NULL</v>
          </cell>
          <cell r="Y754" t="str">
            <v>NULL</v>
          </cell>
          <cell r="Z754" t="str">
            <v>NULL</v>
          </cell>
          <cell r="AA754" t="str">
            <v>NULL</v>
          </cell>
          <cell r="AB754" t="str">
            <v>NULL</v>
          </cell>
          <cell r="AC754" t="str">
            <v>NULL</v>
          </cell>
          <cell r="AD754">
            <v>4</v>
          </cell>
          <cell r="AE754" t="str">
            <v>SM</v>
          </cell>
          <cell r="AF754">
            <v>4</v>
          </cell>
          <cell r="AG754">
            <v>4</v>
          </cell>
          <cell r="AH754">
            <v>4</v>
          </cell>
          <cell r="AI754">
            <v>4</v>
          </cell>
          <cell r="AJ754" t="str">
            <v>NULL</v>
          </cell>
          <cell r="AK754">
            <v>9</v>
          </cell>
          <cell r="AL754">
            <v>9</v>
          </cell>
        </row>
        <row r="755">
          <cell r="A755">
            <v>124406</v>
          </cell>
          <cell r="B755">
            <v>8604085</v>
          </cell>
          <cell r="C755" t="str">
            <v>Leek High Specialist Technology School</v>
          </cell>
          <cell r="D755" t="str">
            <v>West Midlands</v>
          </cell>
          <cell r="E755" t="str">
            <v>West Midlands</v>
          </cell>
          <cell r="F755" t="str">
            <v>Staffordshire</v>
          </cell>
          <cell r="G755" t="str">
            <v>Staffordshire Moorlands</v>
          </cell>
          <cell r="H755" t="str">
            <v>ST13 6EU</v>
          </cell>
          <cell r="I755" t="str">
            <v>Foundation School</v>
          </cell>
          <cell r="J755" t="str">
            <v>Secondary</v>
          </cell>
          <cell r="K755" t="str">
            <v>Has a sixth form</v>
          </cell>
          <cell r="L755">
            <v>10005651</v>
          </cell>
          <cell r="M755">
            <v>42311</v>
          </cell>
          <cell r="N755">
            <v>42311</v>
          </cell>
          <cell r="O755" t="str">
            <v>Maintained Academy and School Short inspection</v>
          </cell>
          <cell r="P755" t="str">
            <v>Schools - Short inspection</v>
          </cell>
          <cell r="Q755" t="str">
            <v>NULL</v>
          </cell>
          <cell r="R755" t="str">
            <v>NULL</v>
          </cell>
          <cell r="S755" t="str">
            <v>NULL</v>
          </cell>
          <cell r="T755" t="str">
            <v>NULL</v>
          </cell>
          <cell r="U755" t="str">
            <v>NULL</v>
          </cell>
          <cell r="V755" t="str">
            <v>NULL</v>
          </cell>
          <cell r="W755" t="str">
            <v>NULL</v>
          </cell>
          <cell r="X755" t="str">
            <v>NULL</v>
          </cell>
          <cell r="Y755" t="str">
            <v>NULL</v>
          </cell>
          <cell r="Z755" t="str">
            <v>NULL</v>
          </cell>
          <cell r="AA755" t="str">
            <v>NULL</v>
          </cell>
          <cell r="AB755" t="str">
            <v>NULL</v>
          </cell>
          <cell r="AC755" t="str">
            <v>NULL</v>
          </cell>
          <cell r="AD755">
            <v>2</v>
          </cell>
          <cell r="AE755" t="str">
            <v>NULL</v>
          </cell>
          <cell r="AF755">
            <v>2</v>
          </cell>
          <cell r="AG755">
            <v>2</v>
          </cell>
          <cell r="AH755">
            <v>2</v>
          </cell>
          <cell r="AI755">
            <v>2</v>
          </cell>
          <cell r="AJ755" t="str">
            <v>NULL</v>
          </cell>
          <cell r="AK755">
            <v>9</v>
          </cell>
          <cell r="AL755">
            <v>2</v>
          </cell>
        </row>
        <row r="756">
          <cell r="A756">
            <v>124407</v>
          </cell>
          <cell r="B756">
            <v>8604086</v>
          </cell>
          <cell r="C756" t="str">
            <v>Westwood College</v>
          </cell>
          <cell r="D756" t="str">
            <v>West Midlands</v>
          </cell>
          <cell r="E756" t="str">
            <v>West Midlands</v>
          </cell>
          <cell r="F756" t="str">
            <v>Staffordshire</v>
          </cell>
          <cell r="G756" t="str">
            <v>Staffordshire Moorlands</v>
          </cell>
          <cell r="H756" t="str">
            <v>ST13 8NP</v>
          </cell>
          <cell r="I756" t="str">
            <v>Foundation School</v>
          </cell>
          <cell r="J756" t="str">
            <v>Secondary</v>
          </cell>
          <cell r="K756" t="str">
            <v>Has a sixth form</v>
          </cell>
          <cell r="L756">
            <v>10005655</v>
          </cell>
          <cell r="M756">
            <v>42290</v>
          </cell>
          <cell r="N756">
            <v>42290</v>
          </cell>
          <cell r="O756" t="str">
            <v>Maintained Academy and School Short inspection</v>
          </cell>
          <cell r="P756" t="str">
            <v>Schools - Short inspection</v>
          </cell>
          <cell r="Q756" t="str">
            <v>NULL</v>
          </cell>
          <cell r="R756" t="str">
            <v>NULL</v>
          </cell>
          <cell r="S756" t="str">
            <v>NULL</v>
          </cell>
          <cell r="T756" t="str">
            <v>NULL</v>
          </cell>
          <cell r="U756" t="str">
            <v>NULL</v>
          </cell>
          <cell r="V756" t="str">
            <v>NULL</v>
          </cell>
          <cell r="W756" t="str">
            <v>NULL</v>
          </cell>
          <cell r="X756" t="str">
            <v>NULL</v>
          </cell>
          <cell r="Y756" t="str">
            <v>NULL</v>
          </cell>
          <cell r="Z756" t="str">
            <v>NULL</v>
          </cell>
          <cell r="AA756" t="str">
            <v>NULL</v>
          </cell>
          <cell r="AB756" t="str">
            <v>NULL</v>
          </cell>
          <cell r="AC756" t="str">
            <v>NULL</v>
          </cell>
          <cell r="AD756">
            <v>2</v>
          </cell>
          <cell r="AE756" t="str">
            <v>NULL</v>
          </cell>
          <cell r="AF756">
            <v>2</v>
          </cell>
          <cell r="AG756">
            <v>2</v>
          </cell>
          <cell r="AH756">
            <v>2</v>
          </cell>
          <cell r="AI756">
            <v>2</v>
          </cell>
          <cell r="AJ756" t="str">
            <v>NULL</v>
          </cell>
          <cell r="AK756">
            <v>9</v>
          </cell>
          <cell r="AL756" t="str">
            <v>NULL</v>
          </cell>
        </row>
        <row r="757">
          <cell r="A757">
            <v>124426</v>
          </cell>
          <cell r="B757">
            <v>8604142</v>
          </cell>
          <cell r="C757" t="str">
            <v>Walton Priory Middle School</v>
          </cell>
          <cell r="D757" t="str">
            <v>West Midlands</v>
          </cell>
          <cell r="E757" t="str">
            <v>West Midlands</v>
          </cell>
          <cell r="F757" t="str">
            <v>Staffordshire</v>
          </cell>
          <cell r="G757" t="str">
            <v>Stone</v>
          </cell>
          <cell r="H757" t="str">
            <v>ST15 0AL</v>
          </cell>
          <cell r="I757" t="str">
            <v>Community School</v>
          </cell>
          <cell r="J757" t="str">
            <v>Secondary</v>
          </cell>
          <cell r="K757" t="str">
            <v>Does not have a sixth form</v>
          </cell>
          <cell r="L757">
            <v>10005650</v>
          </cell>
          <cell r="M757">
            <v>42325</v>
          </cell>
          <cell r="N757">
            <v>42326</v>
          </cell>
          <cell r="O757" t="str">
            <v>Maintained Academy and School Short inspection</v>
          </cell>
          <cell r="P757" t="str">
            <v>Schools - S8 deemed S5</v>
          </cell>
          <cell r="Q757" t="str">
            <v>NULL</v>
          </cell>
          <cell r="R757">
            <v>3</v>
          </cell>
          <cell r="S757" t="str">
            <v>NULL</v>
          </cell>
          <cell r="T757">
            <v>3</v>
          </cell>
          <cell r="U757">
            <v>3</v>
          </cell>
          <cell r="V757">
            <v>2</v>
          </cell>
          <cell r="W757">
            <v>3</v>
          </cell>
          <cell r="X757" t="str">
            <v>NULL</v>
          </cell>
          <cell r="Y757" t="str">
            <v>NULL</v>
          </cell>
          <cell r="Z757" t="str">
            <v>NULL</v>
          </cell>
          <cell r="AA757" t="str">
            <v>NULL</v>
          </cell>
          <cell r="AB757" t="str">
            <v>NULL</v>
          </cell>
          <cell r="AC757" t="str">
            <v>NULL</v>
          </cell>
          <cell r="AD757">
            <v>2</v>
          </cell>
          <cell r="AE757" t="str">
            <v>NULL</v>
          </cell>
          <cell r="AF757">
            <v>2</v>
          </cell>
          <cell r="AG757">
            <v>2</v>
          </cell>
          <cell r="AH757">
            <v>2</v>
          </cell>
          <cell r="AI757">
            <v>2</v>
          </cell>
          <cell r="AJ757" t="str">
            <v>NULL</v>
          </cell>
          <cell r="AK757">
            <v>9</v>
          </cell>
          <cell r="AL757" t="str">
            <v>NULL</v>
          </cell>
        </row>
        <row r="758">
          <cell r="A758">
            <v>124449</v>
          </cell>
          <cell r="B758">
            <v>8604500</v>
          </cell>
          <cell r="C758" t="str">
            <v>Abbot Beyne School</v>
          </cell>
          <cell r="D758" t="str">
            <v>West Midlands</v>
          </cell>
          <cell r="E758" t="str">
            <v>West Midlands</v>
          </cell>
          <cell r="F758" t="str">
            <v>Staffordshire</v>
          </cell>
          <cell r="G758" t="str">
            <v>Burton</v>
          </cell>
          <cell r="H758" t="str">
            <v>DE15 0JL</v>
          </cell>
          <cell r="I758" t="str">
            <v>Voluntary Controlled School</v>
          </cell>
          <cell r="J758" t="str">
            <v>Secondary</v>
          </cell>
          <cell r="K758" t="str">
            <v>Has a sixth form</v>
          </cell>
          <cell r="L758">
            <v>10006696</v>
          </cell>
          <cell r="M758">
            <v>42333</v>
          </cell>
          <cell r="N758">
            <v>42333</v>
          </cell>
          <cell r="O758" t="str">
            <v>Requires Improvement monitoring Visit 1</v>
          </cell>
          <cell r="P758" t="str">
            <v>Schools - S8</v>
          </cell>
          <cell r="Q758" t="str">
            <v>NULL</v>
          </cell>
          <cell r="R758" t="str">
            <v>NULL</v>
          </cell>
          <cell r="S758" t="str">
            <v>NULL</v>
          </cell>
          <cell r="T758" t="str">
            <v>NULL</v>
          </cell>
          <cell r="U758" t="str">
            <v>NULL</v>
          </cell>
          <cell r="V758" t="str">
            <v>NULL</v>
          </cell>
          <cell r="W758" t="str">
            <v>NULL</v>
          </cell>
          <cell r="X758" t="str">
            <v>NULL</v>
          </cell>
          <cell r="Y758" t="str">
            <v>NULL</v>
          </cell>
          <cell r="Z758" t="str">
            <v>NULL</v>
          </cell>
          <cell r="AA758" t="str">
            <v>NULL</v>
          </cell>
          <cell r="AB758" t="str">
            <v>NULL</v>
          </cell>
          <cell r="AC758" t="str">
            <v>NULL</v>
          </cell>
          <cell r="AD758">
            <v>3</v>
          </cell>
          <cell r="AE758" t="str">
            <v>NULL</v>
          </cell>
          <cell r="AF758">
            <v>3</v>
          </cell>
          <cell r="AG758">
            <v>3</v>
          </cell>
          <cell r="AH758">
            <v>2</v>
          </cell>
          <cell r="AI758">
            <v>3</v>
          </cell>
          <cell r="AJ758" t="str">
            <v>NULL</v>
          </cell>
          <cell r="AK758">
            <v>9</v>
          </cell>
          <cell r="AL758">
            <v>2</v>
          </cell>
        </row>
        <row r="759">
          <cell r="A759">
            <v>124467</v>
          </cell>
          <cell r="B759">
            <v>8605402</v>
          </cell>
          <cell r="C759" t="str">
            <v>Stafford Manor High School</v>
          </cell>
          <cell r="D759" t="str">
            <v>West Midlands</v>
          </cell>
          <cell r="E759" t="str">
            <v>West Midlands</v>
          </cell>
          <cell r="F759" t="str">
            <v>Staffordshire</v>
          </cell>
          <cell r="G759" t="str">
            <v>Stafford</v>
          </cell>
          <cell r="H759" t="str">
            <v>ST17 9DJ</v>
          </cell>
          <cell r="I759" t="str">
            <v>Foundation School</v>
          </cell>
          <cell r="J759" t="str">
            <v>Secondary</v>
          </cell>
          <cell r="K759" t="str">
            <v>Has a sixth form</v>
          </cell>
          <cell r="L759">
            <v>10005678</v>
          </cell>
          <cell r="M759">
            <v>42347</v>
          </cell>
          <cell r="N759">
            <v>42348</v>
          </cell>
          <cell r="O759" t="str">
            <v>Maintained Academy and School Short inspection</v>
          </cell>
          <cell r="P759" t="str">
            <v>Schools - S8 deemed S5</v>
          </cell>
          <cell r="Q759" t="str">
            <v>NULL</v>
          </cell>
          <cell r="R759">
            <v>3</v>
          </cell>
          <cell r="S759" t="str">
            <v>NULL</v>
          </cell>
          <cell r="T759">
            <v>3</v>
          </cell>
          <cell r="U759">
            <v>3</v>
          </cell>
          <cell r="V759">
            <v>2</v>
          </cell>
          <cell r="W759">
            <v>3</v>
          </cell>
          <cell r="X759" t="str">
            <v>NULL</v>
          </cell>
          <cell r="Y759" t="str">
            <v>NULL</v>
          </cell>
          <cell r="Z759">
            <v>3</v>
          </cell>
          <cell r="AA759" t="str">
            <v>NULL</v>
          </cell>
          <cell r="AB759" t="str">
            <v>NULL</v>
          </cell>
          <cell r="AC759" t="str">
            <v>NULL</v>
          </cell>
          <cell r="AD759">
            <v>2</v>
          </cell>
          <cell r="AE759" t="str">
            <v>NULL</v>
          </cell>
          <cell r="AF759">
            <v>2</v>
          </cell>
          <cell r="AG759">
            <v>2</v>
          </cell>
          <cell r="AH759">
            <v>2</v>
          </cell>
          <cell r="AI759">
            <v>2</v>
          </cell>
          <cell r="AJ759" t="str">
            <v>NULL</v>
          </cell>
          <cell r="AK759">
            <v>9</v>
          </cell>
          <cell r="AL759" t="str">
            <v>NULL</v>
          </cell>
        </row>
        <row r="760">
          <cell r="A760">
            <v>124523</v>
          </cell>
          <cell r="B760">
            <v>8607043</v>
          </cell>
          <cell r="C760" t="str">
            <v>Wightwick Hall School</v>
          </cell>
          <cell r="D760" t="str">
            <v>West Midlands</v>
          </cell>
          <cell r="E760" t="str">
            <v>West Midlands</v>
          </cell>
          <cell r="F760" t="str">
            <v>Staffordshire</v>
          </cell>
          <cell r="G760" t="str">
            <v>South Staffordshire</v>
          </cell>
          <cell r="H760" t="str">
            <v>WV6 8DA</v>
          </cell>
          <cell r="I760" t="str">
            <v>Community Special School</v>
          </cell>
          <cell r="J760" t="str">
            <v>Special</v>
          </cell>
          <cell r="K760" t="str">
            <v>Has a sixth form</v>
          </cell>
          <cell r="L760">
            <v>10003689</v>
          </cell>
          <cell r="M760">
            <v>42311</v>
          </cell>
          <cell r="N760">
            <v>42311</v>
          </cell>
          <cell r="O760" t="str">
            <v>Maintained Academy and School Short inspection</v>
          </cell>
          <cell r="P760" t="str">
            <v>Schools - Short inspection</v>
          </cell>
          <cell r="Q760" t="str">
            <v>NULL</v>
          </cell>
          <cell r="R760" t="str">
            <v>NULL</v>
          </cell>
          <cell r="S760" t="str">
            <v>NULL</v>
          </cell>
          <cell r="T760" t="str">
            <v>NULL</v>
          </cell>
          <cell r="U760" t="str">
            <v>NULL</v>
          </cell>
          <cell r="V760" t="str">
            <v>NULL</v>
          </cell>
          <cell r="W760" t="str">
            <v>NULL</v>
          </cell>
          <cell r="X760" t="str">
            <v>NULL</v>
          </cell>
          <cell r="Y760" t="str">
            <v>NULL</v>
          </cell>
          <cell r="Z760" t="str">
            <v>NULL</v>
          </cell>
          <cell r="AA760" t="str">
            <v>NULL</v>
          </cell>
          <cell r="AB760" t="str">
            <v>NULL</v>
          </cell>
          <cell r="AC760" t="str">
            <v>NULL</v>
          </cell>
          <cell r="AD760">
            <v>2</v>
          </cell>
          <cell r="AE760" t="str">
            <v>NULL</v>
          </cell>
          <cell r="AF760">
            <v>2</v>
          </cell>
          <cell r="AG760">
            <v>2</v>
          </cell>
          <cell r="AH760">
            <v>2</v>
          </cell>
          <cell r="AI760">
            <v>2</v>
          </cell>
          <cell r="AJ760" t="str">
            <v>NULL</v>
          </cell>
          <cell r="AK760" t="str">
            <v>NULL</v>
          </cell>
          <cell r="AL760" t="str">
            <v>NULL</v>
          </cell>
        </row>
        <row r="761">
          <cell r="A761">
            <v>124544</v>
          </cell>
          <cell r="B761">
            <v>9352021</v>
          </cell>
          <cell r="C761" t="str">
            <v>Exning Primary School</v>
          </cell>
          <cell r="D761" t="str">
            <v>East of England</v>
          </cell>
          <cell r="E761" t="str">
            <v>East of England</v>
          </cell>
          <cell r="F761" t="str">
            <v>Suffolk</v>
          </cell>
          <cell r="G761" t="str">
            <v>West Suffolk</v>
          </cell>
          <cell r="H761" t="str">
            <v>CB8 7EW</v>
          </cell>
          <cell r="I761" t="str">
            <v>Community School</v>
          </cell>
          <cell r="J761" t="str">
            <v>Primary</v>
          </cell>
          <cell r="K761" t="str">
            <v>Does not have a sixth form</v>
          </cell>
          <cell r="L761">
            <v>10001291</v>
          </cell>
          <cell r="M761">
            <v>42346</v>
          </cell>
          <cell r="N761">
            <v>42347</v>
          </cell>
          <cell r="O761" t="str">
            <v>Maintained Academy and School Short inspection</v>
          </cell>
          <cell r="P761" t="str">
            <v>Schools - S8 deemed S5</v>
          </cell>
          <cell r="Q761" t="str">
            <v>NULL</v>
          </cell>
          <cell r="R761">
            <v>2</v>
          </cell>
          <cell r="S761" t="str">
            <v>NULL</v>
          </cell>
          <cell r="T761">
            <v>2</v>
          </cell>
          <cell r="U761">
            <v>2</v>
          </cell>
          <cell r="V761">
            <v>1</v>
          </cell>
          <cell r="W761">
            <v>1</v>
          </cell>
          <cell r="X761" t="str">
            <v>NULL</v>
          </cell>
          <cell r="Y761">
            <v>1</v>
          </cell>
          <cell r="Z761" t="str">
            <v>NULL</v>
          </cell>
          <cell r="AA761" t="str">
            <v>NULL</v>
          </cell>
          <cell r="AB761" t="str">
            <v>NULL</v>
          </cell>
          <cell r="AC761" t="str">
            <v>NULL</v>
          </cell>
          <cell r="AD761">
            <v>2</v>
          </cell>
          <cell r="AE761" t="str">
            <v>NULL</v>
          </cell>
          <cell r="AF761">
            <v>2</v>
          </cell>
          <cell r="AG761">
            <v>2</v>
          </cell>
          <cell r="AH761">
            <v>1</v>
          </cell>
          <cell r="AI761">
            <v>2</v>
          </cell>
          <cell r="AJ761" t="str">
            <v>NULL</v>
          </cell>
          <cell r="AK761">
            <v>1</v>
          </cell>
          <cell r="AL761">
            <v>9</v>
          </cell>
        </row>
        <row r="762">
          <cell r="A762">
            <v>124546</v>
          </cell>
          <cell r="B762">
            <v>9352023</v>
          </cell>
          <cell r="C762" t="str">
            <v>Houldsworth Valley Primary School</v>
          </cell>
          <cell r="D762" t="str">
            <v>East of England</v>
          </cell>
          <cell r="E762" t="str">
            <v>East of England</v>
          </cell>
          <cell r="F762" t="str">
            <v>Suffolk</v>
          </cell>
          <cell r="G762" t="str">
            <v>West Suffolk</v>
          </cell>
          <cell r="H762" t="str">
            <v>CB8 0PU</v>
          </cell>
          <cell r="I762" t="str">
            <v>Community School</v>
          </cell>
          <cell r="J762" t="str">
            <v>Primary</v>
          </cell>
          <cell r="K762" t="str">
            <v>Does not have a sixth form</v>
          </cell>
          <cell r="L762">
            <v>10005719</v>
          </cell>
          <cell r="M762">
            <v>42339</v>
          </cell>
          <cell r="N762">
            <v>42340</v>
          </cell>
          <cell r="O762" t="str">
            <v>Maintained Academy and School Short inspection</v>
          </cell>
          <cell r="P762" t="str">
            <v>Schools - S8 deemed S5</v>
          </cell>
          <cell r="Q762" t="str">
            <v>NULL</v>
          </cell>
          <cell r="R762">
            <v>3</v>
          </cell>
          <cell r="S762" t="str">
            <v>NULL</v>
          </cell>
          <cell r="T762">
            <v>3</v>
          </cell>
          <cell r="U762">
            <v>3</v>
          </cell>
          <cell r="V762">
            <v>2</v>
          </cell>
          <cell r="W762">
            <v>3</v>
          </cell>
          <cell r="X762" t="str">
            <v>NULL</v>
          </cell>
          <cell r="Y762">
            <v>2</v>
          </cell>
          <cell r="Z762" t="str">
            <v>NULL</v>
          </cell>
          <cell r="AA762" t="str">
            <v>NULL</v>
          </cell>
          <cell r="AB762" t="str">
            <v>NULL</v>
          </cell>
          <cell r="AC762" t="str">
            <v>NULL</v>
          </cell>
          <cell r="AD762">
            <v>2</v>
          </cell>
          <cell r="AE762" t="str">
            <v>NULL</v>
          </cell>
          <cell r="AF762">
            <v>2</v>
          </cell>
          <cell r="AG762">
            <v>2</v>
          </cell>
          <cell r="AH762">
            <v>2</v>
          </cell>
          <cell r="AI762">
            <v>2</v>
          </cell>
          <cell r="AJ762" t="str">
            <v>NULL</v>
          </cell>
          <cell r="AK762">
            <v>8</v>
          </cell>
          <cell r="AL762" t="str">
            <v>NULL</v>
          </cell>
        </row>
        <row r="763">
          <cell r="A763">
            <v>124572</v>
          </cell>
          <cell r="B763">
            <v>9352066</v>
          </cell>
          <cell r="C763" t="str">
            <v>Bucklesham Primary School</v>
          </cell>
          <cell r="D763" t="str">
            <v>East of England</v>
          </cell>
          <cell r="E763" t="str">
            <v>East of England</v>
          </cell>
          <cell r="F763" t="str">
            <v>Suffolk</v>
          </cell>
          <cell r="G763" t="str">
            <v>Suffolk Coastal</v>
          </cell>
          <cell r="H763" t="str">
            <v>IP10 0AX</v>
          </cell>
          <cell r="I763" t="str">
            <v>Community School</v>
          </cell>
          <cell r="J763" t="str">
            <v>Primary</v>
          </cell>
          <cell r="K763" t="str">
            <v>Does not have a sixth form</v>
          </cell>
          <cell r="L763">
            <v>10001876</v>
          </cell>
          <cell r="M763">
            <v>42284</v>
          </cell>
          <cell r="N763">
            <v>42285</v>
          </cell>
          <cell r="O763" t="str">
            <v>Requires Improvement S5 Reinspection Visit 1</v>
          </cell>
          <cell r="P763" t="str">
            <v>Schools - S5</v>
          </cell>
          <cell r="Q763" t="str">
            <v>NULL</v>
          </cell>
          <cell r="R763">
            <v>2</v>
          </cell>
          <cell r="S763" t="str">
            <v>NULL</v>
          </cell>
          <cell r="T763">
            <v>2</v>
          </cell>
          <cell r="U763">
            <v>2</v>
          </cell>
          <cell r="V763">
            <v>2</v>
          </cell>
          <cell r="W763">
            <v>2</v>
          </cell>
          <cell r="X763" t="str">
            <v>NULL</v>
          </cell>
          <cell r="Y763">
            <v>2</v>
          </cell>
          <cell r="Z763" t="str">
            <v>NULL</v>
          </cell>
          <cell r="AA763" t="str">
            <v>NULL</v>
          </cell>
          <cell r="AB763" t="str">
            <v>NULL</v>
          </cell>
          <cell r="AC763" t="str">
            <v>NULL</v>
          </cell>
          <cell r="AD763">
            <v>3</v>
          </cell>
          <cell r="AE763" t="str">
            <v>NULL</v>
          </cell>
          <cell r="AF763">
            <v>3</v>
          </cell>
          <cell r="AG763">
            <v>3</v>
          </cell>
          <cell r="AH763">
            <v>2</v>
          </cell>
          <cell r="AI763">
            <v>3</v>
          </cell>
          <cell r="AJ763" t="str">
            <v>NULL</v>
          </cell>
          <cell r="AK763" t="str">
            <v>NULL</v>
          </cell>
          <cell r="AL763" t="str">
            <v>NULL</v>
          </cell>
        </row>
        <row r="764">
          <cell r="A764">
            <v>124573</v>
          </cell>
          <cell r="B764">
            <v>9352067</v>
          </cell>
          <cell r="C764" t="str">
            <v>Bungay Primary School</v>
          </cell>
          <cell r="D764" t="str">
            <v>East of England</v>
          </cell>
          <cell r="E764" t="str">
            <v>East of England</v>
          </cell>
          <cell r="F764" t="str">
            <v>Suffolk</v>
          </cell>
          <cell r="G764" t="str">
            <v>Waveney</v>
          </cell>
          <cell r="H764" t="str">
            <v>NR35 1HA</v>
          </cell>
          <cell r="I764" t="str">
            <v>Community School</v>
          </cell>
          <cell r="J764" t="str">
            <v>Primary</v>
          </cell>
          <cell r="K764" t="str">
            <v>Does not have a sixth form</v>
          </cell>
          <cell r="L764">
            <v>10009949</v>
          </cell>
          <cell r="M764">
            <v>42345</v>
          </cell>
          <cell r="N764">
            <v>42345</v>
          </cell>
          <cell r="O764" t="str">
            <v>Requires Improvement monitoring Visit 2</v>
          </cell>
          <cell r="P764" t="str">
            <v>Schools - S8</v>
          </cell>
          <cell r="Q764" t="str">
            <v>NULL</v>
          </cell>
          <cell r="R764" t="str">
            <v>NULL</v>
          </cell>
          <cell r="S764" t="str">
            <v>NULL</v>
          </cell>
          <cell r="T764" t="str">
            <v>NULL</v>
          </cell>
          <cell r="U764" t="str">
            <v>NULL</v>
          </cell>
          <cell r="V764" t="str">
            <v>NULL</v>
          </cell>
          <cell r="W764" t="str">
            <v>NULL</v>
          </cell>
          <cell r="X764" t="str">
            <v>NULL</v>
          </cell>
          <cell r="Y764" t="str">
            <v>NULL</v>
          </cell>
          <cell r="Z764" t="str">
            <v>NULL</v>
          </cell>
          <cell r="AA764" t="str">
            <v>NULL</v>
          </cell>
          <cell r="AB764" t="str">
            <v>NULL</v>
          </cell>
          <cell r="AC764" t="str">
            <v>NULL</v>
          </cell>
          <cell r="AD764">
            <v>3</v>
          </cell>
          <cell r="AE764" t="str">
            <v>NULL</v>
          </cell>
          <cell r="AF764">
            <v>3</v>
          </cell>
          <cell r="AG764">
            <v>3</v>
          </cell>
          <cell r="AH764">
            <v>3</v>
          </cell>
          <cell r="AI764">
            <v>3</v>
          </cell>
          <cell r="AJ764" t="str">
            <v>NULL</v>
          </cell>
          <cell r="AK764">
            <v>2</v>
          </cell>
          <cell r="AL764">
            <v>9</v>
          </cell>
        </row>
        <row r="765">
          <cell r="A765">
            <v>124597</v>
          </cell>
          <cell r="B765">
            <v>9352095</v>
          </cell>
          <cell r="C765" t="str">
            <v>Melton Primary School</v>
          </cell>
          <cell r="D765" t="str">
            <v>East of England</v>
          </cell>
          <cell r="E765" t="str">
            <v>East of England</v>
          </cell>
          <cell r="F765" t="str">
            <v>Suffolk</v>
          </cell>
          <cell r="G765" t="str">
            <v>Suffolk Coastal</v>
          </cell>
          <cell r="H765" t="str">
            <v>IP12 1PG</v>
          </cell>
          <cell r="I765" t="str">
            <v>Community School</v>
          </cell>
          <cell r="J765" t="str">
            <v>Primary</v>
          </cell>
          <cell r="K765" t="str">
            <v>Does not have a sixth form</v>
          </cell>
          <cell r="L765">
            <v>10001877</v>
          </cell>
          <cell r="M765">
            <v>42270</v>
          </cell>
          <cell r="N765">
            <v>42271</v>
          </cell>
          <cell r="O765" t="str">
            <v>Requires Improvement S5 Reinspection Visit 1</v>
          </cell>
          <cell r="P765" t="str">
            <v>Schools - S5</v>
          </cell>
          <cell r="Q765" t="str">
            <v>NULL</v>
          </cell>
          <cell r="R765">
            <v>2</v>
          </cell>
          <cell r="S765" t="str">
            <v>NULL</v>
          </cell>
          <cell r="T765">
            <v>2</v>
          </cell>
          <cell r="U765">
            <v>2</v>
          </cell>
          <cell r="V765">
            <v>2</v>
          </cell>
          <cell r="W765">
            <v>2</v>
          </cell>
          <cell r="X765" t="str">
            <v>NULL</v>
          </cell>
          <cell r="Y765">
            <v>2</v>
          </cell>
          <cell r="Z765" t="str">
            <v>NULL</v>
          </cell>
          <cell r="AA765" t="str">
            <v>NULL</v>
          </cell>
          <cell r="AB765" t="str">
            <v>NULL</v>
          </cell>
          <cell r="AC765" t="str">
            <v>NULL</v>
          </cell>
          <cell r="AD765">
            <v>3</v>
          </cell>
          <cell r="AE765" t="str">
            <v>NULL</v>
          </cell>
          <cell r="AF765">
            <v>3</v>
          </cell>
          <cell r="AG765">
            <v>3</v>
          </cell>
          <cell r="AH765">
            <v>2</v>
          </cell>
          <cell r="AI765">
            <v>2</v>
          </cell>
          <cell r="AJ765" t="str">
            <v>NULL</v>
          </cell>
          <cell r="AK765" t="str">
            <v>NULL</v>
          </cell>
          <cell r="AL765" t="str">
            <v>NULL</v>
          </cell>
        </row>
        <row r="766">
          <cell r="A766">
            <v>124600</v>
          </cell>
          <cell r="B766">
            <v>9352098</v>
          </cell>
          <cell r="C766" t="str">
            <v>Middleton Community Primary School</v>
          </cell>
          <cell r="D766" t="str">
            <v>East of England</v>
          </cell>
          <cell r="E766" t="str">
            <v>East of England</v>
          </cell>
          <cell r="F766" t="str">
            <v>Suffolk</v>
          </cell>
          <cell r="G766" t="str">
            <v>Suffolk Coastal</v>
          </cell>
          <cell r="H766" t="str">
            <v>IP17 3NW</v>
          </cell>
          <cell r="I766" t="str">
            <v>Community School</v>
          </cell>
          <cell r="J766" t="str">
            <v>Primary</v>
          </cell>
          <cell r="K766" t="str">
            <v>Does not have a sixth form</v>
          </cell>
          <cell r="L766">
            <v>10006947</v>
          </cell>
          <cell r="M766">
            <v>42291</v>
          </cell>
          <cell r="N766">
            <v>42291</v>
          </cell>
          <cell r="O766" t="str">
            <v>Requires Improvement monitoring Visit 1</v>
          </cell>
          <cell r="P766" t="str">
            <v>Schools - S8</v>
          </cell>
          <cell r="Q766" t="str">
            <v>NULL</v>
          </cell>
          <cell r="R766" t="str">
            <v>NULL</v>
          </cell>
          <cell r="S766" t="str">
            <v>NULL</v>
          </cell>
          <cell r="T766" t="str">
            <v>NULL</v>
          </cell>
          <cell r="U766" t="str">
            <v>NULL</v>
          </cell>
          <cell r="V766" t="str">
            <v>NULL</v>
          </cell>
          <cell r="W766" t="str">
            <v>NULL</v>
          </cell>
          <cell r="X766" t="str">
            <v>NULL</v>
          </cell>
          <cell r="Y766" t="str">
            <v>NULL</v>
          </cell>
          <cell r="Z766" t="str">
            <v>NULL</v>
          </cell>
          <cell r="AA766" t="str">
            <v>NULL</v>
          </cell>
          <cell r="AB766" t="str">
            <v>NULL</v>
          </cell>
          <cell r="AC766" t="str">
            <v>NULL</v>
          </cell>
          <cell r="AD766">
            <v>3</v>
          </cell>
          <cell r="AE766" t="str">
            <v>NULL</v>
          </cell>
          <cell r="AF766">
            <v>3</v>
          </cell>
          <cell r="AG766">
            <v>3</v>
          </cell>
          <cell r="AH766">
            <v>3</v>
          </cell>
          <cell r="AI766">
            <v>3</v>
          </cell>
          <cell r="AJ766" t="str">
            <v>NULL</v>
          </cell>
          <cell r="AK766">
            <v>3</v>
          </cell>
          <cell r="AL766">
            <v>9</v>
          </cell>
        </row>
        <row r="767">
          <cell r="A767">
            <v>124603</v>
          </cell>
          <cell r="B767">
            <v>9352102</v>
          </cell>
          <cell r="C767" t="str">
            <v>Peasenhall Primary School</v>
          </cell>
          <cell r="D767" t="str">
            <v>East of England</v>
          </cell>
          <cell r="E767" t="str">
            <v>East of England</v>
          </cell>
          <cell r="F767" t="str">
            <v>Suffolk</v>
          </cell>
          <cell r="G767" t="str">
            <v>Suffolk Coastal</v>
          </cell>
          <cell r="H767" t="str">
            <v>IP17 2HS</v>
          </cell>
          <cell r="I767" t="str">
            <v>Community School</v>
          </cell>
          <cell r="J767" t="str">
            <v>Primary</v>
          </cell>
          <cell r="K767" t="str">
            <v>Does not have a sixth form</v>
          </cell>
          <cell r="L767">
            <v>10006953</v>
          </cell>
          <cell r="M767">
            <v>42299</v>
          </cell>
          <cell r="N767">
            <v>42300</v>
          </cell>
          <cell r="O767" t="str">
            <v>Schools into Special Measures Visit 1</v>
          </cell>
          <cell r="P767" t="str">
            <v>Schools - S8</v>
          </cell>
          <cell r="Q767" t="str">
            <v>NULL</v>
          </cell>
          <cell r="R767" t="str">
            <v>NULL</v>
          </cell>
          <cell r="S767" t="str">
            <v>NULL</v>
          </cell>
          <cell r="T767" t="str">
            <v>NULL</v>
          </cell>
          <cell r="U767" t="str">
            <v>NULL</v>
          </cell>
          <cell r="V767" t="str">
            <v>NULL</v>
          </cell>
          <cell r="W767" t="str">
            <v>NULL</v>
          </cell>
          <cell r="X767" t="str">
            <v>NULL</v>
          </cell>
          <cell r="Y767" t="str">
            <v>NULL</v>
          </cell>
          <cell r="Z767" t="str">
            <v>NULL</v>
          </cell>
          <cell r="AA767" t="str">
            <v>NULL</v>
          </cell>
          <cell r="AB767" t="str">
            <v>NULL</v>
          </cell>
          <cell r="AC767" t="str">
            <v>NULL</v>
          </cell>
          <cell r="AD767">
            <v>4</v>
          </cell>
          <cell r="AE767" t="str">
            <v>SM</v>
          </cell>
          <cell r="AF767">
            <v>4</v>
          </cell>
          <cell r="AG767">
            <v>4</v>
          </cell>
          <cell r="AH767">
            <v>3</v>
          </cell>
          <cell r="AI767">
            <v>4</v>
          </cell>
          <cell r="AJ767" t="str">
            <v>NULL</v>
          </cell>
          <cell r="AK767">
            <v>3</v>
          </cell>
          <cell r="AL767">
            <v>9</v>
          </cell>
        </row>
        <row r="768">
          <cell r="A768">
            <v>124612</v>
          </cell>
          <cell r="B768">
            <v>9352114</v>
          </cell>
          <cell r="C768" t="str">
            <v>Freeman Community Primary School</v>
          </cell>
          <cell r="D768" t="str">
            <v>East of England</v>
          </cell>
          <cell r="E768" t="str">
            <v>East of England</v>
          </cell>
          <cell r="F768" t="str">
            <v>Suffolk</v>
          </cell>
          <cell r="G768" t="str">
            <v>Bury St Edmunds</v>
          </cell>
          <cell r="H768" t="str">
            <v>IP14 4BQ</v>
          </cell>
          <cell r="I768" t="str">
            <v>Community School</v>
          </cell>
          <cell r="J768" t="str">
            <v>Primary</v>
          </cell>
          <cell r="K768" t="str">
            <v>Does not have a sixth form</v>
          </cell>
          <cell r="L768">
            <v>10001375</v>
          </cell>
          <cell r="M768">
            <v>42318</v>
          </cell>
          <cell r="N768">
            <v>42318</v>
          </cell>
          <cell r="O768" t="str">
            <v>Maintained Academy and School Short inspection</v>
          </cell>
          <cell r="P768" t="str">
            <v>Schools - Short inspection</v>
          </cell>
          <cell r="Q768" t="str">
            <v>NULL</v>
          </cell>
          <cell r="R768" t="str">
            <v>NULL</v>
          </cell>
          <cell r="S768" t="str">
            <v>NULL</v>
          </cell>
          <cell r="T768" t="str">
            <v>NULL</v>
          </cell>
          <cell r="U768" t="str">
            <v>NULL</v>
          </cell>
          <cell r="V768" t="str">
            <v>NULL</v>
          </cell>
          <cell r="W768" t="str">
            <v>NULL</v>
          </cell>
          <cell r="X768" t="str">
            <v>NULL</v>
          </cell>
          <cell r="Y768" t="str">
            <v>NULL</v>
          </cell>
          <cell r="Z768" t="str">
            <v>NULL</v>
          </cell>
          <cell r="AA768" t="str">
            <v>NULL</v>
          </cell>
          <cell r="AB768" t="str">
            <v>NULL</v>
          </cell>
          <cell r="AC768" t="str">
            <v>NULL</v>
          </cell>
          <cell r="AD768">
            <v>2</v>
          </cell>
          <cell r="AE768" t="str">
            <v>NULL</v>
          </cell>
          <cell r="AF768">
            <v>2</v>
          </cell>
          <cell r="AG768">
            <v>2</v>
          </cell>
          <cell r="AH768">
            <v>2</v>
          </cell>
          <cell r="AI768">
            <v>2</v>
          </cell>
          <cell r="AJ768" t="str">
            <v>NULL</v>
          </cell>
          <cell r="AK768">
            <v>2</v>
          </cell>
          <cell r="AL768">
            <v>9</v>
          </cell>
        </row>
        <row r="769">
          <cell r="A769">
            <v>124621</v>
          </cell>
          <cell r="B769">
            <v>9352128</v>
          </cell>
          <cell r="C769" t="str">
            <v>Yoxford Primary School</v>
          </cell>
          <cell r="D769" t="str">
            <v>East of England</v>
          </cell>
          <cell r="E769" t="str">
            <v>East of England</v>
          </cell>
          <cell r="F769" t="str">
            <v>Suffolk</v>
          </cell>
          <cell r="G769" t="str">
            <v>Suffolk Coastal</v>
          </cell>
          <cell r="H769" t="str">
            <v>IP17 3EU</v>
          </cell>
          <cell r="I769" t="str">
            <v>Community School</v>
          </cell>
          <cell r="J769" t="str">
            <v>Primary</v>
          </cell>
          <cell r="K769" t="str">
            <v>Does not have a sixth form</v>
          </cell>
          <cell r="L769">
            <v>10006952</v>
          </cell>
          <cell r="M769">
            <v>42346</v>
          </cell>
          <cell r="N769">
            <v>42347</v>
          </cell>
          <cell r="O769" t="str">
            <v>Schools into Special Measures Visit 1</v>
          </cell>
          <cell r="P769" t="str">
            <v>Schools - S8</v>
          </cell>
          <cell r="Q769" t="str">
            <v>NULL</v>
          </cell>
          <cell r="R769" t="str">
            <v>NULL</v>
          </cell>
          <cell r="S769" t="str">
            <v>NULL</v>
          </cell>
          <cell r="T769" t="str">
            <v>NULL</v>
          </cell>
          <cell r="U769" t="str">
            <v>NULL</v>
          </cell>
          <cell r="V769" t="str">
            <v>NULL</v>
          </cell>
          <cell r="W769" t="str">
            <v>NULL</v>
          </cell>
          <cell r="X769" t="str">
            <v>NULL</v>
          </cell>
          <cell r="Y769" t="str">
            <v>NULL</v>
          </cell>
          <cell r="Z769" t="str">
            <v>NULL</v>
          </cell>
          <cell r="AA769" t="str">
            <v>NULL</v>
          </cell>
          <cell r="AB769" t="str">
            <v>NULL</v>
          </cell>
          <cell r="AC769" t="str">
            <v>NULL</v>
          </cell>
          <cell r="AD769">
            <v>4</v>
          </cell>
          <cell r="AE769" t="str">
            <v>SM</v>
          </cell>
          <cell r="AF769">
            <v>4</v>
          </cell>
          <cell r="AG769">
            <v>4</v>
          </cell>
          <cell r="AH769">
            <v>3</v>
          </cell>
          <cell r="AI769">
            <v>4</v>
          </cell>
          <cell r="AJ769" t="str">
            <v>NULL</v>
          </cell>
          <cell r="AK769">
            <v>4</v>
          </cell>
          <cell r="AL769">
            <v>9</v>
          </cell>
        </row>
        <row r="770">
          <cell r="A770">
            <v>124641</v>
          </cell>
          <cell r="B770">
            <v>9352152</v>
          </cell>
          <cell r="C770" t="str">
            <v>Woods Loke Community Primary School</v>
          </cell>
          <cell r="D770" t="str">
            <v>East of England</v>
          </cell>
          <cell r="E770" t="str">
            <v>East of England</v>
          </cell>
          <cell r="F770" t="str">
            <v>Suffolk</v>
          </cell>
          <cell r="G770" t="str">
            <v>Waveney</v>
          </cell>
          <cell r="H770" t="str">
            <v>NR32 3EB</v>
          </cell>
          <cell r="I770" t="str">
            <v>Community School</v>
          </cell>
          <cell r="J770" t="str">
            <v>Primary</v>
          </cell>
          <cell r="K770" t="str">
            <v>Does not have a sixth form</v>
          </cell>
          <cell r="L770">
            <v>10009909</v>
          </cell>
          <cell r="M770">
            <v>42334</v>
          </cell>
          <cell r="N770">
            <v>42334</v>
          </cell>
          <cell r="O770" t="str">
            <v>Requires Improvement monitoring Visit 2</v>
          </cell>
          <cell r="P770" t="str">
            <v>Schools - S8</v>
          </cell>
          <cell r="Q770" t="str">
            <v>NULL</v>
          </cell>
          <cell r="R770" t="str">
            <v>NULL</v>
          </cell>
          <cell r="S770" t="str">
            <v>NULL</v>
          </cell>
          <cell r="T770" t="str">
            <v>NULL</v>
          </cell>
          <cell r="U770" t="str">
            <v>NULL</v>
          </cell>
          <cell r="V770" t="str">
            <v>NULL</v>
          </cell>
          <cell r="W770" t="str">
            <v>NULL</v>
          </cell>
          <cell r="X770" t="str">
            <v>NULL</v>
          </cell>
          <cell r="Y770" t="str">
            <v>NULL</v>
          </cell>
          <cell r="Z770" t="str">
            <v>NULL</v>
          </cell>
          <cell r="AA770" t="str">
            <v>NULL</v>
          </cell>
          <cell r="AB770" t="str">
            <v>NULL</v>
          </cell>
          <cell r="AC770" t="str">
            <v>NULL</v>
          </cell>
          <cell r="AD770">
            <v>3</v>
          </cell>
          <cell r="AE770" t="str">
            <v>NULL</v>
          </cell>
          <cell r="AF770">
            <v>3</v>
          </cell>
          <cell r="AG770">
            <v>3</v>
          </cell>
          <cell r="AH770">
            <v>2</v>
          </cell>
          <cell r="AI770">
            <v>3</v>
          </cell>
          <cell r="AJ770" t="str">
            <v>NULL</v>
          </cell>
          <cell r="AK770">
            <v>2</v>
          </cell>
          <cell r="AL770">
            <v>9</v>
          </cell>
        </row>
        <row r="771">
          <cell r="A771">
            <v>124642</v>
          </cell>
          <cell r="B771">
            <v>9352153</v>
          </cell>
          <cell r="C771" t="str">
            <v>Elm Tree Community Primary School</v>
          </cell>
          <cell r="D771" t="str">
            <v>East of England</v>
          </cell>
          <cell r="E771" t="str">
            <v>East of England</v>
          </cell>
          <cell r="F771" t="str">
            <v>Suffolk</v>
          </cell>
          <cell r="G771" t="str">
            <v>Waveney</v>
          </cell>
          <cell r="H771" t="str">
            <v>NR33 9HN</v>
          </cell>
          <cell r="I771" t="str">
            <v>Community School</v>
          </cell>
          <cell r="J771" t="str">
            <v>Primary</v>
          </cell>
          <cell r="K771" t="str">
            <v>Does not have a sixth form</v>
          </cell>
          <cell r="L771">
            <v>10005385</v>
          </cell>
          <cell r="M771">
            <v>42332</v>
          </cell>
          <cell r="N771">
            <v>42333</v>
          </cell>
          <cell r="O771" t="str">
            <v>Schools into Special Measures Visit 2</v>
          </cell>
          <cell r="P771" t="str">
            <v>Schools - S8</v>
          </cell>
          <cell r="Q771" t="str">
            <v>NULL</v>
          </cell>
          <cell r="R771" t="str">
            <v>NULL</v>
          </cell>
          <cell r="S771" t="str">
            <v>NULL</v>
          </cell>
          <cell r="T771" t="str">
            <v>NULL</v>
          </cell>
          <cell r="U771" t="str">
            <v>NULL</v>
          </cell>
          <cell r="V771" t="str">
            <v>NULL</v>
          </cell>
          <cell r="W771" t="str">
            <v>NULL</v>
          </cell>
          <cell r="X771" t="str">
            <v>NULL</v>
          </cell>
          <cell r="Y771" t="str">
            <v>NULL</v>
          </cell>
          <cell r="Z771" t="str">
            <v>NULL</v>
          </cell>
          <cell r="AA771" t="str">
            <v>NULL</v>
          </cell>
          <cell r="AB771" t="str">
            <v>NULL</v>
          </cell>
          <cell r="AC771" t="str">
            <v>NULL</v>
          </cell>
          <cell r="AD771">
            <v>4</v>
          </cell>
          <cell r="AE771" t="str">
            <v>SM</v>
          </cell>
          <cell r="AF771">
            <v>4</v>
          </cell>
          <cell r="AG771">
            <v>4</v>
          </cell>
          <cell r="AH771">
            <v>3</v>
          </cell>
          <cell r="AI771">
            <v>4</v>
          </cell>
          <cell r="AJ771" t="str">
            <v>NULL</v>
          </cell>
          <cell r="AK771">
            <v>3</v>
          </cell>
          <cell r="AL771">
            <v>9</v>
          </cell>
        </row>
        <row r="772">
          <cell r="A772">
            <v>124649</v>
          </cell>
          <cell r="B772">
            <v>9352161</v>
          </cell>
          <cell r="C772" t="str">
            <v>Murrayfield Community Primary School</v>
          </cell>
          <cell r="D772" t="str">
            <v>East of England</v>
          </cell>
          <cell r="E772" t="str">
            <v>East of England</v>
          </cell>
          <cell r="F772" t="str">
            <v>Suffolk</v>
          </cell>
          <cell r="G772" t="str">
            <v>Ipswich</v>
          </cell>
          <cell r="H772" t="str">
            <v>IP3 9JL</v>
          </cell>
          <cell r="I772" t="str">
            <v>Community School</v>
          </cell>
          <cell r="J772" t="str">
            <v>Primary</v>
          </cell>
          <cell r="K772" t="str">
            <v>Does not have a sixth form</v>
          </cell>
          <cell r="L772">
            <v>10001871</v>
          </cell>
          <cell r="M772">
            <v>42271</v>
          </cell>
          <cell r="N772">
            <v>42272</v>
          </cell>
          <cell r="O772" t="str">
            <v>Requires Improvement S5 Reinspection Visit 1</v>
          </cell>
          <cell r="P772" t="str">
            <v>Schools - S5</v>
          </cell>
          <cell r="Q772" t="str">
            <v>NULL</v>
          </cell>
          <cell r="R772">
            <v>4</v>
          </cell>
          <cell r="S772" t="str">
            <v>SWK</v>
          </cell>
          <cell r="T772">
            <v>4</v>
          </cell>
          <cell r="U772">
            <v>4</v>
          </cell>
          <cell r="V772">
            <v>4</v>
          </cell>
          <cell r="W772">
            <v>3</v>
          </cell>
          <cell r="X772" t="str">
            <v>NULL</v>
          </cell>
          <cell r="Y772">
            <v>3</v>
          </cell>
          <cell r="Z772" t="str">
            <v>NULL</v>
          </cell>
          <cell r="AA772" t="str">
            <v>NULL</v>
          </cell>
          <cell r="AB772" t="str">
            <v>NULL</v>
          </cell>
          <cell r="AC772" t="str">
            <v>NULL</v>
          </cell>
          <cell r="AD772">
            <v>3</v>
          </cell>
          <cell r="AE772" t="str">
            <v>NULL</v>
          </cell>
          <cell r="AF772">
            <v>3</v>
          </cell>
          <cell r="AG772">
            <v>3</v>
          </cell>
          <cell r="AH772">
            <v>2</v>
          </cell>
          <cell r="AI772">
            <v>3</v>
          </cell>
          <cell r="AJ772" t="str">
            <v>NULL</v>
          </cell>
          <cell r="AK772" t="str">
            <v>NULL</v>
          </cell>
          <cell r="AL772" t="str">
            <v>NULL</v>
          </cell>
        </row>
        <row r="773">
          <cell r="A773">
            <v>124670</v>
          </cell>
          <cell r="B773">
            <v>9352186</v>
          </cell>
          <cell r="C773" t="str">
            <v>Halifax Primary School</v>
          </cell>
          <cell r="D773" t="str">
            <v>East of England</v>
          </cell>
          <cell r="E773" t="str">
            <v>East of England</v>
          </cell>
          <cell r="F773" t="str">
            <v>Suffolk</v>
          </cell>
          <cell r="G773" t="str">
            <v>Ipswich</v>
          </cell>
          <cell r="H773" t="str">
            <v>IP2 8PY</v>
          </cell>
          <cell r="I773" t="str">
            <v>Community School</v>
          </cell>
          <cell r="J773" t="str">
            <v>Primary</v>
          </cell>
          <cell r="K773" t="str">
            <v>Does not have a sixth form</v>
          </cell>
          <cell r="L773">
            <v>10001872</v>
          </cell>
          <cell r="M773">
            <v>42283</v>
          </cell>
          <cell r="N773">
            <v>42284</v>
          </cell>
          <cell r="O773" t="str">
            <v>Requires Improvement S5 Reinspection Visit 1</v>
          </cell>
          <cell r="P773" t="str">
            <v>Schools - S5</v>
          </cell>
          <cell r="Q773" t="str">
            <v>NULL</v>
          </cell>
          <cell r="R773">
            <v>2</v>
          </cell>
          <cell r="S773" t="str">
            <v>NULL</v>
          </cell>
          <cell r="T773">
            <v>2</v>
          </cell>
          <cell r="U773">
            <v>2</v>
          </cell>
          <cell r="V773">
            <v>2</v>
          </cell>
          <cell r="W773">
            <v>2</v>
          </cell>
          <cell r="X773" t="str">
            <v>NULL</v>
          </cell>
          <cell r="Y773">
            <v>2</v>
          </cell>
          <cell r="Z773" t="str">
            <v>NULL</v>
          </cell>
          <cell r="AA773" t="str">
            <v>NULL</v>
          </cell>
          <cell r="AB773" t="str">
            <v>NULL</v>
          </cell>
          <cell r="AC773" t="str">
            <v>NULL</v>
          </cell>
          <cell r="AD773">
            <v>3</v>
          </cell>
          <cell r="AE773" t="str">
            <v>NULL</v>
          </cell>
          <cell r="AF773">
            <v>3</v>
          </cell>
          <cell r="AG773">
            <v>3</v>
          </cell>
          <cell r="AH773">
            <v>2</v>
          </cell>
          <cell r="AI773">
            <v>3</v>
          </cell>
          <cell r="AJ773" t="str">
            <v>NULL</v>
          </cell>
          <cell r="AK773" t="str">
            <v>NULL</v>
          </cell>
          <cell r="AL773" t="str">
            <v>NULL</v>
          </cell>
        </row>
        <row r="774">
          <cell r="A774">
            <v>124678</v>
          </cell>
          <cell r="B774">
            <v>9352921</v>
          </cell>
          <cell r="C774" t="str">
            <v>Ickworth Park Primary School</v>
          </cell>
          <cell r="D774" t="str">
            <v>East of England</v>
          </cell>
          <cell r="E774" t="str">
            <v>East of England</v>
          </cell>
          <cell r="F774" t="str">
            <v>Suffolk</v>
          </cell>
          <cell r="G774" t="str">
            <v>Bury St Edmunds</v>
          </cell>
          <cell r="H774" t="str">
            <v>IP29 5SB</v>
          </cell>
          <cell r="I774" t="str">
            <v>Community School</v>
          </cell>
          <cell r="J774" t="str">
            <v>Primary</v>
          </cell>
          <cell r="K774" t="str">
            <v>Does not have a sixth form</v>
          </cell>
          <cell r="L774">
            <v>10001313</v>
          </cell>
          <cell r="M774">
            <v>42325</v>
          </cell>
          <cell r="N774">
            <v>42325</v>
          </cell>
          <cell r="O774" t="str">
            <v>Maintained Academy and School Short inspection</v>
          </cell>
          <cell r="P774" t="str">
            <v>Schools - Short inspection</v>
          </cell>
          <cell r="Q774" t="str">
            <v>NULL</v>
          </cell>
          <cell r="R774" t="str">
            <v>NULL</v>
          </cell>
          <cell r="S774" t="str">
            <v>NULL</v>
          </cell>
          <cell r="T774" t="str">
            <v>NULL</v>
          </cell>
          <cell r="U774" t="str">
            <v>NULL</v>
          </cell>
          <cell r="V774" t="str">
            <v>NULL</v>
          </cell>
          <cell r="W774" t="str">
            <v>NULL</v>
          </cell>
          <cell r="X774" t="str">
            <v>NULL</v>
          </cell>
          <cell r="Y774" t="str">
            <v>NULL</v>
          </cell>
          <cell r="Z774" t="str">
            <v>NULL</v>
          </cell>
          <cell r="AA774" t="str">
            <v>NULL</v>
          </cell>
          <cell r="AB774" t="str">
            <v>NULL</v>
          </cell>
          <cell r="AC774" t="str">
            <v>NULL</v>
          </cell>
          <cell r="AD774">
            <v>2</v>
          </cell>
          <cell r="AE774" t="str">
            <v>NULL</v>
          </cell>
          <cell r="AF774">
            <v>1</v>
          </cell>
          <cell r="AG774">
            <v>2</v>
          </cell>
          <cell r="AH774">
            <v>2</v>
          </cell>
          <cell r="AI774">
            <v>2</v>
          </cell>
          <cell r="AJ774" t="str">
            <v>NULL</v>
          </cell>
          <cell r="AK774">
            <v>2</v>
          </cell>
          <cell r="AL774">
            <v>9</v>
          </cell>
        </row>
        <row r="775">
          <cell r="A775">
            <v>124686</v>
          </cell>
          <cell r="B775">
            <v>9353000</v>
          </cell>
          <cell r="C775" t="str">
            <v>Acton Church of England Voluntary Controlled Primary School</v>
          </cell>
          <cell r="D775" t="str">
            <v>East of England</v>
          </cell>
          <cell r="E775" t="str">
            <v>East of England</v>
          </cell>
          <cell r="F775" t="str">
            <v>Suffolk</v>
          </cell>
          <cell r="G775" t="str">
            <v>South Suffolk</v>
          </cell>
          <cell r="H775" t="str">
            <v>CO10 0US</v>
          </cell>
          <cell r="I775" t="str">
            <v>Voluntary Controlled School</v>
          </cell>
          <cell r="J775" t="str">
            <v>Primary</v>
          </cell>
          <cell r="K775" t="str">
            <v>Does not have a sixth form</v>
          </cell>
          <cell r="L775">
            <v>10005537</v>
          </cell>
          <cell r="M775">
            <v>42311</v>
          </cell>
          <cell r="N775">
            <v>42312</v>
          </cell>
          <cell r="O775" t="str">
            <v>Maintained Academy and School Short inspection</v>
          </cell>
          <cell r="P775" t="str">
            <v>Schools - S8 deemed S5</v>
          </cell>
          <cell r="Q775" t="str">
            <v>NULL</v>
          </cell>
          <cell r="R775">
            <v>3</v>
          </cell>
          <cell r="S775" t="str">
            <v>NULL</v>
          </cell>
          <cell r="T775">
            <v>3</v>
          </cell>
          <cell r="U775">
            <v>3</v>
          </cell>
          <cell r="V775">
            <v>2</v>
          </cell>
          <cell r="W775">
            <v>3</v>
          </cell>
          <cell r="X775" t="str">
            <v>NULL</v>
          </cell>
          <cell r="Y775">
            <v>2</v>
          </cell>
          <cell r="Z775" t="str">
            <v>NULL</v>
          </cell>
          <cell r="AA775" t="str">
            <v>NULL</v>
          </cell>
          <cell r="AB775" t="str">
            <v>NULL</v>
          </cell>
          <cell r="AC775" t="str">
            <v>NULL</v>
          </cell>
          <cell r="AD775">
            <v>2</v>
          </cell>
          <cell r="AE775" t="str">
            <v>NULL</v>
          </cell>
          <cell r="AF775">
            <v>2</v>
          </cell>
          <cell r="AG775">
            <v>2</v>
          </cell>
          <cell r="AH775">
            <v>2</v>
          </cell>
          <cell r="AI775">
            <v>3</v>
          </cell>
          <cell r="AJ775" t="str">
            <v>NULL</v>
          </cell>
          <cell r="AK775">
            <v>2</v>
          </cell>
          <cell r="AL775">
            <v>9</v>
          </cell>
        </row>
        <row r="776">
          <cell r="A776">
            <v>124689</v>
          </cell>
          <cell r="B776">
            <v>9353004</v>
          </cell>
          <cell r="C776" t="str">
            <v>Barningham Church of England Voluntary Controlled Primary School</v>
          </cell>
          <cell r="D776" t="str">
            <v>East of England</v>
          </cell>
          <cell r="E776" t="str">
            <v>East of England</v>
          </cell>
          <cell r="F776" t="str">
            <v>Suffolk</v>
          </cell>
          <cell r="G776" t="str">
            <v>West Suffolk</v>
          </cell>
          <cell r="H776" t="str">
            <v>IP31 1DD</v>
          </cell>
          <cell r="I776" t="str">
            <v>Voluntary Controlled School</v>
          </cell>
          <cell r="J776" t="str">
            <v>Primary</v>
          </cell>
          <cell r="K776" t="str">
            <v>Does not have a sixth form</v>
          </cell>
          <cell r="L776">
            <v>10001870</v>
          </cell>
          <cell r="M776">
            <v>42334</v>
          </cell>
          <cell r="N776">
            <v>42335</v>
          </cell>
          <cell r="O776" t="str">
            <v>Requires Improvement S5 Reinspection Visit 1</v>
          </cell>
          <cell r="P776" t="str">
            <v>Schools - S5</v>
          </cell>
          <cell r="Q776" t="str">
            <v>NULL</v>
          </cell>
          <cell r="R776">
            <v>2</v>
          </cell>
          <cell r="S776" t="str">
            <v>NULL</v>
          </cell>
          <cell r="T776">
            <v>2</v>
          </cell>
          <cell r="U776">
            <v>2</v>
          </cell>
          <cell r="V776">
            <v>2</v>
          </cell>
          <cell r="W776">
            <v>2</v>
          </cell>
          <cell r="X776" t="str">
            <v>NULL</v>
          </cell>
          <cell r="Y776">
            <v>2</v>
          </cell>
          <cell r="Z776" t="str">
            <v>NULL</v>
          </cell>
          <cell r="AA776" t="str">
            <v>NULL</v>
          </cell>
          <cell r="AB776" t="str">
            <v>NULL</v>
          </cell>
          <cell r="AC776" t="str">
            <v>NULL</v>
          </cell>
          <cell r="AD776">
            <v>3</v>
          </cell>
          <cell r="AE776" t="str">
            <v>NULL</v>
          </cell>
          <cell r="AF776">
            <v>3</v>
          </cell>
          <cell r="AG776">
            <v>3</v>
          </cell>
          <cell r="AH776">
            <v>2</v>
          </cell>
          <cell r="AI776">
            <v>3</v>
          </cell>
          <cell r="AJ776" t="str">
            <v>NULL</v>
          </cell>
          <cell r="AK776" t="str">
            <v>NULL</v>
          </cell>
          <cell r="AL776" t="str">
            <v>NULL</v>
          </cell>
        </row>
        <row r="777">
          <cell r="A777">
            <v>124716</v>
          </cell>
          <cell r="B777">
            <v>9353063</v>
          </cell>
          <cell r="C777" t="str">
            <v>St Christopher's CEVCP School</v>
          </cell>
          <cell r="D777" t="str">
            <v>East of England</v>
          </cell>
          <cell r="E777" t="str">
            <v>East of England</v>
          </cell>
          <cell r="F777" t="str">
            <v>Suffolk</v>
          </cell>
          <cell r="G777" t="str">
            <v>West Suffolk</v>
          </cell>
          <cell r="H777" t="str">
            <v>IP28 8XQ</v>
          </cell>
          <cell r="I777" t="str">
            <v>Voluntary Controlled School</v>
          </cell>
          <cell r="J777" t="str">
            <v>Primary</v>
          </cell>
          <cell r="K777" t="str">
            <v>Does not have a sixth form</v>
          </cell>
          <cell r="L777">
            <v>10003976</v>
          </cell>
          <cell r="M777">
            <v>42283</v>
          </cell>
          <cell r="N777">
            <v>42284</v>
          </cell>
          <cell r="O777" t="str">
            <v>Schools into Special Measures Visit 3</v>
          </cell>
          <cell r="P777" t="str">
            <v>Schools - S8</v>
          </cell>
          <cell r="Q777" t="str">
            <v>NULL</v>
          </cell>
          <cell r="R777" t="str">
            <v>NULL</v>
          </cell>
          <cell r="S777" t="str">
            <v>NULL</v>
          </cell>
          <cell r="T777" t="str">
            <v>NULL</v>
          </cell>
          <cell r="U777" t="str">
            <v>NULL</v>
          </cell>
          <cell r="V777" t="str">
            <v>NULL</v>
          </cell>
          <cell r="W777" t="str">
            <v>NULL</v>
          </cell>
          <cell r="X777" t="str">
            <v>NULL</v>
          </cell>
          <cell r="Y777" t="str">
            <v>NULL</v>
          </cell>
          <cell r="Z777" t="str">
            <v>NULL</v>
          </cell>
          <cell r="AA777" t="str">
            <v>NULL</v>
          </cell>
          <cell r="AB777" t="str">
            <v>NULL</v>
          </cell>
          <cell r="AC777" t="str">
            <v>NULL</v>
          </cell>
          <cell r="AD777">
            <v>4</v>
          </cell>
          <cell r="AE777" t="str">
            <v>SM</v>
          </cell>
          <cell r="AF777">
            <v>4</v>
          </cell>
          <cell r="AG777">
            <v>4</v>
          </cell>
          <cell r="AH777">
            <v>4</v>
          </cell>
          <cell r="AI777">
            <v>4</v>
          </cell>
          <cell r="AJ777" t="str">
            <v>NULL</v>
          </cell>
          <cell r="AK777">
            <v>3</v>
          </cell>
          <cell r="AL777">
            <v>9</v>
          </cell>
        </row>
        <row r="778">
          <cell r="A778">
            <v>124722</v>
          </cell>
          <cell r="B778">
            <v>9353077</v>
          </cell>
          <cell r="C778" t="str">
            <v>Bramfield Church of England Voluntary Controlled Primary School</v>
          </cell>
          <cell r="D778" t="str">
            <v>East of England</v>
          </cell>
          <cell r="E778" t="str">
            <v>East of England</v>
          </cell>
          <cell r="F778" t="str">
            <v>Suffolk</v>
          </cell>
          <cell r="G778" t="str">
            <v>Suffolk Coastal</v>
          </cell>
          <cell r="H778" t="str">
            <v>IP19 9HZ</v>
          </cell>
          <cell r="I778" t="str">
            <v>Voluntary Controlled School</v>
          </cell>
          <cell r="J778" t="str">
            <v>Primary</v>
          </cell>
          <cell r="K778" t="str">
            <v>Does not have a sixth form</v>
          </cell>
          <cell r="L778">
            <v>10005350</v>
          </cell>
          <cell r="M778">
            <v>42290</v>
          </cell>
          <cell r="N778">
            <v>42290</v>
          </cell>
          <cell r="O778" t="str">
            <v>Schools with Serious Weaknesses Visit 2</v>
          </cell>
          <cell r="P778" t="str">
            <v>Schools - S8</v>
          </cell>
          <cell r="Q778" t="str">
            <v>NULL</v>
          </cell>
          <cell r="R778" t="str">
            <v>NULL</v>
          </cell>
          <cell r="S778" t="str">
            <v>NULL</v>
          </cell>
          <cell r="T778" t="str">
            <v>NULL</v>
          </cell>
          <cell r="U778" t="str">
            <v>NULL</v>
          </cell>
          <cell r="V778" t="str">
            <v>NULL</v>
          </cell>
          <cell r="W778" t="str">
            <v>NULL</v>
          </cell>
          <cell r="X778" t="str">
            <v>NULL</v>
          </cell>
          <cell r="Y778" t="str">
            <v>NULL</v>
          </cell>
          <cell r="Z778" t="str">
            <v>NULL</v>
          </cell>
          <cell r="AA778" t="str">
            <v>NULL</v>
          </cell>
          <cell r="AB778" t="str">
            <v>NULL</v>
          </cell>
          <cell r="AC778" t="str">
            <v>NULL</v>
          </cell>
          <cell r="AD778">
            <v>4</v>
          </cell>
          <cell r="AE778" t="str">
            <v>SWK</v>
          </cell>
          <cell r="AF778">
            <v>4</v>
          </cell>
          <cell r="AG778">
            <v>3</v>
          </cell>
          <cell r="AH778">
            <v>2</v>
          </cell>
          <cell r="AI778">
            <v>3</v>
          </cell>
          <cell r="AJ778" t="str">
            <v>NULL</v>
          </cell>
          <cell r="AK778">
            <v>2</v>
          </cell>
          <cell r="AL778">
            <v>9</v>
          </cell>
        </row>
        <row r="779">
          <cell r="A779">
            <v>124733</v>
          </cell>
          <cell r="B779">
            <v>9353091</v>
          </cell>
          <cell r="C779" t="str">
            <v>Crawford's Church of England Voluntary Controlled Primary School</v>
          </cell>
          <cell r="D779" t="str">
            <v>East of England</v>
          </cell>
          <cell r="E779" t="str">
            <v>East of England</v>
          </cell>
          <cell r="F779" t="str">
            <v>Suffolk</v>
          </cell>
          <cell r="G779" t="str">
            <v>Bury St Edmunds</v>
          </cell>
          <cell r="H779" t="str">
            <v>IP14 3QZ</v>
          </cell>
          <cell r="I779" t="str">
            <v>Voluntary Controlled School</v>
          </cell>
          <cell r="J779" t="str">
            <v>Primary</v>
          </cell>
          <cell r="K779" t="str">
            <v>Does not have a sixth form</v>
          </cell>
          <cell r="L779">
            <v>10001879</v>
          </cell>
          <cell r="M779">
            <v>42291</v>
          </cell>
          <cell r="N779">
            <v>42292</v>
          </cell>
          <cell r="O779" t="str">
            <v>Requires Improvement S5 Reinspection Visit 1</v>
          </cell>
          <cell r="P779" t="str">
            <v>Schools - S5</v>
          </cell>
          <cell r="Q779" t="str">
            <v>NULL</v>
          </cell>
          <cell r="R779">
            <v>2</v>
          </cell>
          <cell r="S779" t="str">
            <v>NULL</v>
          </cell>
          <cell r="T779">
            <v>2</v>
          </cell>
          <cell r="U779">
            <v>2</v>
          </cell>
          <cell r="V779">
            <v>2</v>
          </cell>
          <cell r="W779">
            <v>2</v>
          </cell>
          <cell r="X779" t="str">
            <v>NULL</v>
          </cell>
          <cell r="Y779">
            <v>2</v>
          </cell>
          <cell r="Z779" t="str">
            <v>NULL</v>
          </cell>
          <cell r="AA779" t="str">
            <v>NULL</v>
          </cell>
          <cell r="AB779" t="str">
            <v>NULL</v>
          </cell>
          <cell r="AC779" t="str">
            <v>NULL</v>
          </cell>
          <cell r="AD779">
            <v>3</v>
          </cell>
          <cell r="AE779" t="str">
            <v>NULL</v>
          </cell>
          <cell r="AF779">
            <v>3</v>
          </cell>
          <cell r="AG779">
            <v>3</v>
          </cell>
          <cell r="AH779">
            <v>3</v>
          </cell>
          <cell r="AI779">
            <v>3</v>
          </cell>
          <cell r="AJ779" t="str">
            <v>NULL</v>
          </cell>
          <cell r="AK779" t="str">
            <v>NULL</v>
          </cell>
          <cell r="AL779" t="str">
            <v>NULL</v>
          </cell>
        </row>
        <row r="780">
          <cell r="A780">
            <v>124743</v>
          </cell>
          <cell r="B780">
            <v>9353103</v>
          </cell>
          <cell r="C780" t="str">
            <v>Stutton Church of England Voluntary Controlled Primary School</v>
          </cell>
          <cell r="D780" t="str">
            <v>East of England</v>
          </cell>
          <cell r="E780" t="str">
            <v>East of England</v>
          </cell>
          <cell r="F780" t="str">
            <v>Suffolk</v>
          </cell>
          <cell r="G780" t="str">
            <v>South Suffolk</v>
          </cell>
          <cell r="H780" t="str">
            <v>IP9 2RY</v>
          </cell>
          <cell r="I780" t="str">
            <v>Voluntary Controlled School</v>
          </cell>
          <cell r="J780" t="str">
            <v>Primary</v>
          </cell>
          <cell r="K780" t="str">
            <v>Does not have a sixth form</v>
          </cell>
          <cell r="L780">
            <v>10003686</v>
          </cell>
          <cell r="M780">
            <v>42346</v>
          </cell>
          <cell r="N780">
            <v>42347</v>
          </cell>
          <cell r="O780" t="str">
            <v>Maintained Academy and School Short inspection</v>
          </cell>
          <cell r="P780" t="str">
            <v>Schools - S8 deemed S5</v>
          </cell>
          <cell r="Q780" t="str">
            <v>NULL</v>
          </cell>
          <cell r="R780">
            <v>3</v>
          </cell>
          <cell r="S780" t="str">
            <v>NULL</v>
          </cell>
          <cell r="T780">
            <v>3</v>
          </cell>
          <cell r="U780">
            <v>3</v>
          </cell>
          <cell r="V780">
            <v>3</v>
          </cell>
          <cell r="W780">
            <v>3</v>
          </cell>
          <cell r="X780" t="str">
            <v>NULL</v>
          </cell>
          <cell r="Y780">
            <v>3</v>
          </cell>
          <cell r="Z780" t="str">
            <v>NULL</v>
          </cell>
          <cell r="AA780" t="str">
            <v>NULL</v>
          </cell>
          <cell r="AB780" t="str">
            <v>NULL</v>
          </cell>
          <cell r="AC780" t="str">
            <v>NULL</v>
          </cell>
          <cell r="AD780">
            <v>2</v>
          </cell>
          <cell r="AE780" t="str">
            <v>NULL</v>
          </cell>
          <cell r="AF780">
            <v>2</v>
          </cell>
          <cell r="AG780">
            <v>2</v>
          </cell>
          <cell r="AH780">
            <v>2</v>
          </cell>
          <cell r="AI780">
            <v>2</v>
          </cell>
          <cell r="AJ780" t="str">
            <v>NULL</v>
          </cell>
          <cell r="AK780">
            <v>3</v>
          </cell>
          <cell r="AL780">
            <v>9</v>
          </cell>
        </row>
        <row r="781">
          <cell r="A781">
            <v>124757</v>
          </cell>
          <cell r="B781">
            <v>9353124</v>
          </cell>
          <cell r="C781" t="str">
            <v>St Gregory Church of England Voluntary Controlled Primary School</v>
          </cell>
          <cell r="D781" t="str">
            <v>East of England</v>
          </cell>
          <cell r="E781" t="str">
            <v>East of England</v>
          </cell>
          <cell r="F781" t="str">
            <v>Suffolk</v>
          </cell>
          <cell r="G781" t="str">
            <v>South Suffolk</v>
          </cell>
          <cell r="H781" t="str">
            <v>CO10 2BJ</v>
          </cell>
          <cell r="I781" t="str">
            <v>Voluntary Controlled School</v>
          </cell>
          <cell r="J781" t="str">
            <v>Primary</v>
          </cell>
          <cell r="K781" t="str">
            <v>Does not have a sixth form</v>
          </cell>
          <cell r="L781">
            <v>10009889</v>
          </cell>
          <cell r="M781">
            <v>42335</v>
          </cell>
          <cell r="N781">
            <v>42335</v>
          </cell>
          <cell r="O781" t="str">
            <v>Requires Improvement monitoring Visit 2</v>
          </cell>
          <cell r="P781" t="str">
            <v>Schools - S8</v>
          </cell>
          <cell r="Q781" t="str">
            <v>NULL</v>
          </cell>
          <cell r="R781" t="str">
            <v>NULL</v>
          </cell>
          <cell r="S781" t="str">
            <v>NULL</v>
          </cell>
          <cell r="T781" t="str">
            <v>NULL</v>
          </cell>
          <cell r="U781" t="str">
            <v>NULL</v>
          </cell>
          <cell r="V781" t="str">
            <v>NULL</v>
          </cell>
          <cell r="W781" t="str">
            <v>NULL</v>
          </cell>
          <cell r="X781" t="str">
            <v>NULL</v>
          </cell>
          <cell r="Y781" t="str">
            <v>NULL</v>
          </cell>
          <cell r="Z781" t="str">
            <v>NULL</v>
          </cell>
          <cell r="AA781" t="str">
            <v>NULL</v>
          </cell>
          <cell r="AB781" t="str">
            <v>NULL</v>
          </cell>
          <cell r="AC781" t="str">
            <v>NULL</v>
          </cell>
          <cell r="AD781">
            <v>3</v>
          </cell>
          <cell r="AE781" t="str">
            <v>NULL</v>
          </cell>
          <cell r="AF781">
            <v>3</v>
          </cell>
          <cell r="AG781">
            <v>3</v>
          </cell>
          <cell r="AH781">
            <v>2</v>
          </cell>
          <cell r="AI781">
            <v>3</v>
          </cell>
          <cell r="AJ781" t="str">
            <v>NULL</v>
          </cell>
          <cell r="AK781">
            <v>3</v>
          </cell>
          <cell r="AL781">
            <v>9</v>
          </cell>
        </row>
        <row r="782">
          <cell r="A782">
            <v>124760</v>
          </cell>
          <cell r="B782">
            <v>9353302</v>
          </cell>
          <cell r="C782" t="str">
            <v>St Mary's Church of England Voluntary Aided Primary School, Hadleigh</v>
          </cell>
          <cell r="D782" t="str">
            <v>East of England</v>
          </cell>
          <cell r="E782" t="str">
            <v>East of England</v>
          </cell>
          <cell r="F782" t="str">
            <v>Suffolk</v>
          </cell>
          <cell r="G782" t="str">
            <v>South Suffolk</v>
          </cell>
          <cell r="H782" t="str">
            <v>IP7 5BH</v>
          </cell>
          <cell r="I782" t="str">
            <v>Voluntary Aided School</v>
          </cell>
          <cell r="J782" t="str">
            <v>Primary</v>
          </cell>
          <cell r="K782" t="str">
            <v>Does not have a sixth form</v>
          </cell>
          <cell r="L782">
            <v>10001873</v>
          </cell>
          <cell r="M782">
            <v>42277</v>
          </cell>
          <cell r="N782">
            <v>42278</v>
          </cell>
          <cell r="O782" t="str">
            <v>Requires Improvement S5 Reinspection Visit 1</v>
          </cell>
          <cell r="P782" t="str">
            <v>Schools - S5</v>
          </cell>
          <cell r="Q782" t="str">
            <v>NULL</v>
          </cell>
          <cell r="R782">
            <v>2</v>
          </cell>
          <cell r="S782" t="str">
            <v>NULL</v>
          </cell>
          <cell r="T782">
            <v>2</v>
          </cell>
          <cell r="U782">
            <v>2</v>
          </cell>
          <cell r="V782">
            <v>2</v>
          </cell>
          <cell r="W782">
            <v>2</v>
          </cell>
          <cell r="X782" t="str">
            <v>NULL</v>
          </cell>
          <cell r="Y782">
            <v>2</v>
          </cell>
          <cell r="Z782" t="str">
            <v>NULL</v>
          </cell>
          <cell r="AA782" t="str">
            <v>NULL</v>
          </cell>
          <cell r="AB782" t="str">
            <v>NULL</v>
          </cell>
          <cell r="AC782" t="str">
            <v>NULL</v>
          </cell>
          <cell r="AD782">
            <v>3</v>
          </cell>
          <cell r="AE782" t="str">
            <v>NULL</v>
          </cell>
          <cell r="AF782">
            <v>3</v>
          </cell>
          <cell r="AG782">
            <v>3</v>
          </cell>
          <cell r="AH782">
            <v>2</v>
          </cell>
          <cell r="AI782">
            <v>3</v>
          </cell>
          <cell r="AJ782" t="str">
            <v>NULL</v>
          </cell>
          <cell r="AK782" t="str">
            <v>NULL</v>
          </cell>
          <cell r="AL782" t="str">
            <v>NULL</v>
          </cell>
        </row>
        <row r="783">
          <cell r="A783">
            <v>124761</v>
          </cell>
          <cell r="B783">
            <v>9353305</v>
          </cell>
          <cell r="C783" t="str">
            <v>All Saints Church of England Voluntary Aided Primary School, Newmarket</v>
          </cell>
          <cell r="D783" t="str">
            <v>East of England</v>
          </cell>
          <cell r="E783" t="str">
            <v>East of England</v>
          </cell>
          <cell r="F783" t="str">
            <v>Suffolk</v>
          </cell>
          <cell r="G783" t="str">
            <v>West Suffolk</v>
          </cell>
          <cell r="H783" t="str">
            <v>CB8 8JE</v>
          </cell>
          <cell r="I783" t="str">
            <v>Voluntary Aided School</v>
          </cell>
          <cell r="J783" t="str">
            <v>Primary</v>
          </cell>
          <cell r="K783" t="str">
            <v>Does not have a sixth form</v>
          </cell>
          <cell r="L783">
            <v>10005544</v>
          </cell>
          <cell r="M783">
            <v>42311</v>
          </cell>
          <cell r="N783">
            <v>42311</v>
          </cell>
          <cell r="O783" t="str">
            <v>Maintained Academy and School Short inspection</v>
          </cell>
          <cell r="P783" t="str">
            <v>Schools - Short inspection</v>
          </cell>
          <cell r="Q783" t="str">
            <v>NULL</v>
          </cell>
          <cell r="R783" t="str">
            <v>NULL</v>
          </cell>
          <cell r="S783" t="str">
            <v>NULL</v>
          </cell>
          <cell r="T783" t="str">
            <v>NULL</v>
          </cell>
          <cell r="U783" t="str">
            <v>NULL</v>
          </cell>
          <cell r="V783" t="str">
            <v>NULL</v>
          </cell>
          <cell r="W783" t="str">
            <v>NULL</v>
          </cell>
          <cell r="X783" t="str">
            <v>NULL</v>
          </cell>
          <cell r="Y783" t="str">
            <v>NULL</v>
          </cell>
          <cell r="Z783" t="str">
            <v>NULL</v>
          </cell>
          <cell r="AA783" t="str">
            <v>NULL</v>
          </cell>
          <cell r="AB783" t="str">
            <v>NULL</v>
          </cell>
          <cell r="AC783" t="str">
            <v>NULL</v>
          </cell>
          <cell r="AD783">
            <v>2</v>
          </cell>
          <cell r="AE783" t="str">
            <v>NULL</v>
          </cell>
          <cell r="AF783">
            <v>2</v>
          </cell>
          <cell r="AG783">
            <v>2</v>
          </cell>
          <cell r="AH783">
            <v>2</v>
          </cell>
          <cell r="AI783">
            <v>2</v>
          </cell>
          <cell r="AJ783" t="str">
            <v>NULL</v>
          </cell>
          <cell r="AK783">
            <v>2</v>
          </cell>
          <cell r="AL783">
            <v>9</v>
          </cell>
        </row>
        <row r="784">
          <cell r="A784">
            <v>124763</v>
          </cell>
          <cell r="B784">
            <v>9353310</v>
          </cell>
          <cell r="C784" t="str">
            <v>St Joseph's Roman Catholic Primary School</v>
          </cell>
          <cell r="D784" t="str">
            <v>East of England</v>
          </cell>
          <cell r="E784" t="str">
            <v>East of England</v>
          </cell>
          <cell r="F784" t="str">
            <v>Suffolk</v>
          </cell>
          <cell r="G784" t="str">
            <v>South Suffolk</v>
          </cell>
          <cell r="H784" t="str">
            <v>CO10 1JP</v>
          </cell>
          <cell r="I784" t="str">
            <v>Voluntary Aided School</v>
          </cell>
          <cell r="J784" t="str">
            <v>Primary</v>
          </cell>
          <cell r="K784" t="str">
            <v>Does not have a sixth form</v>
          </cell>
          <cell r="L784">
            <v>10007866</v>
          </cell>
          <cell r="M784">
            <v>42297</v>
          </cell>
          <cell r="N784">
            <v>42297</v>
          </cell>
          <cell r="O784" t="str">
            <v>Requires Improvement monitoring Visit 1</v>
          </cell>
          <cell r="P784" t="str">
            <v>Schools - S8</v>
          </cell>
          <cell r="Q784" t="str">
            <v>NULL</v>
          </cell>
          <cell r="R784" t="str">
            <v>NULL</v>
          </cell>
          <cell r="S784" t="str">
            <v>NULL</v>
          </cell>
          <cell r="T784" t="str">
            <v>NULL</v>
          </cell>
          <cell r="U784" t="str">
            <v>NULL</v>
          </cell>
          <cell r="V784" t="str">
            <v>NULL</v>
          </cell>
          <cell r="W784" t="str">
            <v>NULL</v>
          </cell>
          <cell r="X784" t="str">
            <v>NULL</v>
          </cell>
          <cell r="Y784" t="str">
            <v>NULL</v>
          </cell>
          <cell r="Z784" t="str">
            <v>NULL</v>
          </cell>
          <cell r="AA784" t="str">
            <v>NULL</v>
          </cell>
          <cell r="AB784" t="str">
            <v>NULL</v>
          </cell>
          <cell r="AC784" t="str">
            <v>NULL</v>
          </cell>
          <cell r="AD784">
            <v>3</v>
          </cell>
          <cell r="AE784" t="str">
            <v>NULL</v>
          </cell>
          <cell r="AF784">
            <v>3</v>
          </cell>
          <cell r="AG784">
            <v>3</v>
          </cell>
          <cell r="AH784">
            <v>3</v>
          </cell>
          <cell r="AI784">
            <v>3</v>
          </cell>
          <cell r="AJ784" t="str">
            <v>NULL</v>
          </cell>
          <cell r="AK784">
            <v>3</v>
          </cell>
          <cell r="AL784">
            <v>9</v>
          </cell>
        </row>
        <row r="785">
          <cell r="A785">
            <v>124818</v>
          </cell>
          <cell r="B785">
            <v>9354057</v>
          </cell>
          <cell r="C785" t="str">
            <v>Stowmarket High School</v>
          </cell>
          <cell r="D785" t="str">
            <v>East of England</v>
          </cell>
          <cell r="E785" t="str">
            <v>East of England</v>
          </cell>
          <cell r="F785" t="str">
            <v>Suffolk</v>
          </cell>
          <cell r="G785" t="str">
            <v>Bury St. Edmunds</v>
          </cell>
          <cell r="H785" t="str">
            <v>IP14 1QR</v>
          </cell>
          <cell r="I785" t="str">
            <v>Community School</v>
          </cell>
          <cell r="J785" t="str">
            <v>Secondary</v>
          </cell>
          <cell r="K785" t="str">
            <v>Has a sixth form</v>
          </cell>
          <cell r="L785">
            <v>10001874</v>
          </cell>
          <cell r="M785">
            <v>42270</v>
          </cell>
          <cell r="N785">
            <v>42271</v>
          </cell>
          <cell r="O785" t="str">
            <v>Requires Improvement S5 Reinspection Visit 1</v>
          </cell>
          <cell r="P785" t="str">
            <v>Schools - S5</v>
          </cell>
          <cell r="Q785" t="str">
            <v>NULL</v>
          </cell>
          <cell r="R785">
            <v>3</v>
          </cell>
          <cell r="S785" t="str">
            <v>NULL</v>
          </cell>
          <cell r="T785">
            <v>3</v>
          </cell>
          <cell r="U785">
            <v>3</v>
          </cell>
          <cell r="V785">
            <v>3</v>
          </cell>
          <cell r="W785">
            <v>3</v>
          </cell>
          <cell r="X785" t="str">
            <v>NULL</v>
          </cell>
          <cell r="Y785" t="str">
            <v>NULL</v>
          </cell>
          <cell r="Z785">
            <v>2</v>
          </cell>
          <cell r="AA785" t="str">
            <v>NULL</v>
          </cell>
          <cell r="AB785" t="str">
            <v>NULL</v>
          </cell>
          <cell r="AC785" t="str">
            <v>NULL</v>
          </cell>
          <cell r="AD785">
            <v>3</v>
          </cell>
          <cell r="AE785" t="str">
            <v>NULL</v>
          </cell>
          <cell r="AF785">
            <v>3</v>
          </cell>
          <cell r="AG785">
            <v>3</v>
          </cell>
          <cell r="AH785">
            <v>3</v>
          </cell>
          <cell r="AI785">
            <v>3</v>
          </cell>
          <cell r="AJ785" t="str">
            <v>NULL</v>
          </cell>
          <cell r="AK785" t="str">
            <v>NULL</v>
          </cell>
          <cell r="AL785" t="str">
            <v>NULL</v>
          </cell>
        </row>
        <row r="786">
          <cell r="A786">
            <v>124839</v>
          </cell>
          <cell r="B786">
            <v>9354089</v>
          </cell>
          <cell r="C786" t="str">
            <v>Hardwick Middle School</v>
          </cell>
          <cell r="D786" t="str">
            <v>East of England</v>
          </cell>
          <cell r="E786" t="str">
            <v>East of England</v>
          </cell>
          <cell r="F786" t="str">
            <v>Suffolk</v>
          </cell>
          <cell r="G786" t="str">
            <v>Bury St Edmunds</v>
          </cell>
          <cell r="H786" t="str">
            <v>IP33 2PD</v>
          </cell>
          <cell r="I786" t="str">
            <v>Community School</v>
          </cell>
          <cell r="J786" t="str">
            <v>Secondary</v>
          </cell>
          <cell r="K786" t="str">
            <v>Does not have a sixth form</v>
          </cell>
          <cell r="L786">
            <v>10006973</v>
          </cell>
          <cell r="M786">
            <v>42325</v>
          </cell>
          <cell r="N786">
            <v>42326</v>
          </cell>
          <cell r="O786" t="str">
            <v>Schools with Serious Weaknesses Visit 3</v>
          </cell>
          <cell r="P786" t="str">
            <v>Schools - S8 deemed S5</v>
          </cell>
          <cell r="Q786" t="str">
            <v>NULL</v>
          </cell>
          <cell r="R786">
            <v>3</v>
          </cell>
          <cell r="S786" t="str">
            <v>NULL</v>
          </cell>
          <cell r="T786">
            <v>3</v>
          </cell>
          <cell r="U786">
            <v>3</v>
          </cell>
          <cell r="V786">
            <v>2</v>
          </cell>
          <cell r="W786">
            <v>2</v>
          </cell>
          <cell r="X786" t="str">
            <v>NULL</v>
          </cell>
          <cell r="Y786" t="str">
            <v>NULL</v>
          </cell>
          <cell r="Z786" t="str">
            <v>NULL</v>
          </cell>
          <cell r="AA786" t="str">
            <v>NULL</v>
          </cell>
          <cell r="AB786" t="str">
            <v>NULL</v>
          </cell>
          <cell r="AC786" t="str">
            <v>NULL</v>
          </cell>
          <cell r="AD786">
            <v>4</v>
          </cell>
          <cell r="AE786" t="str">
            <v>SWK</v>
          </cell>
          <cell r="AF786">
            <v>4</v>
          </cell>
          <cell r="AG786">
            <v>3</v>
          </cell>
          <cell r="AH786">
            <v>3</v>
          </cell>
          <cell r="AI786">
            <v>3</v>
          </cell>
          <cell r="AJ786" t="str">
            <v>NULL</v>
          </cell>
          <cell r="AK786">
            <v>9</v>
          </cell>
          <cell r="AL786">
            <v>9</v>
          </cell>
        </row>
        <row r="787">
          <cell r="A787">
            <v>124840</v>
          </cell>
          <cell r="B787">
            <v>9354090</v>
          </cell>
          <cell r="C787" t="str">
            <v>Northgate High School</v>
          </cell>
          <cell r="D787" t="str">
            <v>East of England</v>
          </cell>
          <cell r="E787" t="str">
            <v>East of England</v>
          </cell>
          <cell r="F787" t="str">
            <v>Suffolk</v>
          </cell>
          <cell r="G787" t="str">
            <v>Ipswich</v>
          </cell>
          <cell r="H787" t="str">
            <v>IP4 3DL</v>
          </cell>
          <cell r="I787" t="str">
            <v>Community School</v>
          </cell>
          <cell r="J787" t="str">
            <v>Secondary</v>
          </cell>
          <cell r="K787" t="str">
            <v>Has a sixth form</v>
          </cell>
          <cell r="L787">
            <v>10005602</v>
          </cell>
          <cell r="M787">
            <v>42353</v>
          </cell>
          <cell r="N787">
            <v>42353</v>
          </cell>
          <cell r="O787" t="str">
            <v>Maintained Academy and School Short inspection</v>
          </cell>
          <cell r="P787" t="str">
            <v>Schools - Short inspection</v>
          </cell>
          <cell r="Q787" t="str">
            <v>NULL</v>
          </cell>
          <cell r="R787" t="str">
            <v>NULL</v>
          </cell>
          <cell r="S787" t="str">
            <v>NULL</v>
          </cell>
          <cell r="T787" t="str">
            <v>NULL</v>
          </cell>
          <cell r="U787" t="str">
            <v>NULL</v>
          </cell>
          <cell r="V787" t="str">
            <v>NULL</v>
          </cell>
          <cell r="W787" t="str">
            <v>NULL</v>
          </cell>
          <cell r="X787" t="str">
            <v>NULL</v>
          </cell>
          <cell r="Y787" t="str">
            <v>NULL</v>
          </cell>
          <cell r="Z787" t="str">
            <v>NULL</v>
          </cell>
          <cell r="AA787" t="str">
            <v>NULL</v>
          </cell>
          <cell r="AB787" t="str">
            <v>NULL</v>
          </cell>
          <cell r="AC787" t="str">
            <v>NULL</v>
          </cell>
          <cell r="AD787">
            <v>2</v>
          </cell>
          <cell r="AE787" t="str">
            <v>NULL</v>
          </cell>
          <cell r="AF787">
            <v>2</v>
          </cell>
          <cell r="AG787">
            <v>2</v>
          </cell>
          <cell r="AH787">
            <v>2</v>
          </cell>
          <cell r="AI787">
            <v>2</v>
          </cell>
          <cell r="AJ787" t="str">
            <v>NULL</v>
          </cell>
          <cell r="AK787">
            <v>9</v>
          </cell>
          <cell r="AL787" t="str">
            <v>NULL</v>
          </cell>
        </row>
        <row r="788">
          <cell r="A788">
            <v>124851</v>
          </cell>
          <cell r="B788">
            <v>9354101</v>
          </cell>
          <cell r="C788" t="str">
            <v>The Benjamin Britten High School</v>
          </cell>
          <cell r="D788" t="str">
            <v>East of England</v>
          </cell>
          <cell r="E788" t="str">
            <v>East of England</v>
          </cell>
          <cell r="F788" t="str">
            <v>Suffolk</v>
          </cell>
          <cell r="G788" t="str">
            <v>Waveney</v>
          </cell>
          <cell r="H788" t="str">
            <v>NR32 4PZ</v>
          </cell>
          <cell r="I788" t="str">
            <v>Community School</v>
          </cell>
          <cell r="J788" t="str">
            <v>Secondary</v>
          </cell>
          <cell r="K788" t="str">
            <v>Does not have a sixth form</v>
          </cell>
          <cell r="L788">
            <v>10005307</v>
          </cell>
          <cell r="M788">
            <v>42332</v>
          </cell>
          <cell r="N788">
            <v>42333</v>
          </cell>
          <cell r="O788" t="str">
            <v>Schools into Special Measures Visit 3</v>
          </cell>
          <cell r="P788" t="str">
            <v>Schools - S8</v>
          </cell>
          <cell r="Q788" t="str">
            <v>NULL</v>
          </cell>
          <cell r="R788" t="str">
            <v>NULL</v>
          </cell>
          <cell r="S788" t="str">
            <v>NULL</v>
          </cell>
          <cell r="T788" t="str">
            <v>NULL</v>
          </cell>
          <cell r="U788" t="str">
            <v>NULL</v>
          </cell>
          <cell r="V788" t="str">
            <v>NULL</v>
          </cell>
          <cell r="W788" t="str">
            <v>NULL</v>
          </cell>
          <cell r="X788" t="str">
            <v>NULL</v>
          </cell>
          <cell r="Y788" t="str">
            <v>NULL</v>
          </cell>
          <cell r="Z788" t="str">
            <v>NULL</v>
          </cell>
          <cell r="AA788" t="str">
            <v>NULL</v>
          </cell>
          <cell r="AB788" t="str">
            <v>NULL</v>
          </cell>
          <cell r="AC788" t="str">
            <v>NULL</v>
          </cell>
          <cell r="AD788">
            <v>4</v>
          </cell>
          <cell r="AE788" t="str">
            <v>SM</v>
          </cell>
          <cell r="AF788">
            <v>4</v>
          </cell>
          <cell r="AG788">
            <v>4</v>
          </cell>
          <cell r="AH788">
            <v>4</v>
          </cell>
          <cell r="AI788">
            <v>4</v>
          </cell>
          <cell r="AJ788" t="str">
            <v>NULL</v>
          </cell>
          <cell r="AK788">
            <v>9</v>
          </cell>
          <cell r="AL788">
            <v>9</v>
          </cell>
        </row>
        <row r="789">
          <cell r="A789">
            <v>124956</v>
          </cell>
          <cell r="B789">
            <v>9362085</v>
          </cell>
          <cell r="C789" t="str">
            <v>Epsom Primary and Nursery School</v>
          </cell>
          <cell r="D789" t="str">
            <v>South East</v>
          </cell>
          <cell r="E789" t="str">
            <v>South East</v>
          </cell>
          <cell r="F789" t="str">
            <v>Surrey</v>
          </cell>
          <cell r="G789" t="str">
            <v>Epsom and Ewell</v>
          </cell>
          <cell r="H789" t="str">
            <v>KT19 8SD</v>
          </cell>
          <cell r="I789" t="str">
            <v>Community School</v>
          </cell>
          <cell r="J789" t="str">
            <v>Primary</v>
          </cell>
          <cell r="K789" t="str">
            <v>Does not have a sixth form</v>
          </cell>
          <cell r="L789">
            <v>10002316</v>
          </cell>
          <cell r="M789">
            <v>42339</v>
          </cell>
          <cell r="N789">
            <v>42340</v>
          </cell>
          <cell r="O789" t="str">
            <v>Requires Improvement S5 Reinspection Visit 1</v>
          </cell>
          <cell r="P789" t="str">
            <v>Schools - S5</v>
          </cell>
          <cell r="Q789" t="str">
            <v>NULL</v>
          </cell>
          <cell r="R789">
            <v>2</v>
          </cell>
          <cell r="S789" t="str">
            <v>NULL</v>
          </cell>
          <cell r="T789">
            <v>2</v>
          </cell>
          <cell r="U789">
            <v>2</v>
          </cell>
          <cell r="V789">
            <v>1</v>
          </cell>
          <cell r="W789">
            <v>1</v>
          </cell>
          <cell r="X789" t="str">
            <v>NULL</v>
          </cell>
          <cell r="Y789">
            <v>1</v>
          </cell>
          <cell r="Z789" t="str">
            <v>NULL</v>
          </cell>
          <cell r="AA789" t="str">
            <v>NULL</v>
          </cell>
          <cell r="AB789" t="str">
            <v>NULL</v>
          </cell>
          <cell r="AC789" t="str">
            <v>NULL</v>
          </cell>
          <cell r="AD789">
            <v>3</v>
          </cell>
          <cell r="AE789" t="str">
            <v>NULL</v>
          </cell>
          <cell r="AF789">
            <v>3</v>
          </cell>
          <cell r="AG789">
            <v>3</v>
          </cell>
          <cell r="AH789">
            <v>2</v>
          </cell>
          <cell r="AI789">
            <v>2</v>
          </cell>
          <cell r="AJ789" t="str">
            <v>NULL</v>
          </cell>
          <cell r="AK789" t="str">
            <v>NULL</v>
          </cell>
          <cell r="AL789" t="str">
            <v>NULL</v>
          </cell>
        </row>
        <row r="790">
          <cell r="A790">
            <v>124971</v>
          </cell>
          <cell r="B790">
            <v>9362124</v>
          </cell>
          <cell r="C790" t="str">
            <v>Felbridge Primary School</v>
          </cell>
          <cell r="D790" t="str">
            <v>South East</v>
          </cell>
          <cell r="E790" t="str">
            <v>South East</v>
          </cell>
          <cell r="F790" t="str">
            <v>Surrey</v>
          </cell>
          <cell r="G790" t="str">
            <v>East Surrey</v>
          </cell>
          <cell r="H790" t="str">
            <v>RH19 2NT</v>
          </cell>
          <cell r="I790" t="str">
            <v>Community School</v>
          </cell>
          <cell r="J790" t="str">
            <v>Primary</v>
          </cell>
          <cell r="K790" t="str">
            <v>Does not have a sixth form</v>
          </cell>
          <cell r="L790">
            <v>10001272</v>
          </cell>
          <cell r="M790">
            <v>42353</v>
          </cell>
          <cell r="N790">
            <v>42354</v>
          </cell>
          <cell r="O790" t="str">
            <v>Maintained Academy and School Short inspection</v>
          </cell>
          <cell r="P790" t="str">
            <v>Schools - S8 deemed S5</v>
          </cell>
          <cell r="Q790" t="str">
            <v>NULL</v>
          </cell>
          <cell r="R790">
            <v>2</v>
          </cell>
          <cell r="S790" t="str">
            <v>NULL</v>
          </cell>
          <cell r="T790">
            <v>2</v>
          </cell>
          <cell r="U790">
            <v>2</v>
          </cell>
          <cell r="V790">
            <v>2</v>
          </cell>
          <cell r="W790">
            <v>2</v>
          </cell>
          <cell r="X790" t="str">
            <v>NULL</v>
          </cell>
          <cell r="Y790">
            <v>2</v>
          </cell>
          <cell r="Z790" t="str">
            <v>NULL</v>
          </cell>
          <cell r="AA790" t="str">
            <v>NULL</v>
          </cell>
          <cell r="AB790" t="str">
            <v>NULL</v>
          </cell>
          <cell r="AC790" t="str">
            <v>NULL</v>
          </cell>
          <cell r="AD790">
            <v>2</v>
          </cell>
          <cell r="AE790" t="str">
            <v>NULL</v>
          </cell>
          <cell r="AF790">
            <v>2</v>
          </cell>
          <cell r="AG790">
            <v>2</v>
          </cell>
          <cell r="AH790">
            <v>2</v>
          </cell>
          <cell r="AI790">
            <v>2</v>
          </cell>
          <cell r="AJ790" t="str">
            <v>NULL</v>
          </cell>
          <cell r="AK790">
            <v>2</v>
          </cell>
          <cell r="AL790">
            <v>9</v>
          </cell>
        </row>
        <row r="791">
          <cell r="A791">
            <v>124998</v>
          </cell>
          <cell r="B791">
            <v>9362270</v>
          </cell>
          <cell r="C791" t="str">
            <v>Brookwood Primary School</v>
          </cell>
          <cell r="D791" t="str">
            <v>South East</v>
          </cell>
          <cell r="E791" t="str">
            <v>South East</v>
          </cell>
          <cell r="F791" t="str">
            <v>Surrey</v>
          </cell>
          <cell r="G791" t="str">
            <v>Woking</v>
          </cell>
          <cell r="H791" t="str">
            <v>GU24 0HF</v>
          </cell>
          <cell r="I791" t="str">
            <v>Community School</v>
          </cell>
          <cell r="J791" t="str">
            <v>Primary</v>
          </cell>
          <cell r="K791" t="str">
            <v>Does not have a sixth form</v>
          </cell>
          <cell r="L791">
            <v>10002306</v>
          </cell>
          <cell r="M791">
            <v>42333</v>
          </cell>
          <cell r="N791">
            <v>42334</v>
          </cell>
          <cell r="O791" t="str">
            <v>Requires Improvement S5 Reinspection Visit 1</v>
          </cell>
          <cell r="P791" t="str">
            <v>Schools - S5</v>
          </cell>
          <cell r="Q791" t="str">
            <v>NULL</v>
          </cell>
          <cell r="R791">
            <v>2</v>
          </cell>
          <cell r="S791" t="str">
            <v>NULL</v>
          </cell>
          <cell r="T791">
            <v>2</v>
          </cell>
          <cell r="U791">
            <v>2</v>
          </cell>
          <cell r="V791">
            <v>2</v>
          </cell>
          <cell r="W791">
            <v>2</v>
          </cell>
          <cell r="X791" t="str">
            <v>NULL</v>
          </cell>
          <cell r="Y791">
            <v>2</v>
          </cell>
          <cell r="Z791" t="str">
            <v>NULL</v>
          </cell>
          <cell r="AA791" t="str">
            <v>NULL</v>
          </cell>
          <cell r="AB791" t="str">
            <v>NULL</v>
          </cell>
          <cell r="AC791" t="str">
            <v>NULL</v>
          </cell>
          <cell r="AD791">
            <v>3</v>
          </cell>
          <cell r="AE791" t="str">
            <v>NULL</v>
          </cell>
          <cell r="AF791">
            <v>3</v>
          </cell>
          <cell r="AG791">
            <v>3</v>
          </cell>
          <cell r="AH791">
            <v>2</v>
          </cell>
          <cell r="AI791">
            <v>3</v>
          </cell>
          <cell r="AJ791" t="str">
            <v>NULL</v>
          </cell>
          <cell r="AK791" t="str">
            <v>NULL</v>
          </cell>
          <cell r="AL791" t="str">
            <v>NULL</v>
          </cell>
        </row>
        <row r="792">
          <cell r="A792">
            <v>125009</v>
          </cell>
          <cell r="B792">
            <v>9365220</v>
          </cell>
          <cell r="C792" t="str">
            <v>Bushy Hill Junior School</v>
          </cell>
          <cell r="D792" t="str">
            <v>South East</v>
          </cell>
          <cell r="E792" t="str">
            <v>South East</v>
          </cell>
          <cell r="F792" t="str">
            <v>Surrey</v>
          </cell>
          <cell r="G792" t="str">
            <v>Guildford</v>
          </cell>
          <cell r="H792" t="str">
            <v>GU1 2SG</v>
          </cell>
          <cell r="I792" t="str">
            <v>Foundation School</v>
          </cell>
          <cell r="J792" t="str">
            <v>Primary</v>
          </cell>
          <cell r="K792" t="str">
            <v>Does not have a sixth form</v>
          </cell>
          <cell r="L792">
            <v>10007318</v>
          </cell>
          <cell r="M792">
            <v>42320</v>
          </cell>
          <cell r="N792">
            <v>42320</v>
          </cell>
          <cell r="O792" t="str">
            <v>Requires Improvement monitoring Visit 1</v>
          </cell>
          <cell r="P792" t="str">
            <v>Schools - S8</v>
          </cell>
          <cell r="Q792" t="str">
            <v>NULL</v>
          </cell>
          <cell r="R792" t="str">
            <v>NULL</v>
          </cell>
          <cell r="S792" t="str">
            <v>NULL</v>
          </cell>
          <cell r="T792" t="str">
            <v>NULL</v>
          </cell>
          <cell r="U792" t="str">
            <v>NULL</v>
          </cell>
          <cell r="V792" t="str">
            <v>NULL</v>
          </cell>
          <cell r="W792" t="str">
            <v>NULL</v>
          </cell>
          <cell r="X792" t="str">
            <v>NULL</v>
          </cell>
          <cell r="Y792" t="str">
            <v>NULL</v>
          </cell>
          <cell r="Z792" t="str">
            <v>NULL</v>
          </cell>
          <cell r="AA792" t="str">
            <v>NULL</v>
          </cell>
          <cell r="AB792" t="str">
            <v>NULL</v>
          </cell>
          <cell r="AC792" t="str">
            <v>NULL</v>
          </cell>
          <cell r="AD792">
            <v>3</v>
          </cell>
          <cell r="AE792" t="str">
            <v>NULL</v>
          </cell>
          <cell r="AF792">
            <v>3</v>
          </cell>
          <cell r="AG792">
            <v>3</v>
          </cell>
          <cell r="AH792">
            <v>2</v>
          </cell>
          <cell r="AI792">
            <v>3</v>
          </cell>
          <cell r="AJ792" t="str">
            <v>NULL</v>
          </cell>
          <cell r="AK792">
            <v>9</v>
          </cell>
          <cell r="AL792">
            <v>9</v>
          </cell>
        </row>
        <row r="793">
          <cell r="A793">
            <v>125012</v>
          </cell>
          <cell r="B793">
            <v>9362311</v>
          </cell>
          <cell r="C793" t="str">
            <v>Meath Green Junior School</v>
          </cell>
          <cell r="D793" t="str">
            <v>South East</v>
          </cell>
          <cell r="E793" t="str">
            <v>South East</v>
          </cell>
          <cell r="F793" t="str">
            <v>Surrey</v>
          </cell>
          <cell r="G793" t="str">
            <v>East Surrey</v>
          </cell>
          <cell r="H793" t="str">
            <v>RH6 8HW</v>
          </cell>
          <cell r="I793" t="str">
            <v>Community School</v>
          </cell>
          <cell r="J793" t="str">
            <v>Primary</v>
          </cell>
          <cell r="K793" t="str">
            <v>Does not have a sixth form</v>
          </cell>
          <cell r="L793">
            <v>10002310</v>
          </cell>
          <cell r="M793">
            <v>42312</v>
          </cell>
          <cell r="N793">
            <v>42313</v>
          </cell>
          <cell r="O793" t="str">
            <v>Requires Improvement S5 Reinspection Visit 1</v>
          </cell>
          <cell r="P793" t="str">
            <v>Schools - S5</v>
          </cell>
          <cell r="Q793" t="str">
            <v>NULL</v>
          </cell>
          <cell r="R793">
            <v>2</v>
          </cell>
          <cell r="S793" t="str">
            <v>NULL</v>
          </cell>
          <cell r="T793">
            <v>2</v>
          </cell>
          <cell r="U793">
            <v>2</v>
          </cell>
          <cell r="V793">
            <v>2</v>
          </cell>
          <cell r="W793">
            <v>2</v>
          </cell>
          <cell r="X793" t="str">
            <v>NULL</v>
          </cell>
          <cell r="Y793" t="str">
            <v>NULL</v>
          </cell>
          <cell r="Z793" t="str">
            <v>NULL</v>
          </cell>
          <cell r="AA793" t="str">
            <v>NULL</v>
          </cell>
          <cell r="AB793" t="str">
            <v>NULL</v>
          </cell>
          <cell r="AC793" t="str">
            <v>NULL</v>
          </cell>
          <cell r="AD793">
            <v>3</v>
          </cell>
          <cell r="AE793" t="str">
            <v>NULL</v>
          </cell>
          <cell r="AF793">
            <v>3</v>
          </cell>
          <cell r="AG793">
            <v>3</v>
          </cell>
          <cell r="AH793">
            <v>3</v>
          </cell>
          <cell r="AI793">
            <v>3</v>
          </cell>
          <cell r="AJ793" t="str">
            <v>NULL</v>
          </cell>
          <cell r="AK793" t="str">
            <v>NULL</v>
          </cell>
          <cell r="AL793" t="str">
            <v>NULL</v>
          </cell>
        </row>
        <row r="794">
          <cell r="A794">
            <v>125026</v>
          </cell>
          <cell r="B794">
            <v>9362350</v>
          </cell>
          <cell r="C794" t="str">
            <v>West Ashtead Primary School</v>
          </cell>
          <cell r="D794" t="str">
            <v>South East</v>
          </cell>
          <cell r="E794" t="str">
            <v>South East</v>
          </cell>
          <cell r="F794" t="str">
            <v>Surrey</v>
          </cell>
          <cell r="G794" t="str">
            <v>Epsom and Ewell</v>
          </cell>
          <cell r="H794" t="str">
            <v>KT21 2PX</v>
          </cell>
          <cell r="I794" t="str">
            <v>Community School</v>
          </cell>
          <cell r="J794" t="str">
            <v>Primary</v>
          </cell>
          <cell r="K794" t="str">
            <v>Does not have a sixth form</v>
          </cell>
          <cell r="L794">
            <v>10002317</v>
          </cell>
          <cell r="M794">
            <v>42327</v>
          </cell>
          <cell r="N794">
            <v>42328</v>
          </cell>
          <cell r="O794" t="str">
            <v>Requires Improvement S5 Reinspection Visit 1</v>
          </cell>
          <cell r="P794" t="str">
            <v>Schools - S5</v>
          </cell>
          <cell r="Q794" t="str">
            <v>NULL</v>
          </cell>
          <cell r="R794">
            <v>2</v>
          </cell>
          <cell r="S794" t="str">
            <v>NULL</v>
          </cell>
          <cell r="T794">
            <v>2</v>
          </cell>
          <cell r="U794">
            <v>2</v>
          </cell>
          <cell r="V794">
            <v>2</v>
          </cell>
          <cell r="W794">
            <v>2</v>
          </cell>
          <cell r="X794" t="str">
            <v>NULL</v>
          </cell>
          <cell r="Y794">
            <v>2</v>
          </cell>
          <cell r="Z794" t="str">
            <v>NULL</v>
          </cell>
          <cell r="AA794" t="str">
            <v>NULL</v>
          </cell>
          <cell r="AB794" t="str">
            <v>NULL</v>
          </cell>
          <cell r="AC794" t="str">
            <v>NULL</v>
          </cell>
          <cell r="AD794">
            <v>3</v>
          </cell>
          <cell r="AE794" t="str">
            <v>NULL</v>
          </cell>
          <cell r="AF794">
            <v>3</v>
          </cell>
          <cell r="AG794">
            <v>3</v>
          </cell>
          <cell r="AH794">
            <v>2</v>
          </cell>
          <cell r="AI794">
            <v>3</v>
          </cell>
          <cell r="AJ794" t="str">
            <v>NULL</v>
          </cell>
          <cell r="AK794" t="str">
            <v>NULL</v>
          </cell>
          <cell r="AL794" t="str">
            <v>NULL</v>
          </cell>
        </row>
        <row r="795">
          <cell r="A795">
            <v>125079</v>
          </cell>
          <cell r="B795">
            <v>9362484</v>
          </cell>
          <cell r="C795" t="str">
            <v>Tillingbourne Junior School</v>
          </cell>
          <cell r="D795" t="str">
            <v>South East</v>
          </cell>
          <cell r="E795" t="str">
            <v>South East</v>
          </cell>
          <cell r="F795" t="str">
            <v>Surrey</v>
          </cell>
          <cell r="G795" t="str">
            <v>Guildford</v>
          </cell>
          <cell r="H795" t="str">
            <v>GU4 8NB</v>
          </cell>
          <cell r="I795" t="str">
            <v>Community School</v>
          </cell>
          <cell r="J795" t="str">
            <v>Primary</v>
          </cell>
          <cell r="K795" t="str">
            <v>Does not have a sixth form</v>
          </cell>
          <cell r="L795">
            <v>10007913</v>
          </cell>
          <cell r="M795">
            <v>42339</v>
          </cell>
          <cell r="N795">
            <v>42339</v>
          </cell>
          <cell r="O795" t="str">
            <v>Maintained Academy and School Short inspection</v>
          </cell>
          <cell r="P795" t="str">
            <v>Schools - Short inspection</v>
          </cell>
          <cell r="Q795" t="str">
            <v>NULL</v>
          </cell>
          <cell r="R795" t="str">
            <v>NULL</v>
          </cell>
          <cell r="S795" t="str">
            <v>NULL</v>
          </cell>
          <cell r="T795" t="str">
            <v>NULL</v>
          </cell>
          <cell r="U795" t="str">
            <v>NULL</v>
          </cell>
          <cell r="V795" t="str">
            <v>NULL</v>
          </cell>
          <cell r="W795" t="str">
            <v>NULL</v>
          </cell>
          <cell r="X795" t="str">
            <v>NULL</v>
          </cell>
          <cell r="Y795" t="str">
            <v>NULL</v>
          </cell>
          <cell r="Z795" t="str">
            <v>NULL</v>
          </cell>
          <cell r="AA795" t="str">
            <v>NULL</v>
          </cell>
          <cell r="AB795" t="str">
            <v>NULL</v>
          </cell>
          <cell r="AC795" t="str">
            <v>NULL</v>
          </cell>
          <cell r="AD795">
            <v>2</v>
          </cell>
          <cell r="AE795" t="str">
            <v>NULL</v>
          </cell>
          <cell r="AF795">
            <v>2</v>
          </cell>
          <cell r="AG795">
            <v>2</v>
          </cell>
          <cell r="AH795">
            <v>2</v>
          </cell>
          <cell r="AI795">
            <v>2</v>
          </cell>
          <cell r="AJ795" t="str">
            <v>NULL</v>
          </cell>
          <cell r="AK795">
            <v>9</v>
          </cell>
          <cell r="AL795">
            <v>9</v>
          </cell>
        </row>
        <row r="796">
          <cell r="A796">
            <v>125125</v>
          </cell>
          <cell r="B796">
            <v>9362949</v>
          </cell>
          <cell r="C796" t="str">
            <v>Chandlers Field Primary School</v>
          </cell>
          <cell r="D796" t="str">
            <v>South East</v>
          </cell>
          <cell r="E796" t="str">
            <v>South East</v>
          </cell>
          <cell r="F796" t="str">
            <v>Surrey</v>
          </cell>
          <cell r="G796" t="str">
            <v>Esher and Walton</v>
          </cell>
          <cell r="H796" t="str">
            <v>KT8 2LX</v>
          </cell>
          <cell r="I796" t="str">
            <v>Foundation School</v>
          </cell>
          <cell r="J796" t="str">
            <v>Primary</v>
          </cell>
          <cell r="K796" t="str">
            <v>Does not have a sixth form</v>
          </cell>
          <cell r="L796">
            <v>10002312</v>
          </cell>
          <cell r="M796">
            <v>42290</v>
          </cell>
          <cell r="N796">
            <v>42291</v>
          </cell>
          <cell r="O796" t="str">
            <v>Requires Improvement S5 Reinspection Visit 1</v>
          </cell>
          <cell r="P796" t="str">
            <v>Schools - S5</v>
          </cell>
          <cell r="Q796" t="str">
            <v>NULL</v>
          </cell>
          <cell r="R796">
            <v>3</v>
          </cell>
          <cell r="S796" t="str">
            <v>NULL</v>
          </cell>
          <cell r="T796">
            <v>3</v>
          </cell>
          <cell r="U796">
            <v>3</v>
          </cell>
          <cell r="V796">
            <v>3</v>
          </cell>
          <cell r="W796">
            <v>3</v>
          </cell>
          <cell r="X796" t="str">
            <v>NULL</v>
          </cell>
          <cell r="Y796">
            <v>3</v>
          </cell>
          <cell r="Z796" t="str">
            <v>NULL</v>
          </cell>
          <cell r="AA796" t="str">
            <v>NULL</v>
          </cell>
          <cell r="AB796" t="str">
            <v>NULL</v>
          </cell>
          <cell r="AC796" t="str">
            <v>NULL</v>
          </cell>
          <cell r="AD796">
            <v>3</v>
          </cell>
          <cell r="AE796" t="str">
            <v>NULL</v>
          </cell>
          <cell r="AF796">
            <v>3</v>
          </cell>
          <cell r="AG796">
            <v>3</v>
          </cell>
          <cell r="AH796">
            <v>3</v>
          </cell>
          <cell r="AI796">
            <v>3</v>
          </cell>
          <cell r="AJ796" t="str">
            <v>NULL</v>
          </cell>
          <cell r="AK796" t="str">
            <v>NULL</v>
          </cell>
          <cell r="AL796" t="str">
            <v>NULL</v>
          </cell>
        </row>
        <row r="797">
          <cell r="A797">
            <v>125189</v>
          </cell>
          <cell r="B797">
            <v>9363357</v>
          </cell>
          <cell r="C797" t="str">
            <v>St Nicolas CofE Aided Infant School</v>
          </cell>
          <cell r="D797" t="str">
            <v>South East</v>
          </cell>
          <cell r="E797" t="str">
            <v>South East</v>
          </cell>
          <cell r="F797" t="str">
            <v>Surrey</v>
          </cell>
          <cell r="G797" t="str">
            <v>Guildford</v>
          </cell>
          <cell r="H797" t="str">
            <v>GU2 4YD</v>
          </cell>
          <cell r="I797" t="str">
            <v>Voluntary Aided School</v>
          </cell>
          <cell r="J797" t="str">
            <v>Primary</v>
          </cell>
          <cell r="K797" t="str">
            <v>Does not have a sixth form</v>
          </cell>
          <cell r="L797">
            <v>10001214</v>
          </cell>
          <cell r="M797">
            <v>42325</v>
          </cell>
          <cell r="N797">
            <v>42325</v>
          </cell>
          <cell r="O797" t="str">
            <v>Maintained Academy and School Short inspection</v>
          </cell>
          <cell r="P797" t="str">
            <v>Schools - Short inspection</v>
          </cell>
          <cell r="Q797" t="str">
            <v>NULL</v>
          </cell>
          <cell r="R797" t="str">
            <v>NULL</v>
          </cell>
          <cell r="S797" t="str">
            <v>NULL</v>
          </cell>
          <cell r="T797" t="str">
            <v>NULL</v>
          </cell>
          <cell r="U797" t="str">
            <v>NULL</v>
          </cell>
          <cell r="V797" t="str">
            <v>NULL</v>
          </cell>
          <cell r="W797" t="str">
            <v>NULL</v>
          </cell>
          <cell r="X797" t="str">
            <v>NULL</v>
          </cell>
          <cell r="Y797" t="str">
            <v>NULL</v>
          </cell>
          <cell r="Z797" t="str">
            <v>NULL</v>
          </cell>
          <cell r="AA797" t="str">
            <v>NULL</v>
          </cell>
          <cell r="AB797" t="str">
            <v>NULL</v>
          </cell>
          <cell r="AC797" t="str">
            <v>NULL</v>
          </cell>
          <cell r="AD797">
            <v>2</v>
          </cell>
          <cell r="AE797" t="str">
            <v>NULL</v>
          </cell>
          <cell r="AF797">
            <v>1</v>
          </cell>
          <cell r="AG797">
            <v>2</v>
          </cell>
          <cell r="AH797">
            <v>2</v>
          </cell>
          <cell r="AI797">
            <v>2</v>
          </cell>
          <cell r="AJ797" t="str">
            <v>NULL</v>
          </cell>
          <cell r="AK797">
            <v>2</v>
          </cell>
          <cell r="AL797">
            <v>9</v>
          </cell>
        </row>
        <row r="798">
          <cell r="A798">
            <v>125193</v>
          </cell>
          <cell r="B798">
            <v>9363376</v>
          </cell>
          <cell r="C798" t="str">
            <v>Nutfield Church CofE Primary School</v>
          </cell>
          <cell r="D798" t="str">
            <v>South East</v>
          </cell>
          <cell r="E798" t="str">
            <v>South East</v>
          </cell>
          <cell r="F798" t="str">
            <v>Surrey</v>
          </cell>
          <cell r="G798" t="str">
            <v>East Surrey</v>
          </cell>
          <cell r="H798" t="str">
            <v>RH1 4JJ</v>
          </cell>
          <cell r="I798" t="str">
            <v>Voluntary Aided School</v>
          </cell>
          <cell r="J798" t="str">
            <v>Primary</v>
          </cell>
          <cell r="K798" t="str">
            <v>Does not have a sixth form</v>
          </cell>
          <cell r="L798">
            <v>10006374</v>
          </cell>
          <cell r="M798">
            <v>42298</v>
          </cell>
          <cell r="N798">
            <v>42299</v>
          </cell>
          <cell r="O798" t="str">
            <v>Requires Improvement S5 Reinspection Visit 1</v>
          </cell>
          <cell r="P798" t="str">
            <v>Schools - S5</v>
          </cell>
          <cell r="Q798" t="str">
            <v>NULL</v>
          </cell>
          <cell r="R798">
            <v>2</v>
          </cell>
          <cell r="S798" t="str">
            <v>NULL</v>
          </cell>
          <cell r="T798">
            <v>2</v>
          </cell>
          <cell r="U798">
            <v>2</v>
          </cell>
          <cell r="V798">
            <v>2</v>
          </cell>
          <cell r="W798">
            <v>2</v>
          </cell>
          <cell r="X798" t="str">
            <v>NULL</v>
          </cell>
          <cell r="Y798">
            <v>2</v>
          </cell>
          <cell r="Z798" t="str">
            <v>NULL</v>
          </cell>
          <cell r="AA798" t="str">
            <v>NULL</v>
          </cell>
          <cell r="AB798" t="str">
            <v>NULL</v>
          </cell>
          <cell r="AC798" t="str">
            <v>NULL</v>
          </cell>
          <cell r="AD798">
            <v>3</v>
          </cell>
          <cell r="AE798" t="str">
            <v>NULL</v>
          </cell>
          <cell r="AF798">
            <v>3</v>
          </cell>
          <cell r="AG798">
            <v>3</v>
          </cell>
          <cell r="AH798">
            <v>2</v>
          </cell>
          <cell r="AI798">
            <v>3</v>
          </cell>
          <cell r="AJ798" t="str">
            <v>NULL</v>
          </cell>
          <cell r="AK798" t="str">
            <v>NULL</v>
          </cell>
          <cell r="AL798" t="str">
            <v>NULL</v>
          </cell>
        </row>
        <row r="799">
          <cell r="A799">
            <v>125194</v>
          </cell>
          <cell r="B799">
            <v>9363380</v>
          </cell>
          <cell r="C799" t="str">
            <v>St Mary's CofE Junior School</v>
          </cell>
          <cell r="D799" t="str">
            <v>South East</v>
          </cell>
          <cell r="E799" t="str">
            <v>South East</v>
          </cell>
          <cell r="F799" t="str">
            <v>Surrey</v>
          </cell>
          <cell r="G799" t="str">
            <v>East Surrey</v>
          </cell>
          <cell r="H799" t="str">
            <v>RH8 0NP</v>
          </cell>
          <cell r="I799" t="str">
            <v>Voluntary Aided School</v>
          </cell>
          <cell r="J799" t="str">
            <v>Primary</v>
          </cell>
          <cell r="K799" t="str">
            <v>Does not have a sixth form</v>
          </cell>
          <cell r="L799">
            <v>10001496</v>
          </cell>
          <cell r="M799">
            <v>42353</v>
          </cell>
          <cell r="N799">
            <v>42354</v>
          </cell>
          <cell r="O799" t="str">
            <v>Maintained Academy and School Short inspection</v>
          </cell>
          <cell r="P799" t="str">
            <v>Schools - S8 deemed S5</v>
          </cell>
          <cell r="Q799" t="str">
            <v>NULL</v>
          </cell>
          <cell r="R799">
            <v>1</v>
          </cell>
          <cell r="S799" t="str">
            <v>NULL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 t="str">
            <v>NULL</v>
          </cell>
          <cell r="Y799" t="str">
            <v>NULL</v>
          </cell>
          <cell r="Z799" t="str">
            <v>NULL</v>
          </cell>
          <cell r="AA799" t="str">
            <v>NULL</v>
          </cell>
          <cell r="AB799" t="str">
            <v>NULL</v>
          </cell>
          <cell r="AC799" t="str">
            <v>NULL</v>
          </cell>
          <cell r="AD799">
            <v>2</v>
          </cell>
          <cell r="AE799" t="str">
            <v>NULL</v>
          </cell>
          <cell r="AF799">
            <v>2</v>
          </cell>
          <cell r="AG799">
            <v>2</v>
          </cell>
          <cell r="AH799">
            <v>1</v>
          </cell>
          <cell r="AI799">
            <v>2</v>
          </cell>
          <cell r="AJ799" t="str">
            <v>NULL</v>
          </cell>
          <cell r="AK799">
            <v>9</v>
          </cell>
          <cell r="AL799">
            <v>9</v>
          </cell>
        </row>
        <row r="800">
          <cell r="A800">
            <v>125200</v>
          </cell>
          <cell r="B800">
            <v>9363415</v>
          </cell>
          <cell r="C800" t="str">
            <v>The Chandler CofE Aided Junior School</v>
          </cell>
          <cell r="D800" t="str">
            <v>South East</v>
          </cell>
          <cell r="E800" t="str">
            <v>South East</v>
          </cell>
          <cell r="F800" t="str">
            <v>Surrey</v>
          </cell>
          <cell r="G800" t="str">
            <v>South West Surrey</v>
          </cell>
          <cell r="H800" t="str">
            <v>GU8 5PB</v>
          </cell>
          <cell r="I800" t="str">
            <v>Voluntary Aided School</v>
          </cell>
          <cell r="J800" t="str">
            <v>Primary</v>
          </cell>
          <cell r="K800" t="str">
            <v>Does not have a sixth form</v>
          </cell>
          <cell r="L800">
            <v>10007337</v>
          </cell>
          <cell r="M800">
            <v>42321</v>
          </cell>
          <cell r="N800">
            <v>42321</v>
          </cell>
          <cell r="O800" t="str">
            <v>Requires Improvement monitoring Visit 1</v>
          </cell>
          <cell r="P800" t="str">
            <v>Schools - S8</v>
          </cell>
          <cell r="Q800" t="str">
            <v>NULL</v>
          </cell>
          <cell r="R800" t="str">
            <v>NULL</v>
          </cell>
          <cell r="S800" t="str">
            <v>NULL</v>
          </cell>
          <cell r="T800" t="str">
            <v>NULL</v>
          </cell>
          <cell r="U800" t="str">
            <v>NULL</v>
          </cell>
          <cell r="V800" t="str">
            <v>NULL</v>
          </cell>
          <cell r="W800" t="str">
            <v>NULL</v>
          </cell>
          <cell r="X800" t="str">
            <v>NULL</v>
          </cell>
          <cell r="Y800" t="str">
            <v>NULL</v>
          </cell>
          <cell r="Z800" t="str">
            <v>NULL</v>
          </cell>
          <cell r="AA800" t="str">
            <v>NULL</v>
          </cell>
          <cell r="AB800" t="str">
            <v>NULL</v>
          </cell>
          <cell r="AC800" t="str">
            <v>NULL</v>
          </cell>
          <cell r="AD800">
            <v>3</v>
          </cell>
          <cell r="AE800" t="str">
            <v>NULL</v>
          </cell>
          <cell r="AF800">
            <v>3</v>
          </cell>
          <cell r="AG800">
            <v>3</v>
          </cell>
          <cell r="AH800">
            <v>2</v>
          </cell>
          <cell r="AI800">
            <v>3</v>
          </cell>
          <cell r="AJ800" t="str">
            <v>NULL</v>
          </cell>
          <cell r="AK800">
            <v>9</v>
          </cell>
          <cell r="AL800">
            <v>9</v>
          </cell>
        </row>
        <row r="801">
          <cell r="A801">
            <v>125246</v>
          </cell>
          <cell r="B801">
            <v>9363928</v>
          </cell>
          <cell r="C801" t="str">
            <v>Shere CofE Aided Infant School</v>
          </cell>
          <cell r="D801" t="str">
            <v>South East</v>
          </cell>
          <cell r="E801" t="str">
            <v>South East</v>
          </cell>
          <cell r="F801" t="str">
            <v>Surrey</v>
          </cell>
          <cell r="G801" t="str">
            <v>Mole Valley</v>
          </cell>
          <cell r="H801" t="str">
            <v>GU5 9HB</v>
          </cell>
          <cell r="I801" t="str">
            <v>Voluntary Aided School</v>
          </cell>
          <cell r="J801" t="str">
            <v>Primary</v>
          </cell>
          <cell r="K801" t="str">
            <v>Does not have a sixth form</v>
          </cell>
          <cell r="L801">
            <v>10001548</v>
          </cell>
          <cell r="M801">
            <v>42339</v>
          </cell>
          <cell r="N801">
            <v>42339</v>
          </cell>
          <cell r="O801" t="str">
            <v>Maintained Academy and School Short inspection</v>
          </cell>
          <cell r="P801" t="str">
            <v>Schools - Short inspection</v>
          </cell>
          <cell r="Q801" t="str">
            <v>NULL</v>
          </cell>
          <cell r="R801" t="str">
            <v>NULL</v>
          </cell>
          <cell r="S801" t="str">
            <v>NULL</v>
          </cell>
          <cell r="T801" t="str">
            <v>NULL</v>
          </cell>
          <cell r="U801" t="str">
            <v>NULL</v>
          </cell>
          <cell r="V801" t="str">
            <v>NULL</v>
          </cell>
          <cell r="W801" t="str">
            <v>NULL</v>
          </cell>
          <cell r="X801" t="str">
            <v>NULL</v>
          </cell>
          <cell r="Y801" t="str">
            <v>NULL</v>
          </cell>
          <cell r="Z801" t="str">
            <v>NULL</v>
          </cell>
          <cell r="AA801" t="str">
            <v>NULL</v>
          </cell>
          <cell r="AB801" t="str">
            <v>NULL</v>
          </cell>
          <cell r="AC801" t="str">
            <v>NULL</v>
          </cell>
          <cell r="AD801">
            <v>2</v>
          </cell>
          <cell r="AE801" t="str">
            <v>NULL</v>
          </cell>
          <cell r="AF801">
            <v>1</v>
          </cell>
          <cell r="AG801">
            <v>2</v>
          </cell>
          <cell r="AH801">
            <v>2</v>
          </cell>
          <cell r="AI801">
            <v>2</v>
          </cell>
          <cell r="AJ801" t="str">
            <v>NULL</v>
          </cell>
          <cell r="AK801">
            <v>2</v>
          </cell>
          <cell r="AL801">
            <v>9</v>
          </cell>
        </row>
        <row r="802">
          <cell r="A802">
            <v>125249</v>
          </cell>
          <cell r="B802">
            <v>9364058</v>
          </cell>
          <cell r="C802" t="str">
            <v>Broadwater School</v>
          </cell>
          <cell r="D802" t="str">
            <v>South East</v>
          </cell>
          <cell r="E802" t="str">
            <v>South East</v>
          </cell>
          <cell r="F802" t="str">
            <v>Surrey</v>
          </cell>
          <cell r="G802" t="str">
            <v>South West Surrey</v>
          </cell>
          <cell r="H802" t="str">
            <v>GU7 3BW</v>
          </cell>
          <cell r="I802" t="str">
            <v>Community School</v>
          </cell>
          <cell r="J802" t="str">
            <v>Secondary</v>
          </cell>
          <cell r="K802" t="str">
            <v>Does not have a sixth form</v>
          </cell>
          <cell r="L802">
            <v>10000781</v>
          </cell>
          <cell r="M802">
            <v>42353</v>
          </cell>
          <cell r="N802">
            <v>42354</v>
          </cell>
          <cell r="O802" t="str">
            <v>Maintained Academy and School Short inspection</v>
          </cell>
          <cell r="P802" t="str">
            <v>Schools - S8 deemed S5</v>
          </cell>
          <cell r="Q802" t="str">
            <v>NULL</v>
          </cell>
          <cell r="R802">
            <v>2</v>
          </cell>
          <cell r="S802" t="str">
            <v>NULL</v>
          </cell>
          <cell r="T802">
            <v>2</v>
          </cell>
          <cell r="U802">
            <v>2</v>
          </cell>
          <cell r="V802">
            <v>2</v>
          </cell>
          <cell r="W802">
            <v>2</v>
          </cell>
          <cell r="X802" t="str">
            <v>NULL</v>
          </cell>
          <cell r="Y802" t="str">
            <v>NULL</v>
          </cell>
          <cell r="Z802" t="str">
            <v>NULL</v>
          </cell>
          <cell r="AA802" t="str">
            <v>NULL</v>
          </cell>
          <cell r="AB802" t="str">
            <v>NULL</v>
          </cell>
          <cell r="AC802" t="str">
            <v>NULL</v>
          </cell>
          <cell r="AD802">
            <v>2</v>
          </cell>
          <cell r="AE802" t="str">
            <v>NULL</v>
          </cell>
          <cell r="AF802">
            <v>2</v>
          </cell>
          <cell r="AG802">
            <v>2</v>
          </cell>
          <cell r="AH802">
            <v>2</v>
          </cell>
          <cell r="AI802">
            <v>2</v>
          </cell>
          <cell r="AJ802" t="str">
            <v>NULL</v>
          </cell>
          <cell r="AK802">
            <v>9</v>
          </cell>
          <cell r="AL802" t="str">
            <v>NULL</v>
          </cell>
        </row>
        <row r="803">
          <cell r="A803">
            <v>125273</v>
          </cell>
          <cell r="B803">
            <v>9364465</v>
          </cell>
          <cell r="C803" t="str">
            <v>Oakwood School</v>
          </cell>
          <cell r="D803" t="str">
            <v>South East</v>
          </cell>
          <cell r="E803" t="str">
            <v>South East</v>
          </cell>
          <cell r="F803" t="str">
            <v>Surrey</v>
          </cell>
          <cell r="G803" t="str">
            <v>East Surrey</v>
          </cell>
          <cell r="H803" t="str">
            <v>RH6 9AE</v>
          </cell>
          <cell r="I803" t="str">
            <v>Community School</v>
          </cell>
          <cell r="J803" t="str">
            <v>Secondary</v>
          </cell>
          <cell r="K803" t="str">
            <v>Does not have a sixth form</v>
          </cell>
          <cell r="L803">
            <v>10006588</v>
          </cell>
          <cell r="M803">
            <v>42276</v>
          </cell>
          <cell r="N803">
            <v>42277</v>
          </cell>
          <cell r="O803" t="str">
            <v>S8 No Formal Designation Visit</v>
          </cell>
          <cell r="P803" t="str">
            <v>Schools - S8</v>
          </cell>
          <cell r="Q803" t="str">
            <v>NULL</v>
          </cell>
          <cell r="R803" t="str">
            <v>NULL</v>
          </cell>
          <cell r="S803" t="str">
            <v>NULL</v>
          </cell>
          <cell r="T803" t="str">
            <v>NULL</v>
          </cell>
          <cell r="U803" t="str">
            <v>NULL</v>
          </cell>
          <cell r="V803" t="str">
            <v>NULL</v>
          </cell>
          <cell r="W803" t="str">
            <v>NULL</v>
          </cell>
          <cell r="X803" t="str">
            <v>NULL</v>
          </cell>
          <cell r="Y803" t="str">
            <v>NULL</v>
          </cell>
          <cell r="Z803" t="str">
            <v>NULL</v>
          </cell>
          <cell r="AA803" t="str">
            <v>NULL</v>
          </cell>
          <cell r="AB803" t="str">
            <v>NULL</v>
          </cell>
          <cell r="AC803" t="str">
            <v>NULL</v>
          </cell>
          <cell r="AD803">
            <v>2</v>
          </cell>
          <cell r="AE803" t="str">
            <v>NULL</v>
          </cell>
          <cell r="AF803">
            <v>2</v>
          </cell>
          <cell r="AG803">
            <v>2</v>
          </cell>
          <cell r="AH803">
            <v>2</v>
          </cell>
          <cell r="AI803">
            <v>2</v>
          </cell>
          <cell r="AJ803" t="str">
            <v>NULL</v>
          </cell>
          <cell r="AK803" t="str">
            <v>NULL</v>
          </cell>
          <cell r="AL803" t="str">
            <v>NULL</v>
          </cell>
        </row>
        <row r="804">
          <cell r="A804">
            <v>125285</v>
          </cell>
          <cell r="B804">
            <v>9365203</v>
          </cell>
          <cell r="C804" t="str">
            <v>Send CofE First School</v>
          </cell>
          <cell r="D804" t="str">
            <v>South East</v>
          </cell>
          <cell r="E804" t="str">
            <v>South East</v>
          </cell>
          <cell r="F804" t="str">
            <v>Surrey</v>
          </cell>
          <cell r="G804" t="str">
            <v>Mole Valley</v>
          </cell>
          <cell r="H804" t="str">
            <v>GU23 7BS</v>
          </cell>
          <cell r="I804" t="str">
            <v>Foundation School</v>
          </cell>
          <cell r="J804" t="str">
            <v>Primary</v>
          </cell>
          <cell r="K804" t="str">
            <v>Does not have a sixth form</v>
          </cell>
          <cell r="L804">
            <v>10004103</v>
          </cell>
          <cell r="M804">
            <v>42325</v>
          </cell>
          <cell r="N804">
            <v>42326</v>
          </cell>
          <cell r="O804" t="str">
            <v>Schools into Special Measures Visit 2</v>
          </cell>
          <cell r="P804" t="str">
            <v>Schools - S8</v>
          </cell>
          <cell r="Q804" t="str">
            <v>NULL</v>
          </cell>
          <cell r="R804" t="str">
            <v>NULL</v>
          </cell>
          <cell r="S804" t="str">
            <v>NULL</v>
          </cell>
          <cell r="T804" t="str">
            <v>NULL</v>
          </cell>
          <cell r="U804" t="str">
            <v>NULL</v>
          </cell>
          <cell r="V804" t="str">
            <v>NULL</v>
          </cell>
          <cell r="W804" t="str">
            <v>NULL</v>
          </cell>
          <cell r="X804" t="str">
            <v>NULL</v>
          </cell>
          <cell r="Y804" t="str">
            <v>NULL</v>
          </cell>
          <cell r="Z804" t="str">
            <v>NULL</v>
          </cell>
          <cell r="AA804" t="str">
            <v>NULL</v>
          </cell>
          <cell r="AB804" t="str">
            <v>NULL</v>
          </cell>
          <cell r="AC804" t="str">
            <v>NULL</v>
          </cell>
          <cell r="AD804">
            <v>4</v>
          </cell>
          <cell r="AE804" t="str">
            <v>SM</v>
          </cell>
          <cell r="AF804">
            <v>4</v>
          </cell>
          <cell r="AG804">
            <v>4</v>
          </cell>
          <cell r="AH804">
            <v>3</v>
          </cell>
          <cell r="AI804">
            <v>4</v>
          </cell>
          <cell r="AJ804" t="str">
            <v>NULL</v>
          </cell>
          <cell r="AK804">
            <v>4</v>
          </cell>
          <cell r="AL804">
            <v>9</v>
          </cell>
        </row>
        <row r="805">
          <cell r="A805">
            <v>125308</v>
          </cell>
          <cell r="B805">
            <v>9365408</v>
          </cell>
          <cell r="C805" t="str">
            <v>de Stafford School</v>
          </cell>
          <cell r="D805" t="str">
            <v>South East</v>
          </cell>
          <cell r="E805" t="str">
            <v>South East</v>
          </cell>
          <cell r="F805" t="str">
            <v>Surrey</v>
          </cell>
          <cell r="G805" t="str">
            <v>East Surrey</v>
          </cell>
          <cell r="H805" t="str">
            <v>CR3 5YX</v>
          </cell>
          <cell r="I805" t="str">
            <v>Foundation School</v>
          </cell>
          <cell r="J805" t="str">
            <v>Secondary</v>
          </cell>
          <cell r="K805" t="str">
            <v>Does not have a sixth form</v>
          </cell>
          <cell r="L805">
            <v>10002308</v>
          </cell>
          <cell r="M805">
            <v>42291</v>
          </cell>
          <cell r="N805">
            <v>42292</v>
          </cell>
          <cell r="O805" t="str">
            <v>Requires Improvement S5 Reinspection Visit 1</v>
          </cell>
          <cell r="P805" t="str">
            <v>Schools - S5</v>
          </cell>
          <cell r="Q805" t="str">
            <v>NULL</v>
          </cell>
          <cell r="R805">
            <v>2</v>
          </cell>
          <cell r="S805" t="str">
            <v>NULL</v>
          </cell>
          <cell r="T805">
            <v>2</v>
          </cell>
          <cell r="U805">
            <v>2</v>
          </cell>
          <cell r="V805">
            <v>2</v>
          </cell>
          <cell r="W805">
            <v>2</v>
          </cell>
          <cell r="X805" t="str">
            <v>NULL</v>
          </cell>
          <cell r="Y805" t="str">
            <v>NULL</v>
          </cell>
          <cell r="Z805" t="str">
            <v>NULL</v>
          </cell>
          <cell r="AA805" t="str">
            <v>NULL</v>
          </cell>
          <cell r="AB805" t="str">
            <v>NULL</v>
          </cell>
          <cell r="AC805" t="str">
            <v>NULL</v>
          </cell>
          <cell r="AD805">
            <v>3</v>
          </cell>
          <cell r="AE805" t="str">
            <v>NULL</v>
          </cell>
          <cell r="AF805">
            <v>3</v>
          </cell>
          <cell r="AG805">
            <v>3</v>
          </cell>
          <cell r="AH805">
            <v>3</v>
          </cell>
          <cell r="AI805">
            <v>3</v>
          </cell>
          <cell r="AJ805" t="str">
            <v>NULL</v>
          </cell>
          <cell r="AK805" t="str">
            <v>NULL</v>
          </cell>
          <cell r="AL805" t="str">
            <v>NULL</v>
          </cell>
        </row>
        <row r="806">
          <cell r="A806">
            <v>125524</v>
          </cell>
          <cell r="B806">
            <v>9372050</v>
          </cell>
          <cell r="C806" t="str">
            <v>Stratford-upon-Avon Primary School</v>
          </cell>
          <cell r="D806" t="str">
            <v>West Midlands</v>
          </cell>
          <cell r="E806" t="str">
            <v>West Midlands</v>
          </cell>
          <cell r="F806" t="str">
            <v>Warwickshire</v>
          </cell>
          <cell r="G806" t="str">
            <v>Stratford-on-Avon</v>
          </cell>
          <cell r="H806" t="str">
            <v>CV37 6HN</v>
          </cell>
          <cell r="I806" t="str">
            <v>Community School</v>
          </cell>
          <cell r="J806" t="str">
            <v>Primary</v>
          </cell>
          <cell r="K806" t="str">
            <v>Does not have a sixth form</v>
          </cell>
          <cell r="L806">
            <v>10005267</v>
          </cell>
          <cell r="M806">
            <v>42339</v>
          </cell>
          <cell r="N806">
            <v>42340</v>
          </cell>
          <cell r="O806" t="str">
            <v>Schools into Special Measures Visit 2</v>
          </cell>
          <cell r="P806" t="str">
            <v>Schools - S8</v>
          </cell>
          <cell r="Q806" t="str">
            <v>NULL</v>
          </cell>
          <cell r="R806" t="str">
            <v>NULL</v>
          </cell>
          <cell r="S806" t="str">
            <v>NULL</v>
          </cell>
          <cell r="T806" t="str">
            <v>NULL</v>
          </cell>
          <cell r="U806" t="str">
            <v>NULL</v>
          </cell>
          <cell r="V806" t="str">
            <v>NULL</v>
          </cell>
          <cell r="W806" t="str">
            <v>NULL</v>
          </cell>
          <cell r="X806" t="str">
            <v>NULL</v>
          </cell>
          <cell r="Y806" t="str">
            <v>NULL</v>
          </cell>
          <cell r="Z806" t="str">
            <v>NULL</v>
          </cell>
          <cell r="AA806" t="str">
            <v>NULL</v>
          </cell>
          <cell r="AB806" t="str">
            <v>NULL</v>
          </cell>
          <cell r="AC806" t="str">
            <v>NULL</v>
          </cell>
          <cell r="AD806">
            <v>4</v>
          </cell>
          <cell r="AE806" t="str">
            <v>SM</v>
          </cell>
          <cell r="AF806">
            <v>3</v>
          </cell>
          <cell r="AG806">
            <v>3</v>
          </cell>
          <cell r="AH806">
            <v>4</v>
          </cell>
          <cell r="AI806">
            <v>4</v>
          </cell>
          <cell r="AJ806" t="str">
            <v>NULL</v>
          </cell>
          <cell r="AK806">
            <v>3</v>
          </cell>
          <cell r="AL806">
            <v>9</v>
          </cell>
        </row>
        <row r="807">
          <cell r="A807">
            <v>125576</v>
          </cell>
          <cell r="B807">
            <v>9372417</v>
          </cell>
          <cell r="C807" t="str">
            <v>Northlands Primary School</v>
          </cell>
          <cell r="D807" t="str">
            <v>West Midlands</v>
          </cell>
          <cell r="E807" t="str">
            <v>West Midlands</v>
          </cell>
          <cell r="F807" t="str">
            <v>Warwickshire</v>
          </cell>
          <cell r="G807" t="str">
            <v>Rugby</v>
          </cell>
          <cell r="H807" t="str">
            <v>CV21 2SS</v>
          </cell>
          <cell r="I807" t="str">
            <v>Community School</v>
          </cell>
          <cell r="J807" t="str">
            <v>Primary</v>
          </cell>
          <cell r="K807" t="str">
            <v>Does not have a sixth form</v>
          </cell>
          <cell r="L807">
            <v>10002462</v>
          </cell>
          <cell r="M807">
            <v>42319</v>
          </cell>
          <cell r="N807">
            <v>42320</v>
          </cell>
          <cell r="O807" t="str">
            <v>Requires Improvement S5 Reinspection Visit 1</v>
          </cell>
          <cell r="P807" t="str">
            <v>Schools - S5</v>
          </cell>
          <cell r="Q807" t="str">
            <v>NULL</v>
          </cell>
          <cell r="R807">
            <v>2</v>
          </cell>
          <cell r="S807" t="str">
            <v>NULL</v>
          </cell>
          <cell r="T807">
            <v>2</v>
          </cell>
          <cell r="U807">
            <v>2</v>
          </cell>
          <cell r="V807">
            <v>2</v>
          </cell>
          <cell r="W807">
            <v>2</v>
          </cell>
          <cell r="X807" t="str">
            <v>NULL</v>
          </cell>
          <cell r="Y807">
            <v>2</v>
          </cell>
          <cell r="Z807" t="str">
            <v>NULL</v>
          </cell>
          <cell r="AA807" t="str">
            <v>NULL</v>
          </cell>
          <cell r="AB807" t="str">
            <v>NULL</v>
          </cell>
          <cell r="AC807" t="str">
            <v>NULL</v>
          </cell>
          <cell r="AD807">
            <v>3</v>
          </cell>
          <cell r="AE807" t="str">
            <v>NULL</v>
          </cell>
          <cell r="AF807">
            <v>3</v>
          </cell>
          <cell r="AG807">
            <v>3</v>
          </cell>
          <cell r="AH807">
            <v>3</v>
          </cell>
          <cell r="AI807">
            <v>3</v>
          </cell>
          <cell r="AJ807" t="str">
            <v>NULL</v>
          </cell>
          <cell r="AK807" t="str">
            <v>NULL</v>
          </cell>
          <cell r="AL807" t="str">
            <v>NULL</v>
          </cell>
        </row>
        <row r="808">
          <cell r="A808">
            <v>125646</v>
          </cell>
          <cell r="B808">
            <v>9373057</v>
          </cell>
          <cell r="C808" t="str">
            <v>Shottery St Andrew's CofE Primary School</v>
          </cell>
          <cell r="D808" t="str">
            <v>West Midlands</v>
          </cell>
          <cell r="E808" t="str">
            <v>West Midlands</v>
          </cell>
          <cell r="F808" t="str">
            <v>Warwickshire</v>
          </cell>
          <cell r="G808" t="str">
            <v>Stratford-on-Avon</v>
          </cell>
          <cell r="H808" t="str">
            <v>CV37 9BL</v>
          </cell>
          <cell r="I808" t="str">
            <v>Voluntary Controlled School</v>
          </cell>
          <cell r="J808" t="str">
            <v>Primary</v>
          </cell>
          <cell r="K808" t="str">
            <v>Does not have a sixth form</v>
          </cell>
          <cell r="L808">
            <v>10001420</v>
          </cell>
          <cell r="M808">
            <v>42269</v>
          </cell>
          <cell r="N808">
            <v>42269</v>
          </cell>
          <cell r="O808" t="str">
            <v>Maintained Academy and School Short inspection</v>
          </cell>
          <cell r="P808" t="str">
            <v>Schools - Short inspection</v>
          </cell>
          <cell r="Q808" t="str">
            <v>NULL</v>
          </cell>
          <cell r="R808" t="str">
            <v>NULL</v>
          </cell>
          <cell r="S808" t="str">
            <v>NULL</v>
          </cell>
          <cell r="T808" t="str">
            <v>NULL</v>
          </cell>
          <cell r="U808" t="str">
            <v>NULL</v>
          </cell>
          <cell r="V808" t="str">
            <v>NULL</v>
          </cell>
          <cell r="W808" t="str">
            <v>NULL</v>
          </cell>
          <cell r="X808" t="str">
            <v>NULL</v>
          </cell>
          <cell r="Y808" t="str">
            <v>NULL</v>
          </cell>
          <cell r="Z808" t="str">
            <v>NULL</v>
          </cell>
          <cell r="AA808" t="str">
            <v>NULL</v>
          </cell>
          <cell r="AB808" t="str">
            <v>NULL</v>
          </cell>
          <cell r="AC808" t="str">
            <v>NULL</v>
          </cell>
          <cell r="AD808">
            <v>2</v>
          </cell>
          <cell r="AE808" t="str">
            <v>NULL</v>
          </cell>
          <cell r="AF808">
            <v>2</v>
          </cell>
          <cell r="AG808">
            <v>2</v>
          </cell>
          <cell r="AH808">
            <v>1</v>
          </cell>
          <cell r="AI808">
            <v>2</v>
          </cell>
          <cell r="AJ808" t="str">
            <v>NULL</v>
          </cell>
          <cell r="AK808">
            <v>8</v>
          </cell>
          <cell r="AL808" t="str">
            <v>NULL</v>
          </cell>
        </row>
        <row r="809">
          <cell r="A809">
            <v>125649</v>
          </cell>
          <cell r="B809">
            <v>9373068</v>
          </cell>
          <cell r="C809" t="str">
            <v>Tysoe CofE Primary School</v>
          </cell>
          <cell r="D809" t="str">
            <v>West Midlands</v>
          </cell>
          <cell r="E809" t="str">
            <v>West Midlands</v>
          </cell>
          <cell r="F809" t="str">
            <v>Warwickshire</v>
          </cell>
          <cell r="G809" t="str">
            <v>Stratford-on-Avon</v>
          </cell>
          <cell r="H809" t="str">
            <v>CV35 0SH</v>
          </cell>
          <cell r="I809" t="str">
            <v>Voluntary Controlled School</v>
          </cell>
          <cell r="J809" t="str">
            <v>Primary</v>
          </cell>
          <cell r="K809" t="str">
            <v>Does not have a sixth form</v>
          </cell>
          <cell r="L809">
            <v>10002466</v>
          </cell>
          <cell r="M809">
            <v>42270</v>
          </cell>
          <cell r="N809">
            <v>42271</v>
          </cell>
          <cell r="O809" t="str">
            <v>Requires Improvement S5 Reinspection Visit 1</v>
          </cell>
          <cell r="P809" t="str">
            <v>Schools - S5</v>
          </cell>
          <cell r="Q809" t="str">
            <v>NULL</v>
          </cell>
          <cell r="R809">
            <v>2</v>
          </cell>
          <cell r="S809" t="str">
            <v>NULL</v>
          </cell>
          <cell r="T809">
            <v>2</v>
          </cell>
          <cell r="U809">
            <v>2</v>
          </cell>
          <cell r="V809">
            <v>2</v>
          </cell>
          <cell r="W809">
            <v>2</v>
          </cell>
          <cell r="X809" t="str">
            <v>NULL</v>
          </cell>
          <cell r="Y809">
            <v>2</v>
          </cell>
          <cell r="Z809" t="str">
            <v>NULL</v>
          </cell>
          <cell r="AA809" t="str">
            <v>NULL</v>
          </cell>
          <cell r="AB809" t="str">
            <v>NULL</v>
          </cell>
          <cell r="AC809" t="str">
            <v>NULL</v>
          </cell>
          <cell r="AD809">
            <v>3</v>
          </cell>
          <cell r="AE809" t="str">
            <v>NULL</v>
          </cell>
          <cell r="AF809">
            <v>3</v>
          </cell>
          <cell r="AG809">
            <v>3</v>
          </cell>
          <cell r="AH809">
            <v>2</v>
          </cell>
          <cell r="AI809">
            <v>3</v>
          </cell>
          <cell r="AJ809" t="str">
            <v>NULL</v>
          </cell>
          <cell r="AK809" t="str">
            <v>NULL</v>
          </cell>
          <cell r="AL809" t="str">
            <v>NULL</v>
          </cell>
        </row>
        <row r="810">
          <cell r="A810">
            <v>125681</v>
          </cell>
          <cell r="B810">
            <v>9373204</v>
          </cell>
          <cell r="C810" t="str">
            <v>The Willows CofE Primary School</v>
          </cell>
          <cell r="D810" t="str">
            <v>West Midlands</v>
          </cell>
          <cell r="E810" t="str">
            <v>West Midlands</v>
          </cell>
          <cell r="F810" t="str">
            <v>Warwickshire</v>
          </cell>
          <cell r="G810" t="str">
            <v>Stratford-on-Avon</v>
          </cell>
          <cell r="H810" t="str">
            <v>CV37 9QN</v>
          </cell>
          <cell r="I810" t="str">
            <v>Voluntary Controlled School</v>
          </cell>
          <cell r="J810" t="str">
            <v>Primary</v>
          </cell>
          <cell r="K810" t="str">
            <v>Does not have a sixth form</v>
          </cell>
          <cell r="L810">
            <v>10000465</v>
          </cell>
          <cell r="M810">
            <v>42269</v>
          </cell>
          <cell r="N810">
            <v>42269</v>
          </cell>
          <cell r="O810" t="str">
            <v>Maintained Academy and School Short inspection</v>
          </cell>
          <cell r="P810" t="str">
            <v>Schools - S8 deemed S5</v>
          </cell>
          <cell r="Q810" t="str">
            <v>NULL</v>
          </cell>
          <cell r="R810">
            <v>3</v>
          </cell>
          <cell r="S810" t="str">
            <v>NULL</v>
          </cell>
          <cell r="T810">
            <v>3</v>
          </cell>
          <cell r="U810">
            <v>3</v>
          </cell>
          <cell r="V810">
            <v>2</v>
          </cell>
          <cell r="W810">
            <v>3</v>
          </cell>
          <cell r="X810" t="str">
            <v>NULL</v>
          </cell>
          <cell r="Y810">
            <v>2</v>
          </cell>
          <cell r="Z810" t="str">
            <v>NULL</v>
          </cell>
          <cell r="AA810" t="str">
            <v>NULL</v>
          </cell>
          <cell r="AB810" t="str">
            <v>NULL</v>
          </cell>
          <cell r="AC810" t="str">
            <v>NULL</v>
          </cell>
          <cell r="AD810">
            <v>2</v>
          </cell>
          <cell r="AE810" t="str">
            <v>NULL</v>
          </cell>
          <cell r="AF810">
            <v>2</v>
          </cell>
          <cell r="AG810">
            <v>2</v>
          </cell>
          <cell r="AH810">
            <v>2</v>
          </cell>
          <cell r="AI810">
            <v>2</v>
          </cell>
          <cell r="AJ810" t="str">
            <v>NULL</v>
          </cell>
          <cell r="AK810">
            <v>8</v>
          </cell>
          <cell r="AL810" t="str">
            <v>NULL</v>
          </cell>
        </row>
        <row r="811">
          <cell r="A811">
            <v>125763</v>
          </cell>
          <cell r="B811">
            <v>9375204</v>
          </cell>
          <cell r="C811" t="str">
            <v>Dunchurch Infant School</v>
          </cell>
          <cell r="D811" t="str">
            <v>West Midlands</v>
          </cell>
          <cell r="E811" t="str">
            <v>West Midlands</v>
          </cell>
          <cell r="F811" t="str">
            <v>Warwickshire</v>
          </cell>
          <cell r="G811" t="str">
            <v>Kenilworth and Southam</v>
          </cell>
          <cell r="H811" t="str">
            <v>CV22 6PA</v>
          </cell>
          <cell r="I811" t="str">
            <v>Foundation School</v>
          </cell>
          <cell r="J811" t="str">
            <v>Primary</v>
          </cell>
          <cell r="K811" t="str">
            <v>Does not have a sixth form</v>
          </cell>
          <cell r="L811">
            <v>10001560</v>
          </cell>
          <cell r="M811">
            <v>42269</v>
          </cell>
          <cell r="N811">
            <v>42270</v>
          </cell>
          <cell r="O811" t="str">
            <v>Maintained Academy and School Short inspection</v>
          </cell>
          <cell r="P811" t="str">
            <v>Schools - S8 deemed S5</v>
          </cell>
          <cell r="Q811" t="str">
            <v>NULL</v>
          </cell>
          <cell r="R811">
            <v>1</v>
          </cell>
          <cell r="S811" t="str">
            <v>NULL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 t="str">
            <v>NULL</v>
          </cell>
          <cell r="Y811">
            <v>1</v>
          </cell>
          <cell r="Z811" t="str">
            <v>NULL</v>
          </cell>
          <cell r="AA811" t="str">
            <v>NULL</v>
          </cell>
          <cell r="AB811" t="str">
            <v>NULL</v>
          </cell>
          <cell r="AC811" t="str">
            <v>NULL</v>
          </cell>
          <cell r="AD811">
            <v>2</v>
          </cell>
          <cell r="AE811" t="str">
            <v>NULL</v>
          </cell>
          <cell r="AF811">
            <v>2</v>
          </cell>
          <cell r="AG811">
            <v>2</v>
          </cell>
          <cell r="AH811">
            <v>2</v>
          </cell>
          <cell r="AI811">
            <v>2</v>
          </cell>
          <cell r="AJ811" t="str">
            <v>NULL</v>
          </cell>
          <cell r="AK811">
            <v>2</v>
          </cell>
          <cell r="AL811">
            <v>9</v>
          </cell>
        </row>
        <row r="812">
          <cell r="A812">
            <v>125795</v>
          </cell>
          <cell r="B812">
            <v>9377001</v>
          </cell>
          <cell r="C812" t="str">
            <v>River House School</v>
          </cell>
          <cell r="D812" t="str">
            <v>West Midlands</v>
          </cell>
          <cell r="E812" t="str">
            <v>West Midlands</v>
          </cell>
          <cell r="F812" t="str">
            <v>Warwickshire</v>
          </cell>
          <cell r="G812" t="str">
            <v>Stratford-on-Avon</v>
          </cell>
          <cell r="H812" t="str">
            <v>B95 6AD</v>
          </cell>
          <cell r="I812" t="str">
            <v>Community Special School</v>
          </cell>
          <cell r="J812" t="str">
            <v>Special</v>
          </cell>
          <cell r="K812" t="str">
            <v>Not applicable</v>
          </cell>
          <cell r="L812">
            <v>10006877</v>
          </cell>
          <cell r="M812">
            <v>42290</v>
          </cell>
          <cell r="N812">
            <v>42291</v>
          </cell>
          <cell r="O812" t="str">
            <v>Schools into Special Measures Visit 1</v>
          </cell>
          <cell r="P812" t="str">
            <v>Schools - S8</v>
          </cell>
          <cell r="Q812" t="str">
            <v>NULL</v>
          </cell>
          <cell r="R812" t="str">
            <v>NULL</v>
          </cell>
          <cell r="S812" t="str">
            <v>NULL</v>
          </cell>
          <cell r="T812" t="str">
            <v>NULL</v>
          </cell>
          <cell r="U812" t="str">
            <v>NULL</v>
          </cell>
          <cell r="V812" t="str">
            <v>NULL</v>
          </cell>
          <cell r="W812" t="str">
            <v>NULL</v>
          </cell>
          <cell r="X812" t="str">
            <v>NULL</v>
          </cell>
          <cell r="Y812" t="str">
            <v>NULL</v>
          </cell>
          <cell r="Z812" t="str">
            <v>NULL</v>
          </cell>
          <cell r="AA812" t="str">
            <v>NULL</v>
          </cell>
          <cell r="AB812" t="str">
            <v>NULL</v>
          </cell>
          <cell r="AC812" t="str">
            <v>NULL</v>
          </cell>
          <cell r="AD812">
            <v>4</v>
          </cell>
          <cell r="AE812" t="str">
            <v>SM</v>
          </cell>
          <cell r="AF812">
            <v>4</v>
          </cell>
          <cell r="AG812">
            <v>4</v>
          </cell>
          <cell r="AH812">
            <v>4</v>
          </cell>
          <cell r="AI812">
            <v>4</v>
          </cell>
          <cell r="AJ812" t="str">
            <v>NULL</v>
          </cell>
          <cell r="AK812">
            <v>9</v>
          </cell>
          <cell r="AL812">
            <v>9</v>
          </cell>
        </row>
        <row r="813">
          <cell r="A813">
            <v>125809</v>
          </cell>
          <cell r="B813">
            <v>9381003</v>
          </cell>
          <cell r="C813" t="str">
            <v>Horsham Nursery School Children and Family Centre</v>
          </cell>
          <cell r="D813" t="str">
            <v>South East</v>
          </cell>
          <cell r="E813" t="str">
            <v>South East</v>
          </cell>
          <cell r="F813" t="str">
            <v>West Sussex</v>
          </cell>
          <cell r="G813" t="str">
            <v>Horsham</v>
          </cell>
          <cell r="H813" t="str">
            <v>RH13 5UT</v>
          </cell>
          <cell r="I813" t="str">
            <v>LA Nursery School</v>
          </cell>
          <cell r="J813" t="str">
            <v>Nursery</v>
          </cell>
          <cell r="K813" t="str">
            <v>Not applicable</v>
          </cell>
          <cell r="L813">
            <v>10005508</v>
          </cell>
          <cell r="M813">
            <v>42346</v>
          </cell>
          <cell r="N813">
            <v>42346</v>
          </cell>
          <cell r="O813" t="str">
            <v>Maintained Academy and School Short inspection</v>
          </cell>
          <cell r="P813" t="str">
            <v>Schools - Short inspection</v>
          </cell>
          <cell r="Q813" t="str">
            <v>NULL</v>
          </cell>
          <cell r="R813" t="str">
            <v>NULL</v>
          </cell>
          <cell r="S813" t="str">
            <v>NULL</v>
          </cell>
          <cell r="T813" t="str">
            <v>NULL</v>
          </cell>
          <cell r="U813" t="str">
            <v>NULL</v>
          </cell>
          <cell r="V813" t="str">
            <v>NULL</v>
          </cell>
          <cell r="W813" t="str">
            <v>NULL</v>
          </cell>
          <cell r="X813" t="str">
            <v>NULL</v>
          </cell>
          <cell r="Y813" t="str">
            <v>NULL</v>
          </cell>
          <cell r="Z813" t="str">
            <v>NULL</v>
          </cell>
          <cell r="AA813" t="str">
            <v>NULL</v>
          </cell>
          <cell r="AB813" t="str">
            <v>NULL</v>
          </cell>
          <cell r="AC813" t="str">
            <v>NULL</v>
          </cell>
          <cell r="AD813">
            <v>2</v>
          </cell>
          <cell r="AE813" t="str">
            <v>NULL</v>
          </cell>
          <cell r="AF813">
            <v>2</v>
          </cell>
          <cell r="AG813">
            <v>2</v>
          </cell>
          <cell r="AH813">
            <v>2</v>
          </cell>
          <cell r="AI813">
            <v>2</v>
          </cell>
          <cell r="AJ813" t="str">
            <v>NULL</v>
          </cell>
          <cell r="AK813">
            <v>2</v>
          </cell>
          <cell r="AL813" t="str">
            <v>NULL</v>
          </cell>
        </row>
        <row r="814">
          <cell r="A814">
            <v>125836</v>
          </cell>
          <cell r="B814">
            <v>9382036</v>
          </cell>
          <cell r="C814" t="str">
            <v>Northolmes Junior School, Horsham</v>
          </cell>
          <cell r="D814" t="str">
            <v>South East</v>
          </cell>
          <cell r="E814" t="str">
            <v>South East</v>
          </cell>
          <cell r="F814" t="str">
            <v>West Sussex</v>
          </cell>
          <cell r="G814" t="str">
            <v>Horsham</v>
          </cell>
          <cell r="H814" t="str">
            <v>RH12 4ET</v>
          </cell>
          <cell r="I814" t="str">
            <v>Community School</v>
          </cell>
          <cell r="J814" t="str">
            <v>Primary</v>
          </cell>
          <cell r="K814" t="str">
            <v>Does not have a sixth form</v>
          </cell>
          <cell r="L814">
            <v>10005775</v>
          </cell>
          <cell r="M814">
            <v>42284</v>
          </cell>
          <cell r="N814">
            <v>42285</v>
          </cell>
          <cell r="O814" t="str">
            <v>Requires Improvement S5 Reinspection Visit 1</v>
          </cell>
          <cell r="P814" t="str">
            <v>Schools - S5</v>
          </cell>
          <cell r="Q814" t="str">
            <v>NULL</v>
          </cell>
          <cell r="R814">
            <v>3</v>
          </cell>
          <cell r="S814" t="str">
            <v>NULL</v>
          </cell>
          <cell r="T814">
            <v>3</v>
          </cell>
          <cell r="U814">
            <v>3</v>
          </cell>
          <cell r="V814">
            <v>2</v>
          </cell>
          <cell r="W814">
            <v>3</v>
          </cell>
          <cell r="X814" t="str">
            <v>NULL</v>
          </cell>
          <cell r="Y814" t="str">
            <v>NULL</v>
          </cell>
          <cell r="Z814" t="str">
            <v>NULL</v>
          </cell>
          <cell r="AA814" t="str">
            <v>NULL</v>
          </cell>
          <cell r="AB814" t="str">
            <v>NULL</v>
          </cell>
          <cell r="AC814" t="str">
            <v>NULL</v>
          </cell>
          <cell r="AD814">
            <v>3</v>
          </cell>
          <cell r="AE814" t="str">
            <v>NULL</v>
          </cell>
          <cell r="AF814">
            <v>3</v>
          </cell>
          <cell r="AG814">
            <v>3</v>
          </cell>
          <cell r="AH814">
            <v>2</v>
          </cell>
          <cell r="AI814">
            <v>3</v>
          </cell>
          <cell r="AJ814" t="str">
            <v>NULL</v>
          </cell>
          <cell r="AK814" t="str">
            <v>NULL</v>
          </cell>
          <cell r="AL814" t="str">
            <v>NULL</v>
          </cell>
        </row>
        <row r="815">
          <cell r="A815">
            <v>125850</v>
          </cell>
          <cell r="B815">
            <v>9382052</v>
          </cell>
          <cell r="C815" t="str">
            <v>Rusper Primary School</v>
          </cell>
          <cell r="D815" t="str">
            <v>South East</v>
          </cell>
          <cell r="E815" t="str">
            <v>South East</v>
          </cell>
          <cell r="F815" t="str">
            <v>West Sussex</v>
          </cell>
          <cell r="G815" t="str">
            <v>Horsham</v>
          </cell>
          <cell r="H815" t="str">
            <v>RH12 4PR</v>
          </cell>
          <cell r="I815" t="str">
            <v>Community School</v>
          </cell>
          <cell r="J815" t="str">
            <v>Primary</v>
          </cell>
          <cell r="K815" t="str">
            <v>Does not have a sixth form</v>
          </cell>
          <cell r="L815">
            <v>10007312</v>
          </cell>
          <cell r="M815">
            <v>42290</v>
          </cell>
          <cell r="N815">
            <v>42290</v>
          </cell>
          <cell r="O815" t="str">
            <v>Requires Improvement monitoring Visit 1</v>
          </cell>
          <cell r="P815" t="str">
            <v>Schools - S8</v>
          </cell>
          <cell r="Q815" t="str">
            <v>NULL</v>
          </cell>
          <cell r="R815" t="str">
            <v>NULL</v>
          </cell>
          <cell r="S815" t="str">
            <v>NULL</v>
          </cell>
          <cell r="T815" t="str">
            <v>NULL</v>
          </cell>
          <cell r="U815" t="str">
            <v>NULL</v>
          </cell>
          <cell r="V815" t="str">
            <v>NULL</v>
          </cell>
          <cell r="W815" t="str">
            <v>NULL</v>
          </cell>
          <cell r="X815" t="str">
            <v>NULL</v>
          </cell>
          <cell r="Y815" t="str">
            <v>NULL</v>
          </cell>
          <cell r="Z815" t="str">
            <v>NULL</v>
          </cell>
          <cell r="AA815" t="str">
            <v>NULL</v>
          </cell>
          <cell r="AB815" t="str">
            <v>NULL</v>
          </cell>
          <cell r="AC815" t="str">
            <v>NULL</v>
          </cell>
          <cell r="AD815">
            <v>3</v>
          </cell>
          <cell r="AE815" t="str">
            <v>NULL</v>
          </cell>
          <cell r="AF815">
            <v>3</v>
          </cell>
          <cell r="AG815">
            <v>3</v>
          </cell>
          <cell r="AH815">
            <v>2</v>
          </cell>
          <cell r="AI815">
            <v>3</v>
          </cell>
          <cell r="AJ815" t="str">
            <v>NULL</v>
          </cell>
          <cell r="AK815">
            <v>2</v>
          </cell>
          <cell r="AL815">
            <v>9</v>
          </cell>
        </row>
        <row r="816">
          <cell r="A816">
            <v>125936</v>
          </cell>
          <cell r="B816">
            <v>9382209</v>
          </cell>
          <cell r="C816" t="str">
            <v>Warninglid Primary School</v>
          </cell>
          <cell r="D816" t="str">
            <v>South East</v>
          </cell>
          <cell r="E816" t="str">
            <v>South East</v>
          </cell>
          <cell r="F816" t="str">
            <v>West Sussex</v>
          </cell>
          <cell r="G816" t="str">
            <v>Mid Sussex</v>
          </cell>
          <cell r="H816" t="str">
            <v>RH17 5TJ</v>
          </cell>
          <cell r="I816" t="str">
            <v>Community School</v>
          </cell>
          <cell r="J816" t="str">
            <v>Primary</v>
          </cell>
          <cell r="K816" t="str">
            <v>Does not have a sixth form</v>
          </cell>
          <cell r="L816">
            <v>10007305</v>
          </cell>
          <cell r="M816">
            <v>42282</v>
          </cell>
          <cell r="N816">
            <v>42282</v>
          </cell>
          <cell r="O816" t="str">
            <v>Requires Improvement monitoring Visit 1</v>
          </cell>
          <cell r="P816" t="str">
            <v>Schools - S8</v>
          </cell>
          <cell r="Q816" t="str">
            <v>NULL</v>
          </cell>
          <cell r="R816" t="str">
            <v>NULL</v>
          </cell>
          <cell r="S816" t="str">
            <v>NULL</v>
          </cell>
          <cell r="T816" t="str">
            <v>NULL</v>
          </cell>
          <cell r="U816" t="str">
            <v>NULL</v>
          </cell>
          <cell r="V816" t="str">
            <v>NULL</v>
          </cell>
          <cell r="W816" t="str">
            <v>NULL</v>
          </cell>
          <cell r="X816" t="str">
            <v>NULL</v>
          </cell>
          <cell r="Y816" t="str">
            <v>NULL</v>
          </cell>
          <cell r="Z816" t="str">
            <v>NULL</v>
          </cell>
          <cell r="AA816" t="str">
            <v>NULL</v>
          </cell>
          <cell r="AB816" t="str">
            <v>NULL</v>
          </cell>
          <cell r="AC816" t="str">
            <v>NULL</v>
          </cell>
          <cell r="AD816">
            <v>3</v>
          </cell>
          <cell r="AE816" t="str">
            <v>NULL</v>
          </cell>
          <cell r="AF816">
            <v>3</v>
          </cell>
          <cell r="AG816">
            <v>3</v>
          </cell>
          <cell r="AH816">
            <v>2</v>
          </cell>
          <cell r="AI816">
            <v>3</v>
          </cell>
          <cell r="AJ816" t="str">
            <v>NULL</v>
          </cell>
          <cell r="AK816">
            <v>3</v>
          </cell>
          <cell r="AL816">
            <v>9</v>
          </cell>
        </row>
        <row r="817">
          <cell r="A817">
            <v>125961</v>
          </cell>
          <cell r="B817">
            <v>9382239</v>
          </cell>
          <cell r="C817" t="str">
            <v>Chesswood Junior School</v>
          </cell>
          <cell r="D817" t="str">
            <v>South East</v>
          </cell>
          <cell r="E817" t="str">
            <v>South East</v>
          </cell>
          <cell r="F817" t="str">
            <v>West Sussex</v>
          </cell>
          <cell r="G817" t="str">
            <v>Worthing West</v>
          </cell>
          <cell r="H817" t="str">
            <v>BN11 2AA</v>
          </cell>
          <cell r="I817" t="str">
            <v>Community School</v>
          </cell>
          <cell r="J817" t="str">
            <v>Primary</v>
          </cell>
          <cell r="K817" t="str">
            <v>Does not have a sixth form</v>
          </cell>
          <cell r="L817">
            <v>10005723</v>
          </cell>
          <cell r="M817">
            <v>42332</v>
          </cell>
          <cell r="N817">
            <v>42333</v>
          </cell>
          <cell r="O817" t="str">
            <v>Maintained Academy and School Short inspection</v>
          </cell>
          <cell r="P817" t="str">
            <v>Schools - S8 deemed S5</v>
          </cell>
          <cell r="Q817" t="str">
            <v>NULL</v>
          </cell>
          <cell r="R817">
            <v>3</v>
          </cell>
          <cell r="S817" t="str">
            <v>NULL</v>
          </cell>
          <cell r="T817">
            <v>3</v>
          </cell>
          <cell r="U817">
            <v>3</v>
          </cell>
          <cell r="V817">
            <v>2</v>
          </cell>
          <cell r="W817">
            <v>3</v>
          </cell>
          <cell r="X817" t="str">
            <v>NULL</v>
          </cell>
          <cell r="Y817" t="str">
            <v>NULL</v>
          </cell>
          <cell r="Z817" t="str">
            <v>NULL</v>
          </cell>
          <cell r="AA817" t="str">
            <v>NULL</v>
          </cell>
          <cell r="AB817" t="str">
            <v>NULL</v>
          </cell>
          <cell r="AC817" t="str">
            <v>NULL</v>
          </cell>
          <cell r="AD817">
            <v>2</v>
          </cell>
          <cell r="AE817" t="str">
            <v>NULL</v>
          </cell>
          <cell r="AF817">
            <v>2</v>
          </cell>
          <cell r="AG817">
            <v>2</v>
          </cell>
          <cell r="AH817">
            <v>2</v>
          </cell>
          <cell r="AI817">
            <v>2</v>
          </cell>
          <cell r="AJ817" t="str">
            <v>NULL</v>
          </cell>
          <cell r="AK817">
            <v>9</v>
          </cell>
          <cell r="AL817" t="str">
            <v>NULL</v>
          </cell>
        </row>
        <row r="818">
          <cell r="A818">
            <v>125990</v>
          </cell>
          <cell r="B818">
            <v>9383026</v>
          </cell>
          <cell r="C818" t="str">
            <v>Petworth Cof E Primary School</v>
          </cell>
          <cell r="D818" t="str">
            <v>South East</v>
          </cell>
          <cell r="E818" t="str">
            <v>South East</v>
          </cell>
          <cell r="F818" t="str">
            <v>West Sussex</v>
          </cell>
          <cell r="G818" t="str">
            <v>Arundel and South Downs</v>
          </cell>
          <cell r="H818" t="str">
            <v>GU28 0EE</v>
          </cell>
          <cell r="I818" t="str">
            <v>Voluntary Controlled School</v>
          </cell>
          <cell r="J818" t="str">
            <v>Primary</v>
          </cell>
          <cell r="K818" t="str">
            <v>Does not have a sixth form</v>
          </cell>
          <cell r="L818">
            <v>10007326</v>
          </cell>
          <cell r="M818">
            <v>42325</v>
          </cell>
          <cell r="N818">
            <v>42325</v>
          </cell>
          <cell r="O818" t="str">
            <v>Requires Improvement monitoring Visit 1</v>
          </cell>
          <cell r="P818" t="str">
            <v>Schools - S8</v>
          </cell>
          <cell r="Q818" t="str">
            <v>NULL</v>
          </cell>
          <cell r="R818" t="str">
            <v>NULL</v>
          </cell>
          <cell r="S818" t="str">
            <v>NULL</v>
          </cell>
          <cell r="T818" t="str">
            <v>NULL</v>
          </cell>
          <cell r="U818" t="str">
            <v>NULL</v>
          </cell>
          <cell r="V818" t="str">
            <v>NULL</v>
          </cell>
          <cell r="W818" t="str">
            <v>NULL</v>
          </cell>
          <cell r="X818" t="str">
            <v>NULL</v>
          </cell>
          <cell r="Y818" t="str">
            <v>NULL</v>
          </cell>
          <cell r="Z818" t="str">
            <v>NULL</v>
          </cell>
          <cell r="AA818" t="str">
            <v>NULL</v>
          </cell>
          <cell r="AB818" t="str">
            <v>NULL</v>
          </cell>
          <cell r="AC818" t="str">
            <v>NULL</v>
          </cell>
          <cell r="AD818">
            <v>3</v>
          </cell>
          <cell r="AE818" t="str">
            <v>NULL</v>
          </cell>
          <cell r="AF818">
            <v>3</v>
          </cell>
          <cell r="AG818">
            <v>3</v>
          </cell>
          <cell r="AH818">
            <v>3</v>
          </cell>
          <cell r="AI818">
            <v>3</v>
          </cell>
          <cell r="AJ818" t="str">
            <v>NULL</v>
          </cell>
          <cell r="AK818">
            <v>3</v>
          </cell>
          <cell r="AL818">
            <v>9</v>
          </cell>
        </row>
        <row r="819">
          <cell r="A819">
            <v>125997</v>
          </cell>
          <cell r="B819">
            <v>9383036</v>
          </cell>
          <cell r="C819" t="str">
            <v>Walberton and Binsted CofE Primary School</v>
          </cell>
          <cell r="D819" t="str">
            <v>South East</v>
          </cell>
          <cell r="E819" t="str">
            <v>South East</v>
          </cell>
          <cell r="F819" t="str">
            <v>West Sussex</v>
          </cell>
          <cell r="G819" t="str">
            <v>Arundel and South Downs</v>
          </cell>
          <cell r="H819" t="str">
            <v>BN18 0PH</v>
          </cell>
          <cell r="I819" t="str">
            <v>Voluntary Controlled School</v>
          </cell>
          <cell r="J819" t="str">
            <v>Primary</v>
          </cell>
          <cell r="K819" t="str">
            <v>Does not have a sixth form</v>
          </cell>
          <cell r="L819">
            <v>10005890</v>
          </cell>
          <cell r="M819">
            <v>42283</v>
          </cell>
          <cell r="N819">
            <v>42283</v>
          </cell>
          <cell r="O819" t="str">
            <v>Requires Improvement monitoring Visit 1</v>
          </cell>
          <cell r="P819" t="str">
            <v>Schools - S8</v>
          </cell>
          <cell r="Q819" t="str">
            <v>NULL</v>
          </cell>
          <cell r="R819" t="str">
            <v>NULL</v>
          </cell>
          <cell r="S819" t="str">
            <v>NULL</v>
          </cell>
          <cell r="T819" t="str">
            <v>NULL</v>
          </cell>
          <cell r="U819" t="str">
            <v>NULL</v>
          </cell>
          <cell r="V819" t="str">
            <v>NULL</v>
          </cell>
          <cell r="W819" t="str">
            <v>NULL</v>
          </cell>
          <cell r="X819" t="str">
            <v>NULL</v>
          </cell>
          <cell r="Y819" t="str">
            <v>NULL</v>
          </cell>
          <cell r="Z819" t="str">
            <v>NULL</v>
          </cell>
          <cell r="AA819" t="str">
            <v>NULL</v>
          </cell>
          <cell r="AB819" t="str">
            <v>NULL</v>
          </cell>
          <cell r="AC819" t="str">
            <v>NULL</v>
          </cell>
          <cell r="AD819">
            <v>3</v>
          </cell>
          <cell r="AE819" t="str">
            <v>NULL</v>
          </cell>
          <cell r="AF819">
            <v>3</v>
          </cell>
          <cell r="AG819">
            <v>3</v>
          </cell>
          <cell r="AH819">
            <v>2</v>
          </cell>
          <cell r="AI819">
            <v>3</v>
          </cell>
          <cell r="AJ819" t="str">
            <v>NULL</v>
          </cell>
          <cell r="AK819">
            <v>3</v>
          </cell>
          <cell r="AL819">
            <v>9</v>
          </cell>
        </row>
        <row r="820">
          <cell r="A820">
            <v>126007</v>
          </cell>
          <cell r="B820">
            <v>9383052</v>
          </cell>
          <cell r="C820" t="str">
            <v>Bolney CofE Primary School</v>
          </cell>
          <cell r="D820" t="str">
            <v>South East</v>
          </cell>
          <cell r="E820" t="str">
            <v>South East</v>
          </cell>
          <cell r="F820" t="str">
            <v>West Sussex</v>
          </cell>
          <cell r="G820" t="str">
            <v>Mid Sussex</v>
          </cell>
          <cell r="H820" t="str">
            <v>RH17 5QP</v>
          </cell>
          <cell r="I820" t="str">
            <v>Voluntary Controlled School</v>
          </cell>
          <cell r="J820" t="str">
            <v>Primary</v>
          </cell>
          <cell r="K820" t="str">
            <v>Does not have a sixth form</v>
          </cell>
          <cell r="L820">
            <v>10001541</v>
          </cell>
          <cell r="M820">
            <v>42348</v>
          </cell>
          <cell r="N820">
            <v>42348</v>
          </cell>
          <cell r="O820" t="str">
            <v>Maintained Academy and School Short inspection</v>
          </cell>
          <cell r="P820" t="str">
            <v>Schools - Short inspection</v>
          </cell>
          <cell r="Q820" t="str">
            <v>NULL</v>
          </cell>
          <cell r="R820" t="str">
            <v>NULL</v>
          </cell>
          <cell r="S820" t="str">
            <v>NULL</v>
          </cell>
          <cell r="T820" t="str">
            <v>NULL</v>
          </cell>
          <cell r="U820" t="str">
            <v>NULL</v>
          </cell>
          <cell r="V820" t="str">
            <v>NULL</v>
          </cell>
          <cell r="W820" t="str">
            <v>NULL</v>
          </cell>
          <cell r="X820" t="str">
            <v>NULL</v>
          </cell>
          <cell r="Y820" t="str">
            <v>NULL</v>
          </cell>
          <cell r="Z820" t="str">
            <v>NULL</v>
          </cell>
          <cell r="AA820" t="str">
            <v>NULL</v>
          </cell>
          <cell r="AB820" t="str">
            <v>NULL</v>
          </cell>
          <cell r="AC820" t="str">
            <v>NULL</v>
          </cell>
          <cell r="AD820">
            <v>2</v>
          </cell>
          <cell r="AE820" t="str">
            <v>NULL</v>
          </cell>
          <cell r="AF820">
            <v>2</v>
          </cell>
          <cell r="AG820">
            <v>2</v>
          </cell>
          <cell r="AH820">
            <v>1</v>
          </cell>
          <cell r="AI820">
            <v>2</v>
          </cell>
          <cell r="AJ820" t="str">
            <v>NULL</v>
          </cell>
          <cell r="AK820">
            <v>2</v>
          </cell>
          <cell r="AL820">
            <v>9</v>
          </cell>
        </row>
        <row r="821">
          <cell r="A821">
            <v>126023</v>
          </cell>
          <cell r="B821">
            <v>9383305</v>
          </cell>
          <cell r="C821" t="str">
            <v>Central CofE Junior School</v>
          </cell>
          <cell r="D821" t="str">
            <v>South East</v>
          </cell>
          <cell r="E821" t="str">
            <v>South East</v>
          </cell>
          <cell r="F821" t="str">
            <v>West Sussex</v>
          </cell>
          <cell r="G821" t="str">
            <v>Chichester</v>
          </cell>
          <cell r="H821" t="str">
            <v>PO19 1DQ</v>
          </cell>
          <cell r="I821" t="str">
            <v>Voluntary Aided School</v>
          </cell>
          <cell r="J821" t="str">
            <v>Primary</v>
          </cell>
          <cell r="K821" t="str">
            <v>Does not have a sixth form</v>
          </cell>
          <cell r="L821">
            <v>10004104</v>
          </cell>
          <cell r="M821">
            <v>42319</v>
          </cell>
          <cell r="N821">
            <v>42320</v>
          </cell>
          <cell r="O821" t="str">
            <v>Schools into Special Measures Visit 2</v>
          </cell>
          <cell r="P821" t="str">
            <v>Schools - S8</v>
          </cell>
          <cell r="Q821" t="str">
            <v>NULL</v>
          </cell>
          <cell r="R821" t="str">
            <v>NULL</v>
          </cell>
          <cell r="S821" t="str">
            <v>NULL</v>
          </cell>
          <cell r="T821" t="str">
            <v>NULL</v>
          </cell>
          <cell r="U821" t="str">
            <v>NULL</v>
          </cell>
          <cell r="V821" t="str">
            <v>NULL</v>
          </cell>
          <cell r="W821" t="str">
            <v>NULL</v>
          </cell>
          <cell r="X821" t="str">
            <v>NULL</v>
          </cell>
          <cell r="Y821" t="str">
            <v>NULL</v>
          </cell>
          <cell r="Z821" t="str">
            <v>NULL</v>
          </cell>
          <cell r="AA821" t="str">
            <v>NULL</v>
          </cell>
          <cell r="AB821" t="str">
            <v>NULL</v>
          </cell>
          <cell r="AC821" t="str">
            <v>NULL</v>
          </cell>
          <cell r="AD821">
            <v>4</v>
          </cell>
          <cell r="AE821" t="str">
            <v>SM</v>
          </cell>
          <cell r="AF821">
            <v>4</v>
          </cell>
          <cell r="AG821">
            <v>4</v>
          </cell>
          <cell r="AH821">
            <v>3</v>
          </cell>
          <cell r="AI821">
            <v>4</v>
          </cell>
          <cell r="AJ821" t="str">
            <v>NULL</v>
          </cell>
          <cell r="AK821">
            <v>9</v>
          </cell>
          <cell r="AL821">
            <v>9</v>
          </cell>
        </row>
        <row r="822">
          <cell r="A822">
            <v>126042</v>
          </cell>
          <cell r="B822">
            <v>9383334</v>
          </cell>
          <cell r="C822" t="str">
            <v>St Mary's Catholic Primary School, Worthing</v>
          </cell>
          <cell r="D822" t="str">
            <v>South East</v>
          </cell>
          <cell r="E822" t="str">
            <v>South East</v>
          </cell>
          <cell r="F822" t="str">
            <v>West Sussex</v>
          </cell>
          <cell r="G822" t="str">
            <v>Worthing West</v>
          </cell>
          <cell r="H822" t="str">
            <v>BN11 4BD</v>
          </cell>
          <cell r="I822" t="str">
            <v>Voluntary Aided School</v>
          </cell>
          <cell r="J822" t="str">
            <v>Primary</v>
          </cell>
          <cell r="K822" t="str">
            <v>Does not have a sixth form</v>
          </cell>
          <cell r="L822">
            <v>10002296</v>
          </cell>
          <cell r="M822">
            <v>42319</v>
          </cell>
          <cell r="N822">
            <v>42320</v>
          </cell>
          <cell r="O822" t="str">
            <v>Requires Improvement S5 Reinspection Visit 1</v>
          </cell>
          <cell r="P822" t="str">
            <v>Schools - S5</v>
          </cell>
          <cell r="Q822" t="str">
            <v>NULL</v>
          </cell>
          <cell r="R822">
            <v>4</v>
          </cell>
          <cell r="S822" t="str">
            <v>SWK</v>
          </cell>
          <cell r="T822">
            <v>4</v>
          </cell>
          <cell r="U822">
            <v>4</v>
          </cell>
          <cell r="V822">
            <v>3</v>
          </cell>
          <cell r="W822">
            <v>3</v>
          </cell>
          <cell r="X822" t="str">
            <v>NULL</v>
          </cell>
          <cell r="Y822">
            <v>3</v>
          </cell>
          <cell r="Z822" t="str">
            <v>NULL</v>
          </cell>
          <cell r="AA822" t="str">
            <v>NULL</v>
          </cell>
          <cell r="AB822" t="str">
            <v>NULL</v>
          </cell>
          <cell r="AC822" t="str">
            <v>NULL</v>
          </cell>
          <cell r="AD822">
            <v>3</v>
          </cell>
          <cell r="AE822" t="str">
            <v>NULL</v>
          </cell>
          <cell r="AF822">
            <v>3</v>
          </cell>
          <cell r="AG822">
            <v>3</v>
          </cell>
          <cell r="AH822">
            <v>2</v>
          </cell>
          <cell r="AI822">
            <v>3</v>
          </cell>
          <cell r="AJ822" t="str">
            <v>NULL</v>
          </cell>
          <cell r="AK822" t="str">
            <v>NULL</v>
          </cell>
          <cell r="AL822" t="str">
            <v>NULL</v>
          </cell>
        </row>
        <row r="823">
          <cell r="A823">
            <v>126047</v>
          </cell>
          <cell r="B823">
            <v>9383341</v>
          </cell>
          <cell r="C823" t="str">
            <v>St Andrew's CofE Primary School</v>
          </cell>
          <cell r="D823" t="str">
            <v>South East</v>
          </cell>
          <cell r="E823" t="str">
            <v>South East</v>
          </cell>
          <cell r="F823" t="str">
            <v>West Sussex</v>
          </cell>
          <cell r="G823" t="str">
            <v>Crawley</v>
          </cell>
          <cell r="H823" t="str">
            <v>RH10 6NU</v>
          </cell>
          <cell r="I823" t="str">
            <v>Voluntary Aided School</v>
          </cell>
          <cell r="J823" t="str">
            <v>Primary</v>
          </cell>
          <cell r="K823" t="str">
            <v>Does not have a sixth form</v>
          </cell>
          <cell r="L823">
            <v>10007327</v>
          </cell>
          <cell r="M823">
            <v>42335</v>
          </cell>
          <cell r="N823">
            <v>42335</v>
          </cell>
          <cell r="O823" t="str">
            <v>Requires Improvement monitoring Visit 1</v>
          </cell>
          <cell r="P823" t="str">
            <v>Schools - S8</v>
          </cell>
          <cell r="Q823" t="str">
            <v>NULL</v>
          </cell>
          <cell r="R823" t="str">
            <v>NULL</v>
          </cell>
          <cell r="S823" t="str">
            <v>NULL</v>
          </cell>
          <cell r="T823" t="str">
            <v>NULL</v>
          </cell>
          <cell r="U823" t="str">
            <v>NULL</v>
          </cell>
          <cell r="V823" t="str">
            <v>NULL</v>
          </cell>
          <cell r="W823" t="str">
            <v>NULL</v>
          </cell>
          <cell r="X823" t="str">
            <v>NULL</v>
          </cell>
          <cell r="Y823" t="str">
            <v>NULL</v>
          </cell>
          <cell r="Z823" t="str">
            <v>NULL</v>
          </cell>
          <cell r="AA823" t="str">
            <v>NULL</v>
          </cell>
          <cell r="AB823" t="str">
            <v>NULL</v>
          </cell>
          <cell r="AC823" t="str">
            <v>NULL</v>
          </cell>
          <cell r="AD823">
            <v>3</v>
          </cell>
          <cell r="AE823" t="str">
            <v>NULL</v>
          </cell>
          <cell r="AF823">
            <v>3</v>
          </cell>
          <cell r="AG823">
            <v>3</v>
          </cell>
          <cell r="AH823">
            <v>2</v>
          </cell>
          <cell r="AI823">
            <v>3</v>
          </cell>
          <cell r="AJ823" t="str">
            <v>NULL</v>
          </cell>
          <cell r="AK823">
            <v>2</v>
          </cell>
          <cell r="AL823">
            <v>9</v>
          </cell>
        </row>
        <row r="824">
          <cell r="A824">
            <v>126051</v>
          </cell>
          <cell r="B824">
            <v>9383345</v>
          </cell>
          <cell r="C824" t="str">
            <v>English Martyrs Catholic Primary School, Worthing</v>
          </cell>
          <cell r="D824" t="str">
            <v>South East</v>
          </cell>
          <cell r="E824" t="str">
            <v>South East</v>
          </cell>
          <cell r="F824" t="str">
            <v>West Sussex</v>
          </cell>
          <cell r="G824" t="str">
            <v>Worthing West</v>
          </cell>
          <cell r="H824" t="str">
            <v>BN12 6LA</v>
          </cell>
          <cell r="I824" t="str">
            <v>Voluntary Aided School</v>
          </cell>
          <cell r="J824" t="str">
            <v>Primary</v>
          </cell>
          <cell r="K824" t="str">
            <v>Does not have a sixth form</v>
          </cell>
          <cell r="L824">
            <v>10002299</v>
          </cell>
          <cell r="M824">
            <v>42271</v>
          </cell>
          <cell r="N824">
            <v>42272</v>
          </cell>
          <cell r="O824" t="str">
            <v>Requires Improvement S5 Reinspection Visit 1</v>
          </cell>
          <cell r="P824" t="str">
            <v>Schools - S5</v>
          </cell>
          <cell r="Q824" t="str">
            <v>NULL</v>
          </cell>
          <cell r="R824">
            <v>2</v>
          </cell>
          <cell r="S824" t="str">
            <v>NULL</v>
          </cell>
          <cell r="T824">
            <v>2</v>
          </cell>
          <cell r="U824">
            <v>2</v>
          </cell>
          <cell r="V824">
            <v>1</v>
          </cell>
          <cell r="W824">
            <v>2</v>
          </cell>
          <cell r="X824" t="str">
            <v>NULL</v>
          </cell>
          <cell r="Y824">
            <v>2</v>
          </cell>
          <cell r="Z824" t="str">
            <v>NULL</v>
          </cell>
          <cell r="AA824" t="str">
            <v>NULL</v>
          </cell>
          <cell r="AB824" t="str">
            <v>NULL</v>
          </cell>
          <cell r="AC824" t="str">
            <v>NULL</v>
          </cell>
          <cell r="AD824">
            <v>3</v>
          </cell>
          <cell r="AE824" t="str">
            <v>NULL</v>
          </cell>
          <cell r="AF824">
            <v>3</v>
          </cell>
          <cell r="AG824">
            <v>3</v>
          </cell>
          <cell r="AH824">
            <v>2</v>
          </cell>
          <cell r="AI824">
            <v>3</v>
          </cell>
          <cell r="AJ824" t="str">
            <v>NULL</v>
          </cell>
          <cell r="AK824" t="str">
            <v>NULL</v>
          </cell>
          <cell r="AL824" t="str">
            <v>NULL</v>
          </cell>
        </row>
        <row r="825">
          <cell r="A825">
            <v>126084</v>
          </cell>
          <cell r="B825">
            <v>9384100</v>
          </cell>
          <cell r="C825" t="str">
            <v>Oakmeeds Community College</v>
          </cell>
          <cell r="D825" t="str">
            <v>South East</v>
          </cell>
          <cell r="E825" t="str">
            <v>South East</v>
          </cell>
          <cell r="F825" t="str">
            <v>West Sussex</v>
          </cell>
          <cell r="G825" t="str">
            <v>Mid Sussex</v>
          </cell>
          <cell r="H825" t="str">
            <v>RH15 9EA</v>
          </cell>
          <cell r="I825" t="str">
            <v>Community School</v>
          </cell>
          <cell r="J825" t="str">
            <v>Secondary</v>
          </cell>
          <cell r="K825" t="str">
            <v>Does not have a sixth form</v>
          </cell>
          <cell r="L825">
            <v>10005239</v>
          </cell>
          <cell r="M825">
            <v>42312</v>
          </cell>
          <cell r="N825">
            <v>42313</v>
          </cell>
          <cell r="O825" t="str">
            <v>Schools into Special Measures Visit 5</v>
          </cell>
          <cell r="P825" t="str">
            <v>Schools - S8 deemed S5</v>
          </cell>
          <cell r="Q825" t="str">
            <v>NULL</v>
          </cell>
          <cell r="R825">
            <v>3</v>
          </cell>
          <cell r="S825" t="str">
            <v>NULL</v>
          </cell>
          <cell r="T825">
            <v>3</v>
          </cell>
          <cell r="U825">
            <v>3</v>
          </cell>
          <cell r="V825">
            <v>3</v>
          </cell>
          <cell r="W825">
            <v>3</v>
          </cell>
          <cell r="X825" t="str">
            <v>NULL</v>
          </cell>
          <cell r="Y825" t="str">
            <v>NULL</v>
          </cell>
          <cell r="Z825" t="str">
            <v>NULL</v>
          </cell>
          <cell r="AA825" t="str">
            <v>NULL</v>
          </cell>
          <cell r="AB825" t="str">
            <v>NULL</v>
          </cell>
          <cell r="AC825" t="str">
            <v>NULL</v>
          </cell>
          <cell r="AD825">
            <v>4</v>
          </cell>
          <cell r="AE825" t="str">
            <v>SM</v>
          </cell>
          <cell r="AF825">
            <v>4</v>
          </cell>
          <cell r="AG825">
            <v>4</v>
          </cell>
          <cell r="AH825">
            <v>3</v>
          </cell>
          <cell r="AI825">
            <v>4</v>
          </cell>
          <cell r="AJ825" t="str">
            <v>NULL</v>
          </cell>
          <cell r="AK825" t="str">
            <v>NULL</v>
          </cell>
          <cell r="AL825" t="str">
            <v>NULL</v>
          </cell>
        </row>
        <row r="826">
          <cell r="A826">
            <v>126188</v>
          </cell>
          <cell r="B826">
            <v>8652034</v>
          </cell>
          <cell r="C826" t="str">
            <v>Monkton Park Primary School</v>
          </cell>
          <cell r="D826" t="str">
            <v>South West</v>
          </cell>
          <cell r="E826" t="str">
            <v>South West</v>
          </cell>
          <cell r="F826" t="str">
            <v>Wiltshire</v>
          </cell>
          <cell r="G826" t="str">
            <v>Chippenham</v>
          </cell>
          <cell r="H826" t="str">
            <v>SN15 3PN</v>
          </cell>
          <cell r="I826" t="str">
            <v>Community School</v>
          </cell>
          <cell r="J826" t="str">
            <v>Primary</v>
          </cell>
          <cell r="K826" t="str">
            <v>Does not have a sixth form</v>
          </cell>
          <cell r="L826">
            <v>10001099</v>
          </cell>
          <cell r="M826">
            <v>42290</v>
          </cell>
          <cell r="N826">
            <v>42290</v>
          </cell>
          <cell r="O826" t="str">
            <v>Maintained Academy and School Short inspection</v>
          </cell>
          <cell r="P826" t="str">
            <v>Schools - Short inspection</v>
          </cell>
          <cell r="Q826" t="str">
            <v>NULL</v>
          </cell>
          <cell r="R826" t="str">
            <v>NULL</v>
          </cell>
          <cell r="S826" t="str">
            <v>NULL</v>
          </cell>
          <cell r="T826" t="str">
            <v>NULL</v>
          </cell>
          <cell r="U826" t="str">
            <v>NULL</v>
          </cell>
          <cell r="V826" t="str">
            <v>NULL</v>
          </cell>
          <cell r="W826" t="str">
            <v>NULL</v>
          </cell>
          <cell r="X826" t="str">
            <v>NULL</v>
          </cell>
          <cell r="Y826" t="str">
            <v>NULL</v>
          </cell>
          <cell r="Z826" t="str">
            <v>NULL</v>
          </cell>
          <cell r="AA826" t="str">
            <v>NULL</v>
          </cell>
          <cell r="AB826" t="str">
            <v>NULL</v>
          </cell>
          <cell r="AC826" t="str">
            <v>NULL</v>
          </cell>
          <cell r="AD826">
            <v>2</v>
          </cell>
          <cell r="AE826" t="str">
            <v>NULL</v>
          </cell>
          <cell r="AF826">
            <v>2</v>
          </cell>
          <cell r="AG826">
            <v>2</v>
          </cell>
          <cell r="AH826">
            <v>2</v>
          </cell>
          <cell r="AI826">
            <v>2</v>
          </cell>
          <cell r="AJ826" t="str">
            <v>NULL</v>
          </cell>
          <cell r="AK826">
            <v>2</v>
          </cell>
          <cell r="AL826">
            <v>9</v>
          </cell>
        </row>
        <row r="827">
          <cell r="A827">
            <v>126252</v>
          </cell>
          <cell r="B827">
            <v>8662166</v>
          </cell>
          <cell r="C827" t="str">
            <v>Colebrook Junior School</v>
          </cell>
          <cell r="D827" t="str">
            <v>South West</v>
          </cell>
          <cell r="E827" t="str">
            <v>South West</v>
          </cell>
          <cell r="F827" t="str">
            <v>Swindon</v>
          </cell>
          <cell r="G827" t="str">
            <v>North Swindon</v>
          </cell>
          <cell r="H827" t="str">
            <v>SN3 4AS</v>
          </cell>
          <cell r="I827" t="str">
            <v>Community School</v>
          </cell>
          <cell r="J827" t="str">
            <v>Primary</v>
          </cell>
          <cell r="K827" t="str">
            <v>Does not have a sixth form</v>
          </cell>
          <cell r="L827">
            <v>10002414</v>
          </cell>
          <cell r="M827">
            <v>42353</v>
          </cell>
          <cell r="N827">
            <v>42354</v>
          </cell>
          <cell r="O827" t="str">
            <v>Requires Improvement S5 Reinspection Visit 1</v>
          </cell>
          <cell r="P827" t="str">
            <v>Schools - S5</v>
          </cell>
          <cell r="Q827" t="str">
            <v>NULL</v>
          </cell>
          <cell r="R827">
            <v>2</v>
          </cell>
          <cell r="S827" t="str">
            <v>NULL</v>
          </cell>
          <cell r="T827">
            <v>2</v>
          </cell>
          <cell r="U827">
            <v>2</v>
          </cell>
          <cell r="V827">
            <v>2</v>
          </cell>
          <cell r="W827">
            <v>2</v>
          </cell>
          <cell r="X827" t="str">
            <v>NULL</v>
          </cell>
          <cell r="Y827" t="str">
            <v>NULL</v>
          </cell>
          <cell r="Z827" t="str">
            <v>NULL</v>
          </cell>
          <cell r="AA827" t="str">
            <v>NULL</v>
          </cell>
          <cell r="AB827" t="str">
            <v>NULL</v>
          </cell>
          <cell r="AC827" t="str">
            <v>NULL</v>
          </cell>
          <cell r="AD827">
            <v>3</v>
          </cell>
          <cell r="AE827" t="str">
            <v>NULL</v>
          </cell>
          <cell r="AF827">
            <v>3</v>
          </cell>
          <cell r="AG827">
            <v>3</v>
          </cell>
          <cell r="AH827">
            <v>2</v>
          </cell>
          <cell r="AI827">
            <v>3</v>
          </cell>
          <cell r="AJ827" t="str">
            <v>NULL</v>
          </cell>
          <cell r="AK827" t="str">
            <v>NULL</v>
          </cell>
          <cell r="AL827" t="str">
            <v>NULL</v>
          </cell>
        </row>
        <row r="828">
          <cell r="A828">
            <v>126304</v>
          </cell>
          <cell r="B828">
            <v>8653017</v>
          </cell>
          <cell r="C828" t="str">
            <v>Longford CofE (VC) Primary School</v>
          </cell>
          <cell r="D828" t="str">
            <v>South West</v>
          </cell>
          <cell r="E828" t="str">
            <v>South West</v>
          </cell>
          <cell r="F828" t="str">
            <v>Wiltshire</v>
          </cell>
          <cell r="G828" t="str">
            <v>Salisbury</v>
          </cell>
          <cell r="H828" t="str">
            <v>SP5 4DS</v>
          </cell>
          <cell r="I828" t="str">
            <v>Voluntary Controlled School</v>
          </cell>
          <cell r="J828" t="str">
            <v>Primary</v>
          </cell>
          <cell r="K828" t="str">
            <v>Does not have a sixth form</v>
          </cell>
          <cell r="L828">
            <v>10001602</v>
          </cell>
          <cell r="M828">
            <v>42291</v>
          </cell>
          <cell r="N828">
            <v>42292</v>
          </cell>
          <cell r="O828" t="str">
            <v>Special Measures S5 ReInspection</v>
          </cell>
          <cell r="P828" t="str">
            <v>Schools - S5</v>
          </cell>
          <cell r="Q828" t="str">
            <v>NULL</v>
          </cell>
          <cell r="R828">
            <v>3</v>
          </cell>
          <cell r="S828" t="str">
            <v>NULL</v>
          </cell>
          <cell r="T828">
            <v>3</v>
          </cell>
          <cell r="U828">
            <v>3</v>
          </cell>
          <cell r="V828">
            <v>2</v>
          </cell>
          <cell r="W828">
            <v>3</v>
          </cell>
          <cell r="X828" t="str">
            <v>NULL</v>
          </cell>
          <cell r="Y828">
            <v>3</v>
          </cell>
          <cell r="Z828" t="str">
            <v>NULL</v>
          </cell>
          <cell r="AA828" t="str">
            <v>NULL</v>
          </cell>
          <cell r="AB828" t="str">
            <v>NULL</v>
          </cell>
          <cell r="AC828" t="str">
            <v>NULL</v>
          </cell>
          <cell r="AD828">
            <v>4</v>
          </cell>
          <cell r="AE828" t="str">
            <v>SM</v>
          </cell>
          <cell r="AF828">
            <v>4</v>
          </cell>
          <cell r="AG828">
            <v>4</v>
          </cell>
          <cell r="AH828">
            <v>3</v>
          </cell>
          <cell r="AI828">
            <v>4</v>
          </cell>
          <cell r="AJ828" t="str">
            <v>NULL</v>
          </cell>
          <cell r="AK828" t="str">
            <v>NULL</v>
          </cell>
          <cell r="AL828" t="str">
            <v>NULL</v>
          </cell>
        </row>
        <row r="829">
          <cell r="A829">
            <v>126343</v>
          </cell>
          <cell r="B829">
            <v>8653134</v>
          </cell>
          <cell r="C829" t="str">
            <v>Newton Tony Church of England Voluntary Controlled School</v>
          </cell>
          <cell r="D829" t="str">
            <v>South West</v>
          </cell>
          <cell r="E829" t="str">
            <v>South West</v>
          </cell>
          <cell r="F829" t="str">
            <v>Wiltshire</v>
          </cell>
          <cell r="G829" t="str">
            <v>Salisbury</v>
          </cell>
          <cell r="H829" t="str">
            <v>SP4 0HF</v>
          </cell>
          <cell r="I829" t="str">
            <v>Voluntary Controlled School</v>
          </cell>
          <cell r="J829" t="str">
            <v>Primary</v>
          </cell>
          <cell r="K829" t="str">
            <v>Does not have a sixth form</v>
          </cell>
          <cell r="L829">
            <v>10001255</v>
          </cell>
          <cell r="M829">
            <v>42269</v>
          </cell>
          <cell r="N829">
            <v>42269</v>
          </cell>
          <cell r="O829" t="str">
            <v>Maintained Academy and School Short inspection</v>
          </cell>
          <cell r="P829" t="str">
            <v>Schools - Short inspection</v>
          </cell>
          <cell r="Q829" t="str">
            <v>NULL</v>
          </cell>
          <cell r="R829" t="str">
            <v>NULL</v>
          </cell>
          <cell r="S829" t="str">
            <v>NULL</v>
          </cell>
          <cell r="T829" t="str">
            <v>NULL</v>
          </cell>
          <cell r="U829" t="str">
            <v>NULL</v>
          </cell>
          <cell r="V829" t="str">
            <v>NULL</v>
          </cell>
          <cell r="W829" t="str">
            <v>NULL</v>
          </cell>
          <cell r="X829" t="str">
            <v>NULL</v>
          </cell>
          <cell r="Y829" t="str">
            <v>NULL</v>
          </cell>
          <cell r="Z829" t="str">
            <v>NULL</v>
          </cell>
          <cell r="AA829" t="str">
            <v>NULL</v>
          </cell>
          <cell r="AB829" t="str">
            <v>NULL</v>
          </cell>
          <cell r="AC829" t="str">
            <v>NULL</v>
          </cell>
          <cell r="AD829">
            <v>2</v>
          </cell>
          <cell r="AE829" t="str">
            <v>NULL</v>
          </cell>
          <cell r="AF829">
            <v>2</v>
          </cell>
          <cell r="AG829">
            <v>2</v>
          </cell>
          <cell r="AH829">
            <v>2</v>
          </cell>
          <cell r="AI829">
            <v>2</v>
          </cell>
          <cell r="AJ829" t="str">
            <v>NULL</v>
          </cell>
          <cell r="AK829">
            <v>3</v>
          </cell>
          <cell r="AL829">
            <v>9</v>
          </cell>
        </row>
        <row r="830">
          <cell r="A830">
            <v>126349</v>
          </cell>
          <cell r="B830">
            <v>8653149</v>
          </cell>
          <cell r="C830" t="str">
            <v>Preshute Church of England Primary School</v>
          </cell>
          <cell r="D830" t="str">
            <v>South West</v>
          </cell>
          <cell r="E830" t="str">
            <v>South West</v>
          </cell>
          <cell r="F830" t="str">
            <v>Wiltshire</v>
          </cell>
          <cell r="G830" t="str">
            <v>Devizes</v>
          </cell>
          <cell r="H830" t="str">
            <v>SN8 4HH</v>
          </cell>
          <cell r="I830" t="str">
            <v>Voluntary Controlled School</v>
          </cell>
          <cell r="J830" t="str">
            <v>Primary</v>
          </cell>
          <cell r="K830" t="str">
            <v>Does not have a sixth form</v>
          </cell>
          <cell r="L830">
            <v>10003586</v>
          </cell>
          <cell r="M830">
            <v>42340</v>
          </cell>
          <cell r="N830">
            <v>42341</v>
          </cell>
          <cell r="O830" t="str">
            <v>Maintained Academy and School Short inspection</v>
          </cell>
          <cell r="P830" t="str">
            <v>Schools - S8 deemed S5</v>
          </cell>
          <cell r="Q830" t="str">
            <v>NULL</v>
          </cell>
          <cell r="R830">
            <v>1</v>
          </cell>
          <cell r="S830" t="str">
            <v>NULL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 t="str">
            <v>NULL</v>
          </cell>
          <cell r="Y830">
            <v>1</v>
          </cell>
          <cell r="Z830" t="str">
            <v>NULL</v>
          </cell>
          <cell r="AA830" t="str">
            <v>NULL</v>
          </cell>
          <cell r="AB830" t="str">
            <v>NULL</v>
          </cell>
          <cell r="AC830" t="str">
            <v>NULL</v>
          </cell>
          <cell r="AD830">
            <v>2</v>
          </cell>
          <cell r="AE830" t="str">
            <v>NULL</v>
          </cell>
          <cell r="AF830">
            <v>2</v>
          </cell>
          <cell r="AG830">
            <v>2</v>
          </cell>
          <cell r="AH830">
            <v>1</v>
          </cell>
          <cell r="AI830">
            <v>1</v>
          </cell>
          <cell r="AJ830" t="str">
            <v>NULL</v>
          </cell>
          <cell r="AK830">
            <v>1</v>
          </cell>
          <cell r="AL830">
            <v>9</v>
          </cell>
        </row>
        <row r="831">
          <cell r="A831">
            <v>126374</v>
          </cell>
          <cell r="B831">
            <v>8653205</v>
          </cell>
          <cell r="C831" t="str">
            <v>Sambourne Church of England Voluntary Controlled Primary School</v>
          </cell>
          <cell r="D831" t="str">
            <v>South West</v>
          </cell>
          <cell r="E831" t="str">
            <v>South West</v>
          </cell>
          <cell r="F831" t="str">
            <v>Wiltshire</v>
          </cell>
          <cell r="G831" t="str">
            <v>South West Wiltshire</v>
          </cell>
          <cell r="H831" t="str">
            <v>BA12 8LF</v>
          </cell>
          <cell r="I831" t="str">
            <v>Voluntary Controlled School</v>
          </cell>
          <cell r="J831" t="str">
            <v>Primary</v>
          </cell>
          <cell r="K831" t="str">
            <v>Does not have a sixth form</v>
          </cell>
          <cell r="L831">
            <v>10002410</v>
          </cell>
          <cell r="M831">
            <v>42285</v>
          </cell>
          <cell r="N831">
            <v>42286</v>
          </cell>
          <cell r="O831" t="str">
            <v>Requires Improvement S5 Reinspection Visit 1</v>
          </cell>
          <cell r="P831" t="str">
            <v>Schools - S5</v>
          </cell>
          <cell r="Q831" t="str">
            <v>NULL</v>
          </cell>
          <cell r="R831">
            <v>2</v>
          </cell>
          <cell r="S831" t="str">
            <v>NULL</v>
          </cell>
          <cell r="T831">
            <v>2</v>
          </cell>
          <cell r="U831">
            <v>2</v>
          </cell>
          <cell r="V831">
            <v>2</v>
          </cell>
          <cell r="W831">
            <v>2</v>
          </cell>
          <cell r="X831" t="str">
            <v>NULL</v>
          </cell>
          <cell r="Y831">
            <v>2</v>
          </cell>
          <cell r="Z831" t="str">
            <v>NULL</v>
          </cell>
          <cell r="AA831" t="str">
            <v>NULL</v>
          </cell>
          <cell r="AB831" t="str">
            <v>NULL</v>
          </cell>
          <cell r="AC831" t="str">
            <v>NULL</v>
          </cell>
          <cell r="AD831">
            <v>3</v>
          </cell>
          <cell r="AE831" t="str">
            <v>NULL</v>
          </cell>
          <cell r="AF831">
            <v>3</v>
          </cell>
          <cell r="AG831">
            <v>3</v>
          </cell>
          <cell r="AH831">
            <v>3</v>
          </cell>
          <cell r="AI831">
            <v>3</v>
          </cell>
          <cell r="AJ831" t="str">
            <v>NULL</v>
          </cell>
          <cell r="AK831" t="str">
            <v>NULL</v>
          </cell>
          <cell r="AL831" t="str">
            <v>NULL</v>
          </cell>
        </row>
        <row r="832">
          <cell r="A832">
            <v>126479</v>
          </cell>
          <cell r="B832">
            <v>8655205</v>
          </cell>
          <cell r="C832" t="str">
            <v>Frogwell Primary School</v>
          </cell>
          <cell r="D832" t="str">
            <v>South West</v>
          </cell>
          <cell r="E832" t="str">
            <v>South West</v>
          </cell>
          <cell r="F832" t="str">
            <v>Wiltshire</v>
          </cell>
          <cell r="G832" t="str">
            <v>Chippenham</v>
          </cell>
          <cell r="H832" t="str">
            <v>SN14 0DG</v>
          </cell>
          <cell r="I832" t="str">
            <v>Foundation School</v>
          </cell>
          <cell r="J832" t="str">
            <v>Primary</v>
          </cell>
          <cell r="K832" t="str">
            <v>Does not have a sixth form</v>
          </cell>
          <cell r="L832">
            <v>10009217</v>
          </cell>
          <cell r="M832">
            <v>42347</v>
          </cell>
          <cell r="N832">
            <v>42348</v>
          </cell>
          <cell r="O832" t="str">
            <v>Requires Improvement S5 Reinspection Visit 1</v>
          </cell>
          <cell r="P832" t="str">
            <v>Schools - S5</v>
          </cell>
          <cell r="Q832" t="str">
            <v>NULL</v>
          </cell>
          <cell r="R832">
            <v>2</v>
          </cell>
          <cell r="S832" t="str">
            <v>NULL</v>
          </cell>
          <cell r="T832">
            <v>2</v>
          </cell>
          <cell r="U832">
            <v>2</v>
          </cell>
          <cell r="V832">
            <v>2</v>
          </cell>
          <cell r="W832">
            <v>2</v>
          </cell>
          <cell r="X832" t="str">
            <v>NULL</v>
          </cell>
          <cell r="Y832">
            <v>2</v>
          </cell>
          <cell r="Z832" t="str">
            <v>NULL</v>
          </cell>
          <cell r="AA832" t="str">
            <v>NULL</v>
          </cell>
          <cell r="AB832" t="str">
            <v>NULL</v>
          </cell>
          <cell r="AC832" t="str">
            <v>NULL</v>
          </cell>
          <cell r="AD832">
            <v>3</v>
          </cell>
          <cell r="AE832" t="str">
            <v>NULL</v>
          </cell>
          <cell r="AF832">
            <v>3</v>
          </cell>
          <cell r="AG832">
            <v>3</v>
          </cell>
          <cell r="AH832">
            <v>2</v>
          </cell>
          <cell r="AI832">
            <v>2</v>
          </cell>
          <cell r="AJ832" t="str">
            <v>NULL</v>
          </cell>
          <cell r="AK832" t="str">
            <v>NULL</v>
          </cell>
          <cell r="AL832" t="str">
            <v>NULL</v>
          </cell>
        </row>
        <row r="833">
          <cell r="A833">
            <v>130247</v>
          </cell>
          <cell r="B833">
            <v>8706905</v>
          </cell>
          <cell r="C833" t="str">
            <v>John Madejski Academy</v>
          </cell>
          <cell r="D833" t="str">
            <v>South East</v>
          </cell>
          <cell r="E833" t="str">
            <v>South East</v>
          </cell>
          <cell r="F833" t="str">
            <v>Reading</v>
          </cell>
          <cell r="G833" t="str">
            <v>Reading West</v>
          </cell>
          <cell r="H833" t="str">
            <v>RG2 8AF</v>
          </cell>
          <cell r="I833" t="str">
            <v>Academy Sponsor Led</v>
          </cell>
          <cell r="J833" t="str">
            <v>Secondary</v>
          </cell>
          <cell r="K833" t="str">
            <v>Has a sixth form</v>
          </cell>
          <cell r="L833">
            <v>10002326</v>
          </cell>
          <cell r="M833">
            <v>42318</v>
          </cell>
          <cell r="N833">
            <v>42319</v>
          </cell>
          <cell r="O833" t="str">
            <v>Requires Improvement S5 Reinspection Visit 1</v>
          </cell>
          <cell r="P833" t="str">
            <v>Schools - S5</v>
          </cell>
          <cell r="Q833" t="str">
            <v>NULL</v>
          </cell>
          <cell r="R833">
            <v>4</v>
          </cell>
          <cell r="S833" t="str">
            <v>SM</v>
          </cell>
          <cell r="T833">
            <v>4</v>
          </cell>
          <cell r="U833">
            <v>4</v>
          </cell>
          <cell r="V833">
            <v>3</v>
          </cell>
          <cell r="W833">
            <v>4</v>
          </cell>
          <cell r="X833" t="str">
            <v>NULL</v>
          </cell>
          <cell r="Y833" t="str">
            <v>NULL</v>
          </cell>
          <cell r="Z833">
            <v>3</v>
          </cell>
          <cell r="AA833" t="str">
            <v>NULL</v>
          </cell>
          <cell r="AB833" t="str">
            <v>NULL</v>
          </cell>
          <cell r="AC833" t="str">
            <v>NULL</v>
          </cell>
          <cell r="AD833">
            <v>3</v>
          </cell>
          <cell r="AE833" t="str">
            <v>NULL</v>
          </cell>
          <cell r="AF833">
            <v>3</v>
          </cell>
          <cell r="AG833">
            <v>3</v>
          </cell>
          <cell r="AH833">
            <v>3</v>
          </cell>
          <cell r="AI833">
            <v>2</v>
          </cell>
          <cell r="AJ833" t="str">
            <v>NULL</v>
          </cell>
          <cell r="AK833" t="str">
            <v>NULL</v>
          </cell>
          <cell r="AL833" t="str">
            <v>NULL</v>
          </cell>
        </row>
        <row r="834">
          <cell r="A834">
            <v>130343</v>
          </cell>
          <cell r="B834">
            <v>3202082</v>
          </cell>
          <cell r="C834" t="str">
            <v>Ainslie Wood Primary School</v>
          </cell>
          <cell r="D834" t="str">
            <v>London</v>
          </cell>
          <cell r="E834" t="str">
            <v>London</v>
          </cell>
          <cell r="F834" t="str">
            <v>Waltham Forest</v>
          </cell>
          <cell r="G834" t="str">
            <v>Chingford and Woodford Green</v>
          </cell>
          <cell r="H834" t="str">
            <v>E4 9DD</v>
          </cell>
          <cell r="I834" t="str">
            <v>Community School</v>
          </cell>
          <cell r="J834" t="str">
            <v>Primary</v>
          </cell>
          <cell r="K834" t="str">
            <v>Does not have a sixth form</v>
          </cell>
          <cell r="L834">
            <v>10005730</v>
          </cell>
          <cell r="M834">
            <v>42339</v>
          </cell>
          <cell r="N834">
            <v>42339</v>
          </cell>
          <cell r="O834" t="str">
            <v>Maintained Academy and School Short inspection</v>
          </cell>
          <cell r="P834" t="str">
            <v>Schools - Short inspection</v>
          </cell>
          <cell r="Q834" t="str">
            <v>NULL</v>
          </cell>
          <cell r="R834" t="str">
            <v>NULL</v>
          </cell>
          <cell r="S834" t="str">
            <v>NULL</v>
          </cell>
          <cell r="T834" t="str">
            <v>NULL</v>
          </cell>
          <cell r="U834" t="str">
            <v>NULL</v>
          </cell>
          <cell r="V834" t="str">
            <v>NULL</v>
          </cell>
          <cell r="W834" t="str">
            <v>NULL</v>
          </cell>
          <cell r="X834" t="str">
            <v>NULL</v>
          </cell>
          <cell r="Y834" t="str">
            <v>NULL</v>
          </cell>
          <cell r="Z834" t="str">
            <v>NULL</v>
          </cell>
          <cell r="AA834" t="str">
            <v>NULL</v>
          </cell>
          <cell r="AB834" t="str">
            <v>NULL</v>
          </cell>
          <cell r="AC834" t="str">
            <v>NULL</v>
          </cell>
          <cell r="AD834">
            <v>2</v>
          </cell>
          <cell r="AE834" t="str">
            <v>NULL</v>
          </cell>
          <cell r="AF834">
            <v>2</v>
          </cell>
          <cell r="AG834">
            <v>2</v>
          </cell>
          <cell r="AH834">
            <v>2</v>
          </cell>
          <cell r="AI834">
            <v>2</v>
          </cell>
          <cell r="AJ834" t="str">
            <v>NULL</v>
          </cell>
          <cell r="AK834">
            <v>8</v>
          </cell>
          <cell r="AL834" t="str">
            <v>NULL</v>
          </cell>
        </row>
        <row r="835">
          <cell r="A835">
            <v>130362</v>
          </cell>
          <cell r="B835">
            <v>9197044</v>
          </cell>
          <cell r="C835" t="str">
            <v>Southfield School</v>
          </cell>
          <cell r="D835" t="str">
            <v>East of England</v>
          </cell>
          <cell r="E835" t="str">
            <v>East of England</v>
          </cell>
          <cell r="F835" t="str">
            <v>Hertfordshire</v>
          </cell>
          <cell r="G835" t="str">
            <v>Welwyn Hatfield</v>
          </cell>
          <cell r="H835" t="str">
            <v>AL10 8NN</v>
          </cell>
          <cell r="I835" t="str">
            <v>Community Special School</v>
          </cell>
          <cell r="J835" t="str">
            <v>Special</v>
          </cell>
          <cell r="K835" t="str">
            <v>Not applicable</v>
          </cell>
          <cell r="L835">
            <v>10001396</v>
          </cell>
          <cell r="M835">
            <v>42290</v>
          </cell>
          <cell r="N835">
            <v>42290</v>
          </cell>
          <cell r="O835" t="str">
            <v>Maintained Academy and School Short inspection</v>
          </cell>
          <cell r="P835" t="str">
            <v>Schools - Short inspection</v>
          </cell>
          <cell r="Q835" t="str">
            <v>NULL</v>
          </cell>
          <cell r="R835" t="str">
            <v>NULL</v>
          </cell>
          <cell r="S835" t="str">
            <v>NULL</v>
          </cell>
          <cell r="T835" t="str">
            <v>NULL</v>
          </cell>
          <cell r="U835" t="str">
            <v>NULL</v>
          </cell>
          <cell r="V835" t="str">
            <v>NULL</v>
          </cell>
          <cell r="W835" t="str">
            <v>NULL</v>
          </cell>
          <cell r="X835" t="str">
            <v>NULL</v>
          </cell>
          <cell r="Y835" t="str">
            <v>NULL</v>
          </cell>
          <cell r="Z835" t="str">
            <v>NULL</v>
          </cell>
          <cell r="AA835" t="str">
            <v>NULL</v>
          </cell>
          <cell r="AB835" t="str">
            <v>NULL</v>
          </cell>
          <cell r="AC835" t="str">
            <v>NULL</v>
          </cell>
          <cell r="AD835">
            <v>2</v>
          </cell>
          <cell r="AE835" t="str">
            <v>NULL</v>
          </cell>
          <cell r="AF835">
            <v>2</v>
          </cell>
          <cell r="AG835">
            <v>2</v>
          </cell>
          <cell r="AH835">
            <v>2</v>
          </cell>
          <cell r="AI835">
            <v>2</v>
          </cell>
          <cell r="AJ835" t="str">
            <v>NULL</v>
          </cell>
          <cell r="AK835" t="str">
            <v>NULL</v>
          </cell>
          <cell r="AL835" t="str">
            <v>NULL</v>
          </cell>
        </row>
        <row r="836">
          <cell r="A836">
            <v>130384</v>
          </cell>
          <cell r="B836">
            <v>3593431</v>
          </cell>
          <cell r="C836" t="str">
            <v>St Jude's Catholic Primary School Wigan</v>
          </cell>
          <cell r="D836" t="str">
            <v>North West</v>
          </cell>
          <cell r="E836" t="str">
            <v>North West</v>
          </cell>
          <cell r="F836" t="str">
            <v>Wigan</v>
          </cell>
          <cell r="G836" t="str">
            <v>Makerfield</v>
          </cell>
          <cell r="H836" t="str">
            <v>WN3 5AN</v>
          </cell>
          <cell r="I836" t="str">
            <v>Voluntary Aided School</v>
          </cell>
          <cell r="J836" t="str">
            <v>Primary</v>
          </cell>
          <cell r="K836" t="str">
            <v>Does not have a sixth form</v>
          </cell>
          <cell r="L836">
            <v>10002186</v>
          </cell>
          <cell r="M836">
            <v>42269</v>
          </cell>
          <cell r="N836">
            <v>42270</v>
          </cell>
          <cell r="O836" t="str">
            <v>Requires Improvement S5 Reinspection Visit 1</v>
          </cell>
          <cell r="P836" t="str">
            <v>Schools - S5</v>
          </cell>
          <cell r="Q836" t="str">
            <v>NULL</v>
          </cell>
          <cell r="R836">
            <v>2</v>
          </cell>
          <cell r="S836" t="str">
            <v>NULL</v>
          </cell>
          <cell r="T836">
            <v>2</v>
          </cell>
          <cell r="U836">
            <v>2</v>
          </cell>
          <cell r="V836">
            <v>2</v>
          </cell>
          <cell r="W836">
            <v>2</v>
          </cell>
          <cell r="X836" t="str">
            <v>NULL</v>
          </cell>
          <cell r="Y836">
            <v>2</v>
          </cell>
          <cell r="Z836" t="str">
            <v>NULL</v>
          </cell>
          <cell r="AA836" t="str">
            <v>NULL</v>
          </cell>
          <cell r="AB836" t="str">
            <v>NULL</v>
          </cell>
          <cell r="AC836" t="str">
            <v>NULL</v>
          </cell>
          <cell r="AD836">
            <v>3</v>
          </cell>
          <cell r="AE836" t="str">
            <v>NULL</v>
          </cell>
          <cell r="AF836">
            <v>3</v>
          </cell>
          <cell r="AG836">
            <v>3</v>
          </cell>
          <cell r="AH836">
            <v>2</v>
          </cell>
          <cell r="AI836">
            <v>3</v>
          </cell>
          <cell r="AJ836" t="str">
            <v>NULL</v>
          </cell>
          <cell r="AK836" t="str">
            <v>NULL</v>
          </cell>
          <cell r="AL836" t="str">
            <v>NULL</v>
          </cell>
        </row>
        <row r="837">
          <cell r="A837">
            <v>130862</v>
          </cell>
          <cell r="B837">
            <v>3842193</v>
          </cell>
          <cell r="C837" t="str">
            <v>Upton Primary School</v>
          </cell>
          <cell r="D837" t="str">
            <v>Yorkshire and the Humber</v>
          </cell>
          <cell r="E837" t="str">
            <v>North East, Yorkshire and the Humber</v>
          </cell>
          <cell r="F837" t="str">
            <v>Wakefield</v>
          </cell>
          <cell r="G837" t="str">
            <v>Hemsworth</v>
          </cell>
          <cell r="H837" t="str">
            <v>WF9 1JS</v>
          </cell>
          <cell r="I837" t="str">
            <v>Community School</v>
          </cell>
          <cell r="J837" t="str">
            <v>Primary</v>
          </cell>
          <cell r="K837" t="str">
            <v>Does not have a sixth form</v>
          </cell>
          <cell r="L837">
            <v>10002028</v>
          </cell>
          <cell r="M837">
            <v>42334</v>
          </cell>
          <cell r="N837">
            <v>42335</v>
          </cell>
          <cell r="O837" t="str">
            <v>Requires Improvement S5 Reinspection Visit 1</v>
          </cell>
          <cell r="P837" t="str">
            <v>Schools - S5</v>
          </cell>
          <cell r="Q837" t="str">
            <v>NULL</v>
          </cell>
          <cell r="R837">
            <v>3</v>
          </cell>
          <cell r="S837" t="str">
            <v>NULL</v>
          </cell>
          <cell r="T837">
            <v>3</v>
          </cell>
          <cell r="U837">
            <v>3</v>
          </cell>
          <cell r="V837">
            <v>2</v>
          </cell>
          <cell r="W837">
            <v>3</v>
          </cell>
          <cell r="X837" t="str">
            <v>NULL</v>
          </cell>
          <cell r="Y837">
            <v>3</v>
          </cell>
          <cell r="Z837" t="str">
            <v>NULL</v>
          </cell>
          <cell r="AA837" t="str">
            <v>NULL</v>
          </cell>
          <cell r="AB837" t="str">
            <v>NULL</v>
          </cell>
          <cell r="AC837" t="str">
            <v>NULL</v>
          </cell>
          <cell r="AD837">
            <v>3</v>
          </cell>
          <cell r="AE837" t="str">
            <v>NULL</v>
          </cell>
          <cell r="AF837">
            <v>3</v>
          </cell>
          <cell r="AG837">
            <v>3</v>
          </cell>
          <cell r="AH837">
            <v>2</v>
          </cell>
          <cell r="AI837">
            <v>3</v>
          </cell>
          <cell r="AJ837" t="str">
            <v>NULL</v>
          </cell>
          <cell r="AK837" t="str">
            <v>NULL</v>
          </cell>
          <cell r="AL837" t="str">
            <v>NULL</v>
          </cell>
        </row>
        <row r="838">
          <cell r="A838">
            <v>130880</v>
          </cell>
          <cell r="B838">
            <v>9351112</v>
          </cell>
          <cell r="C838" t="str">
            <v>Mill Meadow</v>
          </cell>
          <cell r="D838" t="str">
            <v>East of England</v>
          </cell>
          <cell r="E838" t="str">
            <v>East of England</v>
          </cell>
          <cell r="F838" t="str">
            <v>Suffolk</v>
          </cell>
          <cell r="G838" t="str">
            <v>West Suffolk</v>
          </cell>
          <cell r="H838" t="str">
            <v>CB8 8RW</v>
          </cell>
          <cell r="I838" t="str">
            <v>Pupil Referral Unit</v>
          </cell>
          <cell r="J838" t="str">
            <v>PRU</v>
          </cell>
          <cell r="K838" t="str">
            <v>Not applicable</v>
          </cell>
          <cell r="L838">
            <v>10003959</v>
          </cell>
          <cell r="M838">
            <v>42334</v>
          </cell>
          <cell r="N838">
            <v>42335</v>
          </cell>
          <cell r="O838" t="str">
            <v>Maintained Academy and School Short inspection</v>
          </cell>
          <cell r="P838" t="str">
            <v>Schools - S8 deemed S5</v>
          </cell>
          <cell r="Q838" t="str">
            <v>NULL</v>
          </cell>
          <cell r="R838">
            <v>4</v>
          </cell>
          <cell r="S838" t="str">
            <v>SM</v>
          </cell>
          <cell r="T838">
            <v>4</v>
          </cell>
          <cell r="U838">
            <v>4</v>
          </cell>
          <cell r="V838">
            <v>4</v>
          </cell>
          <cell r="W838">
            <v>4</v>
          </cell>
          <cell r="X838" t="str">
            <v>NULL</v>
          </cell>
          <cell r="Y838" t="str">
            <v>NULL</v>
          </cell>
          <cell r="Z838" t="str">
            <v>NULL</v>
          </cell>
          <cell r="AA838" t="str">
            <v>NULL</v>
          </cell>
          <cell r="AB838" t="str">
            <v>NULL</v>
          </cell>
          <cell r="AC838" t="str">
            <v>NULL</v>
          </cell>
          <cell r="AD838">
            <v>2</v>
          </cell>
          <cell r="AE838" t="str">
            <v>NULL</v>
          </cell>
          <cell r="AF838">
            <v>2</v>
          </cell>
          <cell r="AG838">
            <v>2</v>
          </cell>
          <cell r="AH838">
            <v>2</v>
          </cell>
          <cell r="AI838">
            <v>2</v>
          </cell>
          <cell r="AJ838" t="str">
            <v>NULL</v>
          </cell>
          <cell r="AK838" t="str">
            <v>NULL</v>
          </cell>
          <cell r="AL838" t="str">
            <v>NULL</v>
          </cell>
        </row>
        <row r="839">
          <cell r="A839">
            <v>130881</v>
          </cell>
          <cell r="B839">
            <v>9373215</v>
          </cell>
          <cell r="C839" t="str">
            <v>Bournebrook CofE Primary School</v>
          </cell>
          <cell r="D839" t="str">
            <v>West Midlands</v>
          </cell>
          <cell r="E839" t="str">
            <v>West Midlands</v>
          </cell>
          <cell r="F839" t="str">
            <v>Warwickshire</v>
          </cell>
          <cell r="G839" t="str">
            <v>North Warwickshire</v>
          </cell>
          <cell r="H839" t="str">
            <v>CV7 8ET</v>
          </cell>
          <cell r="I839" t="str">
            <v>Voluntary Controlled School</v>
          </cell>
          <cell r="J839" t="str">
            <v>Primary</v>
          </cell>
          <cell r="K839" t="str">
            <v>Does not have a sixth form</v>
          </cell>
          <cell r="L839">
            <v>10008082</v>
          </cell>
          <cell r="M839">
            <v>42333</v>
          </cell>
          <cell r="N839">
            <v>42333</v>
          </cell>
          <cell r="O839" t="str">
            <v>S8 No Formal Designation Visit</v>
          </cell>
          <cell r="P839" t="str">
            <v>Schools - S8</v>
          </cell>
          <cell r="Q839" t="str">
            <v>NULL</v>
          </cell>
          <cell r="R839" t="str">
            <v>NULL</v>
          </cell>
          <cell r="S839" t="str">
            <v>NULL</v>
          </cell>
          <cell r="T839" t="str">
            <v>NULL</v>
          </cell>
          <cell r="U839" t="str">
            <v>NULL</v>
          </cell>
          <cell r="V839" t="str">
            <v>NULL</v>
          </cell>
          <cell r="W839" t="str">
            <v>NULL</v>
          </cell>
          <cell r="X839" t="str">
            <v>NULL</v>
          </cell>
          <cell r="Y839" t="str">
            <v>NULL</v>
          </cell>
          <cell r="Z839" t="str">
            <v>NULL</v>
          </cell>
          <cell r="AA839" t="str">
            <v>NULL</v>
          </cell>
          <cell r="AB839" t="str">
            <v>NULL</v>
          </cell>
          <cell r="AC839" t="str">
            <v>NULL</v>
          </cell>
          <cell r="AD839">
            <v>1</v>
          </cell>
          <cell r="AE839" t="str">
            <v>NULL</v>
          </cell>
          <cell r="AF839">
            <v>1</v>
          </cell>
          <cell r="AG839">
            <v>1</v>
          </cell>
          <cell r="AH839">
            <v>1</v>
          </cell>
          <cell r="AI839">
            <v>1</v>
          </cell>
          <cell r="AJ839" t="str">
            <v>NULL</v>
          </cell>
          <cell r="AK839">
            <v>1</v>
          </cell>
          <cell r="AL839">
            <v>9</v>
          </cell>
        </row>
        <row r="840">
          <cell r="A840">
            <v>130894</v>
          </cell>
          <cell r="B840">
            <v>9372631</v>
          </cell>
          <cell r="C840" t="str">
            <v>Milby Primary School</v>
          </cell>
          <cell r="D840" t="str">
            <v>West Midlands</v>
          </cell>
          <cell r="E840" t="str">
            <v>West Midlands</v>
          </cell>
          <cell r="F840" t="str">
            <v>Warwickshire</v>
          </cell>
          <cell r="G840" t="str">
            <v>Nuneaton</v>
          </cell>
          <cell r="H840" t="str">
            <v>CV11 6JS</v>
          </cell>
          <cell r="I840" t="str">
            <v>Community School</v>
          </cell>
          <cell r="J840" t="str">
            <v>Primary</v>
          </cell>
          <cell r="K840" t="str">
            <v>Does not have a sixth form</v>
          </cell>
          <cell r="L840">
            <v>10002464</v>
          </cell>
          <cell r="M840">
            <v>42283</v>
          </cell>
          <cell r="N840">
            <v>42284</v>
          </cell>
          <cell r="O840" t="str">
            <v>Requires Improvement S5 Reinspection Visit 1</v>
          </cell>
          <cell r="P840" t="str">
            <v>Schools - S5</v>
          </cell>
          <cell r="Q840" t="str">
            <v>NULL</v>
          </cell>
          <cell r="R840">
            <v>2</v>
          </cell>
          <cell r="S840" t="str">
            <v>NULL</v>
          </cell>
          <cell r="T840">
            <v>2</v>
          </cell>
          <cell r="U840">
            <v>2</v>
          </cell>
          <cell r="V840">
            <v>2</v>
          </cell>
          <cell r="W840">
            <v>2</v>
          </cell>
          <cell r="X840" t="str">
            <v>NULL</v>
          </cell>
          <cell r="Y840">
            <v>2</v>
          </cell>
          <cell r="Z840" t="str">
            <v>NULL</v>
          </cell>
          <cell r="AA840" t="str">
            <v>NULL</v>
          </cell>
          <cell r="AB840" t="str">
            <v>NULL</v>
          </cell>
          <cell r="AC840" t="str">
            <v>NULL</v>
          </cell>
          <cell r="AD840">
            <v>3</v>
          </cell>
          <cell r="AE840" t="str">
            <v>NULL</v>
          </cell>
          <cell r="AF840">
            <v>3</v>
          </cell>
          <cell r="AG840">
            <v>3</v>
          </cell>
          <cell r="AH840">
            <v>2</v>
          </cell>
          <cell r="AI840">
            <v>2</v>
          </cell>
          <cell r="AJ840" t="str">
            <v>NULL</v>
          </cell>
          <cell r="AK840" t="str">
            <v>NULL</v>
          </cell>
          <cell r="AL840" t="str">
            <v>NULL</v>
          </cell>
        </row>
        <row r="841">
          <cell r="A841">
            <v>130949</v>
          </cell>
          <cell r="B841">
            <v>8672254</v>
          </cell>
          <cell r="C841" t="str">
            <v>Harmans Water Primary School</v>
          </cell>
          <cell r="D841" t="str">
            <v>South East</v>
          </cell>
          <cell r="E841" t="str">
            <v>South East</v>
          </cell>
          <cell r="F841" t="str">
            <v>Bracknell Forest</v>
          </cell>
          <cell r="G841" t="str">
            <v>Bracknell</v>
          </cell>
          <cell r="H841" t="str">
            <v>RG12 9NE</v>
          </cell>
          <cell r="I841" t="str">
            <v>Community School</v>
          </cell>
          <cell r="J841" t="str">
            <v>Primary</v>
          </cell>
          <cell r="K841" t="str">
            <v>Does not have a sixth form</v>
          </cell>
          <cell r="L841">
            <v>10005784</v>
          </cell>
          <cell r="M841">
            <v>42319</v>
          </cell>
          <cell r="N841">
            <v>42320</v>
          </cell>
          <cell r="O841" t="str">
            <v>Requires Improvement S5 Reinspection Visit 1</v>
          </cell>
          <cell r="P841" t="str">
            <v>Schools - S5</v>
          </cell>
          <cell r="Q841" t="str">
            <v>NULL</v>
          </cell>
          <cell r="R841">
            <v>3</v>
          </cell>
          <cell r="S841" t="str">
            <v>NULL</v>
          </cell>
          <cell r="T841">
            <v>3</v>
          </cell>
          <cell r="U841">
            <v>3</v>
          </cell>
          <cell r="V841">
            <v>3</v>
          </cell>
          <cell r="W841">
            <v>3</v>
          </cell>
          <cell r="X841" t="str">
            <v>NULL</v>
          </cell>
          <cell r="Y841">
            <v>3</v>
          </cell>
          <cell r="Z841" t="str">
            <v>NULL</v>
          </cell>
          <cell r="AA841" t="str">
            <v>NULL</v>
          </cell>
          <cell r="AB841" t="str">
            <v>NULL</v>
          </cell>
          <cell r="AC841" t="str">
            <v>NULL</v>
          </cell>
          <cell r="AD841">
            <v>3</v>
          </cell>
          <cell r="AE841" t="str">
            <v>NULL</v>
          </cell>
          <cell r="AF841">
            <v>3</v>
          </cell>
          <cell r="AG841">
            <v>3</v>
          </cell>
          <cell r="AH841">
            <v>2</v>
          </cell>
          <cell r="AI841">
            <v>3</v>
          </cell>
          <cell r="AJ841" t="str">
            <v>NULL</v>
          </cell>
          <cell r="AK841" t="str">
            <v>NULL</v>
          </cell>
          <cell r="AL841" t="str">
            <v>NULL</v>
          </cell>
        </row>
        <row r="842">
          <cell r="A842">
            <v>131057</v>
          </cell>
          <cell r="B842">
            <v>3202083</v>
          </cell>
          <cell r="C842" t="str">
            <v>Barn Croft Primary School</v>
          </cell>
          <cell r="D842" t="str">
            <v>London</v>
          </cell>
          <cell r="E842" t="str">
            <v>London</v>
          </cell>
          <cell r="F842" t="str">
            <v>Waltham Forest</v>
          </cell>
          <cell r="G842" t="str">
            <v>Walthamstow</v>
          </cell>
          <cell r="H842" t="str">
            <v>E17 8SB</v>
          </cell>
          <cell r="I842" t="str">
            <v>Community School</v>
          </cell>
          <cell r="J842" t="str">
            <v>Primary</v>
          </cell>
          <cell r="K842" t="str">
            <v>Does not have a sixth form</v>
          </cell>
          <cell r="L842">
            <v>10005769</v>
          </cell>
          <cell r="M842">
            <v>42292</v>
          </cell>
          <cell r="N842">
            <v>42293</v>
          </cell>
          <cell r="O842" t="str">
            <v>Requires Improvement S5 Reinspection Visit 1</v>
          </cell>
          <cell r="P842" t="str">
            <v>Schools - S5</v>
          </cell>
          <cell r="Q842" t="str">
            <v>NULL</v>
          </cell>
          <cell r="R842">
            <v>3</v>
          </cell>
          <cell r="S842" t="str">
            <v>NULL</v>
          </cell>
          <cell r="T842">
            <v>3</v>
          </cell>
          <cell r="U842">
            <v>3</v>
          </cell>
          <cell r="V842">
            <v>2</v>
          </cell>
          <cell r="W842">
            <v>2</v>
          </cell>
          <cell r="X842" t="str">
            <v>NULL</v>
          </cell>
          <cell r="Y842">
            <v>3</v>
          </cell>
          <cell r="Z842" t="str">
            <v>NULL</v>
          </cell>
          <cell r="AA842" t="str">
            <v>NULL</v>
          </cell>
          <cell r="AB842" t="str">
            <v>NULL</v>
          </cell>
          <cell r="AC842" t="str">
            <v>NULL</v>
          </cell>
          <cell r="AD842">
            <v>3</v>
          </cell>
          <cell r="AE842" t="str">
            <v>NULL</v>
          </cell>
          <cell r="AF842">
            <v>3</v>
          </cell>
          <cell r="AG842">
            <v>3</v>
          </cell>
          <cell r="AH842">
            <v>3</v>
          </cell>
          <cell r="AI842">
            <v>3</v>
          </cell>
          <cell r="AJ842" t="str">
            <v>NULL</v>
          </cell>
          <cell r="AK842" t="str">
            <v>NULL</v>
          </cell>
          <cell r="AL842" t="str">
            <v>NULL</v>
          </cell>
        </row>
        <row r="843">
          <cell r="A843">
            <v>131134</v>
          </cell>
          <cell r="B843">
            <v>3581103</v>
          </cell>
          <cell r="C843" t="str">
            <v>Trafford Medical Education Service</v>
          </cell>
          <cell r="D843" t="str">
            <v>North West</v>
          </cell>
          <cell r="E843" t="str">
            <v>North West</v>
          </cell>
          <cell r="F843" t="str">
            <v>Trafford</v>
          </cell>
          <cell r="G843" t="str">
            <v>Stretford and Urmston</v>
          </cell>
          <cell r="H843" t="str">
            <v>M41 5GW</v>
          </cell>
          <cell r="I843" t="str">
            <v>Pupil Referral Unit</v>
          </cell>
          <cell r="J843" t="str">
            <v>PRU</v>
          </cell>
          <cell r="K843" t="str">
            <v>Not applicable</v>
          </cell>
          <cell r="L843">
            <v>10001404</v>
          </cell>
          <cell r="M843">
            <v>42311</v>
          </cell>
          <cell r="N843">
            <v>42311</v>
          </cell>
          <cell r="O843" t="str">
            <v>Maintained Academy and School Short inspection</v>
          </cell>
          <cell r="P843" t="str">
            <v>Schools - Short inspection</v>
          </cell>
          <cell r="Q843" t="str">
            <v>NULL</v>
          </cell>
          <cell r="R843" t="str">
            <v>NULL</v>
          </cell>
          <cell r="S843" t="str">
            <v>NULL</v>
          </cell>
          <cell r="T843" t="str">
            <v>NULL</v>
          </cell>
          <cell r="U843" t="str">
            <v>NULL</v>
          </cell>
          <cell r="V843" t="str">
            <v>NULL</v>
          </cell>
          <cell r="W843" t="str">
            <v>NULL</v>
          </cell>
          <cell r="X843" t="str">
            <v>NULL</v>
          </cell>
          <cell r="Y843" t="str">
            <v>NULL</v>
          </cell>
          <cell r="Z843" t="str">
            <v>NULL</v>
          </cell>
          <cell r="AA843" t="str">
            <v>NULL</v>
          </cell>
          <cell r="AB843" t="str">
            <v>NULL</v>
          </cell>
          <cell r="AC843" t="str">
            <v>NULL</v>
          </cell>
          <cell r="AD843">
            <v>2</v>
          </cell>
          <cell r="AE843" t="str">
            <v>NULL</v>
          </cell>
          <cell r="AF843">
            <v>2</v>
          </cell>
          <cell r="AG843">
            <v>2</v>
          </cell>
          <cell r="AH843">
            <v>1</v>
          </cell>
          <cell r="AI843">
            <v>2</v>
          </cell>
          <cell r="AJ843" t="str">
            <v>NULL</v>
          </cell>
          <cell r="AK843" t="str">
            <v>NULL</v>
          </cell>
          <cell r="AL843" t="str">
            <v>NULL</v>
          </cell>
        </row>
        <row r="844">
          <cell r="A844">
            <v>131193</v>
          </cell>
          <cell r="B844">
            <v>3111104</v>
          </cell>
          <cell r="C844" t="str">
            <v>Manor Green College</v>
          </cell>
          <cell r="D844" t="str">
            <v>London</v>
          </cell>
          <cell r="E844" t="str">
            <v>London</v>
          </cell>
          <cell r="F844" t="str">
            <v>Havering</v>
          </cell>
          <cell r="G844" t="str">
            <v>Romford</v>
          </cell>
          <cell r="H844" t="str">
            <v>RM1 2PS</v>
          </cell>
          <cell r="I844" t="str">
            <v>Pupil Referral Unit</v>
          </cell>
          <cell r="J844" t="str">
            <v>PRU</v>
          </cell>
          <cell r="K844" t="str">
            <v>Not applicable</v>
          </cell>
          <cell r="L844">
            <v>10005411</v>
          </cell>
          <cell r="M844">
            <v>42326</v>
          </cell>
          <cell r="N844">
            <v>42327</v>
          </cell>
          <cell r="O844" t="str">
            <v>Schools into Special Measures Visit 2</v>
          </cell>
          <cell r="P844" t="str">
            <v>Schools - S8</v>
          </cell>
          <cell r="Q844" t="str">
            <v>NULL</v>
          </cell>
          <cell r="R844" t="str">
            <v>NULL</v>
          </cell>
          <cell r="S844" t="str">
            <v>NULL</v>
          </cell>
          <cell r="T844" t="str">
            <v>NULL</v>
          </cell>
          <cell r="U844" t="str">
            <v>NULL</v>
          </cell>
          <cell r="V844" t="str">
            <v>NULL</v>
          </cell>
          <cell r="W844" t="str">
            <v>NULL</v>
          </cell>
          <cell r="X844" t="str">
            <v>NULL</v>
          </cell>
          <cell r="Y844" t="str">
            <v>NULL</v>
          </cell>
          <cell r="Z844" t="str">
            <v>NULL</v>
          </cell>
          <cell r="AA844" t="str">
            <v>NULL</v>
          </cell>
          <cell r="AB844" t="str">
            <v>NULL</v>
          </cell>
          <cell r="AC844" t="str">
            <v>NULL</v>
          </cell>
          <cell r="AD844">
            <v>4</v>
          </cell>
          <cell r="AE844" t="str">
            <v>SM</v>
          </cell>
          <cell r="AF844">
            <v>4</v>
          </cell>
          <cell r="AG844">
            <v>4</v>
          </cell>
          <cell r="AH844">
            <v>4</v>
          </cell>
          <cell r="AI844">
            <v>4</v>
          </cell>
          <cell r="AJ844" t="str">
            <v>NULL</v>
          </cell>
          <cell r="AK844">
            <v>9</v>
          </cell>
          <cell r="AL844">
            <v>9</v>
          </cell>
        </row>
        <row r="845">
          <cell r="A845">
            <v>131201</v>
          </cell>
          <cell r="B845">
            <v>3131100</v>
          </cell>
          <cell r="C845" t="str">
            <v>The Woodbridge Park Education Service</v>
          </cell>
          <cell r="D845" t="str">
            <v>London</v>
          </cell>
          <cell r="E845" t="str">
            <v>London</v>
          </cell>
          <cell r="F845" t="str">
            <v>Hounslow</v>
          </cell>
          <cell r="G845" t="str">
            <v>Brentford and Isleworth</v>
          </cell>
          <cell r="H845" t="str">
            <v>TW7 5ED</v>
          </cell>
          <cell r="I845" t="str">
            <v>Pupil Referral Unit</v>
          </cell>
          <cell r="J845" t="str">
            <v>PRU</v>
          </cell>
          <cell r="K845" t="str">
            <v>Not applicable</v>
          </cell>
          <cell r="L845">
            <v>10001406</v>
          </cell>
          <cell r="M845">
            <v>42271</v>
          </cell>
          <cell r="N845">
            <v>42271</v>
          </cell>
          <cell r="O845" t="str">
            <v>Maintained Academy and School Short inspection</v>
          </cell>
          <cell r="P845" t="str">
            <v>Schools - Short inspection</v>
          </cell>
          <cell r="Q845" t="str">
            <v>NULL</v>
          </cell>
          <cell r="R845" t="str">
            <v>NULL</v>
          </cell>
          <cell r="S845" t="str">
            <v>NULL</v>
          </cell>
          <cell r="T845" t="str">
            <v>NULL</v>
          </cell>
          <cell r="U845" t="str">
            <v>NULL</v>
          </cell>
          <cell r="V845" t="str">
            <v>NULL</v>
          </cell>
          <cell r="W845" t="str">
            <v>NULL</v>
          </cell>
          <cell r="X845" t="str">
            <v>NULL</v>
          </cell>
          <cell r="Y845" t="str">
            <v>NULL</v>
          </cell>
          <cell r="Z845" t="str">
            <v>NULL</v>
          </cell>
          <cell r="AA845" t="str">
            <v>NULL</v>
          </cell>
          <cell r="AB845" t="str">
            <v>NULL</v>
          </cell>
          <cell r="AC845" t="str">
            <v>NULL</v>
          </cell>
          <cell r="AD845">
            <v>2</v>
          </cell>
          <cell r="AE845" t="str">
            <v>NULL</v>
          </cell>
          <cell r="AF845">
            <v>2</v>
          </cell>
          <cell r="AG845">
            <v>2</v>
          </cell>
          <cell r="AH845">
            <v>1</v>
          </cell>
          <cell r="AI845">
            <v>2</v>
          </cell>
          <cell r="AJ845" t="str">
            <v>NULL</v>
          </cell>
          <cell r="AK845" t="str">
            <v>NULL</v>
          </cell>
          <cell r="AL845" t="str">
            <v>NULL</v>
          </cell>
        </row>
        <row r="846">
          <cell r="A846">
            <v>131233</v>
          </cell>
          <cell r="B846">
            <v>8402943</v>
          </cell>
          <cell r="C846" t="str">
            <v>Newker Primary School</v>
          </cell>
          <cell r="D846" t="str">
            <v>North East</v>
          </cell>
          <cell r="E846" t="str">
            <v>North East, Yorkshire and the Humber</v>
          </cell>
          <cell r="F846" t="str">
            <v>Durham</v>
          </cell>
          <cell r="G846" t="str">
            <v>North Durham</v>
          </cell>
          <cell r="H846" t="str">
            <v>DH2 3AA</v>
          </cell>
          <cell r="I846" t="str">
            <v>Community School</v>
          </cell>
          <cell r="J846" t="str">
            <v>Primary</v>
          </cell>
          <cell r="K846" t="str">
            <v>Does not have a sixth form</v>
          </cell>
          <cell r="L846">
            <v>10002821</v>
          </cell>
          <cell r="M846">
            <v>42346</v>
          </cell>
          <cell r="N846">
            <v>42346</v>
          </cell>
          <cell r="O846" t="str">
            <v>Maintained Academy and School Short inspection</v>
          </cell>
          <cell r="P846" t="str">
            <v>Schools - Short inspection</v>
          </cell>
          <cell r="Q846" t="str">
            <v>NULL</v>
          </cell>
          <cell r="R846" t="str">
            <v>NULL</v>
          </cell>
          <cell r="S846" t="str">
            <v>NULL</v>
          </cell>
          <cell r="T846" t="str">
            <v>NULL</v>
          </cell>
          <cell r="U846" t="str">
            <v>NULL</v>
          </cell>
          <cell r="V846" t="str">
            <v>NULL</v>
          </cell>
          <cell r="W846" t="str">
            <v>NULL</v>
          </cell>
          <cell r="X846" t="str">
            <v>NULL</v>
          </cell>
          <cell r="Y846" t="str">
            <v>NULL</v>
          </cell>
          <cell r="Z846" t="str">
            <v>NULL</v>
          </cell>
          <cell r="AA846" t="str">
            <v>NULL</v>
          </cell>
          <cell r="AB846" t="str">
            <v>NULL</v>
          </cell>
          <cell r="AC846" t="str">
            <v>NULL</v>
          </cell>
          <cell r="AD846">
            <v>2</v>
          </cell>
          <cell r="AE846" t="str">
            <v>NULL</v>
          </cell>
          <cell r="AF846">
            <v>1</v>
          </cell>
          <cell r="AG846">
            <v>2</v>
          </cell>
          <cell r="AH846">
            <v>2</v>
          </cell>
          <cell r="AI846">
            <v>2</v>
          </cell>
          <cell r="AJ846" t="str">
            <v>NULL</v>
          </cell>
          <cell r="AK846">
            <v>2</v>
          </cell>
          <cell r="AL846">
            <v>9</v>
          </cell>
        </row>
        <row r="847">
          <cell r="A847">
            <v>131239</v>
          </cell>
          <cell r="B847">
            <v>3312154</v>
          </cell>
          <cell r="C847" t="str">
            <v>Mount Nod Primary School</v>
          </cell>
          <cell r="D847" t="str">
            <v>West Midlands</v>
          </cell>
          <cell r="E847" t="str">
            <v>West Midlands</v>
          </cell>
          <cell r="F847" t="str">
            <v>Coventry</v>
          </cell>
          <cell r="G847" t="str">
            <v>Coventry North West</v>
          </cell>
          <cell r="H847" t="str">
            <v>CV5 7BG</v>
          </cell>
          <cell r="I847" t="str">
            <v>Community School</v>
          </cell>
          <cell r="J847" t="str">
            <v>Primary</v>
          </cell>
          <cell r="K847" t="str">
            <v>Does not have a sixth form</v>
          </cell>
          <cell r="L847">
            <v>10001123</v>
          </cell>
          <cell r="M847">
            <v>42277</v>
          </cell>
          <cell r="N847">
            <v>42277</v>
          </cell>
          <cell r="O847" t="str">
            <v>Maintained Academy and School Short inspection</v>
          </cell>
          <cell r="P847" t="str">
            <v>Schools - Short inspection</v>
          </cell>
          <cell r="Q847" t="str">
            <v>NULL</v>
          </cell>
          <cell r="R847" t="str">
            <v>NULL</v>
          </cell>
          <cell r="S847" t="str">
            <v>NULL</v>
          </cell>
          <cell r="T847" t="str">
            <v>NULL</v>
          </cell>
          <cell r="U847" t="str">
            <v>NULL</v>
          </cell>
          <cell r="V847" t="str">
            <v>NULL</v>
          </cell>
          <cell r="W847" t="str">
            <v>NULL</v>
          </cell>
          <cell r="X847" t="str">
            <v>NULL</v>
          </cell>
          <cell r="Y847" t="str">
            <v>NULL</v>
          </cell>
          <cell r="Z847" t="str">
            <v>NULL</v>
          </cell>
          <cell r="AA847" t="str">
            <v>NULL</v>
          </cell>
          <cell r="AB847" t="str">
            <v>NULL</v>
          </cell>
          <cell r="AC847" t="str">
            <v>NULL</v>
          </cell>
          <cell r="AD847">
            <v>2</v>
          </cell>
          <cell r="AE847" t="str">
            <v>NULL</v>
          </cell>
          <cell r="AF847">
            <v>2</v>
          </cell>
          <cell r="AG847">
            <v>2</v>
          </cell>
          <cell r="AH847">
            <v>2</v>
          </cell>
          <cell r="AI847">
            <v>2</v>
          </cell>
          <cell r="AJ847" t="str">
            <v>NULL</v>
          </cell>
          <cell r="AK847">
            <v>2</v>
          </cell>
          <cell r="AL847">
            <v>9</v>
          </cell>
        </row>
        <row r="848">
          <cell r="A848">
            <v>131402</v>
          </cell>
          <cell r="B848">
            <v>8312000</v>
          </cell>
          <cell r="C848" t="str">
            <v>Reigate Park Primary School</v>
          </cell>
          <cell r="D848" t="str">
            <v>East Midlands</v>
          </cell>
          <cell r="E848" t="str">
            <v>East Midlands</v>
          </cell>
          <cell r="F848" t="str">
            <v>Derby</v>
          </cell>
          <cell r="G848" t="str">
            <v>Derby North</v>
          </cell>
          <cell r="H848" t="str">
            <v>DE22 4EQ</v>
          </cell>
          <cell r="I848" t="str">
            <v>Community School</v>
          </cell>
          <cell r="J848" t="str">
            <v>Primary</v>
          </cell>
          <cell r="K848" t="str">
            <v>Does not have a sixth form</v>
          </cell>
          <cell r="L848">
            <v>10001865</v>
          </cell>
          <cell r="M848">
            <v>42348</v>
          </cell>
          <cell r="N848">
            <v>42349</v>
          </cell>
          <cell r="O848" t="str">
            <v>Requires Improvement S5 Reinspection Visit 1</v>
          </cell>
          <cell r="P848" t="str">
            <v>Schools - S5</v>
          </cell>
          <cell r="Q848" t="str">
            <v>NULL</v>
          </cell>
          <cell r="R848">
            <v>3</v>
          </cell>
          <cell r="S848" t="str">
            <v>NULL</v>
          </cell>
          <cell r="T848">
            <v>3</v>
          </cell>
          <cell r="U848">
            <v>3</v>
          </cell>
          <cell r="V848">
            <v>3</v>
          </cell>
          <cell r="W848">
            <v>3</v>
          </cell>
          <cell r="X848" t="str">
            <v>NULL</v>
          </cell>
          <cell r="Y848">
            <v>2</v>
          </cell>
          <cell r="Z848" t="str">
            <v>NULL</v>
          </cell>
          <cell r="AA848" t="str">
            <v>NULL</v>
          </cell>
          <cell r="AB848" t="str">
            <v>NULL</v>
          </cell>
          <cell r="AC848" t="str">
            <v>NULL</v>
          </cell>
          <cell r="AD848">
            <v>3</v>
          </cell>
          <cell r="AE848" t="str">
            <v>NULL</v>
          </cell>
          <cell r="AF848">
            <v>3</v>
          </cell>
          <cell r="AG848">
            <v>3</v>
          </cell>
          <cell r="AH848">
            <v>3</v>
          </cell>
          <cell r="AI848">
            <v>3</v>
          </cell>
          <cell r="AJ848" t="str">
            <v>NULL</v>
          </cell>
          <cell r="AK848" t="str">
            <v>NULL</v>
          </cell>
          <cell r="AL848" t="str">
            <v>NULL</v>
          </cell>
        </row>
        <row r="849">
          <cell r="A849">
            <v>131418</v>
          </cell>
          <cell r="B849">
            <v>3043602</v>
          </cell>
          <cell r="C849" t="str">
            <v>St Mary's RC Primary School</v>
          </cell>
          <cell r="D849" t="str">
            <v>London</v>
          </cell>
          <cell r="E849" t="str">
            <v>London</v>
          </cell>
          <cell r="F849" t="str">
            <v>Brent</v>
          </cell>
          <cell r="G849" t="str">
            <v>Hampstead and Kilburn</v>
          </cell>
          <cell r="H849" t="str">
            <v>NW6 5ST</v>
          </cell>
          <cell r="I849" t="str">
            <v>Voluntary Aided School</v>
          </cell>
          <cell r="J849" t="str">
            <v>Primary</v>
          </cell>
          <cell r="K849" t="str">
            <v>Does not have a sixth form</v>
          </cell>
          <cell r="L849">
            <v>10008027</v>
          </cell>
          <cell r="M849">
            <v>42318</v>
          </cell>
          <cell r="N849">
            <v>42319</v>
          </cell>
          <cell r="O849" t="str">
            <v>Schools into Special Measures Visit 4</v>
          </cell>
          <cell r="P849" t="str">
            <v>Schools - S8</v>
          </cell>
          <cell r="Q849" t="str">
            <v>NULL</v>
          </cell>
          <cell r="R849" t="str">
            <v>NULL</v>
          </cell>
          <cell r="S849" t="str">
            <v>NULL</v>
          </cell>
          <cell r="T849" t="str">
            <v>NULL</v>
          </cell>
          <cell r="U849" t="str">
            <v>NULL</v>
          </cell>
          <cell r="V849" t="str">
            <v>NULL</v>
          </cell>
          <cell r="W849" t="str">
            <v>NULL</v>
          </cell>
          <cell r="X849" t="str">
            <v>NULL</v>
          </cell>
          <cell r="Y849" t="str">
            <v>NULL</v>
          </cell>
          <cell r="Z849" t="str">
            <v>NULL</v>
          </cell>
          <cell r="AA849" t="str">
            <v>NULL</v>
          </cell>
          <cell r="AB849" t="str">
            <v>NULL</v>
          </cell>
          <cell r="AC849" t="str">
            <v>NULL</v>
          </cell>
          <cell r="AD849">
            <v>4</v>
          </cell>
          <cell r="AE849" t="str">
            <v>SM</v>
          </cell>
          <cell r="AF849">
            <v>3</v>
          </cell>
          <cell r="AG849">
            <v>3</v>
          </cell>
          <cell r="AH849">
            <v>3</v>
          </cell>
          <cell r="AI849">
            <v>4</v>
          </cell>
          <cell r="AJ849" t="str">
            <v>NULL</v>
          </cell>
          <cell r="AK849" t="str">
            <v>NULL</v>
          </cell>
          <cell r="AL849" t="str">
            <v>NULL</v>
          </cell>
        </row>
        <row r="850">
          <cell r="A850">
            <v>131478</v>
          </cell>
          <cell r="B850">
            <v>3092080</v>
          </cell>
          <cell r="C850" t="str">
            <v>Earlham Primary School</v>
          </cell>
          <cell r="D850" t="str">
            <v>London</v>
          </cell>
          <cell r="E850" t="str">
            <v>London</v>
          </cell>
          <cell r="F850" t="str">
            <v>Haringey</v>
          </cell>
          <cell r="G850" t="str">
            <v>Hornsey and Wood Green</v>
          </cell>
          <cell r="H850" t="str">
            <v>N22 5HJ</v>
          </cell>
          <cell r="I850" t="str">
            <v>Community School</v>
          </cell>
          <cell r="J850" t="str">
            <v>Primary</v>
          </cell>
          <cell r="K850" t="str">
            <v>Does not have a sixth form</v>
          </cell>
          <cell r="L850">
            <v>10005983</v>
          </cell>
          <cell r="M850">
            <v>42282</v>
          </cell>
          <cell r="N850">
            <v>42282</v>
          </cell>
          <cell r="O850" t="str">
            <v>Requires Improvement monitoring Visit 1</v>
          </cell>
          <cell r="P850" t="str">
            <v>Schools - S8</v>
          </cell>
          <cell r="Q850" t="str">
            <v>NULL</v>
          </cell>
          <cell r="R850" t="str">
            <v>NULL</v>
          </cell>
          <cell r="S850" t="str">
            <v>NULL</v>
          </cell>
          <cell r="T850" t="str">
            <v>NULL</v>
          </cell>
          <cell r="U850" t="str">
            <v>NULL</v>
          </cell>
          <cell r="V850" t="str">
            <v>NULL</v>
          </cell>
          <cell r="W850" t="str">
            <v>NULL</v>
          </cell>
          <cell r="X850" t="str">
            <v>NULL</v>
          </cell>
          <cell r="Y850" t="str">
            <v>NULL</v>
          </cell>
          <cell r="Z850" t="str">
            <v>NULL</v>
          </cell>
          <cell r="AA850" t="str">
            <v>NULL</v>
          </cell>
          <cell r="AB850" t="str">
            <v>NULL</v>
          </cell>
          <cell r="AC850" t="str">
            <v>NULL</v>
          </cell>
          <cell r="AD850">
            <v>3</v>
          </cell>
          <cell r="AE850" t="str">
            <v>NULL</v>
          </cell>
          <cell r="AF850">
            <v>3</v>
          </cell>
          <cell r="AG850">
            <v>3</v>
          </cell>
          <cell r="AH850">
            <v>3</v>
          </cell>
          <cell r="AI850">
            <v>3</v>
          </cell>
          <cell r="AJ850" t="str">
            <v>NULL</v>
          </cell>
          <cell r="AK850">
            <v>2</v>
          </cell>
          <cell r="AL850">
            <v>9</v>
          </cell>
        </row>
        <row r="851">
          <cell r="A851">
            <v>131522</v>
          </cell>
        </row>
        <row r="852">
          <cell r="A852">
            <v>131526</v>
          </cell>
          <cell r="B852">
            <v>3847056</v>
          </cell>
          <cell r="C852" t="str">
            <v>High Well School</v>
          </cell>
          <cell r="D852" t="str">
            <v>Yorkshire and the Humber</v>
          </cell>
          <cell r="E852" t="str">
            <v>North East, Yorkshire and the Humber</v>
          </cell>
          <cell r="F852" t="str">
            <v>Wakefield</v>
          </cell>
          <cell r="G852" t="str">
            <v>Normanton, Pontefract and Castleford</v>
          </cell>
          <cell r="H852" t="str">
            <v>WF8 2DD</v>
          </cell>
          <cell r="I852" t="str">
            <v>Community Special School</v>
          </cell>
          <cell r="J852" t="str">
            <v>Special</v>
          </cell>
          <cell r="K852" t="str">
            <v>Not applicable</v>
          </cell>
          <cell r="L852">
            <v>10006720</v>
          </cell>
          <cell r="M852">
            <v>42321</v>
          </cell>
          <cell r="N852">
            <v>42321</v>
          </cell>
          <cell r="O852" t="str">
            <v>Requires Improvement monitoring Visit 1</v>
          </cell>
          <cell r="P852" t="str">
            <v>Schools - S8</v>
          </cell>
          <cell r="Q852" t="str">
            <v>NULL</v>
          </cell>
          <cell r="R852" t="str">
            <v>NULL</v>
          </cell>
          <cell r="S852" t="str">
            <v>NULL</v>
          </cell>
          <cell r="T852" t="str">
            <v>NULL</v>
          </cell>
          <cell r="U852" t="str">
            <v>NULL</v>
          </cell>
          <cell r="V852" t="str">
            <v>NULL</v>
          </cell>
          <cell r="W852" t="str">
            <v>NULL</v>
          </cell>
          <cell r="X852" t="str">
            <v>NULL</v>
          </cell>
          <cell r="Y852" t="str">
            <v>NULL</v>
          </cell>
          <cell r="Z852" t="str">
            <v>NULL</v>
          </cell>
          <cell r="AA852" t="str">
            <v>NULL</v>
          </cell>
          <cell r="AB852" t="str">
            <v>NULL</v>
          </cell>
          <cell r="AC852" t="str">
            <v>NULL</v>
          </cell>
          <cell r="AD852">
            <v>3</v>
          </cell>
          <cell r="AE852" t="str">
            <v>NULL</v>
          </cell>
          <cell r="AF852">
            <v>3</v>
          </cell>
          <cell r="AG852">
            <v>3</v>
          </cell>
          <cell r="AH852">
            <v>3</v>
          </cell>
          <cell r="AI852">
            <v>3</v>
          </cell>
          <cell r="AJ852" t="str">
            <v>NULL</v>
          </cell>
          <cell r="AK852">
            <v>9</v>
          </cell>
          <cell r="AL852">
            <v>9</v>
          </cell>
        </row>
        <row r="853">
          <cell r="A853">
            <v>131633</v>
          </cell>
          <cell r="B853">
            <v>8301106</v>
          </cell>
          <cell r="C853" t="str">
            <v>South Derbyshire Support Centre</v>
          </cell>
          <cell r="D853" t="str">
            <v>East Midlands</v>
          </cell>
          <cell r="E853" t="str">
            <v>East Midlands</v>
          </cell>
          <cell r="F853" t="str">
            <v>Derbyshire</v>
          </cell>
          <cell r="G853" t="str">
            <v>South Derbyshire</v>
          </cell>
          <cell r="H853" t="str">
            <v>DE11 0TW</v>
          </cell>
          <cell r="I853" t="str">
            <v>Pupil Referral Unit</v>
          </cell>
          <cell r="J853" t="str">
            <v>PRU</v>
          </cell>
          <cell r="K853" t="str">
            <v>Not applicable</v>
          </cell>
          <cell r="L853">
            <v>10001391</v>
          </cell>
          <cell r="M853">
            <v>42332</v>
          </cell>
          <cell r="N853">
            <v>42332</v>
          </cell>
          <cell r="O853" t="str">
            <v>Maintained Academy and School Short inspection</v>
          </cell>
          <cell r="P853" t="str">
            <v>Schools - Short inspection</v>
          </cell>
          <cell r="Q853" t="str">
            <v>NULL</v>
          </cell>
          <cell r="R853" t="str">
            <v>NULL</v>
          </cell>
          <cell r="S853" t="str">
            <v>NULL</v>
          </cell>
          <cell r="T853" t="str">
            <v>NULL</v>
          </cell>
          <cell r="U853" t="str">
            <v>NULL</v>
          </cell>
          <cell r="V853" t="str">
            <v>NULL</v>
          </cell>
          <cell r="W853" t="str">
            <v>NULL</v>
          </cell>
          <cell r="X853" t="str">
            <v>NULL</v>
          </cell>
          <cell r="Y853" t="str">
            <v>NULL</v>
          </cell>
          <cell r="Z853" t="str">
            <v>NULL</v>
          </cell>
          <cell r="AA853" t="str">
            <v>NULL</v>
          </cell>
          <cell r="AB853" t="str">
            <v>NULL</v>
          </cell>
          <cell r="AC853" t="str">
            <v>NULL</v>
          </cell>
          <cell r="AD853">
            <v>2</v>
          </cell>
          <cell r="AE853" t="str">
            <v>NULL</v>
          </cell>
          <cell r="AF853">
            <v>2</v>
          </cell>
          <cell r="AG853">
            <v>2</v>
          </cell>
          <cell r="AH853">
            <v>2</v>
          </cell>
          <cell r="AI853">
            <v>2</v>
          </cell>
          <cell r="AJ853" t="str">
            <v>NULL</v>
          </cell>
          <cell r="AK853" t="str">
            <v>NULL</v>
          </cell>
          <cell r="AL853" t="str">
            <v>NULL</v>
          </cell>
        </row>
        <row r="854">
          <cell r="A854">
            <v>131644</v>
          </cell>
          <cell r="B854">
            <v>8073396</v>
          </cell>
          <cell r="C854" t="str">
            <v xml:space="preserve">Chaloner Primary School </v>
          </cell>
          <cell r="D854" t="str">
            <v>North East</v>
          </cell>
          <cell r="E854" t="str">
            <v>North East, Yorkshire and the Humber</v>
          </cell>
          <cell r="F854" t="str">
            <v>Redcar and Cleveland</v>
          </cell>
          <cell r="G854" t="str">
            <v>Middlesbrough South and East Cleveland</v>
          </cell>
          <cell r="H854" t="str">
            <v>TS14 6JA</v>
          </cell>
          <cell r="I854" t="str">
            <v>Foundation School</v>
          </cell>
          <cell r="J854" t="str">
            <v>Primary</v>
          </cell>
          <cell r="K854" t="str">
            <v>Does not have a sixth form</v>
          </cell>
          <cell r="L854">
            <v>10003484</v>
          </cell>
          <cell r="M854">
            <v>42269</v>
          </cell>
          <cell r="N854">
            <v>42269</v>
          </cell>
          <cell r="O854" t="str">
            <v>Maintained Academy and School Short inspection</v>
          </cell>
          <cell r="P854" t="str">
            <v>Schools - Short inspection</v>
          </cell>
          <cell r="Q854" t="str">
            <v>NULL</v>
          </cell>
          <cell r="R854" t="str">
            <v>NULL</v>
          </cell>
          <cell r="S854" t="str">
            <v>NULL</v>
          </cell>
          <cell r="T854" t="str">
            <v>NULL</v>
          </cell>
          <cell r="U854" t="str">
            <v>NULL</v>
          </cell>
          <cell r="V854" t="str">
            <v>NULL</v>
          </cell>
          <cell r="W854" t="str">
            <v>NULL</v>
          </cell>
          <cell r="X854" t="str">
            <v>NULL</v>
          </cell>
          <cell r="Y854" t="str">
            <v>NULL</v>
          </cell>
          <cell r="Z854" t="str">
            <v>NULL</v>
          </cell>
          <cell r="AA854" t="str">
            <v>NULL</v>
          </cell>
          <cell r="AB854" t="str">
            <v>NULL</v>
          </cell>
          <cell r="AC854" t="str">
            <v>NULL</v>
          </cell>
          <cell r="AD854">
            <v>2</v>
          </cell>
          <cell r="AE854" t="str">
            <v>NULL</v>
          </cell>
          <cell r="AF854">
            <v>2</v>
          </cell>
          <cell r="AG854">
            <v>2</v>
          </cell>
          <cell r="AH854">
            <v>2</v>
          </cell>
          <cell r="AI854">
            <v>2</v>
          </cell>
          <cell r="AJ854" t="str">
            <v>NULL</v>
          </cell>
          <cell r="AK854">
            <v>2</v>
          </cell>
          <cell r="AL854">
            <v>9</v>
          </cell>
        </row>
        <row r="855">
          <cell r="A855">
            <v>131670</v>
          </cell>
          <cell r="B855">
            <v>8262001</v>
          </cell>
          <cell r="C855" t="str">
            <v>Merebrook Infant School</v>
          </cell>
          <cell r="D855" t="str">
            <v>South East</v>
          </cell>
          <cell r="E855" t="str">
            <v>South East</v>
          </cell>
          <cell r="F855" t="str">
            <v>Milton Keynes</v>
          </cell>
          <cell r="G855" t="str">
            <v>Milton Keynes South</v>
          </cell>
          <cell r="H855" t="str">
            <v>MK4 1EZ</v>
          </cell>
          <cell r="I855" t="str">
            <v>Community School</v>
          </cell>
          <cell r="J855" t="str">
            <v>Primary</v>
          </cell>
          <cell r="K855" t="str">
            <v>Does not have a sixth form</v>
          </cell>
          <cell r="L855">
            <v>10007043</v>
          </cell>
          <cell r="M855">
            <v>42341</v>
          </cell>
          <cell r="N855">
            <v>42341</v>
          </cell>
          <cell r="O855" t="str">
            <v>Requires Improvement monitoring Visit 2</v>
          </cell>
          <cell r="P855" t="str">
            <v>Schools - S8</v>
          </cell>
          <cell r="Q855" t="str">
            <v>NULL</v>
          </cell>
          <cell r="R855" t="str">
            <v>NULL</v>
          </cell>
          <cell r="S855" t="str">
            <v>NULL</v>
          </cell>
          <cell r="T855" t="str">
            <v>NULL</v>
          </cell>
          <cell r="U855" t="str">
            <v>NULL</v>
          </cell>
          <cell r="V855" t="str">
            <v>NULL</v>
          </cell>
          <cell r="W855" t="str">
            <v>NULL</v>
          </cell>
          <cell r="X855" t="str">
            <v>NULL</v>
          </cell>
          <cell r="Y855" t="str">
            <v>NULL</v>
          </cell>
          <cell r="Z855" t="str">
            <v>NULL</v>
          </cell>
          <cell r="AA855" t="str">
            <v>NULL</v>
          </cell>
          <cell r="AB855" t="str">
            <v>NULL</v>
          </cell>
          <cell r="AC855" t="str">
            <v>NULL</v>
          </cell>
          <cell r="AD855">
            <v>3</v>
          </cell>
          <cell r="AE855" t="str">
            <v>NULL</v>
          </cell>
          <cell r="AF855">
            <v>3</v>
          </cell>
          <cell r="AG855">
            <v>3</v>
          </cell>
          <cell r="AH855">
            <v>3</v>
          </cell>
          <cell r="AI855">
            <v>3</v>
          </cell>
          <cell r="AJ855" t="str">
            <v>NULL</v>
          </cell>
          <cell r="AK855">
            <v>2</v>
          </cell>
          <cell r="AL855">
            <v>9</v>
          </cell>
        </row>
        <row r="856">
          <cell r="A856">
            <v>131692</v>
          </cell>
          <cell r="B856">
            <v>3507009</v>
          </cell>
          <cell r="C856" t="str">
            <v>Lever Park School</v>
          </cell>
          <cell r="D856" t="str">
            <v>North West</v>
          </cell>
          <cell r="E856" t="str">
            <v>North West</v>
          </cell>
          <cell r="F856" t="str">
            <v>Bolton</v>
          </cell>
          <cell r="G856" t="str">
            <v>Bolton West</v>
          </cell>
          <cell r="H856" t="str">
            <v>BL6 6DE</v>
          </cell>
          <cell r="I856" t="str">
            <v>Foundation Special School</v>
          </cell>
          <cell r="J856" t="str">
            <v>Special</v>
          </cell>
          <cell r="K856" t="str">
            <v>Not applicable</v>
          </cell>
          <cell r="L856">
            <v>10004110</v>
          </cell>
          <cell r="M856">
            <v>42325</v>
          </cell>
          <cell r="N856">
            <v>42326</v>
          </cell>
          <cell r="O856" t="str">
            <v>Schools into Special Measures Visit 3</v>
          </cell>
          <cell r="P856" t="str">
            <v>Schools - S8</v>
          </cell>
          <cell r="Q856" t="str">
            <v>NULL</v>
          </cell>
          <cell r="R856" t="str">
            <v>NULL</v>
          </cell>
          <cell r="S856" t="str">
            <v>NULL</v>
          </cell>
          <cell r="T856" t="str">
            <v>NULL</v>
          </cell>
          <cell r="U856" t="str">
            <v>NULL</v>
          </cell>
          <cell r="V856" t="str">
            <v>NULL</v>
          </cell>
          <cell r="W856" t="str">
            <v>NULL</v>
          </cell>
          <cell r="X856" t="str">
            <v>NULL</v>
          </cell>
          <cell r="Y856" t="str">
            <v>NULL</v>
          </cell>
          <cell r="Z856" t="str">
            <v>NULL</v>
          </cell>
          <cell r="AA856" t="str">
            <v>NULL</v>
          </cell>
          <cell r="AB856" t="str">
            <v>NULL</v>
          </cell>
          <cell r="AC856" t="str">
            <v>NULL</v>
          </cell>
          <cell r="AD856">
            <v>4</v>
          </cell>
          <cell r="AE856" t="str">
            <v>SM</v>
          </cell>
          <cell r="AF856">
            <v>4</v>
          </cell>
          <cell r="AG856">
            <v>3</v>
          </cell>
          <cell r="AH856">
            <v>4</v>
          </cell>
          <cell r="AI856">
            <v>4</v>
          </cell>
          <cell r="AJ856" t="str">
            <v>NULL</v>
          </cell>
          <cell r="AK856">
            <v>9</v>
          </cell>
          <cell r="AL856">
            <v>9</v>
          </cell>
        </row>
        <row r="857">
          <cell r="A857">
            <v>131749</v>
          </cell>
          <cell r="B857">
            <v>3706905</v>
          </cell>
          <cell r="C857" t="str">
            <v>Barnsley Academy</v>
          </cell>
          <cell r="D857" t="str">
            <v>Yorkshire and the Humber</v>
          </cell>
          <cell r="E857" t="str">
            <v>North East, Yorkshire and the Humber</v>
          </cell>
          <cell r="F857" t="str">
            <v>Barnsley</v>
          </cell>
          <cell r="G857" t="str">
            <v>Barnsley East</v>
          </cell>
          <cell r="H857" t="str">
            <v>S70 3DL</v>
          </cell>
          <cell r="I857" t="str">
            <v>Academy Sponsor Led</v>
          </cell>
          <cell r="J857" t="str">
            <v>Secondary</v>
          </cell>
          <cell r="K857" t="str">
            <v>Has a sixth form</v>
          </cell>
          <cell r="L857">
            <v>10001626</v>
          </cell>
          <cell r="M857">
            <v>42269</v>
          </cell>
          <cell r="N857">
            <v>42270</v>
          </cell>
          <cell r="O857" t="str">
            <v>Serious Weaknesses S5 Reinspection</v>
          </cell>
          <cell r="P857" t="str">
            <v>Schools - S5</v>
          </cell>
          <cell r="Q857" t="str">
            <v>NULL</v>
          </cell>
          <cell r="R857">
            <v>3</v>
          </cell>
          <cell r="S857" t="str">
            <v>NULL</v>
          </cell>
          <cell r="T857">
            <v>3</v>
          </cell>
          <cell r="U857">
            <v>3</v>
          </cell>
          <cell r="V857">
            <v>3</v>
          </cell>
          <cell r="W857">
            <v>3</v>
          </cell>
          <cell r="X857" t="str">
            <v>NULL</v>
          </cell>
          <cell r="Y857" t="str">
            <v>NULL</v>
          </cell>
          <cell r="Z857">
            <v>3</v>
          </cell>
          <cell r="AA857" t="str">
            <v>NULL</v>
          </cell>
          <cell r="AB857" t="str">
            <v>NULL</v>
          </cell>
          <cell r="AC857" t="str">
            <v>NULL</v>
          </cell>
          <cell r="AD857">
            <v>4</v>
          </cell>
          <cell r="AE857" t="str">
            <v>SWK</v>
          </cell>
          <cell r="AF857">
            <v>4</v>
          </cell>
          <cell r="AG857">
            <v>4</v>
          </cell>
          <cell r="AH857">
            <v>4</v>
          </cell>
          <cell r="AI857">
            <v>3</v>
          </cell>
          <cell r="AJ857" t="str">
            <v>NULL</v>
          </cell>
          <cell r="AK857" t="str">
            <v>NULL</v>
          </cell>
          <cell r="AL857" t="str">
            <v>NULL</v>
          </cell>
        </row>
        <row r="858">
          <cell r="A858">
            <v>131782</v>
          </cell>
          <cell r="B858">
            <v>9162179</v>
          </cell>
          <cell r="C858" t="str">
            <v>Meadowside Primary School</v>
          </cell>
          <cell r="D858" t="str">
            <v>South West</v>
          </cell>
          <cell r="E858" t="str">
            <v>South West</v>
          </cell>
          <cell r="F858" t="str">
            <v>Gloucestershire</v>
          </cell>
          <cell r="G858" t="str">
            <v>Gloucester</v>
          </cell>
          <cell r="H858" t="str">
            <v>GL2 4LX</v>
          </cell>
          <cell r="I858" t="str">
            <v>Community School</v>
          </cell>
          <cell r="J858" t="str">
            <v>Primary</v>
          </cell>
          <cell r="K858" t="str">
            <v>Does not have a sixth form</v>
          </cell>
          <cell r="L858">
            <v>10003739</v>
          </cell>
          <cell r="M858">
            <v>42346</v>
          </cell>
          <cell r="N858">
            <v>42346</v>
          </cell>
          <cell r="O858" t="str">
            <v>Maintained Academy and School Short inspection</v>
          </cell>
          <cell r="P858" t="str">
            <v>Schools - Short inspection</v>
          </cell>
          <cell r="Q858" t="str">
            <v>NULL</v>
          </cell>
          <cell r="R858" t="str">
            <v>NULL</v>
          </cell>
          <cell r="S858" t="str">
            <v>NULL</v>
          </cell>
          <cell r="T858" t="str">
            <v>NULL</v>
          </cell>
          <cell r="U858" t="str">
            <v>NULL</v>
          </cell>
          <cell r="V858" t="str">
            <v>NULL</v>
          </cell>
          <cell r="W858" t="str">
            <v>NULL</v>
          </cell>
          <cell r="X858" t="str">
            <v>NULL</v>
          </cell>
          <cell r="Y858" t="str">
            <v>NULL</v>
          </cell>
          <cell r="Z858" t="str">
            <v>NULL</v>
          </cell>
          <cell r="AA858" t="str">
            <v>NULL</v>
          </cell>
          <cell r="AB858" t="str">
            <v>NULL</v>
          </cell>
          <cell r="AC858" t="str">
            <v>NULL</v>
          </cell>
          <cell r="AD858">
            <v>2</v>
          </cell>
          <cell r="AE858" t="str">
            <v>NULL</v>
          </cell>
          <cell r="AF858">
            <v>2</v>
          </cell>
          <cell r="AG858">
            <v>2</v>
          </cell>
          <cell r="AH858">
            <v>2</v>
          </cell>
          <cell r="AI858">
            <v>2</v>
          </cell>
          <cell r="AJ858" t="str">
            <v>NULL</v>
          </cell>
          <cell r="AK858">
            <v>1</v>
          </cell>
          <cell r="AL858">
            <v>9</v>
          </cell>
        </row>
        <row r="859">
          <cell r="A859">
            <v>131827</v>
          </cell>
          <cell r="B859">
            <v>8351100</v>
          </cell>
          <cell r="C859" t="str">
            <v>The Forum Centre</v>
          </cell>
          <cell r="D859" t="str">
            <v>South West</v>
          </cell>
          <cell r="E859" t="str">
            <v>South West</v>
          </cell>
          <cell r="F859" t="str">
            <v>Dorset</v>
          </cell>
          <cell r="G859" t="str">
            <v>North Dorset</v>
          </cell>
          <cell r="H859" t="str">
            <v>DT11 7BX</v>
          </cell>
          <cell r="I859" t="str">
            <v>Pupil Referral Unit</v>
          </cell>
          <cell r="J859" t="str">
            <v>PRU</v>
          </cell>
          <cell r="K859" t="str">
            <v>Does not have a sixth form</v>
          </cell>
          <cell r="L859">
            <v>10005615</v>
          </cell>
          <cell r="M859">
            <v>42298</v>
          </cell>
          <cell r="N859">
            <v>42298</v>
          </cell>
          <cell r="O859" t="str">
            <v>Maintained Academy and School Short inspection</v>
          </cell>
          <cell r="P859" t="str">
            <v>Schools - Short inspection</v>
          </cell>
          <cell r="Q859" t="str">
            <v>NULL</v>
          </cell>
          <cell r="R859" t="str">
            <v>NULL</v>
          </cell>
          <cell r="S859" t="str">
            <v>NULL</v>
          </cell>
          <cell r="T859" t="str">
            <v>NULL</v>
          </cell>
          <cell r="U859" t="str">
            <v>NULL</v>
          </cell>
          <cell r="V859" t="str">
            <v>NULL</v>
          </cell>
          <cell r="W859" t="str">
            <v>NULL</v>
          </cell>
          <cell r="X859" t="str">
            <v>NULL</v>
          </cell>
          <cell r="Y859" t="str">
            <v>NULL</v>
          </cell>
          <cell r="Z859" t="str">
            <v>NULL</v>
          </cell>
          <cell r="AA859" t="str">
            <v>NULL</v>
          </cell>
          <cell r="AB859" t="str">
            <v>NULL</v>
          </cell>
          <cell r="AC859" t="str">
            <v>NULL</v>
          </cell>
          <cell r="AD859">
            <v>2</v>
          </cell>
          <cell r="AE859" t="str">
            <v>NULL</v>
          </cell>
          <cell r="AF859">
            <v>2</v>
          </cell>
          <cell r="AG859">
            <v>2</v>
          </cell>
          <cell r="AH859">
            <v>2</v>
          </cell>
          <cell r="AI859">
            <v>2</v>
          </cell>
          <cell r="AJ859" t="str">
            <v>NULL</v>
          </cell>
          <cell r="AK859">
            <v>9</v>
          </cell>
          <cell r="AL859" t="str">
            <v>NULL</v>
          </cell>
        </row>
        <row r="860">
          <cell r="A860">
            <v>131837</v>
          </cell>
          <cell r="B860">
            <v>3413960</v>
          </cell>
          <cell r="C860" t="str">
            <v>Our Lady and St Philomena's Catholic Primary School</v>
          </cell>
          <cell r="D860" t="str">
            <v>North West</v>
          </cell>
          <cell r="E860" t="str">
            <v>North West</v>
          </cell>
          <cell r="F860" t="str">
            <v>Liverpool</v>
          </cell>
          <cell r="G860" t="str">
            <v>Liverpool, West Derby</v>
          </cell>
          <cell r="H860" t="str">
            <v>L9 6BU</v>
          </cell>
          <cell r="I860" t="str">
            <v>Voluntary Aided School</v>
          </cell>
          <cell r="J860" t="str">
            <v>Primary</v>
          </cell>
          <cell r="K860" t="str">
            <v>Does not have a sixth form</v>
          </cell>
          <cell r="L860">
            <v>10005415</v>
          </cell>
          <cell r="M860">
            <v>42276</v>
          </cell>
          <cell r="N860">
            <v>42277</v>
          </cell>
          <cell r="O860" t="str">
            <v>Schools into Special Measures Visit 4</v>
          </cell>
          <cell r="P860" t="str">
            <v>Schools - S8</v>
          </cell>
          <cell r="Q860" t="str">
            <v>NULL</v>
          </cell>
          <cell r="R860" t="str">
            <v>NULL</v>
          </cell>
          <cell r="S860" t="str">
            <v>NULL</v>
          </cell>
          <cell r="T860" t="str">
            <v>NULL</v>
          </cell>
          <cell r="U860" t="str">
            <v>NULL</v>
          </cell>
          <cell r="V860" t="str">
            <v>NULL</v>
          </cell>
          <cell r="W860" t="str">
            <v>NULL</v>
          </cell>
          <cell r="X860" t="str">
            <v>NULL</v>
          </cell>
          <cell r="Y860" t="str">
            <v>NULL</v>
          </cell>
          <cell r="Z860" t="str">
            <v>NULL</v>
          </cell>
          <cell r="AA860" t="str">
            <v>NULL</v>
          </cell>
          <cell r="AB860" t="str">
            <v>NULL</v>
          </cell>
          <cell r="AC860" t="str">
            <v>NULL</v>
          </cell>
          <cell r="AD860">
            <v>4</v>
          </cell>
          <cell r="AE860" t="str">
            <v>SM</v>
          </cell>
          <cell r="AF860">
            <v>4</v>
          </cell>
          <cell r="AG860">
            <v>4</v>
          </cell>
          <cell r="AH860">
            <v>4</v>
          </cell>
          <cell r="AI860">
            <v>4</v>
          </cell>
          <cell r="AJ860" t="str">
            <v>NULL</v>
          </cell>
          <cell r="AK860">
            <v>4</v>
          </cell>
          <cell r="AL860">
            <v>9</v>
          </cell>
        </row>
        <row r="861">
          <cell r="A861">
            <v>131845</v>
          </cell>
          <cell r="B861">
            <v>3012074</v>
          </cell>
          <cell r="C861" t="str">
            <v>Southwood Primary School</v>
          </cell>
          <cell r="D861" t="str">
            <v>London</v>
          </cell>
          <cell r="E861" t="str">
            <v>London</v>
          </cell>
          <cell r="F861" t="str">
            <v>Barking and Dagenham</v>
          </cell>
          <cell r="G861" t="str">
            <v>Barking</v>
          </cell>
          <cell r="H861" t="str">
            <v>RM9 5LT</v>
          </cell>
          <cell r="I861" t="str">
            <v>Community School</v>
          </cell>
          <cell r="J861" t="str">
            <v>Primary</v>
          </cell>
          <cell r="K861" t="str">
            <v>Does not have a sixth form</v>
          </cell>
          <cell r="L861">
            <v>10007293</v>
          </cell>
          <cell r="M861">
            <v>42319</v>
          </cell>
          <cell r="N861">
            <v>42320</v>
          </cell>
          <cell r="O861" t="str">
            <v>Requires Improvement S5 Reinspection Visit 1</v>
          </cell>
          <cell r="P861" t="str">
            <v>Schools - S5</v>
          </cell>
          <cell r="Q861" t="str">
            <v>NULL</v>
          </cell>
          <cell r="R861">
            <v>2</v>
          </cell>
          <cell r="S861" t="str">
            <v>NULL</v>
          </cell>
          <cell r="T861">
            <v>2</v>
          </cell>
          <cell r="U861">
            <v>2</v>
          </cell>
          <cell r="V861">
            <v>2</v>
          </cell>
          <cell r="W861">
            <v>2</v>
          </cell>
          <cell r="X861" t="str">
            <v>NULL</v>
          </cell>
          <cell r="Y861">
            <v>2</v>
          </cell>
          <cell r="Z861" t="str">
            <v>NULL</v>
          </cell>
          <cell r="AA861" t="str">
            <v>NULL</v>
          </cell>
          <cell r="AB861" t="str">
            <v>NULL</v>
          </cell>
          <cell r="AC861" t="str">
            <v>NULL</v>
          </cell>
          <cell r="AD861">
            <v>3</v>
          </cell>
          <cell r="AE861" t="str">
            <v>NULL</v>
          </cell>
          <cell r="AF861">
            <v>3</v>
          </cell>
          <cell r="AG861">
            <v>3</v>
          </cell>
          <cell r="AH861">
            <v>2</v>
          </cell>
          <cell r="AI861">
            <v>3</v>
          </cell>
          <cell r="AJ861" t="str">
            <v>NULL</v>
          </cell>
          <cell r="AK861" t="str">
            <v>NULL</v>
          </cell>
          <cell r="AL861" t="str">
            <v>NULL</v>
          </cell>
        </row>
        <row r="862">
          <cell r="A862">
            <v>131846</v>
          </cell>
          <cell r="B862">
            <v>3162100</v>
          </cell>
          <cell r="C862" t="str">
            <v>Portway Primary School</v>
          </cell>
          <cell r="D862" t="str">
            <v>London</v>
          </cell>
          <cell r="E862" t="str">
            <v>London</v>
          </cell>
          <cell r="F862" t="str">
            <v>Newham</v>
          </cell>
          <cell r="G862" t="str">
            <v>West Ham</v>
          </cell>
          <cell r="H862" t="str">
            <v>E13 0JW</v>
          </cell>
          <cell r="I862" t="str">
            <v>Community School</v>
          </cell>
          <cell r="J862" t="str">
            <v>Primary</v>
          </cell>
          <cell r="K862" t="str">
            <v>Does not have a sixth form</v>
          </cell>
          <cell r="L862">
            <v>10007996</v>
          </cell>
          <cell r="M862">
            <v>42312</v>
          </cell>
          <cell r="N862">
            <v>42313</v>
          </cell>
          <cell r="O862" t="str">
            <v>Schools into Special Measures Visit 1</v>
          </cell>
          <cell r="P862" t="str">
            <v>Schools - S8</v>
          </cell>
          <cell r="Q862" t="str">
            <v>NULL</v>
          </cell>
          <cell r="R862" t="str">
            <v>NULL</v>
          </cell>
          <cell r="S862" t="str">
            <v>NULL</v>
          </cell>
          <cell r="T862" t="str">
            <v>NULL</v>
          </cell>
          <cell r="U862" t="str">
            <v>NULL</v>
          </cell>
          <cell r="V862" t="str">
            <v>NULL</v>
          </cell>
          <cell r="W862" t="str">
            <v>NULL</v>
          </cell>
          <cell r="X862" t="str">
            <v>NULL</v>
          </cell>
          <cell r="Y862" t="str">
            <v>NULL</v>
          </cell>
          <cell r="Z862" t="str">
            <v>NULL</v>
          </cell>
          <cell r="AA862" t="str">
            <v>NULL</v>
          </cell>
          <cell r="AB862" t="str">
            <v>NULL</v>
          </cell>
          <cell r="AC862" t="str">
            <v>NULL</v>
          </cell>
          <cell r="AD862">
            <v>4</v>
          </cell>
          <cell r="AE862" t="str">
            <v>SM</v>
          </cell>
          <cell r="AF862">
            <v>4</v>
          </cell>
          <cell r="AG862">
            <v>4</v>
          </cell>
          <cell r="AH862">
            <v>3</v>
          </cell>
          <cell r="AI862">
            <v>4</v>
          </cell>
          <cell r="AJ862" t="str">
            <v>NULL</v>
          </cell>
          <cell r="AK862">
            <v>3</v>
          </cell>
          <cell r="AL862">
            <v>9</v>
          </cell>
        </row>
        <row r="863">
          <cell r="A863">
            <v>131890</v>
          </cell>
          <cell r="B863">
            <v>3162098</v>
          </cell>
          <cell r="C863" t="str">
            <v>Gallions Primary School</v>
          </cell>
          <cell r="D863" t="str">
            <v>London</v>
          </cell>
          <cell r="E863" t="str">
            <v>London</v>
          </cell>
          <cell r="F863" t="str">
            <v>Newham</v>
          </cell>
          <cell r="G863" t="str">
            <v>East Ham</v>
          </cell>
          <cell r="H863" t="str">
            <v>E6 6WG</v>
          </cell>
          <cell r="I863" t="str">
            <v>Community School</v>
          </cell>
          <cell r="J863" t="str">
            <v>Primary</v>
          </cell>
          <cell r="K863" t="str">
            <v>Does not have a sixth form</v>
          </cell>
          <cell r="L863">
            <v>10001491</v>
          </cell>
          <cell r="M863">
            <v>42348</v>
          </cell>
          <cell r="N863">
            <v>42348</v>
          </cell>
          <cell r="O863" t="str">
            <v>Maintained Academy and School Short inspection</v>
          </cell>
          <cell r="P863" t="str">
            <v>Schools - Short inspection</v>
          </cell>
          <cell r="Q863" t="str">
            <v>NULL</v>
          </cell>
          <cell r="R863" t="str">
            <v>NULL</v>
          </cell>
          <cell r="S863" t="str">
            <v>NULL</v>
          </cell>
          <cell r="T863" t="str">
            <v>NULL</v>
          </cell>
          <cell r="U863" t="str">
            <v>NULL</v>
          </cell>
          <cell r="V863" t="str">
            <v>NULL</v>
          </cell>
          <cell r="W863" t="str">
            <v>NULL</v>
          </cell>
          <cell r="X863" t="str">
            <v>NULL</v>
          </cell>
          <cell r="Y863" t="str">
            <v>NULL</v>
          </cell>
          <cell r="Z863" t="str">
            <v>NULL</v>
          </cell>
          <cell r="AA863" t="str">
            <v>NULL</v>
          </cell>
          <cell r="AB863" t="str">
            <v>NULL</v>
          </cell>
          <cell r="AC863" t="str">
            <v>NULL</v>
          </cell>
          <cell r="AD863">
            <v>2</v>
          </cell>
          <cell r="AE863" t="str">
            <v>NULL</v>
          </cell>
          <cell r="AF863">
            <v>2</v>
          </cell>
          <cell r="AG863">
            <v>2</v>
          </cell>
          <cell r="AH863">
            <v>2</v>
          </cell>
          <cell r="AI863">
            <v>2</v>
          </cell>
          <cell r="AJ863" t="str">
            <v>NULL</v>
          </cell>
          <cell r="AK863">
            <v>2</v>
          </cell>
          <cell r="AL863">
            <v>9</v>
          </cell>
        </row>
        <row r="864">
          <cell r="A864">
            <v>131898</v>
          </cell>
          <cell r="B864">
            <v>3836905</v>
          </cell>
          <cell r="C864" t="str">
            <v>David Young Community Academy</v>
          </cell>
          <cell r="D864" t="str">
            <v>Yorkshire and the Humber</v>
          </cell>
          <cell r="E864" t="str">
            <v>North East, Yorkshire and the Humber</v>
          </cell>
          <cell r="F864" t="str">
            <v>Leeds</v>
          </cell>
          <cell r="G864" t="str">
            <v>Leeds East</v>
          </cell>
          <cell r="H864" t="str">
            <v>LS14 6NU</v>
          </cell>
          <cell r="I864" t="str">
            <v>Academy Sponsor Led</v>
          </cell>
          <cell r="J864" t="str">
            <v>Secondary</v>
          </cell>
          <cell r="K864" t="str">
            <v>Has a sixth form</v>
          </cell>
          <cell r="L864">
            <v>10008539</v>
          </cell>
          <cell r="M864">
            <v>42306</v>
          </cell>
          <cell r="N864">
            <v>42307</v>
          </cell>
          <cell r="O864" t="str">
            <v>Section 8 Inspection due to Parental Complaint</v>
          </cell>
          <cell r="P864" t="str">
            <v>Schools - S8 deemed S5</v>
          </cell>
          <cell r="Q864" t="str">
            <v>NULL</v>
          </cell>
          <cell r="R864">
            <v>4</v>
          </cell>
          <cell r="S864" t="str">
            <v>SM</v>
          </cell>
          <cell r="T864">
            <v>4</v>
          </cell>
          <cell r="U864">
            <v>4</v>
          </cell>
          <cell r="V864">
            <v>4</v>
          </cell>
          <cell r="W864">
            <v>4</v>
          </cell>
          <cell r="X864" t="str">
            <v>NULL</v>
          </cell>
          <cell r="Y864" t="str">
            <v>NULL</v>
          </cell>
          <cell r="Z864">
            <v>4</v>
          </cell>
          <cell r="AA864" t="str">
            <v>NULL</v>
          </cell>
          <cell r="AB864" t="str">
            <v>NULL</v>
          </cell>
          <cell r="AC864" t="str">
            <v>NULL</v>
          </cell>
          <cell r="AD864">
            <v>2</v>
          </cell>
          <cell r="AE864" t="str">
            <v>NULL</v>
          </cell>
          <cell r="AF864">
            <v>2</v>
          </cell>
          <cell r="AG864">
            <v>2</v>
          </cell>
          <cell r="AH864">
            <v>3</v>
          </cell>
          <cell r="AI864">
            <v>2</v>
          </cell>
          <cell r="AJ864" t="str">
            <v>NULL</v>
          </cell>
          <cell r="AK864">
            <v>9</v>
          </cell>
          <cell r="AL864" t="str">
            <v>NULL</v>
          </cell>
        </row>
        <row r="865">
          <cell r="A865">
            <v>131915</v>
          </cell>
          <cell r="B865">
            <v>8257000</v>
          </cell>
          <cell r="C865" t="str">
            <v>Maplewood School</v>
          </cell>
          <cell r="D865" t="str">
            <v>South East</v>
          </cell>
          <cell r="E865" t="str">
            <v>South East</v>
          </cell>
          <cell r="F865" t="str">
            <v>Buckinghamshire</v>
          </cell>
          <cell r="G865" t="str">
            <v>Wycombe</v>
          </cell>
          <cell r="H865" t="str">
            <v>HP13 5HB</v>
          </cell>
          <cell r="I865" t="str">
            <v>Community Special School</v>
          </cell>
          <cell r="J865" t="str">
            <v>Special</v>
          </cell>
          <cell r="K865" t="str">
            <v>Has a sixth form</v>
          </cell>
          <cell r="L865">
            <v>10004093</v>
          </cell>
          <cell r="M865">
            <v>42332</v>
          </cell>
          <cell r="N865">
            <v>42333</v>
          </cell>
          <cell r="O865" t="str">
            <v>Schools into Special Measures Visit 4</v>
          </cell>
          <cell r="P865" t="str">
            <v>Schools - S8 deemed S5</v>
          </cell>
          <cell r="Q865" t="str">
            <v>NULL</v>
          </cell>
          <cell r="R865">
            <v>2</v>
          </cell>
          <cell r="S865" t="str">
            <v>NULL</v>
          </cell>
          <cell r="T865">
            <v>2</v>
          </cell>
          <cell r="U865">
            <v>2</v>
          </cell>
          <cell r="V865">
            <v>2</v>
          </cell>
          <cell r="W865">
            <v>2</v>
          </cell>
          <cell r="X865" t="str">
            <v>NULL</v>
          </cell>
          <cell r="Y865">
            <v>2</v>
          </cell>
          <cell r="Z865">
            <v>2</v>
          </cell>
          <cell r="AA865" t="str">
            <v>NULL</v>
          </cell>
          <cell r="AB865" t="str">
            <v>NULL</v>
          </cell>
          <cell r="AC865" t="str">
            <v>NULL</v>
          </cell>
          <cell r="AD865">
            <v>4</v>
          </cell>
          <cell r="AE865" t="str">
            <v>SM</v>
          </cell>
          <cell r="AF865">
            <v>4</v>
          </cell>
          <cell r="AG865">
            <v>3</v>
          </cell>
          <cell r="AH865">
            <v>3</v>
          </cell>
          <cell r="AI865">
            <v>4</v>
          </cell>
          <cell r="AJ865" t="str">
            <v>NULL</v>
          </cell>
          <cell r="AK865" t="str">
            <v>NULL</v>
          </cell>
          <cell r="AL865" t="str">
            <v>NULL</v>
          </cell>
        </row>
        <row r="866">
          <cell r="A866">
            <v>131945</v>
          </cell>
          <cell r="B866">
            <v>8564005</v>
          </cell>
          <cell r="C866" t="str">
            <v>New College Leicester</v>
          </cell>
          <cell r="D866" t="str">
            <v>East Midlands</v>
          </cell>
          <cell r="E866" t="str">
            <v>East Midlands</v>
          </cell>
          <cell r="F866" t="str">
            <v>Leicester</v>
          </cell>
          <cell r="G866" t="str">
            <v>Leicester West</v>
          </cell>
          <cell r="H866" t="str">
            <v>LE3 6RN</v>
          </cell>
          <cell r="I866" t="str">
            <v>Foundation School</v>
          </cell>
          <cell r="J866" t="str">
            <v>Secondary</v>
          </cell>
          <cell r="K866" t="str">
            <v>Has a sixth form</v>
          </cell>
          <cell r="L866">
            <v>10000513</v>
          </cell>
          <cell r="M866">
            <v>42311</v>
          </cell>
          <cell r="N866">
            <v>42312</v>
          </cell>
          <cell r="O866" t="str">
            <v>Maintained Academy and School Short inspection</v>
          </cell>
          <cell r="P866" t="str">
            <v>Schools - S8 deemed S5</v>
          </cell>
          <cell r="Q866" t="str">
            <v>NULL</v>
          </cell>
          <cell r="R866">
            <v>3</v>
          </cell>
          <cell r="S866" t="str">
            <v>NULL</v>
          </cell>
          <cell r="T866">
            <v>3</v>
          </cell>
          <cell r="U866">
            <v>3</v>
          </cell>
          <cell r="V866">
            <v>2</v>
          </cell>
          <cell r="W866">
            <v>3</v>
          </cell>
          <cell r="X866" t="str">
            <v>NULL</v>
          </cell>
          <cell r="Y866" t="str">
            <v>NULL</v>
          </cell>
          <cell r="Z866">
            <v>2</v>
          </cell>
          <cell r="AA866" t="str">
            <v>NULL</v>
          </cell>
          <cell r="AB866" t="str">
            <v>NULL</v>
          </cell>
          <cell r="AC866" t="str">
            <v>NULL</v>
          </cell>
          <cell r="AD866">
            <v>2</v>
          </cell>
          <cell r="AE866" t="str">
            <v>NULL</v>
          </cell>
          <cell r="AF866">
            <v>2</v>
          </cell>
          <cell r="AG866">
            <v>2</v>
          </cell>
          <cell r="AH866">
            <v>2</v>
          </cell>
          <cell r="AI866">
            <v>2</v>
          </cell>
          <cell r="AJ866" t="str">
            <v>NULL</v>
          </cell>
          <cell r="AK866" t="str">
            <v>NULL</v>
          </cell>
          <cell r="AL866" t="str">
            <v>NULL</v>
          </cell>
        </row>
        <row r="867">
          <cell r="A867">
            <v>132008</v>
          </cell>
          <cell r="B867">
            <v>3057011</v>
          </cell>
          <cell r="C867" t="str">
            <v>Burwood School</v>
          </cell>
          <cell r="D867" t="str">
            <v>London</v>
          </cell>
          <cell r="E867" t="str">
            <v>London</v>
          </cell>
          <cell r="F867" t="str">
            <v>Bromley</v>
          </cell>
          <cell r="G867" t="str">
            <v>Orpington</v>
          </cell>
          <cell r="H867" t="str">
            <v>BR6 9BD</v>
          </cell>
          <cell r="I867" t="str">
            <v>Community Special School</v>
          </cell>
          <cell r="J867" t="str">
            <v>Special</v>
          </cell>
          <cell r="K867" t="str">
            <v>Not applicable</v>
          </cell>
          <cell r="L867">
            <v>10005986</v>
          </cell>
          <cell r="M867">
            <v>42299</v>
          </cell>
          <cell r="N867">
            <v>42299</v>
          </cell>
          <cell r="O867" t="str">
            <v>Requires Improvement monitoring Visit 1</v>
          </cell>
          <cell r="P867" t="str">
            <v>Schools - S8</v>
          </cell>
          <cell r="Q867" t="str">
            <v>NULL</v>
          </cell>
          <cell r="R867" t="str">
            <v>NULL</v>
          </cell>
          <cell r="S867" t="str">
            <v>NULL</v>
          </cell>
          <cell r="T867" t="str">
            <v>NULL</v>
          </cell>
          <cell r="U867" t="str">
            <v>NULL</v>
          </cell>
          <cell r="V867" t="str">
            <v>NULL</v>
          </cell>
          <cell r="W867" t="str">
            <v>NULL</v>
          </cell>
          <cell r="X867" t="str">
            <v>NULL</v>
          </cell>
          <cell r="Y867" t="str">
            <v>NULL</v>
          </cell>
          <cell r="Z867" t="str">
            <v>NULL</v>
          </cell>
          <cell r="AA867" t="str">
            <v>NULL</v>
          </cell>
          <cell r="AB867" t="str">
            <v>NULL</v>
          </cell>
          <cell r="AC867" t="str">
            <v>NULL</v>
          </cell>
          <cell r="AD867">
            <v>3</v>
          </cell>
          <cell r="AE867" t="str">
            <v>NULL</v>
          </cell>
          <cell r="AF867">
            <v>3</v>
          </cell>
          <cell r="AG867">
            <v>3</v>
          </cell>
          <cell r="AH867">
            <v>3</v>
          </cell>
          <cell r="AI867">
            <v>3</v>
          </cell>
          <cell r="AJ867" t="str">
            <v>NULL</v>
          </cell>
          <cell r="AK867">
            <v>9</v>
          </cell>
          <cell r="AL867">
            <v>9</v>
          </cell>
        </row>
        <row r="868">
          <cell r="A868">
            <v>132031</v>
          </cell>
          <cell r="B868">
            <v>8732452</v>
          </cell>
          <cell r="C868" t="str">
            <v>Bushmead Primary School</v>
          </cell>
          <cell r="D868" t="str">
            <v>East of England</v>
          </cell>
          <cell r="E868" t="str">
            <v>East of England</v>
          </cell>
          <cell r="F868" t="str">
            <v>Cambridgeshire</v>
          </cell>
          <cell r="G868" t="str">
            <v>Huntingdon</v>
          </cell>
          <cell r="H868" t="str">
            <v>PE19 8BT</v>
          </cell>
          <cell r="I868" t="str">
            <v>Community School</v>
          </cell>
          <cell r="J868" t="str">
            <v>Primary</v>
          </cell>
          <cell r="K868" t="str">
            <v>Does not have a sixth form</v>
          </cell>
          <cell r="L868">
            <v>10007713</v>
          </cell>
          <cell r="M868">
            <v>42341</v>
          </cell>
          <cell r="N868">
            <v>42341</v>
          </cell>
          <cell r="O868" t="str">
            <v>Requires Improvement monitoring Visit 2</v>
          </cell>
          <cell r="P868" t="str">
            <v>Schools - S8</v>
          </cell>
          <cell r="Q868" t="str">
            <v>NULL</v>
          </cell>
          <cell r="R868" t="str">
            <v>NULL</v>
          </cell>
          <cell r="S868" t="str">
            <v>NULL</v>
          </cell>
          <cell r="T868" t="str">
            <v>NULL</v>
          </cell>
          <cell r="U868" t="str">
            <v>NULL</v>
          </cell>
          <cell r="V868" t="str">
            <v>NULL</v>
          </cell>
          <cell r="W868" t="str">
            <v>NULL</v>
          </cell>
          <cell r="X868" t="str">
            <v>NULL</v>
          </cell>
          <cell r="Y868" t="str">
            <v>NULL</v>
          </cell>
          <cell r="Z868" t="str">
            <v>NULL</v>
          </cell>
          <cell r="AA868" t="str">
            <v>NULL</v>
          </cell>
          <cell r="AB868" t="str">
            <v>NULL</v>
          </cell>
          <cell r="AC868" t="str">
            <v>NULL</v>
          </cell>
          <cell r="AD868">
            <v>3</v>
          </cell>
          <cell r="AE868" t="str">
            <v>NULL</v>
          </cell>
          <cell r="AF868">
            <v>3</v>
          </cell>
          <cell r="AG868">
            <v>3</v>
          </cell>
          <cell r="AH868">
            <v>2</v>
          </cell>
          <cell r="AI868">
            <v>3</v>
          </cell>
          <cell r="AJ868" t="str">
            <v>NULL</v>
          </cell>
          <cell r="AK868">
            <v>3</v>
          </cell>
          <cell r="AL868">
            <v>9</v>
          </cell>
        </row>
        <row r="869">
          <cell r="A869">
            <v>132084</v>
          </cell>
          <cell r="B869">
            <v>8812014</v>
          </cell>
          <cell r="C869" t="str">
            <v>The Willows Primary School</v>
          </cell>
          <cell r="D869" t="str">
            <v>East of England</v>
          </cell>
          <cell r="E869" t="str">
            <v>East of England</v>
          </cell>
          <cell r="F869" t="str">
            <v>Essex</v>
          </cell>
          <cell r="G869" t="str">
            <v>Basildon and Billericay</v>
          </cell>
          <cell r="H869" t="str">
            <v>SS14 2EX</v>
          </cell>
          <cell r="I869" t="str">
            <v>Community School</v>
          </cell>
          <cell r="J869" t="str">
            <v>Primary</v>
          </cell>
          <cell r="K869" t="str">
            <v>Does not have a sixth form</v>
          </cell>
          <cell r="L869">
            <v>10001932</v>
          </cell>
          <cell r="M869">
            <v>42346</v>
          </cell>
          <cell r="N869">
            <v>42347</v>
          </cell>
          <cell r="O869" t="str">
            <v>Requires Improvement S5 Reinspection Visit 2</v>
          </cell>
          <cell r="P869" t="str">
            <v>Schools - S5</v>
          </cell>
          <cell r="Q869" t="str">
            <v>NULL</v>
          </cell>
          <cell r="R869">
            <v>2</v>
          </cell>
          <cell r="S869" t="str">
            <v>NULL</v>
          </cell>
          <cell r="T869">
            <v>2</v>
          </cell>
          <cell r="U869">
            <v>2</v>
          </cell>
          <cell r="V869">
            <v>2</v>
          </cell>
          <cell r="W869">
            <v>2</v>
          </cell>
          <cell r="X869" t="str">
            <v>NULL</v>
          </cell>
          <cell r="Y869">
            <v>2</v>
          </cell>
          <cell r="Z869" t="str">
            <v>NULL</v>
          </cell>
          <cell r="AA869" t="str">
            <v>NULL</v>
          </cell>
          <cell r="AB869" t="str">
            <v>NULL</v>
          </cell>
          <cell r="AC869" t="str">
            <v>NULL</v>
          </cell>
          <cell r="AD869">
            <v>3</v>
          </cell>
          <cell r="AE869" t="str">
            <v>NULL</v>
          </cell>
          <cell r="AF869">
            <v>3</v>
          </cell>
          <cell r="AG869">
            <v>3</v>
          </cell>
          <cell r="AH869">
            <v>2</v>
          </cell>
          <cell r="AI869">
            <v>2</v>
          </cell>
          <cell r="AJ869" t="str">
            <v>NULL</v>
          </cell>
          <cell r="AK869" t="str">
            <v>NULL</v>
          </cell>
          <cell r="AL869" t="str">
            <v>NULL</v>
          </cell>
        </row>
        <row r="870">
          <cell r="A870">
            <v>132091</v>
          </cell>
          <cell r="B870">
            <v>9192008</v>
          </cell>
          <cell r="C870" t="str">
            <v>Lodge Farm Primary School</v>
          </cell>
          <cell r="D870" t="str">
            <v>East of England</v>
          </cell>
          <cell r="E870" t="str">
            <v>East of England</v>
          </cell>
          <cell r="F870" t="str">
            <v>Hertfordshire</v>
          </cell>
          <cell r="G870" t="str">
            <v>Stevenage</v>
          </cell>
          <cell r="H870" t="str">
            <v>SG2 0HP</v>
          </cell>
          <cell r="I870" t="str">
            <v>Community School</v>
          </cell>
          <cell r="J870" t="str">
            <v>Primary</v>
          </cell>
          <cell r="K870" t="str">
            <v>Does not have a sixth form</v>
          </cell>
          <cell r="L870">
            <v>10009884</v>
          </cell>
          <cell r="M870">
            <v>42331</v>
          </cell>
          <cell r="N870">
            <v>42331</v>
          </cell>
          <cell r="O870" t="str">
            <v>Requires Improvement monitoring Visit 2</v>
          </cell>
          <cell r="P870" t="str">
            <v>Schools - S8</v>
          </cell>
          <cell r="Q870" t="str">
            <v>NULL</v>
          </cell>
          <cell r="R870" t="str">
            <v>NULL</v>
          </cell>
          <cell r="S870" t="str">
            <v>NULL</v>
          </cell>
          <cell r="T870" t="str">
            <v>NULL</v>
          </cell>
          <cell r="U870" t="str">
            <v>NULL</v>
          </cell>
          <cell r="V870" t="str">
            <v>NULL</v>
          </cell>
          <cell r="W870" t="str">
            <v>NULL</v>
          </cell>
          <cell r="X870" t="str">
            <v>NULL</v>
          </cell>
          <cell r="Y870" t="str">
            <v>NULL</v>
          </cell>
          <cell r="Z870" t="str">
            <v>NULL</v>
          </cell>
          <cell r="AA870" t="str">
            <v>NULL</v>
          </cell>
          <cell r="AB870" t="str">
            <v>NULL</v>
          </cell>
          <cell r="AC870" t="str">
            <v>NULL</v>
          </cell>
          <cell r="AD870">
            <v>3</v>
          </cell>
          <cell r="AE870" t="str">
            <v>NULL</v>
          </cell>
          <cell r="AF870">
            <v>3</v>
          </cell>
          <cell r="AG870">
            <v>3</v>
          </cell>
          <cell r="AH870">
            <v>2</v>
          </cell>
          <cell r="AI870">
            <v>3</v>
          </cell>
          <cell r="AJ870" t="str">
            <v>NULL</v>
          </cell>
          <cell r="AK870">
            <v>2</v>
          </cell>
          <cell r="AL870">
            <v>9</v>
          </cell>
        </row>
        <row r="871">
          <cell r="A871">
            <v>132255</v>
          </cell>
          <cell r="B871">
            <v>3501103</v>
          </cell>
          <cell r="C871" t="str">
            <v>Youth Challenge Pru</v>
          </cell>
          <cell r="D871" t="str">
            <v>North West</v>
          </cell>
          <cell r="E871" t="str">
            <v>North West</v>
          </cell>
          <cell r="F871" t="str">
            <v>Bolton</v>
          </cell>
          <cell r="G871" t="str">
            <v>Bolton South East</v>
          </cell>
          <cell r="H871" t="str">
            <v>BL3 6AB</v>
          </cell>
          <cell r="I871" t="str">
            <v>Pupil Referral Unit</v>
          </cell>
          <cell r="J871" t="str">
            <v>PRU</v>
          </cell>
          <cell r="K871" t="str">
            <v>Not applicable</v>
          </cell>
          <cell r="L871">
            <v>10006657</v>
          </cell>
          <cell r="M871">
            <v>42285</v>
          </cell>
          <cell r="N871">
            <v>42285</v>
          </cell>
          <cell r="O871" t="str">
            <v>S8 No Formal Designation Visit</v>
          </cell>
          <cell r="P871" t="str">
            <v>Schools - S8</v>
          </cell>
          <cell r="Q871" t="str">
            <v>NULL</v>
          </cell>
          <cell r="R871" t="str">
            <v>NULL</v>
          </cell>
          <cell r="S871" t="str">
            <v>NULL</v>
          </cell>
          <cell r="T871" t="str">
            <v>NULL</v>
          </cell>
          <cell r="U871" t="str">
            <v>NULL</v>
          </cell>
          <cell r="V871" t="str">
            <v>NULL</v>
          </cell>
          <cell r="W871" t="str">
            <v>NULL</v>
          </cell>
          <cell r="X871" t="str">
            <v>NULL</v>
          </cell>
          <cell r="Y871" t="str">
            <v>NULL</v>
          </cell>
          <cell r="Z871" t="str">
            <v>NULL</v>
          </cell>
          <cell r="AA871" t="str">
            <v>NULL</v>
          </cell>
          <cell r="AB871" t="str">
            <v>NULL</v>
          </cell>
          <cell r="AC871" t="str">
            <v>NULL</v>
          </cell>
          <cell r="AD871">
            <v>1</v>
          </cell>
          <cell r="AE871" t="str">
            <v>NULL</v>
          </cell>
          <cell r="AF871">
            <v>2</v>
          </cell>
          <cell r="AG871">
            <v>1</v>
          </cell>
          <cell r="AH871">
            <v>1</v>
          </cell>
          <cell r="AI871">
            <v>1</v>
          </cell>
          <cell r="AJ871" t="str">
            <v>NULL</v>
          </cell>
          <cell r="AK871">
            <v>9</v>
          </cell>
          <cell r="AL871">
            <v>9</v>
          </cell>
        </row>
        <row r="872">
          <cell r="A872">
            <v>132267</v>
          </cell>
          <cell r="B872">
            <v>8872685</v>
          </cell>
          <cell r="C872" t="str">
            <v>Temple Mill Primary School</v>
          </cell>
          <cell r="D872" t="str">
            <v>South East</v>
          </cell>
          <cell r="E872" t="str">
            <v>South East</v>
          </cell>
          <cell r="F872" t="str">
            <v>Medway</v>
          </cell>
          <cell r="G872" t="str">
            <v>Rochester and Strood</v>
          </cell>
          <cell r="H872" t="str">
            <v>ME2 3NL</v>
          </cell>
          <cell r="I872" t="str">
            <v>Community School</v>
          </cell>
          <cell r="J872" t="str">
            <v>Primary</v>
          </cell>
          <cell r="K872" t="str">
            <v>Does not have a sixth form</v>
          </cell>
          <cell r="L872">
            <v>10004027</v>
          </cell>
          <cell r="M872">
            <v>42297</v>
          </cell>
          <cell r="N872">
            <v>42298</v>
          </cell>
          <cell r="O872" t="str">
            <v>Schools into Special Measures Visit 3</v>
          </cell>
          <cell r="P872" t="str">
            <v>Schools - S8</v>
          </cell>
          <cell r="Q872" t="str">
            <v>NULL</v>
          </cell>
          <cell r="R872" t="str">
            <v>NULL</v>
          </cell>
          <cell r="S872" t="str">
            <v>NULL</v>
          </cell>
          <cell r="T872" t="str">
            <v>NULL</v>
          </cell>
          <cell r="U872" t="str">
            <v>NULL</v>
          </cell>
          <cell r="V872" t="str">
            <v>NULL</v>
          </cell>
          <cell r="W872" t="str">
            <v>NULL</v>
          </cell>
          <cell r="X872" t="str">
            <v>NULL</v>
          </cell>
          <cell r="Y872" t="str">
            <v>NULL</v>
          </cell>
          <cell r="Z872" t="str">
            <v>NULL</v>
          </cell>
          <cell r="AA872" t="str">
            <v>NULL</v>
          </cell>
          <cell r="AB872" t="str">
            <v>NULL</v>
          </cell>
          <cell r="AC872" t="str">
            <v>NULL</v>
          </cell>
          <cell r="AD872">
            <v>4</v>
          </cell>
          <cell r="AE872" t="str">
            <v>SM</v>
          </cell>
          <cell r="AF872">
            <v>4</v>
          </cell>
          <cell r="AG872">
            <v>4</v>
          </cell>
          <cell r="AH872">
            <v>4</v>
          </cell>
          <cell r="AI872">
            <v>4</v>
          </cell>
          <cell r="AJ872" t="str">
            <v>NULL</v>
          </cell>
          <cell r="AK872">
            <v>4</v>
          </cell>
          <cell r="AL872">
            <v>9</v>
          </cell>
        </row>
        <row r="873">
          <cell r="A873">
            <v>132405</v>
          </cell>
          <cell r="B873" t="str">
            <v>NULL</v>
          </cell>
          <cell r="C873" t="str">
            <v>Haig Primary School</v>
          </cell>
          <cell r="D873" t="str">
            <v>Not Applicable</v>
          </cell>
          <cell r="E873" t="str">
            <v>Not Applicable</v>
          </cell>
          <cell r="F873" t="str">
            <v>NULL</v>
          </cell>
          <cell r="G873" t="str">
            <v>Unknown</v>
          </cell>
          <cell r="H873" t="str">
            <v>BFPO 113</v>
          </cell>
          <cell r="I873" t="str">
            <v>Service Childrens Education</v>
          </cell>
          <cell r="J873" t="str">
            <v>NULL</v>
          </cell>
          <cell r="K873" t="str">
            <v>Not applicable</v>
          </cell>
          <cell r="L873">
            <v>10007991</v>
          </cell>
          <cell r="M873">
            <v>42332</v>
          </cell>
          <cell r="N873">
            <v>42334</v>
          </cell>
          <cell r="O873" t="str">
            <v>Service Children's Education Inspection</v>
          </cell>
          <cell r="P873" t="str">
            <v>Service Children's Education</v>
          </cell>
          <cell r="Q873" t="str">
            <v>NULL</v>
          </cell>
          <cell r="R873">
            <v>2</v>
          </cell>
          <cell r="S873" t="str">
            <v>NULL</v>
          </cell>
          <cell r="T873">
            <v>2</v>
          </cell>
          <cell r="U873">
            <v>2</v>
          </cell>
          <cell r="V873">
            <v>2</v>
          </cell>
          <cell r="W873">
            <v>2</v>
          </cell>
          <cell r="X873" t="str">
            <v>NULL</v>
          </cell>
          <cell r="Y873">
            <v>1</v>
          </cell>
          <cell r="Z873" t="str">
            <v>NULL</v>
          </cell>
          <cell r="AA873" t="str">
            <v>NULL</v>
          </cell>
          <cell r="AB873" t="str">
            <v>NULL</v>
          </cell>
          <cell r="AC873" t="str">
            <v>NULL</v>
          </cell>
          <cell r="AD873" t="str">
            <v>NULL</v>
          </cell>
          <cell r="AE873" t="str">
            <v>NULL</v>
          </cell>
          <cell r="AF873" t="str">
            <v>NULL</v>
          </cell>
          <cell r="AG873" t="str">
            <v>NULL</v>
          </cell>
          <cell r="AH873" t="str">
            <v>NULL</v>
          </cell>
          <cell r="AI873" t="str">
            <v>NULL</v>
          </cell>
          <cell r="AJ873" t="str">
            <v>NULL</v>
          </cell>
          <cell r="AK873" t="str">
            <v>NULL</v>
          </cell>
          <cell r="AL873" t="str">
            <v>NULL</v>
          </cell>
        </row>
        <row r="874">
          <cell r="A874">
            <v>132414</v>
          </cell>
          <cell r="B874" t="str">
            <v>NULL</v>
          </cell>
          <cell r="C874" t="str">
            <v>Ayios Nikolaos School</v>
          </cell>
          <cell r="D874" t="str">
            <v>Not Applicable</v>
          </cell>
          <cell r="E874" t="str">
            <v>Not Applicable</v>
          </cell>
          <cell r="F874" t="str">
            <v>NULL</v>
          </cell>
          <cell r="G874" t="str">
            <v>Unknown</v>
          </cell>
          <cell r="H874" t="str">
            <v>NULL</v>
          </cell>
          <cell r="I874" t="str">
            <v>Service Childrens Education</v>
          </cell>
          <cell r="J874" t="str">
            <v>NULL</v>
          </cell>
          <cell r="K874" t="str">
            <v>Not applicable</v>
          </cell>
          <cell r="L874">
            <v>10004001</v>
          </cell>
          <cell r="M874">
            <v>42276</v>
          </cell>
          <cell r="N874">
            <v>42276</v>
          </cell>
          <cell r="O874" t="str">
            <v>Service Children's Education Requires Improvement Monitoring Visit 2</v>
          </cell>
          <cell r="P874" t="str">
            <v>Service Children's Education</v>
          </cell>
          <cell r="Q874" t="str">
            <v>NULL</v>
          </cell>
          <cell r="R874" t="str">
            <v>NULL</v>
          </cell>
          <cell r="S874" t="str">
            <v>NULL</v>
          </cell>
          <cell r="T874" t="str">
            <v>NULL</v>
          </cell>
          <cell r="U874" t="str">
            <v>NULL</v>
          </cell>
          <cell r="V874" t="str">
            <v>NULL</v>
          </cell>
          <cell r="W874" t="str">
            <v>NULL</v>
          </cell>
          <cell r="X874" t="str">
            <v>NULL</v>
          </cell>
          <cell r="Y874" t="str">
            <v>NULL</v>
          </cell>
          <cell r="Z874" t="str">
            <v>NULL</v>
          </cell>
          <cell r="AA874" t="str">
            <v>NULL</v>
          </cell>
          <cell r="AB874" t="str">
            <v>NULL</v>
          </cell>
          <cell r="AC874" t="str">
            <v>NULL</v>
          </cell>
          <cell r="AD874" t="str">
            <v>NULL</v>
          </cell>
          <cell r="AE874" t="str">
            <v>NULL</v>
          </cell>
          <cell r="AF874" t="str">
            <v>NULL</v>
          </cell>
          <cell r="AG874" t="str">
            <v>NULL</v>
          </cell>
          <cell r="AH874" t="str">
            <v>NULL</v>
          </cell>
          <cell r="AI874" t="str">
            <v>NULL</v>
          </cell>
          <cell r="AJ874" t="str">
            <v>NULL</v>
          </cell>
          <cell r="AK874" t="str">
            <v>NULL</v>
          </cell>
          <cell r="AL874" t="str">
            <v>NULL</v>
          </cell>
        </row>
        <row r="875">
          <cell r="A875">
            <v>132415</v>
          </cell>
          <cell r="B875" t="str">
            <v>NULL</v>
          </cell>
          <cell r="C875" t="str">
            <v>Akrotiri Primary School</v>
          </cell>
          <cell r="D875" t="str">
            <v>Not Applicable</v>
          </cell>
          <cell r="E875" t="str">
            <v>Not Applicable</v>
          </cell>
          <cell r="F875" t="str">
            <v>NULL</v>
          </cell>
          <cell r="G875" t="str">
            <v>Unknown</v>
          </cell>
          <cell r="H875" t="str">
            <v>BFPO 57</v>
          </cell>
          <cell r="I875" t="str">
            <v>Service Childrens Education</v>
          </cell>
          <cell r="J875" t="str">
            <v>NULL</v>
          </cell>
          <cell r="K875" t="str">
            <v>Not applicable</v>
          </cell>
          <cell r="L875">
            <v>10004017</v>
          </cell>
          <cell r="M875">
            <v>42278</v>
          </cell>
          <cell r="N875">
            <v>42278</v>
          </cell>
          <cell r="O875" t="str">
            <v>Service Children's Education Requires Improvement Monitoring Visit 2</v>
          </cell>
          <cell r="P875" t="str">
            <v>Service Children's Education</v>
          </cell>
          <cell r="Q875" t="str">
            <v>NULL</v>
          </cell>
          <cell r="R875" t="str">
            <v>NULL</v>
          </cell>
          <cell r="S875" t="str">
            <v>NULL</v>
          </cell>
          <cell r="T875" t="str">
            <v>NULL</v>
          </cell>
          <cell r="U875" t="str">
            <v>NULL</v>
          </cell>
          <cell r="V875" t="str">
            <v>NULL</v>
          </cell>
          <cell r="W875" t="str">
            <v>NULL</v>
          </cell>
          <cell r="X875" t="str">
            <v>NULL</v>
          </cell>
          <cell r="Y875" t="str">
            <v>NULL</v>
          </cell>
          <cell r="Z875" t="str">
            <v>NULL</v>
          </cell>
          <cell r="AA875" t="str">
            <v>NULL</v>
          </cell>
          <cell r="AB875" t="str">
            <v>NULL</v>
          </cell>
          <cell r="AC875" t="str">
            <v>NULL</v>
          </cell>
          <cell r="AD875" t="str">
            <v>NULL</v>
          </cell>
          <cell r="AE875" t="str">
            <v>NULL</v>
          </cell>
          <cell r="AF875" t="str">
            <v>NULL</v>
          </cell>
          <cell r="AG875" t="str">
            <v>NULL</v>
          </cell>
          <cell r="AH875" t="str">
            <v>NULL</v>
          </cell>
          <cell r="AI875" t="str">
            <v>NULL</v>
          </cell>
          <cell r="AJ875" t="str">
            <v>NULL</v>
          </cell>
          <cell r="AK875" t="str">
            <v>NULL</v>
          </cell>
          <cell r="AL875" t="str">
            <v>NULL</v>
          </cell>
        </row>
        <row r="876">
          <cell r="A876">
            <v>132762</v>
          </cell>
          <cell r="B876">
            <v>8824736</v>
          </cell>
          <cell r="C876" t="str">
            <v>Futures Community College</v>
          </cell>
          <cell r="D876" t="str">
            <v>East of England</v>
          </cell>
          <cell r="E876" t="str">
            <v>East of England</v>
          </cell>
          <cell r="F876" t="str">
            <v>Southend on Sea</v>
          </cell>
          <cell r="G876" t="str">
            <v>Rochford and Southend East</v>
          </cell>
          <cell r="H876" t="str">
            <v>SS2 4UY</v>
          </cell>
          <cell r="I876" t="str">
            <v>Foundation School</v>
          </cell>
          <cell r="J876" t="str">
            <v>Secondary</v>
          </cell>
          <cell r="K876" t="str">
            <v>Does not have a sixth form</v>
          </cell>
          <cell r="L876">
            <v>10005299</v>
          </cell>
          <cell r="M876">
            <v>42326</v>
          </cell>
          <cell r="N876">
            <v>42327</v>
          </cell>
          <cell r="O876" t="str">
            <v>Schools into Special Measures Visit 5</v>
          </cell>
          <cell r="P876" t="str">
            <v>Schools - S8</v>
          </cell>
          <cell r="Q876" t="str">
            <v>NULL</v>
          </cell>
          <cell r="R876" t="str">
            <v>NULL</v>
          </cell>
          <cell r="S876" t="str">
            <v>NULL</v>
          </cell>
          <cell r="T876" t="str">
            <v>NULL</v>
          </cell>
          <cell r="U876" t="str">
            <v>NULL</v>
          </cell>
          <cell r="V876" t="str">
            <v>NULL</v>
          </cell>
          <cell r="W876" t="str">
            <v>NULL</v>
          </cell>
          <cell r="X876" t="str">
            <v>NULL</v>
          </cell>
          <cell r="Y876" t="str">
            <v>NULL</v>
          </cell>
          <cell r="Z876" t="str">
            <v>NULL</v>
          </cell>
          <cell r="AA876" t="str">
            <v>NULL</v>
          </cell>
          <cell r="AB876" t="str">
            <v>NULL</v>
          </cell>
          <cell r="AC876" t="str">
            <v>NULL</v>
          </cell>
          <cell r="AD876">
            <v>4</v>
          </cell>
          <cell r="AE876" t="str">
            <v>SM</v>
          </cell>
          <cell r="AF876">
            <v>4</v>
          </cell>
          <cell r="AG876">
            <v>4</v>
          </cell>
          <cell r="AH876">
            <v>4</v>
          </cell>
          <cell r="AI876">
            <v>4</v>
          </cell>
          <cell r="AJ876" t="str">
            <v>NULL</v>
          </cell>
          <cell r="AK876" t="str">
            <v>NULL</v>
          </cell>
          <cell r="AL876" t="str">
            <v>NULL</v>
          </cell>
        </row>
        <row r="877">
          <cell r="A877">
            <v>132829</v>
          </cell>
          <cell r="B877">
            <v>8862691</v>
          </cell>
          <cell r="C877" t="str">
            <v>St Nicholas Church of England (Controlled) Primary School</v>
          </cell>
          <cell r="D877" t="str">
            <v>South East</v>
          </cell>
          <cell r="E877" t="str">
            <v>South East</v>
          </cell>
          <cell r="F877" t="str">
            <v>Kent</v>
          </cell>
          <cell r="G877" t="str">
            <v>Folkestone and Hythe</v>
          </cell>
          <cell r="H877" t="str">
            <v>TN28 8BP</v>
          </cell>
          <cell r="I877" t="str">
            <v>Voluntary Controlled School</v>
          </cell>
          <cell r="J877" t="str">
            <v>Primary</v>
          </cell>
          <cell r="K877" t="str">
            <v>Does not have a sixth form</v>
          </cell>
          <cell r="L877">
            <v>10001642</v>
          </cell>
          <cell r="M877">
            <v>42333</v>
          </cell>
          <cell r="N877">
            <v>42334</v>
          </cell>
          <cell r="O877" t="str">
            <v>Serious Weaknesses S5 Reinspection</v>
          </cell>
          <cell r="P877" t="str">
            <v>Schools - S5</v>
          </cell>
          <cell r="Q877" t="str">
            <v>NULL</v>
          </cell>
          <cell r="R877">
            <v>4</v>
          </cell>
          <cell r="S877" t="str">
            <v>SWK</v>
          </cell>
          <cell r="T877">
            <v>4</v>
          </cell>
          <cell r="U877">
            <v>4</v>
          </cell>
          <cell r="V877">
            <v>3</v>
          </cell>
          <cell r="W877">
            <v>3</v>
          </cell>
          <cell r="X877" t="str">
            <v>NULL</v>
          </cell>
          <cell r="Y877">
            <v>3</v>
          </cell>
          <cell r="Z877" t="str">
            <v>NULL</v>
          </cell>
          <cell r="AA877" t="str">
            <v>NULL</v>
          </cell>
          <cell r="AB877" t="str">
            <v>NULL</v>
          </cell>
          <cell r="AC877" t="str">
            <v>NULL</v>
          </cell>
          <cell r="AD877">
            <v>4</v>
          </cell>
          <cell r="AE877" t="str">
            <v>SWK</v>
          </cell>
          <cell r="AF877">
            <v>4</v>
          </cell>
          <cell r="AG877">
            <v>4</v>
          </cell>
          <cell r="AH877">
            <v>3</v>
          </cell>
          <cell r="AI877">
            <v>3</v>
          </cell>
          <cell r="AJ877" t="str">
            <v>NULL</v>
          </cell>
          <cell r="AK877" t="str">
            <v>NULL</v>
          </cell>
          <cell r="AL877" t="str">
            <v>NULL</v>
          </cell>
        </row>
        <row r="878">
          <cell r="A878">
            <v>133114</v>
          </cell>
          <cell r="B878">
            <v>8836905</v>
          </cell>
          <cell r="C878" t="str">
            <v>The Gateway Academy</v>
          </cell>
          <cell r="D878" t="str">
            <v>East of England</v>
          </cell>
          <cell r="E878" t="str">
            <v>East of England</v>
          </cell>
          <cell r="F878" t="str">
            <v>Thurrock</v>
          </cell>
          <cell r="G878" t="str">
            <v>Thurrock</v>
          </cell>
          <cell r="H878" t="str">
            <v>RM16 4LU</v>
          </cell>
          <cell r="I878" t="str">
            <v>Academy Sponsor Led</v>
          </cell>
          <cell r="J878" t="str">
            <v>Secondary</v>
          </cell>
          <cell r="K878" t="str">
            <v>Has a sixth form</v>
          </cell>
          <cell r="L878">
            <v>10005732</v>
          </cell>
          <cell r="M878">
            <v>42269</v>
          </cell>
          <cell r="N878">
            <v>42269</v>
          </cell>
          <cell r="O878" t="str">
            <v>S8 No Formal Designation Visit</v>
          </cell>
          <cell r="P878" t="str">
            <v>Schools - S8</v>
          </cell>
          <cell r="Q878" t="str">
            <v>NULL</v>
          </cell>
          <cell r="R878" t="str">
            <v>NULL</v>
          </cell>
          <cell r="S878" t="str">
            <v>NULL</v>
          </cell>
          <cell r="T878" t="str">
            <v>NULL</v>
          </cell>
          <cell r="U878" t="str">
            <v>NULL</v>
          </cell>
          <cell r="V878" t="str">
            <v>NULL</v>
          </cell>
          <cell r="W878" t="str">
            <v>NULL</v>
          </cell>
          <cell r="X878" t="str">
            <v>NULL</v>
          </cell>
          <cell r="Y878" t="str">
            <v>NULL</v>
          </cell>
          <cell r="Z878" t="str">
            <v>NULL</v>
          </cell>
          <cell r="AA878" t="str">
            <v>NULL</v>
          </cell>
          <cell r="AB878" t="str">
            <v>NULL</v>
          </cell>
          <cell r="AC878" t="str">
            <v>NULL</v>
          </cell>
          <cell r="AD878">
            <v>1</v>
          </cell>
          <cell r="AE878" t="str">
            <v>NULL</v>
          </cell>
          <cell r="AF878">
            <v>2</v>
          </cell>
          <cell r="AG878">
            <v>2</v>
          </cell>
          <cell r="AH878">
            <v>2</v>
          </cell>
          <cell r="AI878">
            <v>1</v>
          </cell>
          <cell r="AJ878" t="str">
            <v>NULL</v>
          </cell>
          <cell r="AK878">
            <v>9</v>
          </cell>
          <cell r="AL878">
            <v>3</v>
          </cell>
        </row>
        <row r="879">
          <cell r="A879">
            <v>133277</v>
          </cell>
          <cell r="B879">
            <v>8913775</v>
          </cell>
          <cell r="C879" t="str">
            <v>Sutton Road Primary School</v>
          </cell>
          <cell r="D879" t="str">
            <v>East Midlands</v>
          </cell>
          <cell r="E879" t="str">
            <v>East Midlands</v>
          </cell>
          <cell r="F879" t="str">
            <v>Nottinghamshire</v>
          </cell>
          <cell r="G879" t="str">
            <v>Mansfield</v>
          </cell>
          <cell r="H879" t="str">
            <v>NG18 5SF</v>
          </cell>
          <cell r="I879" t="str">
            <v>Community School</v>
          </cell>
          <cell r="J879" t="str">
            <v>Primary</v>
          </cell>
          <cell r="K879" t="str">
            <v>Does not have a sixth form</v>
          </cell>
          <cell r="L879">
            <v>10000491</v>
          </cell>
          <cell r="M879">
            <v>42311</v>
          </cell>
          <cell r="N879">
            <v>42311</v>
          </cell>
          <cell r="O879" t="str">
            <v>Maintained Academy and School Short inspection</v>
          </cell>
          <cell r="P879" t="str">
            <v>Schools - Short inspection</v>
          </cell>
          <cell r="Q879" t="str">
            <v>NULL</v>
          </cell>
          <cell r="R879" t="str">
            <v>NULL</v>
          </cell>
          <cell r="S879" t="str">
            <v>NULL</v>
          </cell>
          <cell r="T879" t="str">
            <v>NULL</v>
          </cell>
          <cell r="U879" t="str">
            <v>NULL</v>
          </cell>
          <cell r="V879" t="str">
            <v>NULL</v>
          </cell>
          <cell r="W879" t="str">
            <v>NULL</v>
          </cell>
          <cell r="X879" t="str">
            <v>NULL</v>
          </cell>
          <cell r="Y879" t="str">
            <v>NULL</v>
          </cell>
          <cell r="Z879" t="str">
            <v>NULL</v>
          </cell>
          <cell r="AA879" t="str">
            <v>NULL</v>
          </cell>
          <cell r="AB879" t="str">
            <v>NULL</v>
          </cell>
          <cell r="AC879" t="str">
            <v>NULL</v>
          </cell>
          <cell r="AD879">
            <v>2</v>
          </cell>
          <cell r="AE879" t="str">
            <v>NULL</v>
          </cell>
          <cell r="AF879">
            <v>2</v>
          </cell>
          <cell r="AG879">
            <v>2</v>
          </cell>
          <cell r="AH879">
            <v>2</v>
          </cell>
          <cell r="AI879">
            <v>2</v>
          </cell>
          <cell r="AJ879" t="str">
            <v>NULL</v>
          </cell>
          <cell r="AK879">
            <v>8</v>
          </cell>
          <cell r="AL879" t="str">
            <v>NULL</v>
          </cell>
        </row>
        <row r="880">
          <cell r="A880">
            <v>133306</v>
          </cell>
          <cell r="B880">
            <v>3304334</v>
          </cell>
          <cell r="C880" t="str">
            <v>Al-Hijrah School</v>
          </cell>
          <cell r="D880" t="str">
            <v>West Midlands</v>
          </cell>
          <cell r="E880" t="str">
            <v>West Midlands</v>
          </cell>
          <cell r="F880" t="str">
            <v>Birmingham</v>
          </cell>
          <cell r="G880" t="str">
            <v>Birmingham, Ladywood</v>
          </cell>
          <cell r="H880" t="str">
            <v>B9 4US</v>
          </cell>
          <cell r="I880" t="str">
            <v>Voluntary Aided School</v>
          </cell>
          <cell r="J880" t="str">
            <v>Secondary</v>
          </cell>
          <cell r="K880" t="str">
            <v>Does not have a sixth form</v>
          </cell>
          <cell r="L880">
            <v>10001619</v>
          </cell>
          <cell r="M880">
            <v>42340</v>
          </cell>
          <cell r="N880">
            <v>42341</v>
          </cell>
          <cell r="O880" t="str">
            <v>Special Measures S5 ReInspection</v>
          </cell>
          <cell r="P880" t="str">
            <v>Schools - S5</v>
          </cell>
          <cell r="Q880" t="str">
            <v>NULL</v>
          </cell>
          <cell r="R880">
            <v>3</v>
          </cell>
          <cell r="S880" t="str">
            <v>NULL</v>
          </cell>
          <cell r="T880">
            <v>3</v>
          </cell>
          <cell r="U880">
            <v>3</v>
          </cell>
          <cell r="V880">
            <v>3</v>
          </cell>
          <cell r="W880">
            <v>3</v>
          </cell>
          <cell r="X880" t="str">
            <v>NULL</v>
          </cell>
          <cell r="Y880">
            <v>3</v>
          </cell>
          <cell r="Z880" t="str">
            <v>NULL</v>
          </cell>
          <cell r="AA880" t="str">
            <v>NULL</v>
          </cell>
          <cell r="AB880" t="str">
            <v>NULL</v>
          </cell>
          <cell r="AC880" t="str">
            <v>NULL</v>
          </cell>
          <cell r="AD880">
            <v>4</v>
          </cell>
          <cell r="AE880" t="str">
            <v>SM</v>
          </cell>
          <cell r="AF880">
            <v>4</v>
          </cell>
          <cell r="AG880">
            <v>4</v>
          </cell>
          <cell r="AH880">
            <v>4</v>
          </cell>
          <cell r="AI880">
            <v>4</v>
          </cell>
          <cell r="AJ880" t="str">
            <v>NULL</v>
          </cell>
          <cell r="AK880" t="str">
            <v>NULL</v>
          </cell>
          <cell r="AL880" t="str">
            <v>NULL</v>
          </cell>
        </row>
        <row r="881">
          <cell r="A881">
            <v>133325</v>
          </cell>
          <cell r="B881">
            <v>3732365</v>
          </cell>
          <cell r="C881" t="str">
            <v>Firs Hill Community Primary School</v>
          </cell>
          <cell r="D881" t="str">
            <v>Yorkshire and the Humber</v>
          </cell>
          <cell r="E881" t="str">
            <v>North East, Yorkshire and the Humber</v>
          </cell>
          <cell r="F881" t="str">
            <v>Sheffield</v>
          </cell>
          <cell r="G881" t="str">
            <v>Sheffield, Brightside and Hillsborough</v>
          </cell>
          <cell r="H881" t="str">
            <v>S3 9AN</v>
          </cell>
          <cell r="I881" t="str">
            <v>Community School</v>
          </cell>
          <cell r="J881" t="str">
            <v>Primary</v>
          </cell>
          <cell r="K881" t="str">
            <v>Does not have a sixth form</v>
          </cell>
          <cell r="L881">
            <v>10002046</v>
          </cell>
          <cell r="M881">
            <v>42284</v>
          </cell>
          <cell r="N881">
            <v>42285</v>
          </cell>
          <cell r="O881" t="str">
            <v>Requires Improvement S5 Reinspection Visit 1</v>
          </cell>
          <cell r="P881" t="str">
            <v>Schools - S5</v>
          </cell>
          <cell r="Q881" t="str">
            <v>NULL</v>
          </cell>
          <cell r="R881">
            <v>4</v>
          </cell>
          <cell r="S881" t="str">
            <v>SM</v>
          </cell>
          <cell r="T881">
            <v>3</v>
          </cell>
          <cell r="U881">
            <v>3</v>
          </cell>
          <cell r="V881">
            <v>4</v>
          </cell>
          <cell r="W881">
            <v>4</v>
          </cell>
          <cell r="X881" t="str">
            <v>NULL</v>
          </cell>
          <cell r="Y881">
            <v>2</v>
          </cell>
          <cell r="Z881" t="str">
            <v>NULL</v>
          </cell>
          <cell r="AA881" t="str">
            <v>NULL</v>
          </cell>
          <cell r="AB881" t="str">
            <v>NULL</v>
          </cell>
          <cell r="AC881" t="str">
            <v>NULL</v>
          </cell>
          <cell r="AD881">
            <v>3</v>
          </cell>
          <cell r="AE881" t="str">
            <v>NULL</v>
          </cell>
          <cell r="AF881">
            <v>3</v>
          </cell>
          <cell r="AG881">
            <v>3</v>
          </cell>
          <cell r="AH881">
            <v>2</v>
          </cell>
          <cell r="AI881">
            <v>2</v>
          </cell>
          <cell r="AJ881" t="str">
            <v>NULL</v>
          </cell>
          <cell r="AK881" t="str">
            <v>NULL</v>
          </cell>
          <cell r="AL881" t="str">
            <v>NULL</v>
          </cell>
        </row>
        <row r="882">
          <cell r="A882">
            <v>133340</v>
          </cell>
          <cell r="B882">
            <v>3847053</v>
          </cell>
          <cell r="C882" t="str">
            <v>Wakefield Pathways School</v>
          </cell>
          <cell r="D882" t="str">
            <v>Yorkshire and the Humber</v>
          </cell>
          <cell r="E882" t="str">
            <v>North East, Yorkshire and the Humber</v>
          </cell>
          <cell r="F882" t="str">
            <v>Wakefield</v>
          </cell>
          <cell r="G882" t="str">
            <v>Normanton, Pontefract and Castleford</v>
          </cell>
          <cell r="H882" t="str">
            <v>WF10 3QJ</v>
          </cell>
          <cell r="I882" t="str">
            <v>Community Special School</v>
          </cell>
          <cell r="J882" t="str">
            <v>Special</v>
          </cell>
          <cell r="K882" t="str">
            <v>Not applicable</v>
          </cell>
          <cell r="L882">
            <v>10004106</v>
          </cell>
          <cell r="M882">
            <v>42319</v>
          </cell>
          <cell r="N882">
            <v>42320</v>
          </cell>
          <cell r="O882" t="str">
            <v>Schools into Special Measures Visit 3</v>
          </cell>
          <cell r="P882" t="str">
            <v>Schools - S8</v>
          </cell>
          <cell r="Q882" t="str">
            <v>NULL</v>
          </cell>
          <cell r="R882" t="str">
            <v>NULL</v>
          </cell>
          <cell r="S882" t="str">
            <v>NULL</v>
          </cell>
          <cell r="T882" t="str">
            <v>NULL</v>
          </cell>
          <cell r="U882" t="str">
            <v>NULL</v>
          </cell>
          <cell r="V882" t="str">
            <v>NULL</v>
          </cell>
          <cell r="W882" t="str">
            <v>NULL</v>
          </cell>
          <cell r="X882" t="str">
            <v>NULL</v>
          </cell>
          <cell r="Y882" t="str">
            <v>NULL</v>
          </cell>
          <cell r="Z882" t="str">
            <v>NULL</v>
          </cell>
          <cell r="AA882" t="str">
            <v>NULL</v>
          </cell>
          <cell r="AB882" t="str">
            <v>NULL</v>
          </cell>
          <cell r="AC882" t="str">
            <v>NULL</v>
          </cell>
          <cell r="AD882">
            <v>4</v>
          </cell>
          <cell r="AE882" t="str">
            <v>SM</v>
          </cell>
          <cell r="AF882">
            <v>4</v>
          </cell>
          <cell r="AG882">
            <v>4</v>
          </cell>
          <cell r="AH882">
            <v>4</v>
          </cell>
          <cell r="AI882">
            <v>4</v>
          </cell>
          <cell r="AJ882" t="str">
            <v>NULL</v>
          </cell>
          <cell r="AK882">
            <v>4</v>
          </cell>
          <cell r="AL882">
            <v>9</v>
          </cell>
        </row>
        <row r="883">
          <cell r="A883">
            <v>133356</v>
          </cell>
          <cell r="B883">
            <v>9351106</v>
          </cell>
          <cell r="C883" t="str">
            <v>Kingsfield Centre</v>
          </cell>
          <cell r="D883" t="str">
            <v>East of England</v>
          </cell>
          <cell r="E883" t="str">
            <v>East of England</v>
          </cell>
          <cell r="F883" t="str">
            <v>Suffolk</v>
          </cell>
          <cell r="G883" t="str">
            <v>Bury St Edmunds</v>
          </cell>
          <cell r="H883" t="str">
            <v>IP14 1SZ</v>
          </cell>
          <cell r="I883" t="str">
            <v>Pupil Referral Unit</v>
          </cell>
          <cell r="J883" t="str">
            <v>PRU</v>
          </cell>
          <cell r="K883" t="str">
            <v>Not applicable</v>
          </cell>
          <cell r="L883">
            <v>10005827</v>
          </cell>
          <cell r="M883">
            <v>42285</v>
          </cell>
          <cell r="N883">
            <v>42285</v>
          </cell>
          <cell r="O883" t="str">
            <v>Schools into Special Measures Visit 2</v>
          </cell>
          <cell r="P883" t="str">
            <v>Schools - S8</v>
          </cell>
          <cell r="Q883" t="str">
            <v>NULL</v>
          </cell>
          <cell r="R883" t="str">
            <v>NULL</v>
          </cell>
          <cell r="S883" t="str">
            <v>NULL</v>
          </cell>
          <cell r="T883" t="str">
            <v>NULL</v>
          </cell>
          <cell r="U883" t="str">
            <v>NULL</v>
          </cell>
          <cell r="V883" t="str">
            <v>NULL</v>
          </cell>
          <cell r="W883" t="str">
            <v>NULL</v>
          </cell>
          <cell r="X883" t="str">
            <v>NULL</v>
          </cell>
          <cell r="Y883" t="str">
            <v>NULL</v>
          </cell>
          <cell r="Z883" t="str">
            <v>NULL</v>
          </cell>
          <cell r="AA883" t="str">
            <v>NULL</v>
          </cell>
          <cell r="AB883" t="str">
            <v>NULL</v>
          </cell>
          <cell r="AC883" t="str">
            <v>NULL</v>
          </cell>
          <cell r="AD883">
            <v>4</v>
          </cell>
          <cell r="AE883" t="str">
            <v>SM</v>
          </cell>
          <cell r="AF883">
            <v>4</v>
          </cell>
          <cell r="AG883">
            <v>4</v>
          </cell>
          <cell r="AH883">
            <v>4</v>
          </cell>
          <cell r="AI883">
            <v>4</v>
          </cell>
          <cell r="AJ883" t="str">
            <v>NULL</v>
          </cell>
          <cell r="AK883">
            <v>9</v>
          </cell>
          <cell r="AL883">
            <v>9</v>
          </cell>
        </row>
        <row r="884">
          <cell r="A884">
            <v>133386</v>
          </cell>
          <cell r="B884">
            <v>3096905</v>
          </cell>
          <cell r="C884" t="str">
            <v>Greig City Academy</v>
          </cell>
          <cell r="D884" t="str">
            <v>London</v>
          </cell>
          <cell r="E884" t="str">
            <v>London</v>
          </cell>
          <cell r="F884" t="str">
            <v>Haringey</v>
          </cell>
          <cell r="G884" t="str">
            <v>Hornsey and Wood Green</v>
          </cell>
          <cell r="H884" t="str">
            <v>N8 7NU</v>
          </cell>
          <cell r="I884" t="str">
            <v>Academy Sponsor Led</v>
          </cell>
          <cell r="J884" t="str">
            <v>Secondary</v>
          </cell>
          <cell r="K884" t="str">
            <v>Has a sixth form</v>
          </cell>
          <cell r="L884">
            <v>10001012</v>
          </cell>
          <cell r="M884">
            <v>42346</v>
          </cell>
          <cell r="N884">
            <v>42347</v>
          </cell>
          <cell r="O884" t="str">
            <v>Maintained Academy and School Short inspection</v>
          </cell>
          <cell r="P884" t="str">
            <v>Schools - S8 deemed S5</v>
          </cell>
          <cell r="Q884" t="str">
            <v>NULL</v>
          </cell>
          <cell r="R884">
            <v>2</v>
          </cell>
          <cell r="S884" t="str">
            <v>NULL</v>
          </cell>
          <cell r="T884">
            <v>2</v>
          </cell>
          <cell r="U884">
            <v>2</v>
          </cell>
          <cell r="V884">
            <v>2</v>
          </cell>
          <cell r="W884">
            <v>2</v>
          </cell>
          <cell r="X884" t="str">
            <v>NULL</v>
          </cell>
          <cell r="Y884" t="str">
            <v>NULL</v>
          </cell>
          <cell r="Z884">
            <v>2</v>
          </cell>
          <cell r="AA884" t="str">
            <v>NULL</v>
          </cell>
          <cell r="AB884" t="str">
            <v>NULL</v>
          </cell>
          <cell r="AC884" t="str">
            <v>NULL</v>
          </cell>
          <cell r="AD884">
            <v>2</v>
          </cell>
          <cell r="AE884" t="str">
            <v>NULL</v>
          </cell>
          <cell r="AF884">
            <v>2</v>
          </cell>
          <cell r="AG884">
            <v>2</v>
          </cell>
          <cell r="AH884">
            <v>2</v>
          </cell>
          <cell r="AI884">
            <v>2</v>
          </cell>
          <cell r="AJ884" t="str">
            <v>NULL</v>
          </cell>
          <cell r="AK884">
            <v>9</v>
          </cell>
          <cell r="AL884">
            <v>2</v>
          </cell>
        </row>
        <row r="885">
          <cell r="A885">
            <v>133398</v>
          </cell>
          <cell r="B885">
            <v>8881121</v>
          </cell>
          <cell r="C885" t="str">
            <v>Chadwick High School</v>
          </cell>
          <cell r="D885" t="str">
            <v>North West</v>
          </cell>
          <cell r="E885" t="str">
            <v>North West</v>
          </cell>
          <cell r="F885" t="str">
            <v>Lancashire</v>
          </cell>
          <cell r="G885" t="str">
            <v>Morecambe and Lunesdale</v>
          </cell>
          <cell r="H885" t="str">
            <v>LA1 2AY</v>
          </cell>
          <cell r="I885" t="str">
            <v>Pupil Referral Unit</v>
          </cell>
          <cell r="J885" t="str">
            <v>PRU</v>
          </cell>
          <cell r="K885" t="str">
            <v>Not applicable</v>
          </cell>
          <cell r="L885">
            <v>10006712</v>
          </cell>
          <cell r="M885">
            <v>42332</v>
          </cell>
          <cell r="N885">
            <v>42333</v>
          </cell>
          <cell r="O885" t="str">
            <v>Schools into Special Measures Visit 1</v>
          </cell>
          <cell r="P885" t="str">
            <v>Schools - S8</v>
          </cell>
          <cell r="Q885" t="str">
            <v>NULL</v>
          </cell>
          <cell r="R885" t="str">
            <v>NULL</v>
          </cell>
          <cell r="S885" t="str">
            <v>NULL</v>
          </cell>
          <cell r="T885" t="str">
            <v>NULL</v>
          </cell>
          <cell r="U885" t="str">
            <v>NULL</v>
          </cell>
          <cell r="V885" t="str">
            <v>NULL</v>
          </cell>
          <cell r="W885" t="str">
            <v>NULL</v>
          </cell>
          <cell r="X885" t="str">
            <v>NULL</v>
          </cell>
          <cell r="Y885" t="str">
            <v>NULL</v>
          </cell>
          <cell r="Z885" t="str">
            <v>NULL</v>
          </cell>
          <cell r="AA885" t="str">
            <v>NULL</v>
          </cell>
          <cell r="AB885" t="str">
            <v>NULL</v>
          </cell>
          <cell r="AC885" t="str">
            <v>NULL</v>
          </cell>
          <cell r="AD885">
            <v>4</v>
          </cell>
          <cell r="AE885" t="str">
            <v>SM</v>
          </cell>
          <cell r="AF885">
            <v>4</v>
          </cell>
          <cell r="AG885">
            <v>4</v>
          </cell>
          <cell r="AH885">
            <v>4</v>
          </cell>
          <cell r="AI885">
            <v>4</v>
          </cell>
          <cell r="AJ885" t="str">
            <v>NULL</v>
          </cell>
          <cell r="AK885">
            <v>9</v>
          </cell>
          <cell r="AL885">
            <v>9</v>
          </cell>
        </row>
        <row r="886">
          <cell r="A886">
            <v>133484</v>
          </cell>
          <cell r="B886">
            <v>3732368</v>
          </cell>
          <cell r="C886" t="str">
            <v>Lower Meadow Primary School</v>
          </cell>
          <cell r="D886" t="str">
            <v>Yorkshire and the Humber</v>
          </cell>
          <cell r="E886" t="str">
            <v>North East, Yorkshire and the Humber</v>
          </cell>
          <cell r="F886" t="str">
            <v>Sheffield</v>
          </cell>
          <cell r="G886" t="str">
            <v>Sheffield, Heeley</v>
          </cell>
          <cell r="H886" t="str">
            <v>S8 8EE</v>
          </cell>
          <cell r="I886" t="str">
            <v>Foundation School</v>
          </cell>
          <cell r="J886" t="str">
            <v>Primary</v>
          </cell>
          <cell r="K886" t="str">
            <v>Does not have a sixth form</v>
          </cell>
          <cell r="L886">
            <v>10005199</v>
          </cell>
          <cell r="M886">
            <v>42297</v>
          </cell>
          <cell r="N886">
            <v>42298</v>
          </cell>
          <cell r="O886" t="str">
            <v>Schools into Special Measures Visit 5</v>
          </cell>
          <cell r="P886" t="str">
            <v>Schools - S8</v>
          </cell>
          <cell r="Q886" t="str">
            <v>NULL</v>
          </cell>
          <cell r="R886" t="str">
            <v>NULL</v>
          </cell>
          <cell r="S886" t="str">
            <v>NULL</v>
          </cell>
          <cell r="T886" t="str">
            <v>NULL</v>
          </cell>
          <cell r="U886" t="str">
            <v>NULL</v>
          </cell>
          <cell r="V886" t="str">
            <v>NULL</v>
          </cell>
          <cell r="W886" t="str">
            <v>NULL</v>
          </cell>
          <cell r="X886" t="str">
            <v>NULL</v>
          </cell>
          <cell r="Y886" t="str">
            <v>NULL</v>
          </cell>
          <cell r="Z886" t="str">
            <v>NULL</v>
          </cell>
          <cell r="AA886" t="str">
            <v>NULL</v>
          </cell>
          <cell r="AB886" t="str">
            <v>NULL</v>
          </cell>
          <cell r="AC886" t="str">
            <v>NULL</v>
          </cell>
          <cell r="AD886">
            <v>4</v>
          </cell>
          <cell r="AE886" t="str">
            <v>SM</v>
          </cell>
          <cell r="AF886">
            <v>4</v>
          </cell>
          <cell r="AG886">
            <v>4</v>
          </cell>
          <cell r="AH886">
            <v>3</v>
          </cell>
          <cell r="AI886">
            <v>4</v>
          </cell>
          <cell r="AJ886" t="str">
            <v>NULL</v>
          </cell>
          <cell r="AK886" t="str">
            <v>NULL</v>
          </cell>
          <cell r="AL886" t="str">
            <v>NULL</v>
          </cell>
        </row>
        <row r="887">
          <cell r="A887">
            <v>133513</v>
          </cell>
          <cell r="B887">
            <v>8252011</v>
          </cell>
          <cell r="C887" t="str">
            <v>Princes Risborough Primary School</v>
          </cell>
          <cell r="D887" t="str">
            <v>South East</v>
          </cell>
          <cell r="E887" t="str">
            <v>South East</v>
          </cell>
          <cell r="F887" t="str">
            <v>Buckinghamshire</v>
          </cell>
          <cell r="G887" t="str">
            <v>Buckingham</v>
          </cell>
          <cell r="H887" t="str">
            <v>HP27 9HY</v>
          </cell>
          <cell r="I887" t="str">
            <v>Community School</v>
          </cell>
          <cell r="J887" t="str">
            <v>Primary</v>
          </cell>
          <cell r="K887" t="str">
            <v>Does not have a sixth form</v>
          </cell>
          <cell r="L887">
            <v>10000453</v>
          </cell>
          <cell r="M887">
            <v>42346</v>
          </cell>
          <cell r="N887">
            <v>42347</v>
          </cell>
          <cell r="O887" t="str">
            <v>Maintained Academy and School Short inspection</v>
          </cell>
          <cell r="P887" t="str">
            <v>Schools - S8 deemed S5</v>
          </cell>
          <cell r="Q887" t="str">
            <v>NULL</v>
          </cell>
          <cell r="R887">
            <v>4</v>
          </cell>
          <cell r="S887" t="str">
            <v>SM</v>
          </cell>
          <cell r="T887">
            <v>4</v>
          </cell>
          <cell r="U887">
            <v>4</v>
          </cell>
          <cell r="V887">
            <v>3</v>
          </cell>
          <cell r="W887">
            <v>4</v>
          </cell>
          <cell r="X887" t="str">
            <v>NULL</v>
          </cell>
          <cell r="Y887">
            <v>4</v>
          </cell>
          <cell r="Z887" t="str">
            <v>NULL</v>
          </cell>
          <cell r="AA887" t="str">
            <v>NULL</v>
          </cell>
          <cell r="AB887" t="str">
            <v>NULL</v>
          </cell>
          <cell r="AC887" t="str">
            <v>NULL</v>
          </cell>
          <cell r="AD887">
            <v>2</v>
          </cell>
          <cell r="AE887" t="str">
            <v>NULL</v>
          </cell>
          <cell r="AF887">
            <v>2</v>
          </cell>
          <cell r="AG887">
            <v>2</v>
          </cell>
          <cell r="AH887">
            <v>2</v>
          </cell>
          <cell r="AI887">
            <v>2</v>
          </cell>
          <cell r="AJ887" t="str">
            <v>NULL</v>
          </cell>
          <cell r="AK887">
            <v>8</v>
          </cell>
          <cell r="AL887" t="str">
            <v>NULL</v>
          </cell>
        </row>
        <row r="888">
          <cell r="A888">
            <v>133558</v>
          </cell>
          <cell r="B888">
            <v>3942340</v>
          </cell>
          <cell r="C888" t="str">
            <v>Dubmire Primary</v>
          </cell>
          <cell r="D888" t="str">
            <v>North East</v>
          </cell>
          <cell r="E888" t="str">
            <v>North East, Yorkshire and the Humber</v>
          </cell>
          <cell r="F888" t="str">
            <v>Sunderland</v>
          </cell>
          <cell r="G888" t="str">
            <v>Houghton and Sunderland South</v>
          </cell>
          <cell r="H888" t="str">
            <v>DH4 6HL</v>
          </cell>
          <cell r="I888" t="str">
            <v>Community School</v>
          </cell>
          <cell r="J888" t="str">
            <v>Primary</v>
          </cell>
          <cell r="K888" t="str">
            <v>Does not have a sixth form</v>
          </cell>
          <cell r="L888">
            <v>10002035</v>
          </cell>
          <cell r="M888">
            <v>42277</v>
          </cell>
          <cell r="N888">
            <v>42278</v>
          </cell>
          <cell r="O888" t="str">
            <v>Requires Improvement S5 Reinspection Visit 1</v>
          </cell>
          <cell r="P888" t="str">
            <v>Schools - S5</v>
          </cell>
          <cell r="Q888" t="str">
            <v>NULL</v>
          </cell>
          <cell r="R888">
            <v>4</v>
          </cell>
          <cell r="S888" t="str">
            <v>SM</v>
          </cell>
          <cell r="T888">
            <v>4</v>
          </cell>
          <cell r="U888">
            <v>4</v>
          </cell>
          <cell r="V888">
            <v>3</v>
          </cell>
          <cell r="W888">
            <v>4</v>
          </cell>
          <cell r="X888" t="str">
            <v>NULL</v>
          </cell>
          <cell r="Y888">
            <v>4</v>
          </cell>
          <cell r="Z888">
            <v>0</v>
          </cell>
          <cell r="AA888" t="str">
            <v>NULL</v>
          </cell>
          <cell r="AB888" t="str">
            <v>NULL</v>
          </cell>
          <cell r="AC888" t="str">
            <v>NULL</v>
          </cell>
          <cell r="AD888">
            <v>3</v>
          </cell>
          <cell r="AE888" t="str">
            <v>NULL</v>
          </cell>
          <cell r="AF888">
            <v>3</v>
          </cell>
          <cell r="AG888">
            <v>3</v>
          </cell>
          <cell r="AH888">
            <v>2</v>
          </cell>
          <cell r="AI888">
            <v>3</v>
          </cell>
          <cell r="AJ888" t="str">
            <v>NULL</v>
          </cell>
          <cell r="AK888" t="str">
            <v>NULL</v>
          </cell>
          <cell r="AL888" t="str">
            <v>NULL</v>
          </cell>
        </row>
        <row r="889">
          <cell r="A889">
            <v>133580</v>
          </cell>
          <cell r="B889">
            <v>8684084</v>
          </cell>
          <cell r="C889" t="str">
            <v>Churchmead Church of England (VA) School</v>
          </cell>
          <cell r="D889" t="str">
            <v>South East</v>
          </cell>
          <cell r="E889" t="str">
            <v>South East</v>
          </cell>
          <cell r="F889" t="str">
            <v>Windsor and Maidenhead</v>
          </cell>
          <cell r="G889" t="str">
            <v>Windsor</v>
          </cell>
          <cell r="H889" t="str">
            <v>SL3 9JQ</v>
          </cell>
          <cell r="I889" t="str">
            <v>Voluntary Aided School</v>
          </cell>
          <cell r="J889" t="str">
            <v>Secondary</v>
          </cell>
          <cell r="K889" t="str">
            <v>Has a sixth form</v>
          </cell>
          <cell r="L889">
            <v>10002292</v>
          </cell>
          <cell r="M889">
            <v>42339</v>
          </cell>
          <cell r="N889">
            <v>42340</v>
          </cell>
          <cell r="O889" t="str">
            <v>Requires Improvement S5 Reinspection Visit 1</v>
          </cell>
          <cell r="P889" t="str">
            <v>Schools - S5</v>
          </cell>
          <cell r="Q889" t="str">
            <v>NULL</v>
          </cell>
          <cell r="R889">
            <v>2</v>
          </cell>
          <cell r="S889" t="str">
            <v>NULL</v>
          </cell>
          <cell r="T889">
            <v>2</v>
          </cell>
          <cell r="U889">
            <v>2</v>
          </cell>
          <cell r="V889">
            <v>2</v>
          </cell>
          <cell r="W889">
            <v>2</v>
          </cell>
          <cell r="X889" t="str">
            <v>NULL</v>
          </cell>
          <cell r="Y889" t="str">
            <v>NULL</v>
          </cell>
          <cell r="Z889" t="str">
            <v>NULL</v>
          </cell>
          <cell r="AA889" t="str">
            <v>NULL</v>
          </cell>
          <cell r="AB889" t="str">
            <v>NULL</v>
          </cell>
          <cell r="AC889" t="str">
            <v>NULL</v>
          </cell>
          <cell r="AD889">
            <v>3</v>
          </cell>
          <cell r="AE889" t="str">
            <v>NULL</v>
          </cell>
          <cell r="AF889">
            <v>3</v>
          </cell>
          <cell r="AG889">
            <v>3</v>
          </cell>
          <cell r="AH889">
            <v>3</v>
          </cell>
          <cell r="AI889">
            <v>3</v>
          </cell>
          <cell r="AJ889" t="str">
            <v>NULL</v>
          </cell>
          <cell r="AK889" t="str">
            <v>NULL</v>
          </cell>
          <cell r="AL889" t="str">
            <v>NULL</v>
          </cell>
        </row>
        <row r="890">
          <cell r="A890">
            <v>133619</v>
          </cell>
          <cell r="B890">
            <v>8672814</v>
          </cell>
          <cell r="C890" t="str">
            <v>Sandy Lane Primary School</v>
          </cell>
          <cell r="D890" t="str">
            <v>South East</v>
          </cell>
          <cell r="E890" t="str">
            <v>South East</v>
          </cell>
          <cell r="F890" t="str">
            <v>Bracknell Forest</v>
          </cell>
          <cell r="G890" t="str">
            <v>Bracknell</v>
          </cell>
          <cell r="H890" t="str">
            <v>RG12 2JG</v>
          </cell>
          <cell r="I890" t="str">
            <v>Community School</v>
          </cell>
          <cell r="J890" t="str">
            <v>Primary</v>
          </cell>
          <cell r="K890" t="str">
            <v>Does not have a sixth form</v>
          </cell>
          <cell r="L890">
            <v>10007321</v>
          </cell>
          <cell r="M890">
            <v>42314</v>
          </cell>
          <cell r="N890">
            <v>42314</v>
          </cell>
          <cell r="O890" t="str">
            <v>Requires Improvement monitoring Visit 1</v>
          </cell>
          <cell r="P890" t="str">
            <v>Schools - S8</v>
          </cell>
          <cell r="Q890" t="str">
            <v>NULL</v>
          </cell>
          <cell r="R890" t="str">
            <v>NULL</v>
          </cell>
          <cell r="S890" t="str">
            <v>NULL</v>
          </cell>
          <cell r="T890" t="str">
            <v>NULL</v>
          </cell>
          <cell r="U890" t="str">
            <v>NULL</v>
          </cell>
          <cell r="V890" t="str">
            <v>NULL</v>
          </cell>
          <cell r="W890" t="str">
            <v>NULL</v>
          </cell>
          <cell r="X890" t="str">
            <v>NULL</v>
          </cell>
          <cell r="Y890" t="str">
            <v>NULL</v>
          </cell>
          <cell r="Z890" t="str">
            <v>NULL</v>
          </cell>
          <cell r="AA890" t="str">
            <v>NULL</v>
          </cell>
          <cell r="AB890" t="str">
            <v>NULL</v>
          </cell>
          <cell r="AC890" t="str">
            <v>NULL</v>
          </cell>
          <cell r="AD890">
            <v>3</v>
          </cell>
          <cell r="AE890" t="str">
            <v>NULL</v>
          </cell>
          <cell r="AF890">
            <v>3</v>
          </cell>
          <cell r="AG890">
            <v>3</v>
          </cell>
          <cell r="AH890">
            <v>2</v>
          </cell>
          <cell r="AI890">
            <v>3</v>
          </cell>
          <cell r="AJ890" t="str">
            <v>NULL</v>
          </cell>
          <cell r="AK890">
            <v>3</v>
          </cell>
          <cell r="AL890">
            <v>9</v>
          </cell>
        </row>
        <row r="891">
          <cell r="A891">
            <v>133653</v>
          </cell>
          <cell r="B891">
            <v>8457000</v>
          </cell>
          <cell r="C891" t="str">
            <v>St Mary's School and 6th Form College</v>
          </cell>
          <cell r="D891" t="str">
            <v>South East</v>
          </cell>
          <cell r="E891" t="str">
            <v>South East</v>
          </cell>
          <cell r="F891" t="str">
            <v>East Sussex</v>
          </cell>
          <cell r="G891" t="str">
            <v>Bexhill and Battle</v>
          </cell>
          <cell r="H891" t="str">
            <v>TN40 2LU</v>
          </cell>
          <cell r="I891" t="str">
            <v>Non-Maintained Special School</v>
          </cell>
          <cell r="J891" t="str">
            <v>Special</v>
          </cell>
          <cell r="K891" t="str">
            <v>Has a sixth form</v>
          </cell>
          <cell r="L891">
            <v>10005276</v>
          </cell>
          <cell r="M891">
            <v>42311</v>
          </cell>
          <cell r="N891">
            <v>42312</v>
          </cell>
          <cell r="O891" t="str">
            <v>Schools into Special Measures Visit 3</v>
          </cell>
          <cell r="P891" t="str">
            <v>Schools - S8</v>
          </cell>
          <cell r="Q891" t="str">
            <v>NULL</v>
          </cell>
          <cell r="R891" t="str">
            <v>NULL</v>
          </cell>
          <cell r="S891" t="str">
            <v>NULL</v>
          </cell>
          <cell r="T891" t="str">
            <v>NULL</v>
          </cell>
          <cell r="U891" t="str">
            <v>NULL</v>
          </cell>
          <cell r="V891" t="str">
            <v>NULL</v>
          </cell>
          <cell r="W891" t="str">
            <v>NULL</v>
          </cell>
          <cell r="X891" t="str">
            <v>NULL</v>
          </cell>
          <cell r="Y891" t="str">
            <v>NULL</v>
          </cell>
          <cell r="Z891" t="str">
            <v>NULL</v>
          </cell>
          <cell r="AA891" t="str">
            <v>NULL</v>
          </cell>
          <cell r="AB891" t="str">
            <v>NULL</v>
          </cell>
          <cell r="AC891" t="str">
            <v>NULL</v>
          </cell>
          <cell r="AD891">
            <v>4</v>
          </cell>
          <cell r="AE891" t="str">
            <v>SM</v>
          </cell>
          <cell r="AF891">
            <v>4</v>
          </cell>
          <cell r="AG891">
            <v>4</v>
          </cell>
          <cell r="AH891">
            <v>4</v>
          </cell>
          <cell r="AI891">
            <v>4</v>
          </cell>
          <cell r="AJ891" t="str">
            <v>NULL</v>
          </cell>
          <cell r="AK891">
            <v>9</v>
          </cell>
          <cell r="AL891">
            <v>4</v>
          </cell>
        </row>
        <row r="892">
          <cell r="A892">
            <v>133659</v>
          </cell>
          <cell r="B892">
            <v>8062001</v>
          </cell>
          <cell r="C892" t="str">
            <v>Ayresome Primary School</v>
          </cell>
          <cell r="D892" t="str">
            <v>North East</v>
          </cell>
          <cell r="E892" t="str">
            <v>North East, Yorkshire and the Humber</v>
          </cell>
          <cell r="F892" t="str">
            <v>Middlesbrough</v>
          </cell>
          <cell r="G892" t="str">
            <v>Middlesbrough</v>
          </cell>
          <cell r="H892" t="str">
            <v>TS1 4NT</v>
          </cell>
          <cell r="I892" t="str">
            <v>Community School</v>
          </cell>
          <cell r="J892" t="str">
            <v>Primary</v>
          </cell>
          <cell r="K892" t="str">
            <v>Does not have a sixth form</v>
          </cell>
          <cell r="L892">
            <v>10002094</v>
          </cell>
          <cell r="M892">
            <v>42270</v>
          </cell>
          <cell r="N892">
            <v>42271</v>
          </cell>
          <cell r="O892" t="str">
            <v>Requires Improvement S5 Reinspection Visit 1</v>
          </cell>
          <cell r="P892" t="str">
            <v>Schools - S5</v>
          </cell>
          <cell r="Q892" t="str">
            <v>NULL</v>
          </cell>
          <cell r="R892">
            <v>3</v>
          </cell>
          <cell r="S892" t="str">
            <v>NULL</v>
          </cell>
          <cell r="T892">
            <v>3</v>
          </cell>
          <cell r="U892">
            <v>3</v>
          </cell>
          <cell r="V892">
            <v>2</v>
          </cell>
          <cell r="W892">
            <v>2</v>
          </cell>
          <cell r="X892" t="str">
            <v>NULL</v>
          </cell>
          <cell r="Y892">
            <v>2</v>
          </cell>
          <cell r="Z892" t="str">
            <v>NULL</v>
          </cell>
          <cell r="AA892" t="str">
            <v>NULL</v>
          </cell>
          <cell r="AB892" t="str">
            <v>NULL</v>
          </cell>
          <cell r="AC892" t="str">
            <v>NULL</v>
          </cell>
          <cell r="AD892">
            <v>3</v>
          </cell>
          <cell r="AE892" t="str">
            <v>NULL</v>
          </cell>
          <cell r="AF892">
            <v>3</v>
          </cell>
          <cell r="AG892">
            <v>3</v>
          </cell>
          <cell r="AH892">
            <v>3</v>
          </cell>
          <cell r="AI892">
            <v>3</v>
          </cell>
          <cell r="AJ892" t="str">
            <v>NULL</v>
          </cell>
          <cell r="AK892" t="str">
            <v>NULL</v>
          </cell>
          <cell r="AL892" t="str">
            <v>NULL</v>
          </cell>
        </row>
        <row r="893">
          <cell r="A893">
            <v>133672</v>
          </cell>
          <cell r="B893">
            <v>8774230</v>
          </cell>
          <cell r="C893" t="str">
            <v>Sir Thomas Boteler Church of England High School</v>
          </cell>
          <cell r="D893" t="str">
            <v>North West</v>
          </cell>
          <cell r="E893" t="str">
            <v>North West</v>
          </cell>
          <cell r="F893" t="str">
            <v>Warrington</v>
          </cell>
          <cell r="G893" t="str">
            <v>Warrington South</v>
          </cell>
          <cell r="H893" t="str">
            <v>WA4 1JL</v>
          </cell>
          <cell r="I893" t="str">
            <v>Voluntary Aided School</v>
          </cell>
          <cell r="J893" t="str">
            <v>Secondary</v>
          </cell>
          <cell r="K893" t="str">
            <v>Does not have a sixth form</v>
          </cell>
          <cell r="L893">
            <v>10004011</v>
          </cell>
          <cell r="M893">
            <v>42284</v>
          </cell>
          <cell r="N893">
            <v>42285</v>
          </cell>
          <cell r="O893" t="str">
            <v>Schools into Special Measures Visit 3</v>
          </cell>
          <cell r="P893" t="str">
            <v>Schools - S8</v>
          </cell>
          <cell r="Q893" t="str">
            <v>NULL</v>
          </cell>
          <cell r="R893" t="str">
            <v>NULL</v>
          </cell>
          <cell r="S893" t="str">
            <v>NULL</v>
          </cell>
          <cell r="T893" t="str">
            <v>NULL</v>
          </cell>
          <cell r="U893" t="str">
            <v>NULL</v>
          </cell>
          <cell r="V893" t="str">
            <v>NULL</v>
          </cell>
          <cell r="W893" t="str">
            <v>NULL</v>
          </cell>
          <cell r="X893" t="str">
            <v>NULL</v>
          </cell>
          <cell r="Y893" t="str">
            <v>NULL</v>
          </cell>
          <cell r="Z893" t="str">
            <v>NULL</v>
          </cell>
          <cell r="AA893" t="str">
            <v>NULL</v>
          </cell>
          <cell r="AB893" t="str">
            <v>NULL</v>
          </cell>
          <cell r="AC893" t="str">
            <v>NULL</v>
          </cell>
          <cell r="AD893">
            <v>4</v>
          </cell>
          <cell r="AE893" t="str">
            <v>SM</v>
          </cell>
          <cell r="AF893">
            <v>4</v>
          </cell>
          <cell r="AG893">
            <v>4</v>
          </cell>
          <cell r="AH893">
            <v>3</v>
          </cell>
          <cell r="AI893">
            <v>4</v>
          </cell>
          <cell r="AJ893" t="str">
            <v>NULL</v>
          </cell>
          <cell r="AK893">
            <v>9</v>
          </cell>
          <cell r="AL893">
            <v>9</v>
          </cell>
        </row>
        <row r="894">
          <cell r="A894">
            <v>133678</v>
          </cell>
          <cell r="B894">
            <v>3551103</v>
          </cell>
          <cell r="C894" t="str">
            <v>Alder Brook Primary Partnership Centre</v>
          </cell>
          <cell r="D894" t="str">
            <v>North West</v>
          </cell>
          <cell r="E894" t="str">
            <v>North West</v>
          </cell>
          <cell r="F894" t="str">
            <v>Salford</v>
          </cell>
          <cell r="G894" t="str">
            <v>Worsley and Eccles South</v>
          </cell>
          <cell r="H894" t="str">
            <v>M30 8LE</v>
          </cell>
          <cell r="I894" t="str">
            <v>Pupil Referral Unit</v>
          </cell>
          <cell r="J894" t="str">
            <v>PRU</v>
          </cell>
          <cell r="K894" t="str">
            <v>Does not have a sixth form</v>
          </cell>
          <cell r="L894">
            <v>10003887</v>
          </cell>
          <cell r="M894">
            <v>42325</v>
          </cell>
          <cell r="N894">
            <v>42325</v>
          </cell>
          <cell r="O894" t="str">
            <v>Maintained Academy and School Short inspection</v>
          </cell>
          <cell r="P894" t="str">
            <v>Schools - Short inspection</v>
          </cell>
          <cell r="Q894" t="str">
            <v>NULL</v>
          </cell>
          <cell r="R894" t="str">
            <v>NULL</v>
          </cell>
          <cell r="S894" t="str">
            <v>NULL</v>
          </cell>
          <cell r="T894" t="str">
            <v>NULL</v>
          </cell>
          <cell r="U894" t="str">
            <v>NULL</v>
          </cell>
          <cell r="V894" t="str">
            <v>NULL</v>
          </cell>
          <cell r="W894" t="str">
            <v>NULL</v>
          </cell>
          <cell r="X894" t="str">
            <v>NULL</v>
          </cell>
          <cell r="Y894" t="str">
            <v>NULL</v>
          </cell>
          <cell r="Z894" t="str">
            <v>NULL</v>
          </cell>
          <cell r="AA894" t="str">
            <v>NULL</v>
          </cell>
          <cell r="AB894" t="str">
            <v>NULL</v>
          </cell>
          <cell r="AC894" t="str">
            <v>NULL</v>
          </cell>
          <cell r="AD894">
            <v>2</v>
          </cell>
          <cell r="AE894" t="str">
            <v>NULL</v>
          </cell>
          <cell r="AF894">
            <v>2</v>
          </cell>
          <cell r="AG894">
            <v>2</v>
          </cell>
          <cell r="AH894">
            <v>2</v>
          </cell>
          <cell r="AI894">
            <v>2</v>
          </cell>
          <cell r="AJ894" t="str">
            <v>NULL</v>
          </cell>
          <cell r="AK894" t="str">
            <v>NULL</v>
          </cell>
          <cell r="AL894" t="str">
            <v>NULL</v>
          </cell>
        </row>
        <row r="895">
          <cell r="A895">
            <v>133700</v>
          </cell>
          <cell r="B895">
            <v>8132003</v>
          </cell>
          <cell r="C895" t="str">
            <v>Lincoln Gardens Primary School</v>
          </cell>
          <cell r="D895" t="str">
            <v>Yorkshire and the Humber</v>
          </cell>
          <cell r="E895" t="str">
            <v>North East, Yorkshire and the Humber</v>
          </cell>
          <cell r="F895" t="str">
            <v>North Lincolnshire</v>
          </cell>
          <cell r="G895" t="str">
            <v>Scunthorpe</v>
          </cell>
          <cell r="H895" t="str">
            <v>DN16 2ED</v>
          </cell>
          <cell r="I895" t="str">
            <v>Community School</v>
          </cell>
          <cell r="J895" t="str">
            <v>Primary</v>
          </cell>
          <cell r="K895" t="str">
            <v>Does not have a sixth form</v>
          </cell>
          <cell r="L895">
            <v>10007172</v>
          </cell>
          <cell r="M895">
            <v>42345</v>
          </cell>
          <cell r="N895">
            <v>42345</v>
          </cell>
          <cell r="O895" t="str">
            <v>Requires Improvement monitoring Visit 1</v>
          </cell>
          <cell r="P895" t="str">
            <v>Schools - S8</v>
          </cell>
          <cell r="Q895" t="str">
            <v>NULL</v>
          </cell>
          <cell r="R895" t="str">
            <v>NULL</v>
          </cell>
          <cell r="S895" t="str">
            <v>NULL</v>
          </cell>
          <cell r="T895" t="str">
            <v>NULL</v>
          </cell>
          <cell r="U895" t="str">
            <v>NULL</v>
          </cell>
          <cell r="V895" t="str">
            <v>NULL</v>
          </cell>
          <cell r="W895" t="str">
            <v>NULL</v>
          </cell>
          <cell r="X895" t="str">
            <v>NULL</v>
          </cell>
          <cell r="Y895" t="str">
            <v>NULL</v>
          </cell>
          <cell r="Z895" t="str">
            <v>NULL</v>
          </cell>
          <cell r="AA895" t="str">
            <v>NULL</v>
          </cell>
          <cell r="AB895" t="str">
            <v>NULL</v>
          </cell>
          <cell r="AC895" t="str">
            <v>NULL</v>
          </cell>
          <cell r="AD895">
            <v>3</v>
          </cell>
          <cell r="AE895" t="str">
            <v>NULL</v>
          </cell>
          <cell r="AF895">
            <v>3</v>
          </cell>
          <cell r="AG895">
            <v>3</v>
          </cell>
          <cell r="AH895">
            <v>2</v>
          </cell>
          <cell r="AI895">
            <v>3</v>
          </cell>
          <cell r="AJ895" t="str">
            <v>NULL</v>
          </cell>
          <cell r="AK895">
            <v>2</v>
          </cell>
          <cell r="AL895">
            <v>9</v>
          </cell>
        </row>
        <row r="896">
          <cell r="A896">
            <v>133707</v>
          </cell>
          <cell r="B896">
            <v>3093001</v>
          </cell>
          <cell r="C896" t="str">
            <v>Mulberry Primary School</v>
          </cell>
          <cell r="D896" t="str">
            <v>London</v>
          </cell>
          <cell r="E896" t="str">
            <v>London</v>
          </cell>
          <cell r="F896" t="str">
            <v>Haringey</v>
          </cell>
          <cell r="G896" t="str">
            <v>Tottenham</v>
          </cell>
          <cell r="H896" t="str">
            <v>N17 9RB</v>
          </cell>
          <cell r="I896" t="str">
            <v>Community School</v>
          </cell>
          <cell r="J896" t="str">
            <v>Primary</v>
          </cell>
          <cell r="K896" t="str">
            <v>Does not have a sixth form</v>
          </cell>
          <cell r="L896">
            <v>10005792</v>
          </cell>
          <cell r="M896">
            <v>42312</v>
          </cell>
          <cell r="N896">
            <v>42312</v>
          </cell>
          <cell r="O896" t="str">
            <v>Section 8 Inspection due to Parental Complaint</v>
          </cell>
          <cell r="P896" t="str">
            <v>Schools - S8</v>
          </cell>
          <cell r="Q896" t="str">
            <v>NULL</v>
          </cell>
          <cell r="R896" t="str">
            <v>NULL</v>
          </cell>
          <cell r="S896" t="str">
            <v>NULL</v>
          </cell>
          <cell r="T896" t="str">
            <v>NULL</v>
          </cell>
          <cell r="U896" t="str">
            <v>NULL</v>
          </cell>
          <cell r="V896" t="str">
            <v>NULL</v>
          </cell>
          <cell r="W896" t="str">
            <v>NULL</v>
          </cell>
          <cell r="X896" t="str">
            <v>NULL</v>
          </cell>
          <cell r="Y896" t="str">
            <v>NULL</v>
          </cell>
          <cell r="Z896" t="str">
            <v>NULL</v>
          </cell>
          <cell r="AA896" t="str">
            <v>NULL</v>
          </cell>
          <cell r="AB896" t="str">
            <v>NULL</v>
          </cell>
          <cell r="AC896" t="str">
            <v>NULL</v>
          </cell>
          <cell r="AD896">
            <v>2</v>
          </cell>
          <cell r="AE896" t="str">
            <v>NULL</v>
          </cell>
          <cell r="AF896">
            <v>2</v>
          </cell>
          <cell r="AG896">
            <v>2</v>
          </cell>
          <cell r="AH896">
            <v>2</v>
          </cell>
          <cell r="AI896">
            <v>2</v>
          </cell>
          <cell r="AJ896" t="str">
            <v>NULL</v>
          </cell>
          <cell r="AK896" t="str">
            <v>NULL</v>
          </cell>
          <cell r="AL896" t="str">
            <v>NULL</v>
          </cell>
        </row>
        <row r="897">
          <cell r="A897">
            <v>133753</v>
          </cell>
          <cell r="B897">
            <v>3801106</v>
          </cell>
          <cell r="C897" t="str">
            <v>Education In Hospital 1 (Airedale)</v>
          </cell>
          <cell r="D897" t="str">
            <v>Yorkshire and the Humber</v>
          </cell>
          <cell r="E897" t="str">
            <v>North East, Yorkshire and the Humber</v>
          </cell>
          <cell r="F897" t="str">
            <v>Bradford</v>
          </cell>
          <cell r="G897" t="str">
            <v>Bradford East</v>
          </cell>
          <cell r="H897" t="str">
            <v>BD4 7EB</v>
          </cell>
          <cell r="I897" t="str">
            <v>Pupil Referral Unit</v>
          </cell>
          <cell r="J897" t="str">
            <v>PRU</v>
          </cell>
          <cell r="K897" t="str">
            <v>Not applicable</v>
          </cell>
          <cell r="L897">
            <v>10001583</v>
          </cell>
          <cell r="M897">
            <v>42269</v>
          </cell>
          <cell r="N897">
            <v>42270</v>
          </cell>
          <cell r="O897" t="str">
            <v>Special Measures S5 ReInspection</v>
          </cell>
          <cell r="P897" t="str">
            <v>Schools - S5</v>
          </cell>
          <cell r="Q897" t="str">
            <v>NULL</v>
          </cell>
          <cell r="R897">
            <v>3</v>
          </cell>
          <cell r="S897" t="str">
            <v>NULL</v>
          </cell>
          <cell r="T897">
            <v>3</v>
          </cell>
          <cell r="U897">
            <v>3</v>
          </cell>
          <cell r="V897">
            <v>2</v>
          </cell>
          <cell r="W897">
            <v>3</v>
          </cell>
          <cell r="X897" t="str">
            <v>NULL</v>
          </cell>
          <cell r="Y897" t="str">
            <v>NULL</v>
          </cell>
          <cell r="Z897" t="str">
            <v>NULL</v>
          </cell>
          <cell r="AA897" t="str">
            <v>NULL</v>
          </cell>
          <cell r="AB897" t="str">
            <v>NULL</v>
          </cell>
          <cell r="AC897" t="str">
            <v>NULL</v>
          </cell>
          <cell r="AD897">
            <v>4</v>
          </cell>
          <cell r="AE897" t="str">
            <v>SM</v>
          </cell>
          <cell r="AF897">
            <v>4</v>
          </cell>
          <cell r="AG897">
            <v>4</v>
          </cell>
          <cell r="AH897">
            <v>2</v>
          </cell>
          <cell r="AI897">
            <v>4</v>
          </cell>
          <cell r="AJ897" t="str">
            <v>NULL</v>
          </cell>
          <cell r="AK897" t="str">
            <v>NULL</v>
          </cell>
          <cell r="AL897" t="str">
            <v>NULL</v>
          </cell>
        </row>
        <row r="898">
          <cell r="A898">
            <v>133754</v>
          </cell>
          <cell r="B898">
            <v>3151100</v>
          </cell>
          <cell r="C898" t="str">
            <v>The Smart Centre</v>
          </cell>
          <cell r="D898" t="str">
            <v>London</v>
          </cell>
          <cell r="E898" t="str">
            <v>London</v>
          </cell>
          <cell r="F898" t="str">
            <v>Merton</v>
          </cell>
          <cell r="G898" t="str">
            <v>Mitcham and Morden</v>
          </cell>
          <cell r="H898" t="str">
            <v>SM4 6PT</v>
          </cell>
          <cell r="I898" t="str">
            <v>Pupil Referral Unit</v>
          </cell>
          <cell r="J898" t="str">
            <v>PRU</v>
          </cell>
          <cell r="K898" t="str">
            <v>Not applicable</v>
          </cell>
          <cell r="L898">
            <v>10001328</v>
          </cell>
          <cell r="M898">
            <v>42283</v>
          </cell>
          <cell r="N898">
            <v>42283</v>
          </cell>
          <cell r="O898" t="str">
            <v>Maintained Academy and School Short inspection</v>
          </cell>
          <cell r="P898" t="str">
            <v>Schools - Short inspection</v>
          </cell>
          <cell r="Q898" t="str">
            <v>NULL</v>
          </cell>
          <cell r="R898" t="str">
            <v>NULL</v>
          </cell>
          <cell r="S898" t="str">
            <v>NULL</v>
          </cell>
          <cell r="T898" t="str">
            <v>NULL</v>
          </cell>
          <cell r="U898" t="str">
            <v>NULL</v>
          </cell>
          <cell r="V898" t="str">
            <v>NULL</v>
          </cell>
          <cell r="W898" t="str">
            <v>NULL</v>
          </cell>
          <cell r="X898" t="str">
            <v>NULL</v>
          </cell>
          <cell r="Y898" t="str">
            <v>NULL</v>
          </cell>
          <cell r="Z898" t="str">
            <v>NULL</v>
          </cell>
          <cell r="AA898" t="str">
            <v>NULL</v>
          </cell>
          <cell r="AB898" t="str">
            <v>NULL</v>
          </cell>
          <cell r="AC898" t="str">
            <v>NULL</v>
          </cell>
          <cell r="AD898">
            <v>2</v>
          </cell>
          <cell r="AE898" t="str">
            <v>NULL</v>
          </cell>
          <cell r="AF898">
            <v>2</v>
          </cell>
          <cell r="AG898">
            <v>2</v>
          </cell>
          <cell r="AH898">
            <v>2</v>
          </cell>
          <cell r="AI898">
            <v>2</v>
          </cell>
          <cell r="AJ898" t="str">
            <v>NULL</v>
          </cell>
          <cell r="AK898" t="str">
            <v>NULL</v>
          </cell>
          <cell r="AL898" t="str">
            <v>NULL</v>
          </cell>
        </row>
        <row r="899">
          <cell r="A899">
            <v>133782</v>
          </cell>
          <cell r="B899">
            <v>8733885</v>
          </cell>
          <cell r="C899" t="str">
            <v>Orchards Church of England Primary School</v>
          </cell>
          <cell r="D899" t="str">
            <v>East of England</v>
          </cell>
          <cell r="E899" t="str">
            <v>East of England</v>
          </cell>
          <cell r="F899" t="str">
            <v>Cambridgeshire</v>
          </cell>
          <cell r="G899" t="str">
            <v>North East Cambridgeshire</v>
          </cell>
          <cell r="H899" t="str">
            <v>PE13 3NP</v>
          </cell>
          <cell r="I899" t="str">
            <v>Voluntary Controlled School</v>
          </cell>
          <cell r="J899" t="str">
            <v>Primary</v>
          </cell>
          <cell r="K899" t="str">
            <v>Does not have a sixth form</v>
          </cell>
          <cell r="L899">
            <v>10006582</v>
          </cell>
          <cell r="M899">
            <v>42278</v>
          </cell>
          <cell r="N899">
            <v>42278</v>
          </cell>
          <cell r="O899" t="str">
            <v>Requires Improvement monitoring Visit 1</v>
          </cell>
          <cell r="P899" t="str">
            <v>Schools - S8</v>
          </cell>
          <cell r="Q899" t="str">
            <v>NULL</v>
          </cell>
          <cell r="R899" t="str">
            <v>NULL</v>
          </cell>
          <cell r="S899" t="str">
            <v>NULL</v>
          </cell>
          <cell r="T899" t="str">
            <v>NULL</v>
          </cell>
          <cell r="U899" t="str">
            <v>NULL</v>
          </cell>
          <cell r="V899" t="str">
            <v>NULL</v>
          </cell>
          <cell r="W899" t="str">
            <v>NULL</v>
          </cell>
          <cell r="X899" t="str">
            <v>NULL</v>
          </cell>
          <cell r="Y899" t="str">
            <v>NULL</v>
          </cell>
          <cell r="Z899" t="str">
            <v>NULL</v>
          </cell>
          <cell r="AA899" t="str">
            <v>NULL</v>
          </cell>
          <cell r="AB899" t="str">
            <v>NULL</v>
          </cell>
          <cell r="AC899" t="str">
            <v>NULL</v>
          </cell>
          <cell r="AD899">
            <v>3</v>
          </cell>
          <cell r="AE899" t="str">
            <v>NULL</v>
          </cell>
          <cell r="AF899">
            <v>3</v>
          </cell>
          <cell r="AG899">
            <v>3</v>
          </cell>
          <cell r="AH899">
            <v>2</v>
          </cell>
          <cell r="AI899">
            <v>3</v>
          </cell>
          <cell r="AJ899" t="str">
            <v>NULL</v>
          </cell>
          <cell r="AK899">
            <v>2</v>
          </cell>
          <cell r="AL899">
            <v>9</v>
          </cell>
        </row>
        <row r="900">
          <cell r="A900">
            <v>133931</v>
          </cell>
          <cell r="B900">
            <v>3173516</v>
          </cell>
          <cell r="C900" t="str">
            <v>Oakdale Junior School</v>
          </cell>
          <cell r="D900" t="str">
            <v>London</v>
          </cell>
          <cell r="E900" t="str">
            <v>London</v>
          </cell>
          <cell r="F900" t="str">
            <v>Redbridge</v>
          </cell>
          <cell r="G900" t="str">
            <v>Ilford North</v>
          </cell>
          <cell r="H900" t="str">
            <v>E18 1JX</v>
          </cell>
          <cell r="I900" t="str">
            <v>Community School</v>
          </cell>
          <cell r="J900" t="str">
            <v>Primary</v>
          </cell>
          <cell r="K900" t="str">
            <v>Does not have a sixth form</v>
          </cell>
          <cell r="L900">
            <v>10001975</v>
          </cell>
          <cell r="M900">
            <v>42340</v>
          </cell>
          <cell r="N900">
            <v>42341</v>
          </cell>
          <cell r="O900" t="str">
            <v>Requires Improvement S5 Reinspection Visit 1</v>
          </cell>
          <cell r="P900" t="str">
            <v>Schools - S5</v>
          </cell>
          <cell r="Q900" t="str">
            <v>NULL</v>
          </cell>
          <cell r="R900">
            <v>2</v>
          </cell>
          <cell r="S900" t="str">
            <v>NULL</v>
          </cell>
          <cell r="T900">
            <v>2</v>
          </cell>
          <cell r="U900">
            <v>2</v>
          </cell>
          <cell r="V900">
            <v>2</v>
          </cell>
          <cell r="W900">
            <v>2</v>
          </cell>
          <cell r="X900" t="str">
            <v>NULL</v>
          </cell>
          <cell r="Y900" t="str">
            <v>NULL</v>
          </cell>
          <cell r="Z900" t="str">
            <v>NULL</v>
          </cell>
          <cell r="AA900" t="str">
            <v>NULL</v>
          </cell>
          <cell r="AB900" t="str">
            <v>NULL</v>
          </cell>
          <cell r="AC900" t="str">
            <v>NULL</v>
          </cell>
          <cell r="AD900">
            <v>3</v>
          </cell>
          <cell r="AE900" t="str">
            <v>NULL</v>
          </cell>
          <cell r="AF900">
            <v>3</v>
          </cell>
          <cell r="AG900">
            <v>3</v>
          </cell>
          <cell r="AH900">
            <v>3</v>
          </cell>
          <cell r="AI900">
            <v>3</v>
          </cell>
          <cell r="AJ900" t="str">
            <v>NULL</v>
          </cell>
          <cell r="AK900" t="str">
            <v>NULL</v>
          </cell>
          <cell r="AL900" t="str">
            <v>NULL</v>
          </cell>
        </row>
        <row r="901">
          <cell r="A901">
            <v>133973</v>
          </cell>
          <cell r="B901">
            <v>9383364</v>
          </cell>
          <cell r="C901" t="str">
            <v>Northgate Primary School</v>
          </cell>
          <cell r="D901" t="str">
            <v>South East</v>
          </cell>
          <cell r="E901" t="str">
            <v>South East</v>
          </cell>
          <cell r="F901" t="str">
            <v>West Sussex</v>
          </cell>
          <cell r="G901" t="str">
            <v>Crawley</v>
          </cell>
          <cell r="H901" t="str">
            <v>RH10 8DX</v>
          </cell>
          <cell r="I901" t="str">
            <v>Community School</v>
          </cell>
          <cell r="J901" t="str">
            <v>Primary</v>
          </cell>
          <cell r="K901" t="str">
            <v>Does not have a sixth form</v>
          </cell>
          <cell r="L901">
            <v>10000452</v>
          </cell>
          <cell r="M901">
            <v>42311</v>
          </cell>
          <cell r="N901">
            <v>42312</v>
          </cell>
          <cell r="O901" t="str">
            <v>Maintained Academy and School Short inspection</v>
          </cell>
          <cell r="P901" t="str">
            <v>Schools - S8 deemed S5</v>
          </cell>
          <cell r="Q901" t="str">
            <v>NULL</v>
          </cell>
          <cell r="R901">
            <v>3</v>
          </cell>
          <cell r="S901" t="str">
            <v>NULL</v>
          </cell>
          <cell r="T901">
            <v>3</v>
          </cell>
          <cell r="U901">
            <v>3</v>
          </cell>
          <cell r="V901">
            <v>3</v>
          </cell>
          <cell r="W901">
            <v>3</v>
          </cell>
          <cell r="X901" t="str">
            <v>NULL</v>
          </cell>
          <cell r="Y901">
            <v>2</v>
          </cell>
          <cell r="Z901" t="str">
            <v>NULL</v>
          </cell>
          <cell r="AA901" t="str">
            <v>NULL</v>
          </cell>
          <cell r="AB901" t="str">
            <v>NULL</v>
          </cell>
          <cell r="AC901" t="str">
            <v>NULL</v>
          </cell>
          <cell r="AD901">
            <v>2</v>
          </cell>
          <cell r="AE901" t="str">
            <v>NULL</v>
          </cell>
          <cell r="AF901">
            <v>2</v>
          </cell>
          <cell r="AG901">
            <v>2</v>
          </cell>
          <cell r="AH901">
            <v>2</v>
          </cell>
          <cell r="AI901">
            <v>2</v>
          </cell>
          <cell r="AJ901" t="str">
            <v>NULL</v>
          </cell>
          <cell r="AK901">
            <v>8</v>
          </cell>
          <cell r="AL901" t="str">
            <v>NULL</v>
          </cell>
        </row>
        <row r="902">
          <cell r="A902">
            <v>134076</v>
          </cell>
          <cell r="B902">
            <v>8062002</v>
          </cell>
          <cell r="C902" t="str">
            <v>Whinney Banks Primary School</v>
          </cell>
          <cell r="D902" t="str">
            <v>North East</v>
          </cell>
          <cell r="E902" t="str">
            <v>North East, Yorkshire and the Humber</v>
          </cell>
          <cell r="F902" t="str">
            <v>Middlesbrough</v>
          </cell>
          <cell r="G902" t="str">
            <v>Middlesbrough</v>
          </cell>
          <cell r="H902" t="str">
            <v>TS5 4QQ</v>
          </cell>
          <cell r="I902" t="str">
            <v>Community School</v>
          </cell>
          <cell r="J902" t="str">
            <v>Primary</v>
          </cell>
          <cell r="K902" t="str">
            <v>Does not have a sixth form</v>
          </cell>
          <cell r="L902">
            <v>10000580</v>
          </cell>
          <cell r="M902">
            <v>42297</v>
          </cell>
          <cell r="N902">
            <v>42297</v>
          </cell>
          <cell r="O902" t="str">
            <v>Maintained Academy and School Short inspection</v>
          </cell>
          <cell r="P902" t="str">
            <v>Schools - Short inspection</v>
          </cell>
          <cell r="Q902" t="str">
            <v>NULL</v>
          </cell>
          <cell r="R902" t="str">
            <v>NULL</v>
          </cell>
          <cell r="S902" t="str">
            <v>NULL</v>
          </cell>
          <cell r="T902" t="str">
            <v>NULL</v>
          </cell>
          <cell r="U902" t="str">
            <v>NULL</v>
          </cell>
          <cell r="V902" t="str">
            <v>NULL</v>
          </cell>
          <cell r="W902" t="str">
            <v>NULL</v>
          </cell>
          <cell r="X902" t="str">
            <v>NULL</v>
          </cell>
          <cell r="Y902" t="str">
            <v>NULL</v>
          </cell>
          <cell r="Z902" t="str">
            <v>NULL</v>
          </cell>
          <cell r="AA902" t="str">
            <v>NULL</v>
          </cell>
          <cell r="AB902" t="str">
            <v>NULL</v>
          </cell>
          <cell r="AC902" t="str">
            <v>NULL</v>
          </cell>
          <cell r="AD902">
            <v>2</v>
          </cell>
          <cell r="AE902" t="str">
            <v>NULL</v>
          </cell>
          <cell r="AF902">
            <v>2</v>
          </cell>
          <cell r="AG902">
            <v>2</v>
          </cell>
          <cell r="AH902">
            <v>1</v>
          </cell>
          <cell r="AI902">
            <v>1</v>
          </cell>
          <cell r="AJ902" t="str">
            <v>NULL</v>
          </cell>
          <cell r="AK902">
            <v>8</v>
          </cell>
          <cell r="AL902" t="str">
            <v>NULL</v>
          </cell>
        </row>
        <row r="903">
          <cell r="A903">
            <v>134083</v>
          </cell>
          <cell r="B903">
            <v>3303413</v>
          </cell>
          <cell r="C903" t="str">
            <v>Springfield Primary School</v>
          </cell>
          <cell r="D903" t="str">
            <v>West Midlands</v>
          </cell>
          <cell r="E903" t="str">
            <v>West Midlands</v>
          </cell>
          <cell r="F903" t="str">
            <v>Birmingham</v>
          </cell>
          <cell r="G903" t="str">
            <v>Birmingham, Hall Green</v>
          </cell>
          <cell r="H903" t="str">
            <v>B13 9NY</v>
          </cell>
          <cell r="I903" t="str">
            <v>Community School</v>
          </cell>
          <cell r="J903" t="str">
            <v>Primary</v>
          </cell>
          <cell r="K903" t="str">
            <v>Not applicable</v>
          </cell>
          <cell r="L903">
            <v>10006575</v>
          </cell>
          <cell r="M903">
            <v>42346</v>
          </cell>
          <cell r="N903">
            <v>42347</v>
          </cell>
          <cell r="O903" t="str">
            <v>Schools into Special Measures Visit 1</v>
          </cell>
          <cell r="P903" t="str">
            <v>Schools - S8</v>
          </cell>
          <cell r="Q903" t="str">
            <v>NULL</v>
          </cell>
          <cell r="R903" t="str">
            <v>NULL</v>
          </cell>
          <cell r="S903" t="str">
            <v>NULL</v>
          </cell>
          <cell r="T903" t="str">
            <v>NULL</v>
          </cell>
          <cell r="U903" t="str">
            <v>NULL</v>
          </cell>
          <cell r="V903" t="str">
            <v>NULL</v>
          </cell>
          <cell r="W903" t="str">
            <v>NULL</v>
          </cell>
          <cell r="X903" t="str">
            <v>NULL</v>
          </cell>
          <cell r="Y903" t="str">
            <v>NULL</v>
          </cell>
          <cell r="Z903" t="str">
            <v>NULL</v>
          </cell>
          <cell r="AA903" t="str">
            <v>NULL</v>
          </cell>
          <cell r="AB903" t="str">
            <v>NULL</v>
          </cell>
          <cell r="AC903" t="str">
            <v>NULL</v>
          </cell>
          <cell r="AD903">
            <v>4</v>
          </cell>
          <cell r="AE903" t="str">
            <v>SM</v>
          </cell>
          <cell r="AF903">
            <v>4</v>
          </cell>
          <cell r="AG903">
            <v>4</v>
          </cell>
          <cell r="AH903">
            <v>4</v>
          </cell>
          <cell r="AI903">
            <v>4</v>
          </cell>
          <cell r="AJ903" t="str">
            <v>NULL</v>
          </cell>
          <cell r="AK903">
            <v>4</v>
          </cell>
          <cell r="AL903">
            <v>9</v>
          </cell>
        </row>
        <row r="904">
          <cell r="A904">
            <v>134159</v>
          </cell>
          <cell r="B904">
            <v>8611111</v>
          </cell>
          <cell r="C904" t="str">
            <v>Merit Pupil Referral Service</v>
          </cell>
          <cell r="D904" t="str">
            <v>West Midlands</v>
          </cell>
          <cell r="E904" t="str">
            <v>West Midlands</v>
          </cell>
          <cell r="F904" t="str">
            <v>Stoke-on-Trent</v>
          </cell>
          <cell r="G904" t="str">
            <v>Stoke-on-Trent Central</v>
          </cell>
          <cell r="H904" t="str">
            <v>ST2 9JA</v>
          </cell>
          <cell r="I904" t="str">
            <v>Pupil Referral Unit</v>
          </cell>
          <cell r="J904" t="str">
            <v>PRU</v>
          </cell>
          <cell r="K904" t="str">
            <v>Does not have a sixth form</v>
          </cell>
          <cell r="L904">
            <v>10005616</v>
          </cell>
          <cell r="M904">
            <v>42347</v>
          </cell>
          <cell r="N904">
            <v>42347</v>
          </cell>
          <cell r="O904" t="str">
            <v>Maintained Academy and School Short inspection</v>
          </cell>
          <cell r="P904" t="str">
            <v>Schools - Short inspection</v>
          </cell>
          <cell r="Q904" t="str">
            <v>NULL</v>
          </cell>
          <cell r="R904" t="str">
            <v>NULL</v>
          </cell>
          <cell r="S904" t="str">
            <v>NULL</v>
          </cell>
          <cell r="T904" t="str">
            <v>NULL</v>
          </cell>
          <cell r="U904" t="str">
            <v>NULL</v>
          </cell>
          <cell r="V904" t="str">
            <v>NULL</v>
          </cell>
          <cell r="W904" t="str">
            <v>NULL</v>
          </cell>
          <cell r="X904" t="str">
            <v>NULL</v>
          </cell>
          <cell r="Y904" t="str">
            <v>NULL</v>
          </cell>
          <cell r="Z904" t="str">
            <v>NULL</v>
          </cell>
          <cell r="AA904" t="str">
            <v>NULL</v>
          </cell>
          <cell r="AB904" t="str">
            <v>NULL</v>
          </cell>
          <cell r="AC904" t="str">
            <v>NULL</v>
          </cell>
          <cell r="AD904">
            <v>2</v>
          </cell>
          <cell r="AE904" t="str">
            <v>NULL</v>
          </cell>
          <cell r="AF904">
            <v>2</v>
          </cell>
          <cell r="AG904">
            <v>2</v>
          </cell>
          <cell r="AH904">
            <v>1</v>
          </cell>
          <cell r="AI904">
            <v>1</v>
          </cell>
          <cell r="AJ904" t="str">
            <v>NULL</v>
          </cell>
          <cell r="AK904" t="str">
            <v>NULL</v>
          </cell>
          <cell r="AL904" t="str">
            <v>NULL</v>
          </cell>
        </row>
        <row r="905">
          <cell r="A905">
            <v>134195</v>
          </cell>
          <cell r="B905">
            <v>3514005</v>
          </cell>
          <cell r="C905" t="str">
            <v>Manchester Mesivta School</v>
          </cell>
          <cell r="D905" t="str">
            <v>North West</v>
          </cell>
          <cell r="E905" t="str">
            <v>North West</v>
          </cell>
          <cell r="F905" t="str">
            <v>Bury</v>
          </cell>
          <cell r="G905" t="str">
            <v>Bury South</v>
          </cell>
          <cell r="H905" t="str">
            <v>M25 0PH</v>
          </cell>
          <cell r="I905" t="str">
            <v>Voluntary Aided School</v>
          </cell>
          <cell r="J905" t="str">
            <v>Secondary</v>
          </cell>
          <cell r="K905" t="str">
            <v>Does not have a sixth form</v>
          </cell>
          <cell r="L905">
            <v>10002275</v>
          </cell>
          <cell r="M905">
            <v>42291</v>
          </cell>
          <cell r="N905">
            <v>42292</v>
          </cell>
          <cell r="O905" t="str">
            <v>Requires Improvement S5 Reinspection Visit 1</v>
          </cell>
          <cell r="P905" t="str">
            <v>Schools - S5</v>
          </cell>
          <cell r="Q905" t="str">
            <v>NULL</v>
          </cell>
          <cell r="R905">
            <v>2</v>
          </cell>
          <cell r="S905" t="str">
            <v>NULL</v>
          </cell>
          <cell r="T905">
            <v>2</v>
          </cell>
          <cell r="U905">
            <v>2</v>
          </cell>
          <cell r="V905">
            <v>2</v>
          </cell>
          <cell r="W905">
            <v>2</v>
          </cell>
          <cell r="X905" t="str">
            <v>NULL</v>
          </cell>
          <cell r="Y905" t="str">
            <v>NULL</v>
          </cell>
          <cell r="Z905" t="str">
            <v>NULL</v>
          </cell>
          <cell r="AA905" t="str">
            <v>NULL</v>
          </cell>
          <cell r="AB905" t="str">
            <v>NULL</v>
          </cell>
          <cell r="AC905" t="str">
            <v>NULL</v>
          </cell>
          <cell r="AD905">
            <v>3</v>
          </cell>
          <cell r="AE905" t="str">
            <v>NULL</v>
          </cell>
          <cell r="AF905">
            <v>3</v>
          </cell>
          <cell r="AG905">
            <v>3</v>
          </cell>
          <cell r="AH905">
            <v>2</v>
          </cell>
          <cell r="AI905">
            <v>3</v>
          </cell>
          <cell r="AJ905" t="str">
            <v>NULL</v>
          </cell>
          <cell r="AK905" t="str">
            <v>NULL</v>
          </cell>
          <cell r="AL905" t="str">
            <v>NULL</v>
          </cell>
        </row>
        <row r="906">
          <cell r="A906">
            <v>134221</v>
          </cell>
          <cell r="B906">
            <v>8016905</v>
          </cell>
          <cell r="C906" t="str">
            <v>The City Academy Bristol</v>
          </cell>
          <cell r="D906" t="str">
            <v>South West</v>
          </cell>
          <cell r="E906" t="str">
            <v>South West</v>
          </cell>
          <cell r="F906" t="str">
            <v>Bristol</v>
          </cell>
          <cell r="G906" t="str">
            <v>Bristol West</v>
          </cell>
          <cell r="H906" t="str">
            <v>BS5 9JH</v>
          </cell>
          <cell r="I906" t="str">
            <v>Academy Sponsor Led</v>
          </cell>
          <cell r="J906" t="str">
            <v>Secondary</v>
          </cell>
          <cell r="K906" t="str">
            <v>Has a sixth form</v>
          </cell>
          <cell r="L906">
            <v>10004022</v>
          </cell>
          <cell r="M906">
            <v>42339</v>
          </cell>
          <cell r="N906">
            <v>42340</v>
          </cell>
          <cell r="O906" t="str">
            <v>Schools into Special Measures Visit 2</v>
          </cell>
          <cell r="P906" t="str">
            <v>Schools - S8</v>
          </cell>
          <cell r="Q906" t="str">
            <v>NULL</v>
          </cell>
          <cell r="R906" t="str">
            <v>NULL</v>
          </cell>
          <cell r="S906" t="str">
            <v>NULL</v>
          </cell>
          <cell r="T906" t="str">
            <v>NULL</v>
          </cell>
          <cell r="U906" t="str">
            <v>NULL</v>
          </cell>
          <cell r="V906" t="str">
            <v>NULL</v>
          </cell>
          <cell r="W906" t="str">
            <v>NULL</v>
          </cell>
          <cell r="X906" t="str">
            <v>NULL</v>
          </cell>
          <cell r="Y906" t="str">
            <v>NULL</v>
          </cell>
          <cell r="Z906" t="str">
            <v>NULL</v>
          </cell>
          <cell r="AA906" t="str">
            <v>NULL</v>
          </cell>
          <cell r="AB906" t="str">
            <v>NULL</v>
          </cell>
          <cell r="AC906" t="str">
            <v>NULL</v>
          </cell>
          <cell r="AD906">
            <v>4</v>
          </cell>
          <cell r="AE906" t="str">
            <v>SM</v>
          </cell>
          <cell r="AF906">
            <v>4</v>
          </cell>
          <cell r="AG906">
            <v>4</v>
          </cell>
          <cell r="AH906">
            <v>3</v>
          </cell>
          <cell r="AI906">
            <v>4</v>
          </cell>
          <cell r="AJ906" t="str">
            <v>NULL</v>
          </cell>
          <cell r="AK906">
            <v>9</v>
          </cell>
          <cell r="AL906">
            <v>4</v>
          </cell>
        </row>
        <row r="907">
          <cell r="A907">
            <v>134225</v>
          </cell>
          <cell r="B907">
            <v>2106906</v>
          </cell>
          <cell r="C907" t="str">
            <v>Harris Academy Peckham</v>
          </cell>
          <cell r="D907" t="str">
            <v>London</v>
          </cell>
          <cell r="E907" t="str">
            <v>London</v>
          </cell>
          <cell r="F907" t="str">
            <v>Southwark</v>
          </cell>
          <cell r="G907" t="str">
            <v>Camberwell and Peckham</v>
          </cell>
          <cell r="H907" t="str">
            <v>SE15 5DZ</v>
          </cell>
          <cell r="I907" t="str">
            <v>Academy Sponsor Led</v>
          </cell>
          <cell r="J907" t="str">
            <v>Secondary</v>
          </cell>
          <cell r="K907" t="str">
            <v>Has a sixth form</v>
          </cell>
          <cell r="L907">
            <v>10000969</v>
          </cell>
          <cell r="M907">
            <v>42277</v>
          </cell>
          <cell r="N907">
            <v>42277</v>
          </cell>
          <cell r="O907" t="str">
            <v>Maintained Academy and School Short inspection</v>
          </cell>
          <cell r="P907" t="str">
            <v>Schools - Short inspection</v>
          </cell>
          <cell r="Q907" t="str">
            <v>NULL</v>
          </cell>
          <cell r="R907" t="str">
            <v>NULL</v>
          </cell>
          <cell r="S907" t="str">
            <v>NULL</v>
          </cell>
          <cell r="T907" t="str">
            <v>NULL</v>
          </cell>
          <cell r="U907" t="str">
            <v>NULL</v>
          </cell>
          <cell r="V907" t="str">
            <v>NULL</v>
          </cell>
          <cell r="W907" t="str">
            <v>NULL</v>
          </cell>
          <cell r="X907" t="str">
            <v>NULL</v>
          </cell>
          <cell r="Y907" t="str">
            <v>NULL</v>
          </cell>
          <cell r="Z907" t="str">
            <v>NULL</v>
          </cell>
          <cell r="AA907" t="str">
            <v>NULL</v>
          </cell>
          <cell r="AB907" t="str">
            <v>NULL</v>
          </cell>
          <cell r="AC907" t="str">
            <v>NULL</v>
          </cell>
          <cell r="AD907">
            <v>2</v>
          </cell>
          <cell r="AE907" t="str">
            <v>NULL</v>
          </cell>
          <cell r="AF907">
            <v>2</v>
          </cell>
          <cell r="AG907">
            <v>2</v>
          </cell>
          <cell r="AH907">
            <v>2</v>
          </cell>
          <cell r="AI907">
            <v>1</v>
          </cell>
          <cell r="AJ907" t="str">
            <v>NULL</v>
          </cell>
          <cell r="AK907">
            <v>9</v>
          </cell>
          <cell r="AL907">
            <v>3</v>
          </cell>
        </row>
        <row r="908">
          <cell r="A908">
            <v>134226</v>
          </cell>
          <cell r="B908">
            <v>3046905</v>
          </cell>
          <cell r="C908" t="str">
            <v>Capital City Academy</v>
          </cell>
          <cell r="D908" t="str">
            <v>London</v>
          </cell>
          <cell r="E908" t="str">
            <v>London</v>
          </cell>
          <cell r="F908" t="str">
            <v>Brent</v>
          </cell>
          <cell r="G908" t="str">
            <v>Brent Central</v>
          </cell>
          <cell r="H908" t="str">
            <v>NW10 3ST</v>
          </cell>
          <cell r="I908" t="str">
            <v>Academy Sponsor Led</v>
          </cell>
          <cell r="J908" t="str">
            <v>Secondary</v>
          </cell>
          <cell r="K908" t="str">
            <v>Has a sixth form</v>
          </cell>
          <cell r="L908">
            <v>10002545</v>
          </cell>
          <cell r="M908">
            <v>42326</v>
          </cell>
          <cell r="N908">
            <v>42327</v>
          </cell>
          <cell r="O908" t="str">
            <v>Serious Weaknesses S5 Reinspection</v>
          </cell>
          <cell r="P908" t="str">
            <v>Schools - S5</v>
          </cell>
          <cell r="Q908" t="str">
            <v>NULL</v>
          </cell>
          <cell r="R908">
            <v>2</v>
          </cell>
          <cell r="S908" t="str">
            <v>NULL</v>
          </cell>
          <cell r="T908">
            <v>2</v>
          </cell>
          <cell r="U908">
            <v>2</v>
          </cell>
          <cell r="V908">
            <v>2</v>
          </cell>
          <cell r="W908">
            <v>2</v>
          </cell>
          <cell r="X908" t="str">
            <v>NULL</v>
          </cell>
          <cell r="Y908" t="str">
            <v>NULL</v>
          </cell>
          <cell r="Z908">
            <v>2</v>
          </cell>
          <cell r="AA908" t="str">
            <v>NULL</v>
          </cell>
          <cell r="AB908" t="str">
            <v>NULL</v>
          </cell>
          <cell r="AC908" t="str">
            <v>NULL</v>
          </cell>
          <cell r="AD908">
            <v>4</v>
          </cell>
          <cell r="AE908" t="str">
            <v>SWK</v>
          </cell>
          <cell r="AF908">
            <v>4</v>
          </cell>
          <cell r="AG908">
            <v>4</v>
          </cell>
          <cell r="AH908">
            <v>3</v>
          </cell>
          <cell r="AI908">
            <v>3</v>
          </cell>
          <cell r="AJ908" t="str">
            <v>NULL</v>
          </cell>
          <cell r="AK908" t="str">
            <v>NULL</v>
          </cell>
          <cell r="AL908" t="str">
            <v>NULL</v>
          </cell>
        </row>
        <row r="909">
          <cell r="A909">
            <v>134236</v>
          </cell>
          <cell r="B909">
            <v>3712032</v>
          </cell>
          <cell r="C909" t="str">
            <v>The Woodlands Primary School</v>
          </cell>
          <cell r="D909" t="str">
            <v>Yorkshire and the Humber</v>
          </cell>
          <cell r="E909" t="str">
            <v>North East, Yorkshire and the Humber</v>
          </cell>
          <cell r="F909" t="str">
            <v>Doncaster</v>
          </cell>
          <cell r="G909" t="str">
            <v>Doncaster North</v>
          </cell>
          <cell r="H909" t="str">
            <v>DN6 7RG</v>
          </cell>
          <cell r="I909" t="str">
            <v>Community School</v>
          </cell>
          <cell r="J909" t="str">
            <v>Primary</v>
          </cell>
          <cell r="K909" t="str">
            <v>Does not have a sixth form</v>
          </cell>
          <cell r="L909">
            <v>10006717</v>
          </cell>
          <cell r="M909">
            <v>42345</v>
          </cell>
          <cell r="N909">
            <v>42345</v>
          </cell>
          <cell r="O909" t="str">
            <v>Requires Improvement monitoring Visit 1</v>
          </cell>
          <cell r="P909" t="str">
            <v>Schools - S8</v>
          </cell>
          <cell r="Q909" t="str">
            <v>NULL</v>
          </cell>
          <cell r="R909" t="str">
            <v>NULL</v>
          </cell>
          <cell r="S909" t="str">
            <v>NULL</v>
          </cell>
          <cell r="T909" t="str">
            <v>NULL</v>
          </cell>
          <cell r="U909" t="str">
            <v>NULL</v>
          </cell>
          <cell r="V909" t="str">
            <v>NULL</v>
          </cell>
          <cell r="W909" t="str">
            <v>NULL</v>
          </cell>
          <cell r="X909" t="str">
            <v>NULL</v>
          </cell>
          <cell r="Y909" t="str">
            <v>NULL</v>
          </cell>
          <cell r="Z909" t="str">
            <v>NULL</v>
          </cell>
          <cell r="AA909" t="str">
            <v>NULL</v>
          </cell>
          <cell r="AB909" t="str">
            <v>NULL</v>
          </cell>
          <cell r="AC909" t="str">
            <v>NULL</v>
          </cell>
          <cell r="AD909">
            <v>3</v>
          </cell>
          <cell r="AE909" t="str">
            <v>NULL</v>
          </cell>
          <cell r="AF909">
            <v>3</v>
          </cell>
          <cell r="AG909">
            <v>3</v>
          </cell>
          <cell r="AH909">
            <v>3</v>
          </cell>
          <cell r="AI909">
            <v>3</v>
          </cell>
          <cell r="AJ909" t="str">
            <v>NULL</v>
          </cell>
          <cell r="AK909">
            <v>3</v>
          </cell>
          <cell r="AL909">
            <v>9</v>
          </cell>
        </row>
        <row r="910">
          <cell r="A910">
            <v>134241</v>
          </cell>
          <cell r="B910">
            <v>8011012</v>
          </cell>
          <cell r="C910" t="str">
            <v>Knowle West Early Years Centre</v>
          </cell>
          <cell r="D910" t="str">
            <v>South West</v>
          </cell>
          <cell r="E910" t="str">
            <v>South West</v>
          </cell>
          <cell r="F910" t="str">
            <v>Bristol</v>
          </cell>
          <cell r="G910" t="str">
            <v>Bristol South</v>
          </cell>
          <cell r="H910" t="str">
            <v>BS4 1NN</v>
          </cell>
          <cell r="I910" t="str">
            <v>LA Nursery School</v>
          </cell>
          <cell r="J910" t="str">
            <v>Nursery</v>
          </cell>
          <cell r="K910" t="str">
            <v>Not applicable</v>
          </cell>
          <cell r="L910">
            <v>10005509</v>
          </cell>
          <cell r="M910">
            <v>42283</v>
          </cell>
          <cell r="N910">
            <v>42283</v>
          </cell>
          <cell r="O910" t="str">
            <v>Maintained Academy and School Short inspection</v>
          </cell>
          <cell r="P910" t="str">
            <v>Schools - Short inspection</v>
          </cell>
          <cell r="Q910" t="str">
            <v>NULL</v>
          </cell>
          <cell r="R910" t="str">
            <v>NULL</v>
          </cell>
          <cell r="S910" t="str">
            <v>NULL</v>
          </cell>
          <cell r="T910" t="str">
            <v>NULL</v>
          </cell>
          <cell r="U910" t="str">
            <v>NULL</v>
          </cell>
          <cell r="V910" t="str">
            <v>NULL</v>
          </cell>
          <cell r="W910" t="str">
            <v>NULL</v>
          </cell>
          <cell r="X910" t="str">
            <v>NULL</v>
          </cell>
          <cell r="Y910" t="str">
            <v>NULL</v>
          </cell>
          <cell r="Z910" t="str">
            <v>NULL</v>
          </cell>
          <cell r="AA910" t="str">
            <v>NULL</v>
          </cell>
          <cell r="AB910" t="str">
            <v>NULL</v>
          </cell>
          <cell r="AC910" t="str">
            <v>NULL</v>
          </cell>
          <cell r="AD910">
            <v>2</v>
          </cell>
          <cell r="AE910" t="str">
            <v>NULL</v>
          </cell>
          <cell r="AF910">
            <v>2</v>
          </cell>
          <cell r="AG910">
            <v>2</v>
          </cell>
          <cell r="AH910">
            <v>1</v>
          </cell>
          <cell r="AI910">
            <v>2</v>
          </cell>
          <cell r="AJ910" t="str">
            <v>NULL</v>
          </cell>
          <cell r="AK910">
            <v>8</v>
          </cell>
          <cell r="AL910" t="str">
            <v>NULL</v>
          </cell>
        </row>
        <row r="911">
          <cell r="A911">
            <v>134253</v>
          </cell>
          <cell r="B911">
            <v>8926905</v>
          </cell>
          <cell r="C911" t="str">
            <v>Djanogly City Academy</v>
          </cell>
          <cell r="D911" t="str">
            <v>East Midlands</v>
          </cell>
          <cell r="E911" t="str">
            <v>East Midlands</v>
          </cell>
          <cell r="F911" t="str">
            <v>Nottingham</v>
          </cell>
          <cell r="G911" t="str">
            <v>Nottingham East</v>
          </cell>
          <cell r="H911" t="str">
            <v>NG7 7AR</v>
          </cell>
          <cell r="I911" t="str">
            <v>Academy Sponsor Led</v>
          </cell>
          <cell r="J911" t="str">
            <v>Secondary</v>
          </cell>
          <cell r="K911" t="str">
            <v>Has a sixth form</v>
          </cell>
          <cell r="L911">
            <v>10005835</v>
          </cell>
          <cell r="M911">
            <v>42269</v>
          </cell>
          <cell r="N911">
            <v>42270</v>
          </cell>
          <cell r="O911" t="str">
            <v>Schools into Special Measures Visit 5</v>
          </cell>
          <cell r="P911" t="str">
            <v>Schools - S8 deemed S5</v>
          </cell>
          <cell r="Q911" t="str">
            <v>NULL</v>
          </cell>
          <cell r="R911">
            <v>3</v>
          </cell>
          <cell r="S911" t="str">
            <v>NULL</v>
          </cell>
          <cell r="T911">
            <v>3</v>
          </cell>
          <cell r="U911">
            <v>3</v>
          </cell>
          <cell r="V911">
            <v>3</v>
          </cell>
          <cell r="W911">
            <v>2</v>
          </cell>
          <cell r="X911" t="str">
            <v>NULL</v>
          </cell>
          <cell r="Y911" t="str">
            <v>NULL</v>
          </cell>
          <cell r="Z911">
            <v>2</v>
          </cell>
          <cell r="AA911" t="str">
            <v>NULL</v>
          </cell>
          <cell r="AB911" t="str">
            <v>NULL</v>
          </cell>
          <cell r="AC911" t="str">
            <v>NULL</v>
          </cell>
          <cell r="AD911">
            <v>4</v>
          </cell>
          <cell r="AE911" t="str">
            <v>SM</v>
          </cell>
          <cell r="AF911">
            <v>4</v>
          </cell>
          <cell r="AG911">
            <v>4</v>
          </cell>
          <cell r="AH911">
            <v>4</v>
          </cell>
          <cell r="AI911">
            <v>4</v>
          </cell>
          <cell r="AJ911" t="str">
            <v>NULL</v>
          </cell>
          <cell r="AK911" t="str">
            <v>NULL</v>
          </cell>
          <cell r="AL911" t="str">
            <v>NULL</v>
          </cell>
        </row>
        <row r="912">
          <cell r="A912">
            <v>134261</v>
          </cell>
          <cell r="B912">
            <v>3367015</v>
          </cell>
          <cell r="C912" t="str">
            <v>New Park School</v>
          </cell>
          <cell r="D912" t="str">
            <v>West Midlands</v>
          </cell>
          <cell r="E912" t="str">
            <v>West Midlands</v>
          </cell>
          <cell r="F912" t="str">
            <v>Wolverhampton</v>
          </cell>
          <cell r="G912" t="str">
            <v>Wolverhampton South West</v>
          </cell>
          <cell r="H912" t="str">
            <v>WV6 0UB</v>
          </cell>
          <cell r="I912" t="str">
            <v>Community Special School</v>
          </cell>
          <cell r="J912" t="str">
            <v>Special</v>
          </cell>
          <cell r="K912" t="str">
            <v>Not applicable</v>
          </cell>
          <cell r="L912">
            <v>10005174</v>
          </cell>
          <cell r="M912">
            <v>42326</v>
          </cell>
          <cell r="N912">
            <v>42327</v>
          </cell>
          <cell r="O912" t="str">
            <v>Schools into Special Measures Visit 5</v>
          </cell>
          <cell r="P912" t="str">
            <v>Schools - S8</v>
          </cell>
          <cell r="Q912" t="str">
            <v>NULL</v>
          </cell>
          <cell r="R912" t="str">
            <v>NULL</v>
          </cell>
          <cell r="S912" t="str">
            <v>NULL</v>
          </cell>
          <cell r="T912" t="str">
            <v>NULL</v>
          </cell>
          <cell r="U912" t="str">
            <v>NULL</v>
          </cell>
          <cell r="V912" t="str">
            <v>NULL</v>
          </cell>
          <cell r="W912" t="str">
            <v>NULL</v>
          </cell>
          <cell r="X912" t="str">
            <v>NULL</v>
          </cell>
          <cell r="Y912" t="str">
            <v>NULL</v>
          </cell>
          <cell r="Z912" t="str">
            <v>NULL</v>
          </cell>
          <cell r="AA912" t="str">
            <v>NULL</v>
          </cell>
          <cell r="AB912" t="str">
            <v>NULL</v>
          </cell>
          <cell r="AC912" t="str">
            <v>NULL</v>
          </cell>
          <cell r="AD912">
            <v>4</v>
          </cell>
          <cell r="AE912" t="str">
            <v>SM</v>
          </cell>
          <cell r="AF912">
            <v>4</v>
          </cell>
          <cell r="AG912">
            <v>4</v>
          </cell>
          <cell r="AH912">
            <v>4</v>
          </cell>
          <cell r="AI912">
            <v>4</v>
          </cell>
          <cell r="AJ912" t="str">
            <v>NULL</v>
          </cell>
          <cell r="AK912" t="str">
            <v>NULL</v>
          </cell>
          <cell r="AL912" t="str">
            <v>NULL</v>
          </cell>
        </row>
        <row r="913">
          <cell r="A913">
            <v>134278</v>
          </cell>
          <cell r="B913">
            <v>3842001</v>
          </cell>
          <cell r="C913" t="str">
            <v>Cobblers Lane Primary School</v>
          </cell>
          <cell r="D913" t="str">
            <v>Yorkshire and the Humber</v>
          </cell>
          <cell r="E913" t="str">
            <v>North East, Yorkshire and the Humber</v>
          </cell>
          <cell r="F913" t="str">
            <v>Wakefield</v>
          </cell>
          <cell r="G913" t="str">
            <v>Normanton, Pontefract and Castleford</v>
          </cell>
          <cell r="H913" t="str">
            <v>WF8 2HN</v>
          </cell>
          <cell r="I913" t="str">
            <v>Foundation School</v>
          </cell>
          <cell r="J913" t="str">
            <v>Primary</v>
          </cell>
          <cell r="K913" t="str">
            <v>Does not have a sixth form</v>
          </cell>
          <cell r="L913">
            <v>10007962</v>
          </cell>
          <cell r="M913">
            <v>42332</v>
          </cell>
          <cell r="N913">
            <v>42332</v>
          </cell>
          <cell r="O913" t="str">
            <v>Requires Improvement monitoring Visit 2</v>
          </cell>
          <cell r="P913" t="str">
            <v>Schools - S8</v>
          </cell>
          <cell r="Q913" t="str">
            <v>NULL</v>
          </cell>
          <cell r="R913" t="str">
            <v>NULL</v>
          </cell>
          <cell r="S913" t="str">
            <v>NULL</v>
          </cell>
          <cell r="T913" t="str">
            <v>NULL</v>
          </cell>
          <cell r="U913" t="str">
            <v>NULL</v>
          </cell>
          <cell r="V913" t="str">
            <v>NULL</v>
          </cell>
          <cell r="W913" t="str">
            <v>NULL</v>
          </cell>
          <cell r="X913" t="str">
            <v>NULL</v>
          </cell>
          <cell r="Y913" t="str">
            <v>NULL</v>
          </cell>
          <cell r="Z913" t="str">
            <v>NULL</v>
          </cell>
          <cell r="AA913" t="str">
            <v>NULL</v>
          </cell>
          <cell r="AB913" t="str">
            <v>NULL</v>
          </cell>
          <cell r="AC913" t="str">
            <v>NULL</v>
          </cell>
          <cell r="AD913">
            <v>3</v>
          </cell>
          <cell r="AE913" t="str">
            <v>NULL</v>
          </cell>
          <cell r="AF913">
            <v>3</v>
          </cell>
          <cell r="AG913">
            <v>3</v>
          </cell>
          <cell r="AH913">
            <v>2</v>
          </cell>
          <cell r="AI913">
            <v>3</v>
          </cell>
          <cell r="AJ913" t="str">
            <v>NULL</v>
          </cell>
          <cell r="AK913">
            <v>2</v>
          </cell>
          <cell r="AL913">
            <v>9</v>
          </cell>
        </row>
        <row r="914">
          <cell r="A914">
            <v>134449</v>
          </cell>
          <cell r="B914">
            <v>3063414</v>
          </cell>
          <cell r="C914" t="str">
            <v>Davidson Primary School</v>
          </cell>
          <cell r="D914" t="str">
            <v>London</v>
          </cell>
          <cell r="E914" t="str">
            <v>London</v>
          </cell>
          <cell r="F914" t="str">
            <v>Croydon</v>
          </cell>
          <cell r="G914" t="str">
            <v>Croydon Central</v>
          </cell>
          <cell r="H914" t="str">
            <v>CR0 6JA</v>
          </cell>
          <cell r="I914" t="str">
            <v>Community School</v>
          </cell>
          <cell r="J914" t="str">
            <v>Primary</v>
          </cell>
          <cell r="K914" t="str">
            <v>Does not have a sixth form</v>
          </cell>
          <cell r="L914">
            <v>10005499</v>
          </cell>
          <cell r="M914">
            <v>42297</v>
          </cell>
          <cell r="N914">
            <v>42298</v>
          </cell>
          <cell r="O914" t="str">
            <v>Maintained Academy and School Short inspection</v>
          </cell>
          <cell r="P914" t="str">
            <v>Schools - S8 deemed S5</v>
          </cell>
          <cell r="Q914" t="str">
            <v>NULL</v>
          </cell>
          <cell r="R914">
            <v>4</v>
          </cell>
          <cell r="S914" t="str">
            <v>SM</v>
          </cell>
          <cell r="T914">
            <v>4</v>
          </cell>
          <cell r="U914">
            <v>4</v>
          </cell>
          <cell r="V914">
            <v>3</v>
          </cell>
          <cell r="W914">
            <v>4</v>
          </cell>
          <cell r="X914" t="str">
            <v>NULL</v>
          </cell>
          <cell r="Y914">
            <v>4</v>
          </cell>
          <cell r="Z914" t="str">
            <v>NULL</v>
          </cell>
          <cell r="AA914" t="str">
            <v>NULL</v>
          </cell>
          <cell r="AB914" t="str">
            <v>NULL</v>
          </cell>
          <cell r="AC914" t="str">
            <v>NULL</v>
          </cell>
          <cell r="AD914">
            <v>2</v>
          </cell>
          <cell r="AE914" t="str">
            <v>NULL</v>
          </cell>
          <cell r="AF914">
            <v>2</v>
          </cell>
          <cell r="AG914">
            <v>2</v>
          </cell>
          <cell r="AH914">
            <v>2</v>
          </cell>
          <cell r="AI914">
            <v>2</v>
          </cell>
          <cell r="AJ914" t="str">
            <v>NULL</v>
          </cell>
          <cell r="AK914" t="str">
            <v>NULL</v>
          </cell>
          <cell r="AL914" t="str">
            <v>NULL</v>
          </cell>
        </row>
        <row r="915">
          <cell r="A915">
            <v>134475</v>
          </cell>
        </row>
        <row r="916">
          <cell r="A916">
            <v>134597</v>
          </cell>
          <cell r="B916">
            <v>3071104</v>
          </cell>
          <cell r="C916" t="str">
            <v>Ealing Primary Centre</v>
          </cell>
          <cell r="D916" t="str">
            <v>London</v>
          </cell>
          <cell r="E916" t="str">
            <v>London</v>
          </cell>
          <cell r="F916" t="str">
            <v>Ealing</v>
          </cell>
          <cell r="G916" t="str">
            <v>Ealing North</v>
          </cell>
          <cell r="H916" t="str">
            <v>UB6 8QJ</v>
          </cell>
          <cell r="I916" t="str">
            <v>Pupil Referral Unit</v>
          </cell>
          <cell r="J916" t="str">
            <v>PRU</v>
          </cell>
          <cell r="K916" t="str">
            <v>Not applicable</v>
          </cell>
          <cell r="L916">
            <v>10006371</v>
          </cell>
          <cell r="M916">
            <v>42311</v>
          </cell>
          <cell r="N916">
            <v>42311</v>
          </cell>
          <cell r="O916" t="str">
            <v>Maintained Academy and School Short inspection</v>
          </cell>
          <cell r="P916" t="str">
            <v>Schools - Short inspection</v>
          </cell>
          <cell r="Q916" t="str">
            <v>NULL</v>
          </cell>
          <cell r="R916" t="str">
            <v>NULL</v>
          </cell>
          <cell r="S916" t="str">
            <v>NULL</v>
          </cell>
          <cell r="T916" t="str">
            <v>NULL</v>
          </cell>
          <cell r="U916" t="str">
            <v>NULL</v>
          </cell>
          <cell r="V916" t="str">
            <v>NULL</v>
          </cell>
          <cell r="W916" t="str">
            <v>NULL</v>
          </cell>
          <cell r="X916" t="str">
            <v>NULL</v>
          </cell>
          <cell r="Y916" t="str">
            <v>NULL</v>
          </cell>
          <cell r="Z916" t="str">
            <v>NULL</v>
          </cell>
          <cell r="AA916" t="str">
            <v>NULL</v>
          </cell>
          <cell r="AB916" t="str">
            <v>NULL</v>
          </cell>
          <cell r="AC916" t="str">
            <v>NULL</v>
          </cell>
          <cell r="AD916">
            <v>2</v>
          </cell>
          <cell r="AE916" t="str">
            <v>NULL</v>
          </cell>
          <cell r="AF916">
            <v>2</v>
          </cell>
          <cell r="AG916">
            <v>2</v>
          </cell>
          <cell r="AH916">
            <v>2</v>
          </cell>
          <cell r="AI916">
            <v>2</v>
          </cell>
          <cell r="AJ916" t="str">
            <v>NULL</v>
          </cell>
          <cell r="AK916">
            <v>9</v>
          </cell>
          <cell r="AL916">
            <v>9</v>
          </cell>
        </row>
        <row r="917">
          <cell r="A917">
            <v>134707</v>
          </cell>
          <cell r="B917">
            <v>8853394</v>
          </cell>
          <cell r="C917" t="str">
            <v>The Fairfield Community Primary School</v>
          </cell>
          <cell r="D917" t="str">
            <v>West Midlands</v>
          </cell>
          <cell r="E917" t="str">
            <v>West Midlands</v>
          </cell>
          <cell r="F917" t="str">
            <v>Worcestershire</v>
          </cell>
          <cell r="G917" t="str">
            <v>Worcester</v>
          </cell>
          <cell r="H917" t="str">
            <v>WR4 9HG</v>
          </cell>
          <cell r="I917" t="str">
            <v>Community School</v>
          </cell>
          <cell r="J917" t="str">
            <v>Primary</v>
          </cell>
          <cell r="K917" t="str">
            <v>Does not have a sixth form</v>
          </cell>
          <cell r="L917">
            <v>10004084</v>
          </cell>
          <cell r="M917">
            <v>42326</v>
          </cell>
          <cell r="N917">
            <v>42327</v>
          </cell>
          <cell r="O917" t="str">
            <v>Schools into Special Measures Visit 2</v>
          </cell>
          <cell r="P917" t="str">
            <v>Schools - S8</v>
          </cell>
          <cell r="Q917" t="str">
            <v>NULL</v>
          </cell>
          <cell r="R917" t="str">
            <v>NULL</v>
          </cell>
          <cell r="S917" t="str">
            <v>NULL</v>
          </cell>
          <cell r="T917" t="str">
            <v>NULL</v>
          </cell>
          <cell r="U917" t="str">
            <v>NULL</v>
          </cell>
          <cell r="V917" t="str">
            <v>NULL</v>
          </cell>
          <cell r="W917" t="str">
            <v>NULL</v>
          </cell>
          <cell r="X917" t="str">
            <v>NULL</v>
          </cell>
          <cell r="Y917" t="str">
            <v>NULL</v>
          </cell>
          <cell r="Z917" t="str">
            <v>NULL</v>
          </cell>
          <cell r="AA917" t="str">
            <v>NULL</v>
          </cell>
          <cell r="AB917" t="str">
            <v>NULL</v>
          </cell>
          <cell r="AC917" t="str">
            <v>NULL</v>
          </cell>
          <cell r="AD917">
            <v>4</v>
          </cell>
          <cell r="AE917" t="str">
            <v>SM</v>
          </cell>
          <cell r="AF917">
            <v>4</v>
          </cell>
          <cell r="AG917">
            <v>4</v>
          </cell>
          <cell r="AH917">
            <v>4</v>
          </cell>
          <cell r="AI917">
            <v>4</v>
          </cell>
          <cell r="AJ917" t="str">
            <v>NULL</v>
          </cell>
          <cell r="AK917">
            <v>4</v>
          </cell>
          <cell r="AL917">
            <v>9</v>
          </cell>
        </row>
        <row r="918">
          <cell r="A918">
            <v>134732</v>
          </cell>
          <cell r="B918">
            <v>9363937</v>
          </cell>
          <cell r="C918" t="str">
            <v>Manorfield Primary and Nursery School</v>
          </cell>
          <cell r="D918" t="str">
            <v>South East</v>
          </cell>
          <cell r="E918" t="str">
            <v>South East</v>
          </cell>
          <cell r="F918" t="str">
            <v>Surrey</v>
          </cell>
          <cell r="G918" t="str">
            <v>East Surrey</v>
          </cell>
          <cell r="H918" t="str">
            <v>RH6 8AL</v>
          </cell>
          <cell r="I918" t="str">
            <v>Community School</v>
          </cell>
          <cell r="J918" t="str">
            <v>Primary</v>
          </cell>
          <cell r="K918" t="str">
            <v>Does not have a sixth form</v>
          </cell>
          <cell r="L918">
            <v>10002315</v>
          </cell>
          <cell r="M918">
            <v>42297</v>
          </cell>
          <cell r="N918">
            <v>42298</v>
          </cell>
          <cell r="O918" t="str">
            <v>Requires Improvement S5 Reinspection Visit 1</v>
          </cell>
          <cell r="P918" t="str">
            <v>Schools - S5</v>
          </cell>
          <cell r="Q918" t="str">
            <v>NULL</v>
          </cell>
          <cell r="R918">
            <v>2</v>
          </cell>
          <cell r="S918" t="str">
            <v>NULL</v>
          </cell>
          <cell r="T918">
            <v>2</v>
          </cell>
          <cell r="U918">
            <v>2</v>
          </cell>
          <cell r="V918">
            <v>2</v>
          </cell>
          <cell r="W918">
            <v>2</v>
          </cell>
          <cell r="X918" t="str">
            <v>NULL</v>
          </cell>
          <cell r="Y918">
            <v>2</v>
          </cell>
          <cell r="Z918" t="str">
            <v>NULL</v>
          </cell>
          <cell r="AA918" t="str">
            <v>NULL</v>
          </cell>
          <cell r="AB918" t="str">
            <v>NULL</v>
          </cell>
          <cell r="AC918" t="str">
            <v>NULL</v>
          </cell>
          <cell r="AD918">
            <v>3</v>
          </cell>
          <cell r="AE918" t="str">
            <v>NULL</v>
          </cell>
          <cell r="AF918">
            <v>3</v>
          </cell>
          <cell r="AG918">
            <v>3</v>
          </cell>
          <cell r="AH918">
            <v>2</v>
          </cell>
          <cell r="AI918">
            <v>3</v>
          </cell>
          <cell r="AJ918" t="str">
            <v>NULL</v>
          </cell>
          <cell r="AK918" t="str">
            <v>NULL</v>
          </cell>
          <cell r="AL918" t="str">
            <v>NULL</v>
          </cell>
        </row>
        <row r="919">
          <cell r="A919">
            <v>134766</v>
          </cell>
          <cell r="B919">
            <v>8961103</v>
          </cell>
          <cell r="C919" t="str">
            <v>Pine Lodge</v>
          </cell>
          <cell r="D919" t="str">
            <v>North West</v>
          </cell>
          <cell r="E919" t="str">
            <v>North West</v>
          </cell>
          <cell r="F919" t="str">
            <v>Cheshire West and Chester</v>
          </cell>
          <cell r="G919" t="str">
            <v>City of Chester</v>
          </cell>
          <cell r="H919" t="str">
            <v>CH2 1AW</v>
          </cell>
          <cell r="I919" t="str">
            <v>Pupil Referral Unit</v>
          </cell>
          <cell r="J919" t="str">
            <v>PRU</v>
          </cell>
          <cell r="K919" t="str">
            <v>Not applicable</v>
          </cell>
          <cell r="L919">
            <v>10001392</v>
          </cell>
          <cell r="M919">
            <v>42318</v>
          </cell>
          <cell r="N919">
            <v>42318</v>
          </cell>
          <cell r="O919" t="str">
            <v>Maintained Academy and School Short inspection</v>
          </cell>
          <cell r="P919" t="str">
            <v>Schools - Short inspection</v>
          </cell>
          <cell r="Q919" t="str">
            <v>NULL</v>
          </cell>
          <cell r="R919" t="str">
            <v>NULL</v>
          </cell>
          <cell r="S919" t="str">
            <v>NULL</v>
          </cell>
          <cell r="T919" t="str">
            <v>NULL</v>
          </cell>
          <cell r="U919" t="str">
            <v>NULL</v>
          </cell>
          <cell r="V919" t="str">
            <v>NULL</v>
          </cell>
          <cell r="W919" t="str">
            <v>NULL</v>
          </cell>
          <cell r="X919" t="str">
            <v>NULL</v>
          </cell>
          <cell r="Y919" t="str">
            <v>NULL</v>
          </cell>
          <cell r="Z919" t="str">
            <v>NULL</v>
          </cell>
          <cell r="AA919" t="str">
            <v>NULL</v>
          </cell>
          <cell r="AB919" t="str">
            <v>NULL</v>
          </cell>
          <cell r="AC919" t="str">
            <v>NULL</v>
          </cell>
          <cell r="AD919">
            <v>1</v>
          </cell>
          <cell r="AE919" t="str">
            <v>NULL</v>
          </cell>
          <cell r="AF919">
            <v>1</v>
          </cell>
          <cell r="AG919">
            <v>1</v>
          </cell>
          <cell r="AH919">
            <v>1</v>
          </cell>
          <cell r="AI919">
            <v>1</v>
          </cell>
          <cell r="AJ919" t="str">
            <v>NULL</v>
          </cell>
          <cell r="AK919" t="str">
            <v>NULL</v>
          </cell>
          <cell r="AL919" t="str">
            <v>NULL</v>
          </cell>
        </row>
        <row r="920">
          <cell r="A920">
            <v>134865</v>
          </cell>
          <cell r="B920">
            <v>3427008</v>
          </cell>
          <cell r="C920" t="str">
            <v>Lansbury Bridge School</v>
          </cell>
          <cell r="D920" t="str">
            <v>North West</v>
          </cell>
          <cell r="E920" t="str">
            <v>North West</v>
          </cell>
          <cell r="F920" t="str">
            <v>St Helens</v>
          </cell>
          <cell r="G920" t="str">
            <v>St Helens North</v>
          </cell>
          <cell r="H920" t="str">
            <v>WA9 1TB</v>
          </cell>
          <cell r="I920" t="str">
            <v>Community Special School</v>
          </cell>
          <cell r="J920" t="str">
            <v>Special</v>
          </cell>
          <cell r="K920" t="str">
            <v>Not applicable</v>
          </cell>
          <cell r="L920">
            <v>10004122</v>
          </cell>
          <cell r="M920">
            <v>42353</v>
          </cell>
          <cell r="N920">
            <v>42354</v>
          </cell>
          <cell r="O920" t="str">
            <v>Schools into Special Measures Visit 3</v>
          </cell>
          <cell r="P920" t="str">
            <v>Schools - S8 deemed S5</v>
          </cell>
          <cell r="Q920" t="str">
            <v>NULL</v>
          </cell>
          <cell r="R920">
            <v>2</v>
          </cell>
          <cell r="S920" t="str">
            <v>NULL</v>
          </cell>
          <cell r="T920">
            <v>2</v>
          </cell>
          <cell r="U920">
            <v>2</v>
          </cell>
          <cell r="V920">
            <v>2</v>
          </cell>
          <cell r="W920">
            <v>2</v>
          </cell>
          <cell r="X920" t="str">
            <v>NULL</v>
          </cell>
          <cell r="Y920">
            <v>2</v>
          </cell>
          <cell r="Z920" t="str">
            <v>NULL</v>
          </cell>
          <cell r="AA920" t="str">
            <v>NULL</v>
          </cell>
          <cell r="AB920" t="str">
            <v>NULL</v>
          </cell>
          <cell r="AC920" t="str">
            <v>NULL</v>
          </cell>
          <cell r="AD920">
            <v>4</v>
          </cell>
          <cell r="AE920" t="str">
            <v>SM</v>
          </cell>
          <cell r="AF920">
            <v>3</v>
          </cell>
          <cell r="AG920">
            <v>3</v>
          </cell>
          <cell r="AH920">
            <v>4</v>
          </cell>
          <cell r="AI920">
            <v>4</v>
          </cell>
          <cell r="AJ920" t="str">
            <v>NULL</v>
          </cell>
          <cell r="AK920">
            <v>4</v>
          </cell>
          <cell r="AL920">
            <v>9</v>
          </cell>
        </row>
        <row r="921">
          <cell r="A921">
            <v>134866</v>
          </cell>
          <cell r="B921">
            <v>8963803</v>
          </cell>
          <cell r="C921" t="str">
            <v>The Acorns Primary and Nursery School</v>
          </cell>
          <cell r="D921" t="str">
            <v>North West</v>
          </cell>
          <cell r="E921" t="str">
            <v>North West</v>
          </cell>
          <cell r="F921" t="str">
            <v>Cheshire West and Chester</v>
          </cell>
          <cell r="G921" t="str">
            <v>Ellesmere Port and Neston</v>
          </cell>
          <cell r="H921" t="str">
            <v>CH65 7ED</v>
          </cell>
          <cell r="I921" t="str">
            <v>Community School</v>
          </cell>
          <cell r="J921" t="str">
            <v>Primary</v>
          </cell>
          <cell r="K921" t="str">
            <v>Does not have a sixth form</v>
          </cell>
          <cell r="L921">
            <v>10006766</v>
          </cell>
          <cell r="M921">
            <v>42348</v>
          </cell>
          <cell r="N921">
            <v>42348</v>
          </cell>
          <cell r="O921" t="str">
            <v>Requires Improvement monitoring Visit 1</v>
          </cell>
          <cell r="P921" t="str">
            <v>Schools - S8</v>
          </cell>
          <cell r="Q921" t="str">
            <v>NULL</v>
          </cell>
          <cell r="R921" t="str">
            <v>NULL</v>
          </cell>
          <cell r="S921" t="str">
            <v>NULL</v>
          </cell>
          <cell r="T921" t="str">
            <v>NULL</v>
          </cell>
          <cell r="U921" t="str">
            <v>NULL</v>
          </cell>
          <cell r="V921" t="str">
            <v>NULL</v>
          </cell>
          <cell r="W921" t="str">
            <v>NULL</v>
          </cell>
          <cell r="X921" t="str">
            <v>NULL</v>
          </cell>
          <cell r="Y921" t="str">
            <v>NULL</v>
          </cell>
          <cell r="Z921" t="str">
            <v>NULL</v>
          </cell>
          <cell r="AA921" t="str">
            <v>NULL</v>
          </cell>
          <cell r="AB921" t="str">
            <v>NULL</v>
          </cell>
          <cell r="AC921" t="str">
            <v>NULL</v>
          </cell>
          <cell r="AD921">
            <v>3</v>
          </cell>
          <cell r="AE921" t="str">
            <v>NULL</v>
          </cell>
          <cell r="AF921">
            <v>3</v>
          </cell>
          <cell r="AG921">
            <v>3</v>
          </cell>
          <cell r="AH921">
            <v>3</v>
          </cell>
          <cell r="AI921">
            <v>3</v>
          </cell>
          <cell r="AJ921" t="str">
            <v>NULL</v>
          </cell>
          <cell r="AK921">
            <v>2</v>
          </cell>
          <cell r="AL921">
            <v>9</v>
          </cell>
        </row>
        <row r="922">
          <cell r="A922">
            <v>134889</v>
          </cell>
          <cell r="B922">
            <v>8927041</v>
          </cell>
          <cell r="C922" t="str">
            <v>Sutherland House School</v>
          </cell>
          <cell r="D922" t="str">
            <v>East Midlands</v>
          </cell>
          <cell r="E922" t="str">
            <v>East Midlands</v>
          </cell>
          <cell r="F922" t="str">
            <v>Nottingham</v>
          </cell>
          <cell r="G922" t="str">
            <v>Nottingham East</v>
          </cell>
          <cell r="H922" t="str">
            <v>NG3 7AP</v>
          </cell>
          <cell r="I922" t="str">
            <v>Non-Maintained Special School</v>
          </cell>
          <cell r="J922" t="str">
            <v>Special</v>
          </cell>
          <cell r="K922" t="str">
            <v>Has a sixth form</v>
          </cell>
          <cell r="L922">
            <v>10007929</v>
          </cell>
          <cell r="M922">
            <v>42283</v>
          </cell>
          <cell r="N922">
            <v>42284</v>
          </cell>
          <cell r="O922" t="str">
            <v>S8 No Formal Designation Visit</v>
          </cell>
          <cell r="P922" t="str">
            <v>Schools - S8 deemed S5</v>
          </cell>
          <cell r="Q922" t="str">
            <v>NULL</v>
          </cell>
          <cell r="R922">
            <v>3</v>
          </cell>
          <cell r="S922" t="str">
            <v>NULL</v>
          </cell>
          <cell r="T922">
            <v>3</v>
          </cell>
          <cell r="U922">
            <v>3</v>
          </cell>
          <cell r="V922">
            <v>2</v>
          </cell>
          <cell r="W922">
            <v>3</v>
          </cell>
          <cell r="X922" t="str">
            <v>NULL</v>
          </cell>
          <cell r="Y922" t="str">
            <v>NULL</v>
          </cell>
          <cell r="Z922">
            <v>3</v>
          </cell>
          <cell r="AA922" t="str">
            <v>NULL</v>
          </cell>
          <cell r="AB922" t="str">
            <v>NULL</v>
          </cell>
          <cell r="AC922" t="str">
            <v>NULL</v>
          </cell>
          <cell r="AD922">
            <v>1</v>
          </cell>
          <cell r="AE922" t="str">
            <v>NULL</v>
          </cell>
          <cell r="AF922">
            <v>2</v>
          </cell>
          <cell r="AG922">
            <v>2</v>
          </cell>
          <cell r="AH922">
            <v>1</v>
          </cell>
          <cell r="AI922">
            <v>1</v>
          </cell>
          <cell r="AJ922" t="str">
            <v>NULL</v>
          </cell>
          <cell r="AK922">
            <v>1</v>
          </cell>
          <cell r="AL922">
            <v>1</v>
          </cell>
        </row>
        <row r="923">
          <cell r="A923">
            <v>134965</v>
          </cell>
          <cell r="B923">
            <v>9263429</v>
          </cell>
          <cell r="C923" t="str">
            <v>Lakenham Primary School</v>
          </cell>
          <cell r="D923" t="str">
            <v>East of England</v>
          </cell>
          <cell r="E923" t="str">
            <v>East of England</v>
          </cell>
          <cell r="F923" t="str">
            <v>Norfolk</v>
          </cell>
          <cell r="G923" t="str">
            <v>Norwich South</v>
          </cell>
          <cell r="H923" t="str">
            <v>NR1 2HL</v>
          </cell>
          <cell r="I923" t="str">
            <v>Foundation School</v>
          </cell>
          <cell r="J923" t="str">
            <v>Primary</v>
          </cell>
          <cell r="K923" t="str">
            <v>Does not have a sixth form</v>
          </cell>
          <cell r="L923">
            <v>10001892</v>
          </cell>
          <cell r="M923">
            <v>42340</v>
          </cell>
          <cell r="N923">
            <v>42341</v>
          </cell>
          <cell r="O923" t="str">
            <v>Requires Improvement S5 Reinspection Visit 1</v>
          </cell>
          <cell r="P923" t="str">
            <v>Schools - S5</v>
          </cell>
          <cell r="Q923" t="str">
            <v>NULL</v>
          </cell>
          <cell r="R923">
            <v>2</v>
          </cell>
          <cell r="S923" t="str">
            <v>NULL</v>
          </cell>
          <cell r="T923">
            <v>2</v>
          </cell>
          <cell r="U923">
            <v>2</v>
          </cell>
          <cell r="V923">
            <v>1</v>
          </cell>
          <cell r="W923">
            <v>2</v>
          </cell>
          <cell r="X923" t="str">
            <v>NULL</v>
          </cell>
          <cell r="Y923">
            <v>2</v>
          </cell>
          <cell r="Z923" t="str">
            <v>NULL</v>
          </cell>
          <cell r="AA923" t="str">
            <v>NULL</v>
          </cell>
          <cell r="AB923" t="str">
            <v>NULL</v>
          </cell>
          <cell r="AC923" t="str">
            <v>NULL</v>
          </cell>
          <cell r="AD923">
            <v>3</v>
          </cell>
          <cell r="AE923" t="str">
            <v>NULL</v>
          </cell>
          <cell r="AF923">
            <v>3</v>
          </cell>
          <cell r="AG923">
            <v>3</v>
          </cell>
          <cell r="AH923">
            <v>2</v>
          </cell>
          <cell r="AI923">
            <v>2</v>
          </cell>
          <cell r="AJ923" t="str">
            <v>NULL</v>
          </cell>
          <cell r="AK923" t="str">
            <v>NULL</v>
          </cell>
          <cell r="AL923" t="str">
            <v>NULL</v>
          </cell>
        </row>
        <row r="924">
          <cell r="A924">
            <v>135007</v>
          </cell>
          <cell r="B924">
            <v>3716905</v>
          </cell>
          <cell r="C924" t="str">
            <v>Trinity Academy</v>
          </cell>
          <cell r="D924" t="str">
            <v>Yorkshire and the Humber</v>
          </cell>
          <cell r="E924" t="str">
            <v>North East, Yorkshire and the Humber</v>
          </cell>
          <cell r="F924" t="str">
            <v>Doncaster</v>
          </cell>
          <cell r="G924" t="str">
            <v>Don Valley</v>
          </cell>
          <cell r="H924" t="str">
            <v>DN8 5BY</v>
          </cell>
          <cell r="I924" t="str">
            <v>Academy Sponsor Led</v>
          </cell>
          <cell r="J924" t="str">
            <v>Secondary</v>
          </cell>
          <cell r="K924" t="str">
            <v>Has a sixth form</v>
          </cell>
          <cell r="L924">
            <v>10004235</v>
          </cell>
          <cell r="M924">
            <v>42269</v>
          </cell>
          <cell r="N924">
            <v>42270</v>
          </cell>
          <cell r="O924" t="str">
            <v>Schools into Special Measures Visit 5</v>
          </cell>
          <cell r="P924" t="str">
            <v>Schools - S8 deemed S5</v>
          </cell>
          <cell r="Q924" t="str">
            <v>NULL</v>
          </cell>
          <cell r="R924">
            <v>3</v>
          </cell>
          <cell r="S924" t="str">
            <v>NULL</v>
          </cell>
          <cell r="T924">
            <v>3</v>
          </cell>
          <cell r="U924">
            <v>3</v>
          </cell>
          <cell r="V924">
            <v>3</v>
          </cell>
          <cell r="W924">
            <v>3</v>
          </cell>
          <cell r="X924" t="str">
            <v>NULL</v>
          </cell>
          <cell r="Y924" t="str">
            <v>NULL</v>
          </cell>
          <cell r="Z924">
            <v>2</v>
          </cell>
          <cell r="AA924" t="str">
            <v>NULL</v>
          </cell>
          <cell r="AB924" t="str">
            <v>NULL</v>
          </cell>
          <cell r="AC924" t="str">
            <v>NULL</v>
          </cell>
          <cell r="AD924">
            <v>4</v>
          </cell>
          <cell r="AE924" t="str">
            <v>SM</v>
          </cell>
          <cell r="AF924">
            <v>4</v>
          </cell>
          <cell r="AG924">
            <v>4</v>
          </cell>
          <cell r="AH924">
            <v>4</v>
          </cell>
          <cell r="AI924">
            <v>4</v>
          </cell>
          <cell r="AJ924" t="str">
            <v>NULL</v>
          </cell>
          <cell r="AK924" t="str">
            <v>NULL</v>
          </cell>
          <cell r="AL924" t="str">
            <v>NULL</v>
          </cell>
        </row>
        <row r="925">
          <cell r="A925">
            <v>135036</v>
          </cell>
          <cell r="B925">
            <v>8853011</v>
          </cell>
          <cell r="C925" t="str">
            <v>St Anne's CofE VC Primary School</v>
          </cell>
          <cell r="D925" t="str">
            <v>West Midlands</v>
          </cell>
          <cell r="E925" t="str">
            <v>West Midlands</v>
          </cell>
          <cell r="F925" t="str">
            <v>Worcestershire</v>
          </cell>
          <cell r="G925" t="str">
            <v>Wyre Forest</v>
          </cell>
          <cell r="H925" t="str">
            <v>DY12 2UQ</v>
          </cell>
          <cell r="I925" t="str">
            <v>Voluntary Controlled School</v>
          </cell>
          <cell r="J925" t="str">
            <v>Primary</v>
          </cell>
          <cell r="K925" t="str">
            <v>Does not have a sixth form</v>
          </cell>
          <cell r="L925">
            <v>10005258</v>
          </cell>
          <cell r="M925">
            <v>42291</v>
          </cell>
          <cell r="N925">
            <v>42292</v>
          </cell>
          <cell r="O925" t="str">
            <v>Schools into Special Measures Visit 2</v>
          </cell>
          <cell r="P925" t="str">
            <v>Schools - S8</v>
          </cell>
          <cell r="Q925" t="str">
            <v>NULL</v>
          </cell>
          <cell r="R925" t="str">
            <v>NULL</v>
          </cell>
          <cell r="S925" t="str">
            <v>NULL</v>
          </cell>
          <cell r="T925" t="str">
            <v>NULL</v>
          </cell>
          <cell r="U925" t="str">
            <v>NULL</v>
          </cell>
          <cell r="V925" t="str">
            <v>NULL</v>
          </cell>
          <cell r="W925" t="str">
            <v>NULL</v>
          </cell>
          <cell r="X925" t="str">
            <v>NULL</v>
          </cell>
          <cell r="Y925" t="str">
            <v>NULL</v>
          </cell>
          <cell r="Z925" t="str">
            <v>NULL</v>
          </cell>
          <cell r="AA925" t="str">
            <v>NULL</v>
          </cell>
          <cell r="AB925" t="str">
            <v>NULL</v>
          </cell>
          <cell r="AC925" t="str">
            <v>NULL</v>
          </cell>
          <cell r="AD925">
            <v>4</v>
          </cell>
          <cell r="AE925" t="str">
            <v>SM</v>
          </cell>
          <cell r="AF925">
            <v>4</v>
          </cell>
          <cell r="AG925">
            <v>4</v>
          </cell>
          <cell r="AH925">
            <v>3</v>
          </cell>
          <cell r="AI925">
            <v>4</v>
          </cell>
          <cell r="AJ925" t="str">
            <v>NULL</v>
          </cell>
          <cell r="AK925">
            <v>2</v>
          </cell>
          <cell r="AL925">
            <v>9</v>
          </cell>
        </row>
        <row r="926">
          <cell r="A926">
            <v>135046</v>
          </cell>
          <cell r="B926">
            <v>8853330</v>
          </cell>
          <cell r="C926" t="str">
            <v>Chaddesley Corbett Endowed Primary School</v>
          </cell>
          <cell r="D926" t="str">
            <v>West Midlands</v>
          </cell>
          <cell r="E926" t="str">
            <v>West Midlands</v>
          </cell>
          <cell r="F926" t="str">
            <v>Worcestershire</v>
          </cell>
          <cell r="G926" t="str">
            <v>Wyre Forest</v>
          </cell>
          <cell r="H926" t="str">
            <v>DY10 4QN</v>
          </cell>
          <cell r="I926" t="str">
            <v>Voluntary Aided School</v>
          </cell>
          <cell r="J926" t="str">
            <v>Primary</v>
          </cell>
          <cell r="K926" t="str">
            <v>Does not have a sixth form</v>
          </cell>
          <cell r="L926">
            <v>10006683</v>
          </cell>
          <cell r="M926">
            <v>42326</v>
          </cell>
          <cell r="N926">
            <v>42326</v>
          </cell>
          <cell r="O926" t="str">
            <v>Requires Improvement monitoring Visit 1</v>
          </cell>
          <cell r="P926" t="str">
            <v>Schools - S8</v>
          </cell>
          <cell r="Q926" t="str">
            <v>NULL</v>
          </cell>
          <cell r="R926" t="str">
            <v>NULL</v>
          </cell>
          <cell r="S926" t="str">
            <v>NULL</v>
          </cell>
          <cell r="T926" t="str">
            <v>NULL</v>
          </cell>
          <cell r="U926" t="str">
            <v>NULL</v>
          </cell>
          <cell r="V926" t="str">
            <v>NULL</v>
          </cell>
          <cell r="W926" t="str">
            <v>NULL</v>
          </cell>
          <cell r="X926" t="str">
            <v>NULL</v>
          </cell>
          <cell r="Y926" t="str">
            <v>NULL</v>
          </cell>
          <cell r="Z926" t="str">
            <v>NULL</v>
          </cell>
          <cell r="AA926" t="str">
            <v>NULL</v>
          </cell>
          <cell r="AB926" t="str">
            <v>NULL</v>
          </cell>
          <cell r="AC926" t="str">
            <v>NULL</v>
          </cell>
          <cell r="AD926">
            <v>3</v>
          </cell>
          <cell r="AE926" t="str">
            <v>NULL</v>
          </cell>
          <cell r="AF926">
            <v>3</v>
          </cell>
          <cell r="AG926">
            <v>3</v>
          </cell>
          <cell r="AH926">
            <v>3</v>
          </cell>
          <cell r="AI926">
            <v>3</v>
          </cell>
          <cell r="AJ926" t="str">
            <v>NULL</v>
          </cell>
          <cell r="AK926">
            <v>2</v>
          </cell>
          <cell r="AL926">
            <v>9</v>
          </cell>
        </row>
        <row r="927">
          <cell r="A927">
            <v>135049</v>
          </cell>
          <cell r="B927">
            <v>8852908</v>
          </cell>
          <cell r="C927" t="str">
            <v>Foley Park Primary School and Nursery</v>
          </cell>
          <cell r="D927" t="str">
            <v>West Midlands</v>
          </cell>
          <cell r="E927" t="str">
            <v>West Midlands</v>
          </cell>
          <cell r="F927" t="str">
            <v>Worcestershire</v>
          </cell>
          <cell r="G927" t="str">
            <v>Wyre Forest</v>
          </cell>
          <cell r="H927" t="str">
            <v>DY11 7AW</v>
          </cell>
          <cell r="I927" t="str">
            <v>Community School</v>
          </cell>
          <cell r="J927" t="str">
            <v>Primary</v>
          </cell>
          <cell r="K927" t="str">
            <v>Does not have a sixth form</v>
          </cell>
          <cell r="L927">
            <v>10002456</v>
          </cell>
          <cell r="M927">
            <v>42340</v>
          </cell>
          <cell r="N927">
            <v>42341</v>
          </cell>
          <cell r="O927" t="str">
            <v>Requires Improvement S5 Reinspection Visit 1</v>
          </cell>
          <cell r="P927" t="str">
            <v>Schools - S5</v>
          </cell>
          <cell r="Q927" t="str">
            <v>NULL</v>
          </cell>
          <cell r="R927">
            <v>2</v>
          </cell>
          <cell r="S927" t="str">
            <v>NULL</v>
          </cell>
          <cell r="T927">
            <v>2</v>
          </cell>
          <cell r="U927">
            <v>2</v>
          </cell>
          <cell r="V927">
            <v>2</v>
          </cell>
          <cell r="W927">
            <v>2</v>
          </cell>
          <cell r="X927" t="str">
            <v>NULL</v>
          </cell>
          <cell r="Y927">
            <v>2</v>
          </cell>
          <cell r="Z927" t="str">
            <v>NULL</v>
          </cell>
          <cell r="AA927" t="str">
            <v>NULL</v>
          </cell>
          <cell r="AB927" t="str">
            <v>NULL</v>
          </cell>
          <cell r="AC927" t="str">
            <v>NULL</v>
          </cell>
          <cell r="AD927">
            <v>3</v>
          </cell>
          <cell r="AE927" t="str">
            <v>NULL</v>
          </cell>
          <cell r="AF927">
            <v>3</v>
          </cell>
          <cell r="AG927">
            <v>3</v>
          </cell>
          <cell r="AH927">
            <v>3</v>
          </cell>
          <cell r="AI927">
            <v>3</v>
          </cell>
          <cell r="AJ927" t="str">
            <v>NULL</v>
          </cell>
          <cell r="AK927" t="str">
            <v>NULL</v>
          </cell>
          <cell r="AL927" t="str">
            <v>NULL</v>
          </cell>
        </row>
        <row r="928">
          <cell r="A928">
            <v>135071</v>
          </cell>
          <cell r="B928">
            <v>3556905</v>
          </cell>
          <cell r="C928" t="str">
            <v>Salford City Academy</v>
          </cell>
          <cell r="D928" t="str">
            <v>North West</v>
          </cell>
          <cell r="E928" t="str">
            <v>North West</v>
          </cell>
          <cell r="F928" t="str">
            <v>Salford</v>
          </cell>
          <cell r="G928" t="str">
            <v>Worsley and Eccles South</v>
          </cell>
          <cell r="H928" t="str">
            <v>M30 7PQ</v>
          </cell>
          <cell r="I928" t="str">
            <v>Academy Sponsor Led</v>
          </cell>
          <cell r="J928" t="str">
            <v>Secondary</v>
          </cell>
          <cell r="K928" t="str">
            <v>Has a sixth form</v>
          </cell>
          <cell r="L928">
            <v>10004290</v>
          </cell>
          <cell r="M928">
            <v>42269</v>
          </cell>
          <cell r="N928">
            <v>42270</v>
          </cell>
          <cell r="O928" t="str">
            <v>Serious Weaknesses S5 Reinspection</v>
          </cell>
          <cell r="P928" t="str">
            <v>Schools - S5</v>
          </cell>
          <cell r="Q928" t="str">
            <v>NULL</v>
          </cell>
          <cell r="R928">
            <v>2</v>
          </cell>
          <cell r="S928" t="str">
            <v>NULL</v>
          </cell>
          <cell r="T928">
            <v>2</v>
          </cell>
          <cell r="U928">
            <v>2</v>
          </cell>
          <cell r="V928">
            <v>2</v>
          </cell>
          <cell r="W928">
            <v>2</v>
          </cell>
          <cell r="X928" t="str">
            <v>NULL</v>
          </cell>
          <cell r="Y928" t="str">
            <v>NULL</v>
          </cell>
          <cell r="Z928">
            <v>2</v>
          </cell>
          <cell r="AA928" t="str">
            <v>NULL</v>
          </cell>
          <cell r="AB928" t="str">
            <v>NULL</v>
          </cell>
          <cell r="AC928" t="str">
            <v>NULL</v>
          </cell>
          <cell r="AD928">
            <v>4</v>
          </cell>
          <cell r="AE928" t="str">
            <v>SWK</v>
          </cell>
          <cell r="AF928">
            <v>4</v>
          </cell>
          <cell r="AG928">
            <v>3</v>
          </cell>
          <cell r="AH928">
            <v>3</v>
          </cell>
          <cell r="AI928">
            <v>3</v>
          </cell>
          <cell r="AJ928" t="str">
            <v>NULL</v>
          </cell>
          <cell r="AK928" t="str">
            <v>NULL</v>
          </cell>
          <cell r="AL928" t="str">
            <v>NULL</v>
          </cell>
        </row>
        <row r="929">
          <cell r="A929">
            <v>135122</v>
          </cell>
          <cell r="B929">
            <v>3574028</v>
          </cell>
          <cell r="C929" t="str">
            <v>Denton Community College</v>
          </cell>
          <cell r="D929" t="str">
            <v>North West</v>
          </cell>
          <cell r="E929" t="str">
            <v>North West</v>
          </cell>
          <cell r="F929" t="str">
            <v>Tameside</v>
          </cell>
          <cell r="G929" t="str">
            <v>Denton and Reddish</v>
          </cell>
          <cell r="H929" t="str">
            <v>M34 3NG</v>
          </cell>
          <cell r="I929" t="str">
            <v>Community School</v>
          </cell>
          <cell r="J929" t="str">
            <v>Secondary</v>
          </cell>
          <cell r="K929" t="str">
            <v>Does not have a sixth form</v>
          </cell>
          <cell r="L929">
            <v>10002198</v>
          </cell>
          <cell r="M929">
            <v>42298</v>
          </cell>
          <cell r="N929">
            <v>42299</v>
          </cell>
          <cell r="O929" t="str">
            <v>Requires Improvement S5 Reinspection Visit 1</v>
          </cell>
          <cell r="P929" t="str">
            <v>Schools - S5</v>
          </cell>
          <cell r="Q929" t="str">
            <v>NULL</v>
          </cell>
          <cell r="R929">
            <v>2</v>
          </cell>
          <cell r="S929" t="str">
            <v>NULL</v>
          </cell>
          <cell r="T929">
            <v>2</v>
          </cell>
          <cell r="U929">
            <v>2</v>
          </cell>
          <cell r="V929">
            <v>2</v>
          </cell>
          <cell r="W929">
            <v>2</v>
          </cell>
          <cell r="X929" t="str">
            <v>NULL</v>
          </cell>
          <cell r="Y929" t="str">
            <v>NULL</v>
          </cell>
          <cell r="Z929" t="str">
            <v>NULL</v>
          </cell>
          <cell r="AA929" t="str">
            <v>NULL</v>
          </cell>
          <cell r="AB929" t="str">
            <v>NULL</v>
          </cell>
          <cell r="AC929" t="str">
            <v>NULL</v>
          </cell>
          <cell r="AD929">
            <v>3</v>
          </cell>
          <cell r="AE929" t="str">
            <v>NULL</v>
          </cell>
          <cell r="AF929">
            <v>3</v>
          </cell>
          <cell r="AG929">
            <v>3</v>
          </cell>
          <cell r="AH929">
            <v>2</v>
          </cell>
          <cell r="AI929">
            <v>3</v>
          </cell>
          <cell r="AJ929" t="str">
            <v>NULL</v>
          </cell>
          <cell r="AK929" t="str">
            <v>NULL</v>
          </cell>
          <cell r="AL929" t="str">
            <v>NULL</v>
          </cell>
        </row>
        <row r="930">
          <cell r="A930">
            <v>135195</v>
          </cell>
          <cell r="B930">
            <v>8866908</v>
          </cell>
          <cell r="C930" t="str">
            <v>Folkestone Academy</v>
          </cell>
          <cell r="D930" t="str">
            <v>South East</v>
          </cell>
          <cell r="E930" t="str">
            <v>South East</v>
          </cell>
          <cell r="F930" t="str">
            <v>Kent</v>
          </cell>
          <cell r="G930" t="str">
            <v>Folkestone and Hythe</v>
          </cell>
          <cell r="H930" t="str">
            <v>CT19 5FP</v>
          </cell>
          <cell r="I930" t="str">
            <v>Academy Sponsor Led</v>
          </cell>
          <cell r="J930" t="str">
            <v>Secondary</v>
          </cell>
          <cell r="K930" t="str">
            <v>Has a sixth form</v>
          </cell>
          <cell r="L930">
            <v>10005781</v>
          </cell>
          <cell r="M930">
            <v>42297</v>
          </cell>
          <cell r="N930">
            <v>42298</v>
          </cell>
          <cell r="O930" t="str">
            <v>Requires Improvement S5 Reinspection Visit 1</v>
          </cell>
          <cell r="P930" t="str">
            <v>Schools - S5</v>
          </cell>
          <cell r="Q930" t="str">
            <v>NULL</v>
          </cell>
          <cell r="R930">
            <v>2</v>
          </cell>
          <cell r="S930" t="str">
            <v>NULL</v>
          </cell>
          <cell r="T930">
            <v>2</v>
          </cell>
          <cell r="U930">
            <v>2</v>
          </cell>
          <cell r="V930">
            <v>2</v>
          </cell>
          <cell r="W930">
            <v>2</v>
          </cell>
          <cell r="X930" t="str">
            <v>NULL</v>
          </cell>
          <cell r="Y930">
            <v>1</v>
          </cell>
          <cell r="Z930">
            <v>2</v>
          </cell>
          <cell r="AA930" t="str">
            <v>NULL</v>
          </cell>
          <cell r="AB930" t="str">
            <v>NULL</v>
          </cell>
          <cell r="AC930" t="str">
            <v>NULL</v>
          </cell>
          <cell r="AD930">
            <v>3</v>
          </cell>
          <cell r="AE930" t="str">
            <v>NULL</v>
          </cell>
          <cell r="AF930">
            <v>3</v>
          </cell>
          <cell r="AG930">
            <v>3</v>
          </cell>
          <cell r="AH930">
            <v>2</v>
          </cell>
          <cell r="AI930">
            <v>2</v>
          </cell>
          <cell r="AJ930" t="str">
            <v>NULL</v>
          </cell>
          <cell r="AK930" t="str">
            <v>NULL</v>
          </cell>
          <cell r="AL930" t="str">
            <v>NULL</v>
          </cell>
        </row>
        <row r="931">
          <cell r="A931">
            <v>135204</v>
          </cell>
          <cell r="B931">
            <v>8603499</v>
          </cell>
          <cell r="C931" t="str">
            <v>Langdale Primary School</v>
          </cell>
          <cell r="D931" t="str">
            <v>West Midlands</v>
          </cell>
          <cell r="E931" t="str">
            <v>West Midlands</v>
          </cell>
          <cell r="F931" t="str">
            <v>Staffordshire</v>
          </cell>
          <cell r="G931" t="str">
            <v>Newcastle-under-Lyme</v>
          </cell>
          <cell r="H931" t="str">
            <v>ST5 3QE</v>
          </cell>
          <cell r="I931" t="str">
            <v>Foundation School</v>
          </cell>
          <cell r="J931" t="str">
            <v>Primary</v>
          </cell>
          <cell r="K931" t="str">
            <v>Does not have a sixth form</v>
          </cell>
          <cell r="L931">
            <v>10006677</v>
          </cell>
          <cell r="M931">
            <v>42312</v>
          </cell>
          <cell r="N931">
            <v>42312</v>
          </cell>
          <cell r="O931" t="str">
            <v>Requires Improvement monitoring Visit 1</v>
          </cell>
          <cell r="P931" t="str">
            <v>Schools - S8</v>
          </cell>
          <cell r="Q931" t="str">
            <v>NULL</v>
          </cell>
          <cell r="R931" t="str">
            <v>NULL</v>
          </cell>
          <cell r="S931" t="str">
            <v>NULL</v>
          </cell>
          <cell r="T931" t="str">
            <v>NULL</v>
          </cell>
          <cell r="U931" t="str">
            <v>NULL</v>
          </cell>
          <cell r="V931" t="str">
            <v>NULL</v>
          </cell>
          <cell r="W931" t="str">
            <v>NULL</v>
          </cell>
          <cell r="X931" t="str">
            <v>NULL</v>
          </cell>
          <cell r="Y931" t="str">
            <v>NULL</v>
          </cell>
          <cell r="Z931" t="str">
            <v>NULL</v>
          </cell>
          <cell r="AA931" t="str">
            <v>NULL</v>
          </cell>
          <cell r="AB931" t="str">
            <v>NULL</v>
          </cell>
          <cell r="AC931" t="str">
            <v>NULL</v>
          </cell>
          <cell r="AD931">
            <v>3</v>
          </cell>
          <cell r="AE931" t="str">
            <v>NULL</v>
          </cell>
          <cell r="AF931">
            <v>3</v>
          </cell>
          <cell r="AG931">
            <v>3</v>
          </cell>
          <cell r="AH931">
            <v>2</v>
          </cell>
          <cell r="AI931">
            <v>3</v>
          </cell>
          <cell r="AJ931" t="str">
            <v>NULL</v>
          </cell>
          <cell r="AK931">
            <v>3</v>
          </cell>
          <cell r="AL931">
            <v>9</v>
          </cell>
        </row>
        <row r="932">
          <cell r="A932">
            <v>135211</v>
          </cell>
          <cell r="B932">
            <v>3103514</v>
          </cell>
          <cell r="C932" t="str">
            <v>Cedars Manor School</v>
          </cell>
          <cell r="D932" t="str">
            <v>London</v>
          </cell>
          <cell r="E932" t="str">
            <v>London</v>
          </cell>
          <cell r="F932" t="str">
            <v>Harrow</v>
          </cell>
          <cell r="G932" t="str">
            <v>Harrow East</v>
          </cell>
          <cell r="H932" t="str">
            <v>HA3 6LS</v>
          </cell>
          <cell r="I932" t="str">
            <v>Community School</v>
          </cell>
          <cell r="J932" t="str">
            <v>Primary</v>
          </cell>
          <cell r="K932" t="str">
            <v>Does not have a sixth form</v>
          </cell>
          <cell r="L932">
            <v>10001506</v>
          </cell>
          <cell r="M932">
            <v>42326</v>
          </cell>
          <cell r="N932">
            <v>42326</v>
          </cell>
          <cell r="O932" t="str">
            <v>Maintained Academy and School Short inspection</v>
          </cell>
          <cell r="P932" t="str">
            <v>Schools - Short inspection</v>
          </cell>
          <cell r="Q932" t="str">
            <v>NULL</v>
          </cell>
          <cell r="R932" t="str">
            <v>NULL</v>
          </cell>
          <cell r="S932" t="str">
            <v>NULL</v>
          </cell>
          <cell r="T932" t="str">
            <v>NULL</v>
          </cell>
          <cell r="U932" t="str">
            <v>NULL</v>
          </cell>
          <cell r="V932" t="str">
            <v>NULL</v>
          </cell>
          <cell r="W932" t="str">
            <v>NULL</v>
          </cell>
          <cell r="X932" t="str">
            <v>NULL</v>
          </cell>
          <cell r="Y932" t="str">
            <v>NULL</v>
          </cell>
          <cell r="Z932" t="str">
            <v>NULL</v>
          </cell>
          <cell r="AA932" t="str">
            <v>NULL</v>
          </cell>
          <cell r="AB932" t="str">
            <v>NULL</v>
          </cell>
          <cell r="AC932" t="str">
            <v>NULL</v>
          </cell>
          <cell r="AD932">
            <v>2</v>
          </cell>
          <cell r="AE932" t="str">
            <v>NULL</v>
          </cell>
          <cell r="AF932">
            <v>2</v>
          </cell>
          <cell r="AG932">
            <v>2</v>
          </cell>
          <cell r="AH932">
            <v>2</v>
          </cell>
          <cell r="AI932">
            <v>2</v>
          </cell>
          <cell r="AJ932" t="str">
            <v>NULL</v>
          </cell>
          <cell r="AK932">
            <v>1</v>
          </cell>
          <cell r="AL932">
            <v>9</v>
          </cell>
        </row>
        <row r="933">
          <cell r="A933">
            <v>135283</v>
          </cell>
          <cell r="B933">
            <v>9283514</v>
          </cell>
          <cell r="C933" t="str">
            <v>Little Stanion Primary School</v>
          </cell>
          <cell r="D933" t="str">
            <v>East Midlands</v>
          </cell>
          <cell r="E933" t="str">
            <v>East Midlands</v>
          </cell>
          <cell r="F933" t="str">
            <v>Northamptonshire</v>
          </cell>
          <cell r="G933" t="str">
            <v>Corby</v>
          </cell>
          <cell r="H933" t="str">
            <v>NN18 8FY</v>
          </cell>
          <cell r="I933" t="str">
            <v>Community School</v>
          </cell>
          <cell r="J933" t="str">
            <v>Primary</v>
          </cell>
          <cell r="K933" t="str">
            <v>Does not have a sixth form</v>
          </cell>
          <cell r="L933">
            <v>10001821</v>
          </cell>
          <cell r="M933">
            <v>42292</v>
          </cell>
          <cell r="N933">
            <v>42293</v>
          </cell>
          <cell r="O933" t="str">
            <v>Requires Improvement S5 Reinspection Visit 1</v>
          </cell>
          <cell r="P933" t="str">
            <v>Schools - S5</v>
          </cell>
          <cell r="Q933" t="str">
            <v>NULL</v>
          </cell>
          <cell r="R933">
            <v>2</v>
          </cell>
          <cell r="S933" t="str">
            <v>NULL</v>
          </cell>
          <cell r="T933">
            <v>2</v>
          </cell>
          <cell r="U933">
            <v>2</v>
          </cell>
          <cell r="V933">
            <v>2</v>
          </cell>
          <cell r="W933">
            <v>2</v>
          </cell>
          <cell r="X933" t="str">
            <v>NULL</v>
          </cell>
          <cell r="Y933">
            <v>2</v>
          </cell>
          <cell r="Z933" t="str">
            <v>NULL</v>
          </cell>
          <cell r="AA933" t="str">
            <v>NULL</v>
          </cell>
          <cell r="AB933" t="str">
            <v>NULL</v>
          </cell>
          <cell r="AC933" t="str">
            <v>NULL</v>
          </cell>
          <cell r="AD933">
            <v>3</v>
          </cell>
          <cell r="AE933" t="str">
            <v>NULL</v>
          </cell>
          <cell r="AF933">
            <v>3</v>
          </cell>
          <cell r="AG933">
            <v>3</v>
          </cell>
          <cell r="AH933">
            <v>2</v>
          </cell>
          <cell r="AI933">
            <v>3</v>
          </cell>
          <cell r="AJ933" t="str">
            <v>NULL</v>
          </cell>
          <cell r="AK933" t="str">
            <v>NULL</v>
          </cell>
          <cell r="AL933" t="str">
            <v>NULL</v>
          </cell>
        </row>
        <row r="934">
          <cell r="A934">
            <v>135286</v>
          </cell>
          <cell r="B934">
            <v>3913875</v>
          </cell>
          <cell r="C934" t="str">
            <v>Brunton First School</v>
          </cell>
          <cell r="D934" t="str">
            <v>North East</v>
          </cell>
          <cell r="E934" t="str">
            <v>North East, Yorkshire and the Humber</v>
          </cell>
          <cell r="F934" t="str">
            <v>Newcastle upon Tyne</v>
          </cell>
          <cell r="G934" t="str">
            <v>Newcastle upon Tyne North</v>
          </cell>
          <cell r="H934" t="str">
            <v>NE13 9BD</v>
          </cell>
          <cell r="I934" t="str">
            <v>Foundation School</v>
          </cell>
          <cell r="J934" t="str">
            <v>Primary</v>
          </cell>
          <cell r="K934" t="str">
            <v>Does not have a sixth form</v>
          </cell>
          <cell r="L934">
            <v>10001124</v>
          </cell>
          <cell r="M934">
            <v>42311</v>
          </cell>
          <cell r="N934">
            <v>42312</v>
          </cell>
          <cell r="O934" t="str">
            <v>Maintained Academy and School Short inspection</v>
          </cell>
          <cell r="P934" t="str">
            <v>Schools - S8 deemed S5</v>
          </cell>
          <cell r="Q934" t="str">
            <v>NULL</v>
          </cell>
          <cell r="R934">
            <v>2</v>
          </cell>
          <cell r="S934" t="str">
            <v>NULL</v>
          </cell>
          <cell r="T934">
            <v>2</v>
          </cell>
          <cell r="U934">
            <v>2</v>
          </cell>
          <cell r="V934">
            <v>2</v>
          </cell>
          <cell r="W934">
            <v>2</v>
          </cell>
          <cell r="X934" t="str">
            <v>NULL</v>
          </cell>
          <cell r="Y934">
            <v>2</v>
          </cell>
          <cell r="Z934" t="str">
            <v>NULL</v>
          </cell>
          <cell r="AA934" t="str">
            <v>NULL</v>
          </cell>
          <cell r="AB934" t="str">
            <v>NULL</v>
          </cell>
          <cell r="AC934" t="str">
            <v>NULL</v>
          </cell>
          <cell r="AD934">
            <v>2</v>
          </cell>
          <cell r="AE934" t="str">
            <v>NULL</v>
          </cell>
          <cell r="AF934">
            <v>2</v>
          </cell>
          <cell r="AG934">
            <v>2</v>
          </cell>
          <cell r="AH934">
            <v>1</v>
          </cell>
          <cell r="AI934">
            <v>2</v>
          </cell>
          <cell r="AJ934" t="str">
            <v>NULL</v>
          </cell>
          <cell r="AK934">
            <v>2</v>
          </cell>
          <cell r="AL934">
            <v>9</v>
          </cell>
        </row>
        <row r="935">
          <cell r="A935">
            <v>135305</v>
          </cell>
          <cell r="B935">
            <v>8866911</v>
          </cell>
          <cell r="C935" t="str">
            <v>Spires Academy</v>
          </cell>
          <cell r="D935" t="str">
            <v>South East</v>
          </cell>
          <cell r="E935" t="str">
            <v>South East</v>
          </cell>
          <cell r="F935" t="str">
            <v>Kent</v>
          </cell>
          <cell r="G935" t="str">
            <v>Canterbury</v>
          </cell>
          <cell r="H935" t="str">
            <v>CT2 0HD</v>
          </cell>
          <cell r="I935" t="str">
            <v>Academy Sponsor Led</v>
          </cell>
          <cell r="J935" t="str">
            <v>Secondary</v>
          </cell>
          <cell r="K935" t="str">
            <v>Has a sixth form</v>
          </cell>
          <cell r="L935">
            <v>10007310</v>
          </cell>
          <cell r="M935">
            <v>42314</v>
          </cell>
          <cell r="N935">
            <v>42314</v>
          </cell>
          <cell r="O935" t="str">
            <v>Requires Improvement monitoring Visit 1</v>
          </cell>
          <cell r="P935" t="str">
            <v>Schools - S8</v>
          </cell>
          <cell r="Q935" t="str">
            <v>NULL</v>
          </cell>
          <cell r="R935" t="str">
            <v>NULL</v>
          </cell>
          <cell r="S935" t="str">
            <v>NULL</v>
          </cell>
          <cell r="T935" t="str">
            <v>NULL</v>
          </cell>
          <cell r="U935" t="str">
            <v>NULL</v>
          </cell>
          <cell r="V935" t="str">
            <v>NULL</v>
          </cell>
          <cell r="W935" t="str">
            <v>NULL</v>
          </cell>
          <cell r="X935" t="str">
            <v>NULL</v>
          </cell>
          <cell r="Y935" t="str">
            <v>NULL</v>
          </cell>
          <cell r="Z935" t="str">
            <v>NULL</v>
          </cell>
          <cell r="AA935" t="str">
            <v>NULL</v>
          </cell>
          <cell r="AB935" t="str">
            <v>NULL</v>
          </cell>
          <cell r="AC935" t="str">
            <v>NULL</v>
          </cell>
          <cell r="AD935">
            <v>3</v>
          </cell>
          <cell r="AE935" t="str">
            <v>NULL</v>
          </cell>
          <cell r="AF935">
            <v>3</v>
          </cell>
          <cell r="AG935">
            <v>3</v>
          </cell>
          <cell r="AH935">
            <v>3</v>
          </cell>
          <cell r="AI935">
            <v>3</v>
          </cell>
          <cell r="AJ935" t="str">
            <v>NULL</v>
          </cell>
          <cell r="AK935">
            <v>9</v>
          </cell>
          <cell r="AL935">
            <v>3</v>
          </cell>
        </row>
        <row r="936">
          <cell r="A936">
            <v>135313</v>
          </cell>
          <cell r="B936">
            <v>3546905</v>
          </cell>
          <cell r="C936" t="str">
            <v>St Anne's Church of England Academy</v>
          </cell>
          <cell r="D936" t="str">
            <v>North West</v>
          </cell>
          <cell r="E936" t="str">
            <v>North West</v>
          </cell>
          <cell r="F936" t="str">
            <v>Rochdale</v>
          </cell>
          <cell r="G936" t="str">
            <v>Heywood and Middleton</v>
          </cell>
          <cell r="H936" t="str">
            <v>M24 6XN</v>
          </cell>
          <cell r="I936" t="str">
            <v>Academy Sponsor Led</v>
          </cell>
          <cell r="J936" t="str">
            <v>Secondary</v>
          </cell>
          <cell r="K936" t="str">
            <v>Has a sixth form</v>
          </cell>
          <cell r="L936">
            <v>10005527</v>
          </cell>
          <cell r="M936">
            <v>42325</v>
          </cell>
          <cell r="N936">
            <v>42326</v>
          </cell>
          <cell r="O936" t="str">
            <v>Maintained Academy and School Short inspection</v>
          </cell>
          <cell r="P936" t="str">
            <v>Schools - S8 deemed S5</v>
          </cell>
          <cell r="Q936" t="str">
            <v>NULL</v>
          </cell>
          <cell r="R936">
            <v>3</v>
          </cell>
          <cell r="S936" t="str">
            <v>NULL</v>
          </cell>
          <cell r="T936">
            <v>3</v>
          </cell>
          <cell r="U936">
            <v>3</v>
          </cell>
          <cell r="V936">
            <v>2</v>
          </cell>
          <cell r="W936">
            <v>2</v>
          </cell>
          <cell r="X936" t="str">
            <v>NULL</v>
          </cell>
          <cell r="Y936" t="str">
            <v>NULL</v>
          </cell>
          <cell r="Z936">
            <v>3</v>
          </cell>
          <cell r="AA936" t="str">
            <v>NULL</v>
          </cell>
          <cell r="AB936" t="str">
            <v>NULL</v>
          </cell>
          <cell r="AC936" t="str">
            <v>NULL</v>
          </cell>
          <cell r="AD936">
            <v>2</v>
          </cell>
          <cell r="AE936" t="str">
            <v>NULL</v>
          </cell>
          <cell r="AF936">
            <v>2</v>
          </cell>
          <cell r="AG936">
            <v>2</v>
          </cell>
          <cell r="AH936">
            <v>2</v>
          </cell>
          <cell r="AI936">
            <v>2</v>
          </cell>
          <cell r="AJ936" t="str">
            <v>NULL</v>
          </cell>
          <cell r="AK936" t="str">
            <v>NULL</v>
          </cell>
          <cell r="AL936" t="str">
            <v>NULL</v>
          </cell>
        </row>
        <row r="937">
          <cell r="A937">
            <v>135314</v>
          </cell>
          <cell r="B937">
            <v>8416905</v>
          </cell>
          <cell r="C937" t="str">
            <v>St Aidan's Church of England Academy</v>
          </cell>
          <cell r="D937" t="str">
            <v>North East</v>
          </cell>
          <cell r="E937" t="str">
            <v>North East, Yorkshire and the Humber</v>
          </cell>
          <cell r="F937" t="str">
            <v>Darlington</v>
          </cell>
          <cell r="G937" t="str">
            <v>Darlington</v>
          </cell>
          <cell r="H937" t="str">
            <v>DL1 1LL</v>
          </cell>
          <cell r="I937" t="str">
            <v>Academy Sponsor Led</v>
          </cell>
          <cell r="J937" t="str">
            <v>Secondary</v>
          </cell>
          <cell r="K937" t="str">
            <v>Not applicable</v>
          </cell>
          <cell r="L937">
            <v>10005851</v>
          </cell>
          <cell r="M937">
            <v>42285</v>
          </cell>
          <cell r="N937">
            <v>42285</v>
          </cell>
          <cell r="O937" t="str">
            <v>Schools with Serious Weaknesses Visit 3</v>
          </cell>
          <cell r="P937" t="str">
            <v>Schools - S8</v>
          </cell>
          <cell r="Q937" t="str">
            <v>NULL</v>
          </cell>
          <cell r="R937" t="str">
            <v>NULL</v>
          </cell>
          <cell r="S937" t="str">
            <v>NULL</v>
          </cell>
          <cell r="T937" t="str">
            <v>NULL</v>
          </cell>
          <cell r="U937" t="str">
            <v>NULL</v>
          </cell>
          <cell r="V937" t="str">
            <v>NULL</v>
          </cell>
          <cell r="W937" t="str">
            <v>NULL</v>
          </cell>
          <cell r="X937" t="str">
            <v>NULL</v>
          </cell>
          <cell r="Y937" t="str">
            <v>NULL</v>
          </cell>
          <cell r="Z937" t="str">
            <v>NULL</v>
          </cell>
          <cell r="AA937" t="str">
            <v>NULL</v>
          </cell>
          <cell r="AB937" t="str">
            <v>NULL</v>
          </cell>
          <cell r="AC937" t="str">
            <v>NULL</v>
          </cell>
          <cell r="AD937">
            <v>4</v>
          </cell>
          <cell r="AE937" t="str">
            <v>SWK</v>
          </cell>
          <cell r="AF937">
            <v>4</v>
          </cell>
          <cell r="AG937">
            <v>4</v>
          </cell>
          <cell r="AH937">
            <v>4</v>
          </cell>
          <cell r="AI937">
            <v>3</v>
          </cell>
          <cell r="AJ937" t="str">
            <v>NULL</v>
          </cell>
          <cell r="AK937">
            <v>9</v>
          </cell>
          <cell r="AL937">
            <v>9</v>
          </cell>
        </row>
        <row r="938">
          <cell r="A938">
            <v>135331</v>
          </cell>
          <cell r="B938">
            <v>9161107</v>
          </cell>
          <cell r="C938" t="str">
            <v>Stroud and Cotswold Pupil Referral Services</v>
          </cell>
          <cell r="D938" t="str">
            <v>South West</v>
          </cell>
          <cell r="E938" t="str">
            <v>South West</v>
          </cell>
          <cell r="F938" t="str">
            <v>Gloucestershire</v>
          </cell>
          <cell r="G938" t="str">
            <v>Stroud</v>
          </cell>
          <cell r="H938" t="str">
            <v>GL5 1JR</v>
          </cell>
          <cell r="I938" t="str">
            <v>Pupil Referral Unit</v>
          </cell>
          <cell r="J938" t="str">
            <v>PRU</v>
          </cell>
          <cell r="K938" t="str">
            <v>Not applicable</v>
          </cell>
          <cell r="L938">
            <v>10006666</v>
          </cell>
          <cell r="M938">
            <v>42339</v>
          </cell>
          <cell r="N938">
            <v>42339</v>
          </cell>
          <cell r="O938" t="str">
            <v>Requires Improvement monitoring Visit 1</v>
          </cell>
          <cell r="P938" t="str">
            <v>Schools - S8</v>
          </cell>
          <cell r="Q938" t="str">
            <v>NULL</v>
          </cell>
          <cell r="R938" t="str">
            <v>NULL</v>
          </cell>
          <cell r="S938" t="str">
            <v>NULL</v>
          </cell>
          <cell r="T938" t="str">
            <v>NULL</v>
          </cell>
          <cell r="U938" t="str">
            <v>NULL</v>
          </cell>
          <cell r="V938" t="str">
            <v>NULL</v>
          </cell>
          <cell r="W938" t="str">
            <v>NULL</v>
          </cell>
          <cell r="X938" t="str">
            <v>NULL</v>
          </cell>
          <cell r="Y938" t="str">
            <v>NULL</v>
          </cell>
          <cell r="Z938" t="str">
            <v>NULL</v>
          </cell>
          <cell r="AA938" t="str">
            <v>NULL</v>
          </cell>
          <cell r="AB938" t="str">
            <v>NULL</v>
          </cell>
          <cell r="AC938" t="str">
            <v>NULL</v>
          </cell>
          <cell r="AD938">
            <v>3</v>
          </cell>
          <cell r="AE938" t="str">
            <v>NULL</v>
          </cell>
          <cell r="AF938">
            <v>3</v>
          </cell>
          <cell r="AG938">
            <v>3</v>
          </cell>
          <cell r="AH938">
            <v>3</v>
          </cell>
          <cell r="AI938">
            <v>3</v>
          </cell>
          <cell r="AJ938" t="str">
            <v>NULL</v>
          </cell>
          <cell r="AK938">
            <v>9</v>
          </cell>
          <cell r="AL938">
            <v>9</v>
          </cell>
        </row>
        <row r="939">
          <cell r="A939">
            <v>135335</v>
          </cell>
          <cell r="B939">
            <v>3316905</v>
          </cell>
          <cell r="C939" t="str">
            <v>Grace Academy Coventry</v>
          </cell>
          <cell r="D939" t="str">
            <v>West Midlands</v>
          </cell>
          <cell r="E939" t="str">
            <v>West Midlands</v>
          </cell>
          <cell r="F939" t="str">
            <v>Coventry</v>
          </cell>
          <cell r="G939" t="str">
            <v>Coventry North East</v>
          </cell>
          <cell r="H939" t="str">
            <v>CV2 2RH</v>
          </cell>
          <cell r="I939" t="str">
            <v>Academy Sponsor Led</v>
          </cell>
          <cell r="J939" t="str">
            <v>Secondary</v>
          </cell>
          <cell r="K939" t="str">
            <v>Has a sixth form</v>
          </cell>
          <cell r="L939">
            <v>10005170</v>
          </cell>
          <cell r="M939">
            <v>42311</v>
          </cell>
          <cell r="N939">
            <v>42312</v>
          </cell>
          <cell r="O939" t="str">
            <v>Schools into Special Measures Visit 5</v>
          </cell>
          <cell r="P939" t="str">
            <v>Schools - S8</v>
          </cell>
          <cell r="Q939" t="str">
            <v>NULL</v>
          </cell>
          <cell r="R939" t="str">
            <v>NULL</v>
          </cell>
          <cell r="S939" t="str">
            <v>NULL</v>
          </cell>
          <cell r="T939" t="str">
            <v>NULL</v>
          </cell>
          <cell r="U939" t="str">
            <v>NULL</v>
          </cell>
          <cell r="V939" t="str">
            <v>NULL</v>
          </cell>
          <cell r="W939" t="str">
            <v>NULL</v>
          </cell>
          <cell r="X939" t="str">
            <v>NULL</v>
          </cell>
          <cell r="Y939" t="str">
            <v>NULL</v>
          </cell>
          <cell r="Z939" t="str">
            <v>NULL</v>
          </cell>
          <cell r="AA939" t="str">
            <v>NULL</v>
          </cell>
          <cell r="AB939" t="str">
            <v>NULL</v>
          </cell>
          <cell r="AC939" t="str">
            <v>NULL</v>
          </cell>
          <cell r="AD939">
            <v>4</v>
          </cell>
          <cell r="AE939" t="str">
            <v>SM</v>
          </cell>
          <cell r="AF939">
            <v>4</v>
          </cell>
          <cell r="AG939">
            <v>4</v>
          </cell>
          <cell r="AH939">
            <v>4</v>
          </cell>
          <cell r="AI939">
            <v>4</v>
          </cell>
          <cell r="AJ939" t="str">
            <v>NULL</v>
          </cell>
          <cell r="AK939" t="str">
            <v>NULL</v>
          </cell>
          <cell r="AL939" t="str">
            <v>NULL</v>
          </cell>
        </row>
        <row r="940">
          <cell r="A940">
            <v>135479</v>
          </cell>
          <cell r="B940">
            <v>3404615</v>
          </cell>
          <cell r="C940" t="str">
            <v>All Saints Catholic High School</v>
          </cell>
          <cell r="D940" t="str">
            <v>North West</v>
          </cell>
          <cell r="E940" t="str">
            <v>North West</v>
          </cell>
          <cell r="F940" t="str">
            <v>Knowsley</v>
          </cell>
          <cell r="G940" t="str">
            <v>Knowsley</v>
          </cell>
          <cell r="H940" t="str">
            <v>L33 8XF</v>
          </cell>
          <cell r="I940" t="str">
            <v>Voluntary Aided School</v>
          </cell>
          <cell r="J940" t="str">
            <v>Secondary</v>
          </cell>
          <cell r="K940" t="str">
            <v>Has a sixth form</v>
          </cell>
          <cell r="L940">
            <v>10004119</v>
          </cell>
          <cell r="M940">
            <v>42347</v>
          </cell>
          <cell r="N940">
            <v>42348</v>
          </cell>
          <cell r="O940" t="str">
            <v>Schools into Special Measures Visit 3</v>
          </cell>
          <cell r="P940" t="str">
            <v>Schools - S8</v>
          </cell>
          <cell r="Q940" t="str">
            <v>NULL</v>
          </cell>
          <cell r="R940" t="str">
            <v>NULL</v>
          </cell>
          <cell r="S940" t="str">
            <v>NULL</v>
          </cell>
          <cell r="T940" t="str">
            <v>NULL</v>
          </cell>
          <cell r="U940" t="str">
            <v>NULL</v>
          </cell>
          <cell r="V940" t="str">
            <v>NULL</v>
          </cell>
          <cell r="W940" t="str">
            <v>NULL</v>
          </cell>
          <cell r="X940" t="str">
            <v>NULL</v>
          </cell>
          <cell r="Y940" t="str">
            <v>NULL</v>
          </cell>
          <cell r="Z940" t="str">
            <v>NULL</v>
          </cell>
          <cell r="AA940" t="str">
            <v>NULL</v>
          </cell>
          <cell r="AB940" t="str">
            <v>NULL</v>
          </cell>
          <cell r="AC940" t="str">
            <v>NULL</v>
          </cell>
          <cell r="AD940">
            <v>4</v>
          </cell>
          <cell r="AE940" t="str">
            <v>SM</v>
          </cell>
          <cell r="AF940">
            <v>4</v>
          </cell>
          <cell r="AG940">
            <v>4</v>
          </cell>
          <cell r="AH940">
            <v>4</v>
          </cell>
          <cell r="AI940">
            <v>4</v>
          </cell>
          <cell r="AJ940" t="str">
            <v>NULL</v>
          </cell>
          <cell r="AK940">
            <v>9</v>
          </cell>
          <cell r="AL940">
            <v>3</v>
          </cell>
        </row>
        <row r="941">
          <cell r="A941">
            <v>135564</v>
          </cell>
          <cell r="B941">
            <v>9256906</v>
          </cell>
          <cell r="C941" t="str">
            <v>The Priory City of Lincoln Academy</v>
          </cell>
          <cell r="D941" t="str">
            <v>East Midlands</v>
          </cell>
          <cell r="E941" t="str">
            <v>East Midlands</v>
          </cell>
          <cell r="F941" t="str">
            <v>Lincolnshire</v>
          </cell>
          <cell r="G941" t="str">
            <v>Lincoln</v>
          </cell>
          <cell r="H941" t="str">
            <v>LN6 0EP</v>
          </cell>
          <cell r="I941" t="str">
            <v>Academy Sponsor Led</v>
          </cell>
          <cell r="J941" t="str">
            <v>Secondary</v>
          </cell>
          <cell r="K941" t="str">
            <v>Has a sixth form</v>
          </cell>
          <cell r="L941">
            <v>10001830</v>
          </cell>
          <cell r="M941">
            <v>42346</v>
          </cell>
          <cell r="N941">
            <v>42347</v>
          </cell>
          <cell r="O941" t="str">
            <v>Requires Improvement S5 Reinspection Visit 1</v>
          </cell>
          <cell r="P941" t="str">
            <v>Schools - S5</v>
          </cell>
          <cell r="Q941" t="str">
            <v>NULL</v>
          </cell>
          <cell r="R941">
            <v>2</v>
          </cell>
          <cell r="S941" t="str">
            <v>NULL</v>
          </cell>
          <cell r="T941">
            <v>2</v>
          </cell>
          <cell r="U941">
            <v>2</v>
          </cell>
          <cell r="V941">
            <v>2</v>
          </cell>
          <cell r="W941">
            <v>2</v>
          </cell>
          <cell r="X941" t="str">
            <v>NULL</v>
          </cell>
          <cell r="Y941" t="str">
            <v>NULL</v>
          </cell>
          <cell r="Z941">
            <v>2</v>
          </cell>
          <cell r="AA941" t="str">
            <v>NULL</v>
          </cell>
          <cell r="AB941" t="str">
            <v>NULL</v>
          </cell>
          <cell r="AC941" t="str">
            <v>NULL</v>
          </cell>
          <cell r="AD941">
            <v>3</v>
          </cell>
          <cell r="AE941" t="str">
            <v>NULL</v>
          </cell>
          <cell r="AF941">
            <v>3</v>
          </cell>
          <cell r="AG941">
            <v>3</v>
          </cell>
          <cell r="AH941">
            <v>2</v>
          </cell>
          <cell r="AI941">
            <v>3</v>
          </cell>
          <cell r="AJ941" t="str">
            <v>NULL</v>
          </cell>
          <cell r="AK941" t="str">
            <v>NULL</v>
          </cell>
          <cell r="AL941" t="str">
            <v>NULL</v>
          </cell>
        </row>
        <row r="942">
          <cell r="A942">
            <v>135620</v>
          </cell>
          <cell r="B942">
            <v>9096905</v>
          </cell>
          <cell r="C942" t="str">
            <v>Richard Rose Morton Academy</v>
          </cell>
          <cell r="D942" t="str">
            <v>North West</v>
          </cell>
          <cell r="E942" t="str">
            <v>North West</v>
          </cell>
          <cell r="F942" t="str">
            <v>Cumbria</v>
          </cell>
          <cell r="G942" t="str">
            <v>Carlisle</v>
          </cell>
          <cell r="H942" t="str">
            <v>CA2 6LB</v>
          </cell>
          <cell r="I942" t="str">
            <v>Academy Sponsor Led</v>
          </cell>
          <cell r="J942" t="str">
            <v>Secondary</v>
          </cell>
          <cell r="K942" t="str">
            <v>Has a sixth form</v>
          </cell>
          <cell r="L942">
            <v>10001587</v>
          </cell>
          <cell r="M942">
            <v>42283</v>
          </cell>
          <cell r="N942">
            <v>42284</v>
          </cell>
          <cell r="O942" t="str">
            <v>Special Measures S5 ReInspection</v>
          </cell>
          <cell r="P942" t="str">
            <v>Schools - S5</v>
          </cell>
          <cell r="Q942" t="str">
            <v>NULL</v>
          </cell>
          <cell r="R942">
            <v>3</v>
          </cell>
          <cell r="S942" t="str">
            <v>NULL</v>
          </cell>
          <cell r="T942">
            <v>3</v>
          </cell>
          <cell r="U942">
            <v>3</v>
          </cell>
          <cell r="V942">
            <v>2</v>
          </cell>
          <cell r="W942">
            <v>2</v>
          </cell>
          <cell r="X942" t="str">
            <v>NULL</v>
          </cell>
          <cell r="Y942" t="str">
            <v>NULL</v>
          </cell>
          <cell r="Z942" t="str">
            <v>NULL</v>
          </cell>
          <cell r="AA942" t="str">
            <v>NULL</v>
          </cell>
          <cell r="AB942" t="str">
            <v>NULL</v>
          </cell>
          <cell r="AC942" t="str">
            <v>NULL</v>
          </cell>
          <cell r="AD942">
            <v>4</v>
          </cell>
          <cell r="AE942" t="str">
            <v>SM</v>
          </cell>
          <cell r="AF942">
            <v>4</v>
          </cell>
          <cell r="AG942">
            <v>4</v>
          </cell>
          <cell r="AH942">
            <v>4</v>
          </cell>
          <cell r="AI942">
            <v>4</v>
          </cell>
          <cell r="AJ942" t="str">
            <v>NULL</v>
          </cell>
          <cell r="AK942" t="str">
            <v>NULL</v>
          </cell>
          <cell r="AL942" t="str">
            <v>NULL</v>
          </cell>
        </row>
        <row r="943">
          <cell r="A943">
            <v>135661</v>
          </cell>
          <cell r="B943">
            <v>3556906</v>
          </cell>
          <cell r="C943" t="str">
            <v>Oasis Academy MediaCityUK</v>
          </cell>
          <cell r="D943" t="str">
            <v>North West</v>
          </cell>
          <cell r="E943" t="str">
            <v>North West</v>
          </cell>
          <cell r="F943" t="str">
            <v>Salford</v>
          </cell>
          <cell r="G943" t="str">
            <v>Salford and Eccles</v>
          </cell>
          <cell r="H943" t="str">
            <v>M50 3UQ</v>
          </cell>
          <cell r="I943" t="str">
            <v>Academy Sponsor Led</v>
          </cell>
          <cell r="J943" t="str">
            <v>Secondary</v>
          </cell>
          <cell r="K943" t="str">
            <v>Does not have a sixth form</v>
          </cell>
          <cell r="L943">
            <v>10005410</v>
          </cell>
          <cell r="M943">
            <v>42332</v>
          </cell>
          <cell r="N943">
            <v>42333</v>
          </cell>
          <cell r="O943" t="str">
            <v>Schools into Special Measures Visit 4</v>
          </cell>
          <cell r="P943" t="str">
            <v>Schools - S8</v>
          </cell>
          <cell r="Q943" t="str">
            <v>NULL</v>
          </cell>
          <cell r="R943" t="str">
            <v>NULL</v>
          </cell>
          <cell r="S943" t="str">
            <v>NULL</v>
          </cell>
          <cell r="T943" t="str">
            <v>NULL</v>
          </cell>
          <cell r="U943" t="str">
            <v>NULL</v>
          </cell>
          <cell r="V943" t="str">
            <v>NULL</v>
          </cell>
          <cell r="W943" t="str">
            <v>NULL</v>
          </cell>
          <cell r="X943" t="str">
            <v>NULL</v>
          </cell>
          <cell r="Y943" t="str">
            <v>NULL</v>
          </cell>
          <cell r="Z943" t="str">
            <v>NULL</v>
          </cell>
          <cell r="AA943" t="str">
            <v>NULL</v>
          </cell>
          <cell r="AB943" t="str">
            <v>NULL</v>
          </cell>
          <cell r="AC943" t="str">
            <v>NULL</v>
          </cell>
          <cell r="AD943">
            <v>4</v>
          </cell>
          <cell r="AE943" t="str">
            <v>SM</v>
          </cell>
          <cell r="AF943">
            <v>4</v>
          </cell>
          <cell r="AG943">
            <v>4</v>
          </cell>
          <cell r="AH943">
            <v>4</v>
          </cell>
          <cell r="AI943">
            <v>4</v>
          </cell>
          <cell r="AJ943" t="str">
            <v>NULL</v>
          </cell>
          <cell r="AK943" t="str">
            <v>NULL</v>
          </cell>
          <cell r="AL943" t="str">
            <v>NULL</v>
          </cell>
        </row>
        <row r="944">
          <cell r="A944">
            <v>135662</v>
          </cell>
          <cell r="B944">
            <v>8846905</v>
          </cell>
          <cell r="C944" t="str">
            <v>The Hereford Academy</v>
          </cell>
          <cell r="D944" t="str">
            <v>West Midlands</v>
          </cell>
          <cell r="E944" t="str">
            <v>West Midlands</v>
          </cell>
          <cell r="F944" t="str">
            <v>Herefordshire</v>
          </cell>
          <cell r="G944" t="str">
            <v>Hereford and South Herefordshire</v>
          </cell>
          <cell r="H944" t="str">
            <v>HR2 7NG</v>
          </cell>
          <cell r="I944" t="str">
            <v>Academy Sponsor Led</v>
          </cell>
          <cell r="J944" t="str">
            <v>Secondary</v>
          </cell>
          <cell r="K944" t="str">
            <v>Has a sixth form</v>
          </cell>
          <cell r="L944">
            <v>10001615</v>
          </cell>
          <cell r="M944">
            <v>42326</v>
          </cell>
          <cell r="N944">
            <v>42327</v>
          </cell>
          <cell r="O944" t="str">
            <v>Special Measures S5 ReInspection</v>
          </cell>
          <cell r="P944" t="str">
            <v>Schools - S5</v>
          </cell>
          <cell r="Q944" t="str">
            <v>NULL</v>
          </cell>
          <cell r="R944">
            <v>4</v>
          </cell>
          <cell r="S944" t="str">
            <v>SWK</v>
          </cell>
          <cell r="T944">
            <v>4</v>
          </cell>
          <cell r="U944">
            <v>3</v>
          </cell>
          <cell r="V944">
            <v>3</v>
          </cell>
          <cell r="W944">
            <v>3</v>
          </cell>
          <cell r="X944" t="str">
            <v>NULL</v>
          </cell>
          <cell r="Y944" t="str">
            <v>NULL</v>
          </cell>
          <cell r="Z944">
            <v>3</v>
          </cell>
          <cell r="AA944" t="str">
            <v>NULL</v>
          </cell>
          <cell r="AB944" t="str">
            <v>NULL</v>
          </cell>
          <cell r="AC944" t="str">
            <v>NULL</v>
          </cell>
          <cell r="AD944">
            <v>4</v>
          </cell>
          <cell r="AE944" t="str">
            <v>SM</v>
          </cell>
          <cell r="AF944">
            <v>4</v>
          </cell>
          <cell r="AG944">
            <v>4</v>
          </cell>
          <cell r="AH944">
            <v>2</v>
          </cell>
          <cell r="AI944">
            <v>4</v>
          </cell>
          <cell r="AJ944" t="str">
            <v>NULL</v>
          </cell>
          <cell r="AK944" t="str">
            <v>NULL</v>
          </cell>
          <cell r="AL944" t="str">
            <v>NULL</v>
          </cell>
        </row>
        <row r="945">
          <cell r="A945">
            <v>135666</v>
          </cell>
          <cell r="B945">
            <v>9256908</v>
          </cell>
          <cell r="C945" t="str">
            <v>The Gainsborough Academy</v>
          </cell>
          <cell r="D945" t="str">
            <v>East Midlands</v>
          </cell>
          <cell r="E945" t="str">
            <v>East Midlands</v>
          </cell>
          <cell r="F945" t="str">
            <v>Lincolnshire</v>
          </cell>
          <cell r="G945" t="str">
            <v>Gainsborough</v>
          </cell>
          <cell r="H945" t="str">
            <v>DN21 1PB</v>
          </cell>
          <cell r="I945" t="str">
            <v>Academy Sponsor Led</v>
          </cell>
          <cell r="J945" t="str">
            <v>Secondary</v>
          </cell>
          <cell r="K945" t="str">
            <v>Not applicable</v>
          </cell>
          <cell r="L945">
            <v>10009294</v>
          </cell>
          <cell r="M945">
            <v>42317</v>
          </cell>
          <cell r="N945">
            <v>42317</v>
          </cell>
          <cell r="O945" t="str">
            <v>Requires Improvement monitoring Visit 2</v>
          </cell>
          <cell r="P945" t="str">
            <v>Schools - S8</v>
          </cell>
          <cell r="Q945" t="str">
            <v>NULL</v>
          </cell>
          <cell r="R945" t="str">
            <v>NULL</v>
          </cell>
          <cell r="S945" t="str">
            <v>NULL</v>
          </cell>
          <cell r="T945" t="str">
            <v>NULL</v>
          </cell>
          <cell r="U945" t="str">
            <v>NULL</v>
          </cell>
          <cell r="V945" t="str">
            <v>NULL</v>
          </cell>
          <cell r="W945" t="str">
            <v>NULL</v>
          </cell>
          <cell r="X945" t="str">
            <v>NULL</v>
          </cell>
          <cell r="Y945" t="str">
            <v>NULL</v>
          </cell>
          <cell r="Z945" t="str">
            <v>NULL</v>
          </cell>
          <cell r="AA945" t="str">
            <v>NULL</v>
          </cell>
          <cell r="AB945" t="str">
            <v>NULL</v>
          </cell>
          <cell r="AC945" t="str">
            <v>NULL</v>
          </cell>
          <cell r="AD945">
            <v>3</v>
          </cell>
          <cell r="AE945" t="str">
            <v>NULL</v>
          </cell>
          <cell r="AF945">
            <v>3</v>
          </cell>
          <cell r="AG945">
            <v>3</v>
          </cell>
          <cell r="AH945">
            <v>3</v>
          </cell>
          <cell r="AI945">
            <v>3</v>
          </cell>
          <cell r="AJ945" t="str">
            <v>NULL</v>
          </cell>
          <cell r="AK945">
            <v>9</v>
          </cell>
          <cell r="AL945">
            <v>9</v>
          </cell>
        </row>
        <row r="946">
          <cell r="A946">
            <v>135720</v>
          </cell>
          <cell r="B946">
            <v>3533393</v>
          </cell>
          <cell r="C946" t="str">
            <v>Holy Cross CofE Primary School</v>
          </cell>
          <cell r="D946" t="str">
            <v>North West</v>
          </cell>
          <cell r="E946" t="str">
            <v>North West</v>
          </cell>
          <cell r="F946" t="str">
            <v>Oldham</v>
          </cell>
          <cell r="G946" t="str">
            <v>Oldham East and Saddleworth</v>
          </cell>
          <cell r="H946" t="str">
            <v>OL1 3EZ</v>
          </cell>
          <cell r="I946" t="str">
            <v>Voluntary Aided School</v>
          </cell>
          <cell r="J946" t="str">
            <v>Primary</v>
          </cell>
          <cell r="K946" t="str">
            <v>Does not have a sixth form</v>
          </cell>
          <cell r="L946">
            <v>10002218</v>
          </cell>
          <cell r="M946">
            <v>42339</v>
          </cell>
          <cell r="N946">
            <v>42340</v>
          </cell>
          <cell r="O946" t="str">
            <v>Requires Improvement S5 Reinspection Visit 1</v>
          </cell>
          <cell r="P946" t="str">
            <v>Schools - S5</v>
          </cell>
          <cell r="Q946" t="str">
            <v>NULL</v>
          </cell>
          <cell r="R946">
            <v>2</v>
          </cell>
          <cell r="S946" t="str">
            <v>NULL</v>
          </cell>
          <cell r="T946">
            <v>2</v>
          </cell>
          <cell r="U946">
            <v>2</v>
          </cell>
          <cell r="V946">
            <v>2</v>
          </cell>
          <cell r="W946">
            <v>2</v>
          </cell>
          <cell r="X946" t="str">
            <v>NULL</v>
          </cell>
          <cell r="Y946">
            <v>2</v>
          </cell>
          <cell r="Z946" t="str">
            <v>NULL</v>
          </cell>
          <cell r="AA946" t="str">
            <v>NULL</v>
          </cell>
          <cell r="AB946" t="str">
            <v>NULL</v>
          </cell>
          <cell r="AC946" t="str">
            <v>NULL</v>
          </cell>
          <cell r="AD946">
            <v>3</v>
          </cell>
          <cell r="AE946" t="str">
            <v>NULL</v>
          </cell>
          <cell r="AF946">
            <v>3</v>
          </cell>
          <cell r="AG946">
            <v>3</v>
          </cell>
          <cell r="AH946">
            <v>2</v>
          </cell>
          <cell r="AI946">
            <v>3</v>
          </cell>
          <cell r="AJ946" t="str">
            <v>NULL</v>
          </cell>
          <cell r="AK946" t="str">
            <v>NULL</v>
          </cell>
          <cell r="AL946" t="str">
            <v>NULL</v>
          </cell>
        </row>
        <row r="947">
          <cell r="A947">
            <v>135731</v>
          </cell>
          <cell r="B947">
            <v>8764721</v>
          </cell>
          <cell r="C947" t="str">
            <v>St Chads Catholic and Church of England High School</v>
          </cell>
          <cell r="D947" t="str">
            <v>North West</v>
          </cell>
          <cell r="E947" t="str">
            <v>North West</v>
          </cell>
          <cell r="F947" t="str">
            <v>Halton</v>
          </cell>
          <cell r="G947" t="str">
            <v>Halton</v>
          </cell>
          <cell r="H947" t="str">
            <v>WA7 5YH</v>
          </cell>
          <cell r="I947" t="str">
            <v>Voluntary Aided School</v>
          </cell>
          <cell r="J947" t="str">
            <v>Secondary</v>
          </cell>
          <cell r="K947" t="str">
            <v>Has a sixth form</v>
          </cell>
          <cell r="L947">
            <v>10006644</v>
          </cell>
          <cell r="M947">
            <v>42325</v>
          </cell>
          <cell r="N947">
            <v>42326</v>
          </cell>
          <cell r="O947" t="str">
            <v>Schools into Special Measures Visit 4</v>
          </cell>
          <cell r="P947" t="str">
            <v>Schools - S8</v>
          </cell>
          <cell r="Q947" t="str">
            <v>NULL</v>
          </cell>
          <cell r="R947" t="str">
            <v>NULL</v>
          </cell>
          <cell r="S947" t="str">
            <v>NULL</v>
          </cell>
          <cell r="T947" t="str">
            <v>NULL</v>
          </cell>
          <cell r="U947" t="str">
            <v>NULL</v>
          </cell>
          <cell r="V947" t="str">
            <v>NULL</v>
          </cell>
          <cell r="W947" t="str">
            <v>NULL</v>
          </cell>
          <cell r="X947" t="str">
            <v>NULL</v>
          </cell>
          <cell r="Y947" t="str">
            <v>NULL</v>
          </cell>
          <cell r="Z947" t="str">
            <v>NULL</v>
          </cell>
          <cell r="AA947" t="str">
            <v>NULL</v>
          </cell>
          <cell r="AB947" t="str">
            <v>NULL</v>
          </cell>
          <cell r="AC947" t="str">
            <v>NULL</v>
          </cell>
          <cell r="AD947">
            <v>4</v>
          </cell>
          <cell r="AE947" t="str">
            <v>SM</v>
          </cell>
          <cell r="AF947">
            <v>4</v>
          </cell>
          <cell r="AG947">
            <v>4</v>
          </cell>
          <cell r="AH947">
            <v>2</v>
          </cell>
          <cell r="AI947">
            <v>4</v>
          </cell>
          <cell r="AJ947" t="str">
            <v>NULL</v>
          </cell>
          <cell r="AK947">
            <v>9</v>
          </cell>
          <cell r="AL947">
            <v>3</v>
          </cell>
        </row>
        <row r="948">
          <cell r="A948">
            <v>135744</v>
          </cell>
          <cell r="B948">
            <v>9386911</v>
          </cell>
          <cell r="C948" t="str">
            <v>The Sir Robert Woodard Academy</v>
          </cell>
          <cell r="D948" t="str">
            <v>South East</v>
          </cell>
          <cell r="E948" t="str">
            <v>South East</v>
          </cell>
          <cell r="F948" t="str">
            <v>West Sussex</v>
          </cell>
          <cell r="G948" t="str">
            <v>East Worthing and Shoreham</v>
          </cell>
          <cell r="H948" t="str">
            <v>BN15 9QZ</v>
          </cell>
          <cell r="I948" t="str">
            <v>Academy Sponsor Led</v>
          </cell>
          <cell r="J948" t="str">
            <v>Secondary</v>
          </cell>
          <cell r="K948" t="str">
            <v>Has a sixth form</v>
          </cell>
          <cell r="L948">
            <v>10002300</v>
          </cell>
          <cell r="M948">
            <v>42346</v>
          </cell>
          <cell r="N948">
            <v>42347</v>
          </cell>
          <cell r="O948" t="str">
            <v>Requires Improvement S5 Reinspection Visit 1</v>
          </cell>
          <cell r="P948" t="str">
            <v>Schools - S5</v>
          </cell>
          <cell r="Q948" t="str">
            <v>NULL</v>
          </cell>
          <cell r="R948">
            <v>3</v>
          </cell>
          <cell r="S948" t="str">
            <v>NULL</v>
          </cell>
          <cell r="T948">
            <v>3</v>
          </cell>
          <cell r="U948">
            <v>3</v>
          </cell>
          <cell r="V948">
            <v>2</v>
          </cell>
          <cell r="W948">
            <v>2</v>
          </cell>
          <cell r="X948" t="str">
            <v>NULL</v>
          </cell>
          <cell r="Y948" t="str">
            <v>NULL</v>
          </cell>
          <cell r="Z948">
            <v>2</v>
          </cell>
          <cell r="AA948" t="str">
            <v>NULL</v>
          </cell>
          <cell r="AB948" t="str">
            <v>NULL</v>
          </cell>
          <cell r="AC948" t="str">
            <v>NULL</v>
          </cell>
          <cell r="AD948">
            <v>3</v>
          </cell>
          <cell r="AE948" t="str">
            <v>NULL</v>
          </cell>
          <cell r="AF948">
            <v>3</v>
          </cell>
          <cell r="AG948">
            <v>3</v>
          </cell>
          <cell r="AH948">
            <v>2</v>
          </cell>
          <cell r="AI948">
            <v>2</v>
          </cell>
          <cell r="AJ948" t="str">
            <v>NULL</v>
          </cell>
          <cell r="AK948" t="str">
            <v>NULL</v>
          </cell>
          <cell r="AL948" t="str">
            <v>NULL</v>
          </cell>
        </row>
        <row r="949">
          <cell r="A949">
            <v>135745</v>
          </cell>
          <cell r="B949">
            <v>9386912</v>
          </cell>
          <cell r="C949" t="str">
            <v>The Littlehampton Academy</v>
          </cell>
          <cell r="D949" t="str">
            <v>South East</v>
          </cell>
          <cell r="E949" t="str">
            <v>South East</v>
          </cell>
          <cell r="F949" t="str">
            <v>West Sussex</v>
          </cell>
          <cell r="G949" t="str">
            <v>Bognor Regis and Littlehampton</v>
          </cell>
          <cell r="H949" t="str">
            <v>BN17 6FE</v>
          </cell>
          <cell r="I949" t="str">
            <v>Academy Sponsor Led</v>
          </cell>
          <cell r="J949" t="str">
            <v>Secondary</v>
          </cell>
          <cell r="K949" t="str">
            <v>Has a sixth form</v>
          </cell>
          <cell r="L949">
            <v>10005237</v>
          </cell>
          <cell r="M949">
            <v>42333</v>
          </cell>
          <cell r="N949">
            <v>42334</v>
          </cell>
          <cell r="O949" t="str">
            <v>Schools into Special Measures Visit 5</v>
          </cell>
          <cell r="P949" t="str">
            <v>Schools - S8</v>
          </cell>
          <cell r="Q949" t="str">
            <v>NULL</v>
          </cell>
          <cell r="R949" t="str">
            <v>NULL</v>
          </cell>
          <cell r="S949" t="str">
            <v>NULL</v>
          </cell>
          <cell r="T949" t="str">
            <v>NULL</v>
          </cell>
          <cell r="U949" t="str">
            <v>NULL</v>
          </cell>
          <cell r="V949" t="str">
            <v>NULL</v>
          </cell>
          <cell r="W949" t="str">
            <v>NULL</v>
          </cell>
          <cell r="X949" t="str">
            <v>NULL</v>
          </cell>
          <cell r="Y949" t="str">
            <v>NULL</v>
          </cell>
          <cell r="Z949" t="str">
            <v>NULL</v>
          </cell>
          <cell r="AA949" t="str">
            <v>NULL</v>
          </cell>
          <cell r="AB949" t="str">
            <v>NULL</v>
          </cell>
          <cell r="AC949" t="str">
            <v>NULL</v>
          </cell>
          <cell r="AD949">
            <v>4</v>
          </cell>
          <cell r="AE949" t="str">
            <v>SM</v>
          </cell>
          <cell r="AF949">
            <v>4</v>
          </cell>
          <cell r="AG949">
            <v>4</v>
          </cell>
          <cell r="AH949">
            <v>3</v>
          </cell>
          <cell r="AI949">
            <v>4</v>
          </cell>
          <cell r="AJ949" t="str">
            <v>NULL</v>
          </cell>
          <cell r="AK949" t="str">
            <v>NULL</v>
          </cell>
          <cell r="AL949" t="str">
            <v>NULL</v>
          </cell>
        </row>
        <row r="950">
          <cell r="A950">
            <v>135747</v>
          </cell>
          <cell r="B950">
            <v>3025427</v>
          </cell>
          <cell r="C950" t="str">
            <v>JCoSS</v>
          </cell>
          <cell r="D950" t="str">
            <v>London</v>
          </cell>
          <cell r="E950" t="str">
            <v>London</v>
          </cell>
          <cell r="F950" t="str">
            <v>Barnet</v>
          </cell>
          <cell r="G950" t="str">
            <v>Chipping Barnet</v>
          </cell>
          <cell r="H950" t="str">
            <v>EN4 9GE</v>
          </cell>
          <cell r="I950" t="str">
            <v>Voluntary Aided School</v>
          </cell>
          <cell r="J950" t="str">
            <v>Secondary</v>
          </cell>
          <cell r="K950" t="str">
            <v>Has a sixth form</v>
          </cell>
          <cell r="L950">
            <v>10000583</v>
          </cell>
          <cell r="M950">
            <v>42339</v>
          </cell>
          <cell r="N950">
            <v>42340</v>
          </cell>
          <cell r="O950" t="str">
            <v>Maintained Academy and School Short inspection</v>
          </cell>
          <cell r="P950" t="str">
            <v>Schools - S8 deemed S5</v>
          </cell>
          <cell r="Q950" t="str">
            <v>NULL</v>
          </cell>
          <cell r="R950">
            <v>2</v>
          </cell>
          <cell r="S950" t="str">
            <v>NULL</v>
          </cell>
          <cell r="T950">
            <v>2</v>
          </cell>
          <cell r="U950">
            <v>2</v>
          </cell>
          <cell r="V950">
            <v>2</v>
          </cell>
          <cell r="W950">
            <v>2</v>
          </cell>
          <cell r="X950" t="str">
            <v>NULL</v>
          </cell>
          <cell r="Y950" t="str">
            <v>NULL</v>
          </cell>
          <cell r="Z950">
            <v>1</v>
          </cell>
          <cell r="AA950" t="str">
            <v>NULL</v>
          </cell>
          <cell r="AB950" t="str">
            <v>NULL</v>
          </cell>
          <cell r="AC950" t="str">
            <v>NULL</v>
          </cell>
          <cell r="AD950">
            <v>2</v>
          </cell>
          <cell r="AE950" t="str">
            <v>NULL</v>
          </cell>
          <cell r="AF950">
            <v>2</v>
          </cell>
          <cell r="AG950">
            <v>2</v>
          </cell>
          <cell r="AH950">
            <v>2</v>
          </cell>
          <cell r="AI950">
            <v>1</v>
          </cell>
          <cell r="AJ950" t="str">
            <v>NULL</v>
          </cell>
          <cell r="AK950">
            <v>9</v>
          </cell>
          <cell r="AL950" t="str">
            <v>NULL</v>
          </cell>
        </row>
        <row r="951">
          <cell r="A951">
            <v>135761</v>
          </cell>
          <cell r="B951">
            <v>8926906</v>
          </cell>
          <cell r="C951" t="str">
            <v>Nottingham University Samworth Academy</v>
          </cell>
          <cell r="D951" t="str">
            <v>East Midlands</v>
          </cell>
          <cell r="E951" t="str">
            <v>East Midlands</v>
          </cell>
          <cell r="F951" t="str">
            <v>Nottingham</v>
          </cell>
          <cell r="G951" t="str">
            <v>Nottingham North</v>
          </cell>
          <cell r="H951" t="str">
            <v>NG8 4HY</v>
          </cell>
          <cell r="I951" t="str">
            <v>Academy Sponsor Led</v>
          </cell>
          <cell r="J951" t="str">
            <v>Secondary</v>
          </cell>
          <cell r="K951" t="str">
            <v>Has a sixth form</v>
          </cell>
          <cell r="L951">
            <v>10006108</v>
          </cell>
          <cell r="M951">
            <v>42297</v>
          </cell>
          <cell r="N951">
            <v>42298</v>
          </cell>
          <cell r="O951" t="str">
            <v>Schools into Special Measures Visit 5</v>
          </cell>
          <cell r="P951" t="str">
            <v>Schools - S8 deemed S5</v>
          </cell>
          <cell r="Q951" t="str">
            <v>NULL</v>
          </cell>
          <cell r="R951">
            <v>3</v>
          </cell>
          <cell r="S951" t="str">
            <v>NULL</v>
          </cell>
          <cell r="T951">
            <v>3</v>
          </cell>
          <cell r="U951">
            <v>3</v>
          </cell>
          <cell r="V951">
            <v>3</v>
          </cell>
          <cell r="W951">
            <v>3</v>
          </cell>
          <cell r="X951" t="str">
            <v>NULL</v>
          </cell>
          <cell r="Y951" t="str">
            <v>NULL</v>
          </cell>
          <cell r="Z951">
            <v>3</v>
          </cell>
          <cell r="AA951" t="str">
            <v>NULL</v>
          </cell>
          <cell r="AB951" t="str">
            <v>NULL</v>
          </cell>
          <cell r="AC951" t="str">
            <v>NULL</v>
          </cell>
          <cell r="AD951">
            <v>4</v>
          </cell>
          <cell r="AE951" t="str">
            <v>SM</v>
          </cell>
          <cell r="AF951">
            <v>4</v>
          </cell>
          <cell r="AG951">
            <v>4</v>
          </cell>
          <cell r="AH951">
            <v>4</v>
          </cell>
          <cell r="AI951">
            <v>4</v>
          </cell>
          <cell r="AJ951" t="str">
            <v>NULL</v>
          </cell>
          <cell r="AK951" t="str">
            <v>NULL</v>
          </cell>
          <cell r="AL951" t="str">
            <v>NULL</v>
          </cell>
        </row>
        <row r="952">
          <cell r="A952">
            <v>135789</v>
          </cell>
          <cell r="B952">
            <v>8935206</v>
          </cell>
          <cell r="C952" t="str">
            <v>Meole Brace Church of England Primary and Nursery</v>
          </cell>
          <cell r="D952" t="str">
            <v>West Midlands</v>
          </cell>
          <cell r="E952" t="str">
            <v>West Midlands</v>
          </cell>
          <cell r="F952" t="str">
            <v>Shropshire</v>
          </cell>
          <cell r="G952" t="str">
            <v>Shrewsbury and Atcham</v>
          </cell>
          <cell r="H952" t="str">
            <v>SY3 9HG</v>
          </cell>
          <cell r="I952" t="str">
            <v>Voluntary Controlled School</v>
          </cell>
          <cell r="J952" t="str">
            <v>Primary</v>
          </cell>
          <cell r="K952" t="str">
            <v>Does not have a sixth form</v>
          </cell>
          <cell r="L952">
            <v>10001235</v>
          </cell>
          <cell r="M952">
            <v>42325</v>
          </cell>
          <cell r="N952">
            <v>42326</v>
          </cell>
          <cell r="O952" t="str">
            <v>Maintained Academy and School Short inspection</v>
          </cell>
          <cell r="P952" t="str">
            <v>Schools - S8 deemed S5</v>
          </cell>
          <cell r="Q952" t="str">
            <v>NULL</v>
          </cell>
          <cell r="R952">
            <v>2</v>
          </cell>
          <cell r="S952" t="str">
            <v>NULL</v>
          </cell>
          <cell r="T952">
            <v>2</v>
          </cell>
          <cell r="U952">
            <v>2</v>
          </cell>
          <cell r="V952">
            <v>1</v>
          </cell>
          <cell r="W952">
            <v>2</v>
          </cell>
          <cell r="X952" t="str">
            <v>NULL</v>
          </cell>
          <cell r="Y952">
            <v>1</v>
          </cell>
          <cell r="Z952" t="str">
            <v>NULL</v>
          </cell>
          <cell r="AA952" t="str">
            <v>NULL</v>
          </cell>
          <cell r="AB952" t="str">
            <v>NULL</v>
          </cell>
          <cell r="AC952" t="str">
            <v>NULL</v>
          </cell>
          <cell r="AD952">
            <v>2</v>
          </cell>
          <cell r="AE952" t="str">
            <v>NULL</v>
          </cell>
          <cell r="AF952">
            <v>2</v>
          </cell>
          <cell r="AG952">
            <v>2</v>
          </cell>
          <cell r="AH952">
            <v>2</v>
          </cell>
          <cell r="AI952">
            <v>2</v>
          </cell>
          <cell r="AJ952" t="str">
            <v>NULL</v>
          </cell>
          <cell r="AK952">
            <v>2</v>
          </cell>
          <cell r="AL952">
            <v>9</v>
          </cell>
        </row>
        <row r="953">
          <cell r="A953">
            <v>135813</v>
          </cell>
          <cell r="B953">
            <v>9383376</v>
          </cell>
          <cell r="C953" t="str">
            <v>Billingshurst Primary School</v>
          </cell>
          <cell r="D953" t="str">
            <v>South East</v>
          </cell>
          <cell r="E953" t="str">
            <v>South East</v>
          </cell>
          <cell r="F953" t="str">
            <v>West Sussex</v>
          </cell>
          <cell r="G953" t="str">
            <v>Horsham</v>
          </cell>
          <cell r="H953" t="str">
            <v>RH14 9RE</v>
          </cell>
          <cell r="I953" t="str">
            <v>Community School</v>
          </cell>
          <cell r="J953" t="str">
            <v>Primary</v>
          </cell>
          <cell r="K953" t="str">
            <v>Does not have a sixth form</v>
          </cell>
          <cell r="L953">
            <v>10001640</v>
          </cell>
          <cell r="M953">
            <v>42347</v>
          </cell>
          <cell r="N953">
            <v>42348</v>
          </cell>
          <cell r="O953" t="str">
            <v>Serious Weaknesses S5 Reinspection</v>
          </cell>
          <cell r="P953" t="str">
            <v>Schools - S5</v>
          </cell>
          <cell r="Q953" t="str">
            <v>NULL</v>
          </cell>
          <cell r="R953">
            <v>2</v>
          </cell>
          <cell r="S953" t="str">
            <v>NULL</v>
          </cell>
          <cell r="T953">
            <v>2</v>
          </cell>
          <cell r="U953">
            <v>2</v>
          </cell>
          <cell r="V953">
            <v>2</v>
          </cell>
          <cell r="W953">
            <v>2</v>
          </cell>
          <cell r="X953" t="str">
            <v>NULL</v>
          </cell>
          <cell r="Y953">
            <v>2</v>
          </cell>
          <cell r="Z953" t="str">
            <v>NULL</v>
          </cell>
          <cell r="AA953" t="str">
            <v>NULL</v>
          </cell>
          <cell r="AB953" t="str">
            <v>NULL</v>
          </cell>
          <cell r="AC953" t="str">
            <v>NULL</v>
          </cell>
          <cell r="AD953">
            <v>4</v>
          </cell>
          <cell r="AE953" t="str">
            <v>SWK</v>
          </cell>
          <cell r="AF953">
            <v>4</v>
          </cell>
          <cell r="AG953">
            <v>4</v>
          </cell>
          <cell r="AH953">
            <v>3</v>
          </cell>
          <cell r="AI953">
            <v>3</v>
          </cell>
          <cell r="AJ953" t="str">
            <v>NULL</v>
          </cell>
          <cell r="AK953" t="str">
            <v>NULL</v>
          </cell>
          <cell r="AL953" t="str">
            <v>NULL</v>
          </cell>
        </row>
        <row r="954">
          <cell r="A954">
            <v>135843</v>
          </cell>
          <cell r="B954">
            <v>2095201</v>
          </cell>
          <cell r="C954" t="str">
            <v>Prendergast Vale School</v>
          </cell>
          <cell r="D954" t="str">
            <v>London</v>
          </cell>
          <cell r="E954" t="str">
            <v>London</v>
          </cell>
          <cell r="F954" t="str">
            <v>Lewisham</v>
          </cell>
          <cell r="G954" t="str">
            <v>Lewisham, Deptford</v>
          </cell>
          <cell r="H954" t="str">
            <v>SE13 7BN</v>
          </cell>
          <cell r="I954" t="str">
            <v>Foundation School</v>
          </cell>
          <cell r="J954" t="str">
            <v>Secondary</v>
          </cell>
          <cell r="K954" t="str">
            <v>Does not have a sixth form</v>
          </cell>
          <cell r="L954">
            <v>10010135</v>
          </cell>
          <cell r="M954">
            <v>42353</v>
          </cell>
          <cell r="N954">
            <v>42354</v>
          </cell>
          <cell r="O954" t="str">
            <v>S8 No Formal Designation Visit</v>
          </cell>
          <cell r="P954" t="str">
            <v>Schools - S8 deemed S5</v>
          </cell>
          <cell r="Q954" t="str">
            <v>NULL</v>
          </cell>
          <cell r="R954">
            <v>3</v>
          </cell>
          <cell r="S954" t="str">
            <v>NULL</v>
          </cell>
          <cell r="T954">
            <v>3</v>
          </cell>
          <cell r="U954">
            <v>3</v>
          </cell>
          <cell r="V954">
            <v>3</v>
          </cell>
          <cell r="W954">
            <v>3</v>
          </cell>
          <cell r="X954" t="str">
            <v>NULL</v>
          </cell>
          <cell r="Y954">
            <v>2</v>
          </cell>
          <cell r="Z954" t="str">
            <v>NULL</v>
          </cell>
          <cell r="AA954" t="str">
            <v>NULL</v>
          </cell>
          <cell r="AB954" t="str">
            <v>NULL</v>
          </cell>
          <cell r="AC954" t="str">
            <v>NULL</v>
          </cell>
          <cell r="AD954">
            <v>2</v>
          </cell>
          <cell r="AE954" t="str">
            <v>NULL</v>
          </cell>
          <cell r="AF954">
            <v>2</v>
          </cell>
          <cell r="AG954">
            <v>2</v>
          </cell>
          <cell r="AH954">
            <v>2</v>
          </cell>
          <cell r="AI954">
            <v>2</v>
          </cell>
          <cell r="AJ954" t="str">
            <v>NULL</v>
          </cell>
          <cell r="AK954">
            <v>2</v>
          </cell>
          <cell r="AL954">
            <v>9</v>
          </cell>
        </row>
        <row r="955">
          <cell r="A955">
            <v>135854</v>
          </cell>
          <cell r="B955">
            <v>8673358</v>
          </cell>
          <cell r="C955" t="str">
            <v>Jennett's Park CofE Primary School</v>
          </cell>
          <cell r="D955" t="str">
            <v>South East</v>
          </cell>
          <cell r="E955" t="str">
            <v>South East</v>
          </cell>
          <cell r="F955" t="str">
            <v>Bracknell Forest</v>
          </cell>
          <cell r="G955" t="str">
            <v>Bracknell</v>
          </cell>
          <cell r="H955" t="str">
            <v>RG12 8EB</v>
          </cell>
          <cell r="I955" t="str">
            <v>Voluntary Aided School</v>
          </cell>
          <cell r="J955" t="str">
            <v>Primary</v>
          </cell>
          <cell r="K955" t="str">
            <v>Does not have a sixth form</v>
          </cell>
          <cell r="L955">
            <v>10003986</v>
          </cell>
          <cell r="M955">
            <v>42326</v>
          </cell>
          <cell r="N955">
            <v>42327</v>
          </cell>
          <cell r="O955" t="str">
            <v>Schools into Special Measures Visit 2</v>
          </cell>
          <cell r="P955" t="str">
            <v>Schools - S8</v>
          </cell>
          <cell r="Q955" t="str">
            <v>NULL</v>
          </cell>
          <cell r="R955" t="str">
            <v>NULL</v>
          </cell>
          <cell r="S955" t="str">
            <v>NULL</v>
          </cell>
          <cell r="T955" t="str">
            <v>NULL</v>
          </cell>
          <cell r="U955" t="str">
            <v>NULL</v>
          </cell>
          <cell r="V955" t="str">
            <v>NULL</v>
          </cell>
          <cell r="W955" t="str">
            <v>NULL</v>
          </cell>
          <cell r="X955" t="str">
            <v>NULL</v>
          </cell>
          <cell r="Y955" t="str">
            <v>NULL</v>
          </cell>
          <cell r="Z955" t="str">
            <v>NULL</v>
          </cell>
          <cell r="AA955" t="str">
            <v>NULL</v>
          </cell>
          <cell r="AB955" t="str">
            <v>NULL</v>
          </cell>
          <cell r="AC955" t="str">
            <v>NULL</v>
          </cell>
          <cell r="AD955">
            <v>4</v>
          </cell>
          <cell r="AE955" t="str">
            <v>SM</v>
          </cell>
          <cell r="AF955">
            <v>4</v>
          </cell>
          <cell r="AG955">
            <v>4</v>
          </cell>
          <cell r="AH955">
            <v>3</v>
          </cell>
          <cell r="AI955">
            <v>4</v>
          </cell>
          <cell r="AJ955" t="str">
            <v>NULL</v>
          </cell>
          <cell r="AK955">
            <v>2</v>
          </cell>
          <cell r="AL955">
            <v>9</v>
          </cell>
        </row>
        <row r="956">
          <cell r="A956">
            <v>135864</v>
          </cell>
          <cell r="B956">
            <v>3576906</v>
          </cell>
          <cell r="C956" t="str">
            <v>Droylsden Academy</v>
          </cell>
          <cell r="D956" t="str">
            <v>North West</v>
          </cell>
          <cell r="E956" t="str">
            <v>North West</v>
          </cell>
          <cell r="F956" t="str">
            <v>Tameside</v>
          </cell>
          <cell r="G956" t="str">
            <v>Ashton-under-Lyne</v>
          </cell>
          <cell r="H956" t="str">
            <v>M43 6QD</v>
          </cell>
          <cell r="I956" t="str">
            <v>Academy Sponsor Led</v>
          </cell>
          <cell r="J956" t="str">
            <v>Secondary</v>
          </cell>
          <cell r="K956" t="str">
            <v>Not applicable</v>
          </cell>
          <cell r="L956">
            <v>10001636</v>
          </cell>
          <cell r="M956">
            <v>42278</v>
          </cell>
          <cell r="N956">
            <v>42279</v>
          </cell>
          <cell r="O956" t="str">
            <v>Serious Weaknesses S5 Reinspection</v>
          </cell>
          <cell r="P956" t="str">
            <v>Schools - S5</v>
          </cell>
          <cell r="Q956" t="str">
            <v>NULL</v>
          </cell>
          <cell r="R956">
            <v>3</v>
          </cell>
          <cell r="S956" t="str">
            <v>NULL</v>
          </cell>
          <cell r="T956">
            <v>3</v>
          </cell>
          <cell r="U956">
            <v>3</v>
          </cell>
          <cell r="V956">
            <v>2</v>
          </cell>
          <cell r="W956">
            <v>2</v>
          </cell>
          <cell r="X956" t="str">
            <v>NULL</v>
          </cell>
          <cell r="Y956" t="str">
            <v>NULL</v>
          </cell>
          <cell r="Z956" t="str">
            <v>NULL</v>
          </cell>
          <cell r="AA956" t="str">
            <v>NULL</v>
          </cell>
          <cell r="AB956" t="str">
            <v>NULL</v>
          </cell>
          <cell r="AC956" t="str">
            <v>NULL</v>
          </cell>
          <cell r="AD956">
            <v>4</v>
          </cell>
          <cell r="AE956" t="str">
            <v>SWK</v>
          </cell>
          <cell r="AF956">
            <v>4</v>
          </cell>
          <cell r="AG956">
            <v>4</v>
          </cell>
          <cell r="AH956">
            <v>3</v>
          </cell>
          <cell r="AI956">
            <v>3</v>
          </cell>
          <cell r="AJ956" t="str">
            <v>NULL</v>
          </cell>
          <cell r="AK956" t="str">
            <v>NULL</v>
          </cell>
          <cell r="AL956" t="str">
            <v>NULL</v>
          </cell>
        </row>
        <row r="957">
          <cell r="A957">
            <v>135876</v>
          </cell>
          <cell r="B957">
            <v>9196905</v>
          </cell>
          <cell r="C957" t="str">
            <v>Francis Combe Academy</v>
          </cell>
          <cell r="D957" t="str">
            <v>East of England</v>
          </cell>
          <cell r="E957" t="str">
            <v>East of England</v>
          </cell>
          <cell r="F957" t="str">
            <v>Hertfordshire</v>
          </cell>
          <cell r="G957" t="str">
            <v>Watford</v>
          </cell>
          <cell r="H957" t="str">
            <v>WD25 7HW</v>
          </cell>
          <cell r="I957" t="str">
            <v>Academy Sponsor Led</v>
          </cell>
          <cell r="J957" t="str">
            <v>Secondary</v>
          </cell>
          <cell r="K957" t="str">
            <v>Has a sixth form</v>
          </cell>
          <cell r="L957">
            <v>10001914</v>
          </cell>
          <cell r="M957">
            <v>42311</v>
          </cell>
          <cell r="N957">
            <v>42312</v>
          </cell>
          <cell r="O957" t="str">
            <v>Requires Improvement S5 Reinspection Visit 1</v>
          </cell>
          <cell r="P957" t="str">
            <v>Schools - S5</v>
          </cell>
          <cell r="Q957" t="str">
            <v>NULL</v>
          </cell>
          <cell r="R957">
            <v>2</v>
          </cell>
          <cell r="S957" t="str">
            <v>NULL</v>
          </cell>
          <cell r="T957">
            <v>2</v>
          </cell>
          <cell r="U957">
            <v>2</v>
          </cell>
          <cell r="V957">
            <v>2</v>
          </cell>
          <cell r="W957">
            <v>2</v>
          </cell>
          <cell r="X957" t="str">
            <v>NULL</v>
          </cell>
          <cell r="Y957" t="str">
            <v>NULL</v>
          </cell>
          <cell r="Z957">
            <v>2</v>
          </cell>
          <cell r="AA957" t="str">
            <v>NULL</v>
          </cell>
          <cell r="AB957" t="str">
            <v>NULL</v>
          </cell>
          <cell r="AC957" t="str">
            <v>NULL</v>
          </cell>
          <cell r="AD957">
            <v>3</v>
          </cell>
          <cell r="AE957" t="str">
            <v>NULL</v>
          </cell>
          <cell r="AF957">
            <v>3</v>
          </cell>
          <cell r="AG957">
            <v>3</v>
          </cell>
          <cell r="AH957">
            <v>3</v>
          </cell>
          <cell r="AI957">
            <v>3</v>
          </cell>
          <cell r="AJ957" t="str">
            <v>NULL</v>
          </cell>
          <cell r="AK957" t="str">
            <v>NULL</v>
          </cell>
          <cell r="AL957" t="str">
            <v>NULL</v>
          </cell>
        </row>
        <row r="958">
          <cell r="A958">
            <v>135877</v>
          </cell>
          <cell r="B958">
            <v>3446905</v>
          </cell>
          <cell r="C958" t="str">
            <v>Birkenhead High School Academy</v>
          </cell>
          <cell r="D958" t="str">
            <v>North West</v>
          </cell>
          <cell r="E958" t="str">
            <v>North West</v>
          </cell>
          <cell r="F958" t="str">
            <v>Wirral</v>
          </cell>
          <cell r="G958" t="str">
            <v>Birkenhead</v>
          </cell>
          <cell r="H958" t="str">
            <v>CH43 1TY</v>
          </cell>
          <cell r="I958" t="str">
            <v>Academy Sponsor Led</v>
          </cell>
          <cell r="J958" t="str">
            <v>Secondary</v>
          </cell>
          <cell r="K958" t="str">
            <v>Has a sixth form</v>
          </cell>
          <cell r="L958">
            <v>10005568</v>
          </cell>
          <cell r="M958">
            <v>42290</v>
          </cell>
          <cell r="N958">
            <v>42291</v>
          </cell>
          <cell r="O958" t="str">
            <v>Maintained Academy and School Short inspection</v>
          </cell>
          <cell r="P958" t="str">
            <v>Schools - S8 deemed S5</v>
          </cell>
          <cell r="Q958" t="str">
            <v>NULL</v>
          </cell>
          <cell r="R958">
            <v>1</v>
          </cell>
          <cell r="S958" t="str">
            <v>NULL</v>
          </cell>
          <cell r="T958">
            <v>1</v>
          </cell>
          <cell r="U958">
            <v>1</v>
          </cell>
          <cell r="V958">
            <v>1</v>
          </cell>
          <cell r="W958">
            <v>1</v>
          </cell>
          <cell r="X958" t="str">
            <v>NULL</v>
          </cell>
          <cell r="Y958">
            <v>1</v>
          </cell>
          <cell r="Z958">
            <v>1</v>
          </cell>
          <cell r="AA958" t="str">
            <v>NULL</v>
          </cell>
          <cell r="AB958" t="str">
            <v>NULL</v>
          </cell>
          <cell r="AC958" t="str">
            <v>NULL</v>
          </cell>
          <cell r="AD958">
            <v>2</v>
          </cell>
          <cell r="AE958" t="str">
            <v>NULL</v>
          </cell>
          <cell r="AF958">
            <v>2</v>
          </cell>
          <cell r="AG958">
            <v>3</v>
          </cell>
          <cell r="AH958">
            <v>1</v>
          </cell>
          <cell r="AI958">
            <v>2</v>
          </cell>
          <cell r="AJ958" t="str">
            <v>NULL</v>
          </cell>
          <cell r="AK958">
            <v>8</v>
          </cell>
          <cell r="AL958" t="str">
            <v>NULL</v>
          </cell>
        </row>
        <row r="959">
          <cell r="A959">
            <v>135881</v>
          </cell>
          <cell r="B959">
            <v>8926907</v>
          </cell>
          <cell r="C959" t="str">
            <v>Nottingham Academy</v>
          </cell>
          <cell r="D959" t="str">
            <v>East Midlands</v>
          </cell>
          <cell r="E959" t="str">
            <v>East Midlands</v>
          </cell>
          <cell r="F959" t="str">
            <v>Nottingham</v>
          </cell>
          <cell r="G959" t="str">
            <v>Nottingham East</v>
          </cell>
          <cell r="H959" t="str">
            <v>NG3 7EB</v>
          </cell>
          <cell r="I959" t="str">
            <v>Academy Sponsor Led</v>
          </cell>
          <cell r="J959" t="str">
            <v>Secondary</v>
          </cell>
          <cell r="K959" t="str">
            <v>Has a sixth form</v>
          </cell>
          <cell r="L959">
            <v>10005716</v>
          </cell>
          <cell r="M959">
            <v>42318</v>
          </cell>
          <cell r="N959">
            <v>42318</v>
          </cell>
          <cell r="O959" t="str">
            <v>Maintained Academy and School Short inspection</v>
          </cell>
          <cell r="P959" t="str">
            <v>Schools - Short inspection</v>
          </cell>
          <cell r="Q959" t="str">
            <v>NULL</v>
          </cell>
          <cell r="R959" t="str">
            <v>NULL</v>
          </cell>
          <cell r="S959" t="str">
            <v>NULL</v>
          </cell>
          <cell r="T959" t="str">
            <v>NULL</v>
          </cell>
          <cell r="U959" t="str">
            <v>NULL</v>
          </cell>
          <cell r="V959" t="str">
            <v>NULL</v>
          </cell>
          <cell r="W959" t="str">
            <v>NULL</v>
          </cell>
          <cell r="X959" t="str">
            <v>NULL</v>
          </cell>
          <cell r="Y959" t="str">
            <v>NULL</v>
          </cell>
          <cell r="Z959" t="str">
            <v>NULL</v>
          </cell>
          <cell r="AA959" t="str">
            <v>NULL</v>
          </cell>
          <cell r="AB959" t="str">
            <v>NULL</v>
          </cell>
          <cell r="AC959" t="str">
            <v>NULL</v>
          </cell>
          <cell r="AD959">
            <v>2</v>
          </cell>
          <cell r="AE959" t="str">
            <v>NULL</v>
          </cell>
          <cell r="AF959">
            <v>2</v>
          </cell>
          <cell r="AG959">
            <v>2</v>
          </cell>
          <cell r="AH959">
            <v>2</v>
          </cell>
          <cell r="AI959">
            <v>1</v>
          </cell>
          <cell r="AJ959" t="str">
            <v>NULL</v>
          </cell>
          <cell r="AK959">
            <v>8</v>
          </cell>
          <cell r="AL959" t="str">
            <v>NULL</v>
          </cell>
        </row>
        <row r="960">
          <cell r="A960">
            <v>135886</v>
          </cell>
          <cell r="B960">
            <v>9296906</v>
          </cell>
          <cell r="C960" t="str">
            <v>Northumberland CofE Academy</v>
          </cell>
          <cell r="D960" t="str">
            <v>North East</v>
          </cell>
          <cell r="E960" t="str">
            <v>North East, Yorkshire and the Humber</v>
          </cell>
          <cell r="F960" t="str">
            <v>Northumberland</v>
          </cell>
          <cell r="G960" t="str">
            <v>Wansbeck</v>
          </cell>
          <cell r="H960" t="str">
            <v>NE63 9FZ</v>
          </cell>
          <cell r="I960" t="str">
            <v>Academy Sponsor Led</v>
          </cell>
          <cell r="J960" t="str">
            <v>Secondary</v>
          </cell>
          <cell r="K960" t="str">
            <v>Has a sixth form</v>
          </cell>
          <cell r="L960">
            <v>10002059</v>
          </cell>
          <cell r="M960">
            <v>42276</v>
          </cell>
          <cell r="N960">
            <v>42277</v>
          </cell>
          <cell r="O960" t="str">
            <v>Requires Improvement S5 Reinspection Visit 1</v>
          </cell>
          <cell r="P960" t="str">
            <v>Schools - S5</v>
          </cell>
          <cell r="Q960" t="str">
            <v>NULL</v>
          </cell>
          <cell r="R960">
            <v>3</v>
          </cell>
          <cell r="S960" t="str">
            <v>NULL</v>
          </cell>
          <cell r="T960">
            <v>3</v>
          </cell>
          <cell r="U960">
            <v>3</v>
          </cell>
          <cell r="V960">
            <v>2</v>
          </cell>
          <cell r="W960">
            <v>2</v>
          </cell>
          <cell r="X960" t="str">
            <v>NULL</v>
          </cell>
          <cell r="Y960">
            <v>3</v>
          </cell>
          <cell r="Z960">
            <v>2</v>
          </cell>
          <cell r="AA960" t="str">
            <v>NULL</v>
          </cell>
          <cell r="AB960" t="str">
            <v>NULL</v>
          </cell>
          <cell r="AC960" t="str">
            <v>NULL</v>
          </cell>
          <cell r="AD960">
            <v>3</v>
          </cell>
          <cell r="AE960" t="str">
            <v>NULL</v>
          </cell>
          <cell r="AF960">
            <v>3</v>
          </cell>
          <cell r="AG960">
            <v>3</v>
          </cell>
          <cell r="AH960">
            <v>3</v>
          </cell>
          <cell r="AI960">
            <v>3</v>
          </cell>
          <cell r="AJ960" t="str">
            <v>NULL</v>
          </cell>
          <cell r="AK960" t="str">
            <v>NULL</v>
          </cell>
          <cell r="AL960" t="str">
            <v>NULL</v>
          </cell>
        </row>
        <row r="961">
          <cell r="A961">
            <v>135892</v>
          </cell>
          <cell r="B961">
            <v>3704802</v>
          </cell>
          <cell r="C961" t="str">
            <v>Carlton Community College</v>
          </cell>
          <cell r="D961" t="str">
            <v>Yorkshire and the Humber</v>
          </cell>
          <cell r="E961" t="str">
            <v>North East, Yorkshire and the Humber</v>
          </cell>
          <cell r="F961" t="str">
            <v>Barnsley</v>
          </cell>
          <cell r="G961" t="str">
            <v>Barnsley Central</v>
          </cell>
          <cell r="H961" t="str">
            <v>S71 3EW</v>
          </cell>
          <cell r="I961" t="str">
            <v>Community School</v>
          </cell>
          <cell r="J961" t="str">
            <v>Secondary</v>
          </cell>
          <cell r="K961" t="str">
            <v>Does not have a sixth form</v>
          </cell>
          <cell r="L961">
            <v>10003990</v>
          </cell>
          <cell r="M961">
            <v>42339</v>
          </cell>
          <cell r="N961">
            <v>42340</v>
          </cell>
          <cell r="O961" t="str">
            <v>Schools into Special Measures Visit 3</v>
          </cell>
          <cell r="P961" t="str">
            <v>Schools - S8 deemed S5</v>
          </cell>
          <cell r="Q961" t="str">
            <v>NULL</v>
          </cell>
          <cell r="R961">
            <v>2</v>
          </cell>
          <cell r="S961" t="str">
            <v>NULL</v>
          </cell>
          <cell r="T961">
            <v>2</v>
          </cell>
          <cell r="U961">
            <v>2</v>
          </cell>
          <cell r="V961">
            <v>2</v>
          </cell>
          <cell r="W961">
            <v>2</v>
          </cell>
          <cell r="X961" t="str">
            <v>NULL</v>
          </cell>
          <cell r="Y961" t="str">
            <v>NULL</v>
          </cell>
          <cell r="Z961" t="str">
            <v>NULL</v>
          </cell>
          <cell r="AA961" t="str">
            <v>NULL</v>
          </cell>
          <cell r="AB961" t="str">
            <v>NULL</v>
          </cell>
          <cell r="AC961" t="str">
            <v>NULL</v>
          </cell>
          <cell r="AD961">
            <v>4</v>
          </cell>
          <cell r="AE961" t="str">
            <v>SM</v>
          </cell>
          <cell r="AF961">
            <v>4</v>
          </cell>
          <cell r="AG961">
            <v>4</v>
          </cell>
          <cell r="AH961">
            <v>4</v>
          </cell>
          <cell r="AI961">
            <v>4</v>
          </cell>
          <cell r="AJ961" t="str">
            <v>NULL</v>
          </cell>
          <cell r="AK961">
            <v>9</v>
          </cell>
          <cell r="AL961">
            <v>9</v>
          </cell>
        </row>
        <row r="962">
          <cell r="A962">
            <v>135895</v>
          </cell>
          <cell r="B962">
            <v>8816908</v>
          </cell>
          <cell r="C962" t="str">
            <v>The Basildon Lower Academy</v>
          </cell>
          <cell r="D962" t="str">
            <v>East of England</v>
          </cell>
          <cell r="E962" t="str">
            <v>East of England</v>
          </cell>
          <cell r="F962" t="str">
            <v>Essex</v>
          </cell>
          <cell r="G962" t="str">
            <v>South Basildon and East Thurrock</v>
          </cell>
          <cell r="H962" t="str">
            <v>SS14 1UX</v>
          </cell>
          <cell r="I962" t="str">
            <v>Academy Sponsor Led</v>
          </cell>
          <cell r="J962" t="str">
            <v>Secondary</v>
          </cell>
          <cell r="K962" t="str">
            <v>Not applicable</v>
          </cell>
          <cell r="L962">
            <v>10001936</v>
          </cell>
          <cell r="M962">
            <v>42327</v>
          </cell>
          <cell r="N962">
            <v>42328</v>
          </cell>
          <cell r="O962" t="str">
            <v>Requires Improvement S5 Reinspection Visit 1</v>
          </cell>
          <cell r="P962" t="str">
            <v>Schools - S5</v>
          </cell>
          <cell r="Q962" t="str">
            <v>NULL</v>
          </cell>
          <cell r="R962">
            <v>2</v>
          </cell>
          <cell r="S962" t="str">
            <v>NULL</v>
          </cell>
          <cell r="T962">
            <v>2</v>
          </cell>
          <cell r="U962">
            <v>2</v>
          </cell>
          <cell r="V962">
            <v>2</v>
          </cell>
          <cell r="W962">
            <v>2</v>
          </cell>
          <cell r="X962" t="str">
            <v>NULL</v>
          </cell>
          <cell r="Y962" t="str">
            <v>NULL</v>
          </cell>
          <cell r="Z962" t="str">
            <v>NULL</v>
          </cell>
          <cell r="AA962" t="str">
            <v>NULL</v>
          </cell>
          <cell r="AB962" t="str">
            <v>NULL</v>
          </cell>
          <cell r="AC962" t="str">
            <v>NULL</v>
          </cell>
          <cell r="AD962">
            <v>3</v>
          </cell>
          <cell r="AE962" t="str">
            <v>NULL</v>
          </cell>
          <cell r="AF962">
            <v>3</v>
          </cell>
          <cell r="AG962">
            <v>3</v>
          </cell>
          <cell r="AH962">
            <v>2</v>
          </cell>
          <cell r="AI962">
            <v>2</v>
          </cell>
          <cell r="AJ962" t="str">
            <v>NULL</v>
          </cell>
          <cell r="AK962" t="str">
            <v>NULL</v>
          </cell>
          <cell r="AL962" t="str">
            <v>NULL</v>
          </cell>
        </row>
        <row r="963">
          <cell r="A963">
            <v>135897</v>
          </cell>
          <cell r="B963">
            <v>8816909</v>
          </cell>
          <cell r="C963" t="str">
            <v>The Basildon Upper Academy</v>
          </cell>
          <cell r="D963" t="str">
            <v>East of England</v>
          </cell>
          <cell r="E963" t="str">
            <v>East of England</v>
          </cell>
          <cell r="F963" t="str">
            <v>Essex</v>
          </cell>
          <cell r="G963" t="str">
            <v>South Basildon and East Thurrock</v>
          </cell>
          <cell r="H963" t="str">
            <v>SS13 3HL</v>
          </cell>
          <cell r="I963" t="str">
            <v>Academy Sponsor Led</v>
          </cell>
          <cell r="J963" t="str">
            <v>Secondary</v>
          </cell>
          <cell r="K963" t="str">
            <v>Has a sixth form</v>
          </cell>
          <cell r="L963">
            <v>10001937</v>
          </cell>
          <cell r="M963">
            <v>42327</v>
          </cell>
          <cell r="N963">
            <v>42328</v>
          </cell>
          <cell r="O963" t="str">
            <v>Requires Improvement S5 Reinspection Visit 1</v>
          </cell>
          <cell r="P963" t="str">
            <v>Schools - S5</v>
          </cell>
          <cell r="Q963" t="str">
            <v>NULL</v>
          </cell>
          <cell r="R963">
            <v>2</v>
          </cell>
          <cell r="S963" t="str">
            <v>NULL</v>
          </cell>
          <cell r="T963">
            <v>2</v>
          </cell>
          <cell r="U963">
            <v>2</v>
          </cell>
          <cell r="V963">
            <v>2</v>
          </cell>
          <cell r="W963">
            <v>2</v>
          </cell>
          <cell r="X963" t="str">
            <v>NULL</v>
          </cell>
          <cell r="Y963" t="str">
            <v>NULL</v>
          </cell>
          <cell r="Z963">
            <v>2</v>
          </cell>
          <cell r="AA963" t="str">
            <v>NULL</v>
          </cell>
          <cell r="AB963" t="str">
            <v>NULL</v>
          </cell>
          <cell r="AC963" t="str">
            <v>NULL</v>
          </cell>
          <cell r="AD963">
            <v>3</v>
          </cell>
          <cell r="AE963" t="str">
            <v>NULL</v>
          </cell>
          <cell r="AF963">
            <v>3</v>
          </cell>
          <cell r="AG963">
            <v>3</v>
          </cell>
          <cell r="AH963">
            <v>2</v>
          </cell>
          <cell r="AI963">
            <v>2</v>
          </cell>
          <cell r="AJ963" t="str">
            <v>NULL</v>
          </cell>
          <cell r="AK963" t="str">
            <v>NULL</v>
          </cell>
          <cell r="AL963" t="str">
            <v>NULL</v>
          </cell>
        </row>
        <row r="964">
          <cell r="A964">
            <v>135905</v>
          </cell>
          <cell r="B964">
            <v>3526910</v>
          </cell>
          <cell r="C964" t="str">
            <v>Manchester Creative and Media Academy</v>
          </cell>
          <cell r="D964" t="str">
            <v>North West</v>
          </cell>
          <cell r="E964" t="str">
            <v>North West</v>
          </cell>
          <cell r="F964" t="str">
            <v>Manchester</v>
          </cell>
          <cell r="G964" t="str">
            <v>Blackley and Broughton</v>
          </cell>
          <cell r="H964" t="str">
            <v>M9 7SS</v>
          </cell>
          <cell r="I964" t="str">
            <v>Academy Sponsor Led</v>
          </cell>
          <cell r="J964" t="str">
            <v>Secondary</v>
          </cell>
          <cell r="K964" t="str">
            <v>Has a sixth form</v>
          </cell>
          <cell r="L964">
            <v>10006721</v>
          </cell>
          <cell r="M964">
            <v>42353</v>
          </cell>
          <cell r="N964">
            <v>42353</v>
          </cell>
          <cell r="O964" t="str">
            <v>Schools with Serious Weaknesses Visit 1</v>
          </cell>
          <cell r="P964" t="str">
            <v>Schools - S8</v>
          </cell>
          <cell r="Q964" t="str">
            <v>NULL</v>
          </cell>
          <cell r="R964" t="str">
            <v>NULL</v>
          </cell>
          <cell r="S964" t="str">
            <v>NULL</v>
          </cell>
          <cell r="T964" t="str">
            <v>NULL</v>
          </cell>
          <cell r="U964" t="str">
            <v>NULL</v>
          </cell>
          <cell r="V964" t="str">
            <v>NULL</v>
          </cell>
          <cell r="W964" t="str">
            <v>NULL</v>
          </cell>
          <cell r="X964" t="str">
            <v>NULL</v>
          </cell>
          <cell r="Y964" t="str">
            <v>NULL</v>
          </cell>
          <cell r="Z964" t="str">
            <v>NULL</v>
          </cell>
          <cell r="AA964" t="str">
            <v>NULL</v>
          </cell>
          <cell r="AB964" t="str">
            <v>NULL</v>
          </cell>
          <cell r="AC964" t="str">
            <v>NULL</v>
          </cell>
          <cell r="AD964">
            <v>4</v>
          </cell>
          <cell r="AE964" t="str">
            <v>SWK</v>
          </cell>
          <cell r="AF964">
            <v>4</v>
          </cell>
          <cell r="AG964">
            <v>4</v>
          </cell>
          <cell r="AH964">
            <v>4</v>
          </cell>
          <cell r="AI964">
            <v>3</v>
          </cell>
          <cell r="AJ964" t="str">
            <v>NULL</v>
          </cell>
          <cell r="AK964">
            <v>9</v>
          </cell>
          <cell r="AL964">
            <v>3</v>
          </cell>
        </row>
        <row r="965">
          <cell r="A965">
            <v>135942</v>
          </cell>
          <cell r="B965">
            <v>3716906</v>
          </cell>
          <cell r="C965" t="str">
            <v>De Warenne Academy</v>
          </cell>
          <cell r="D965" t="str">
            <v>Yorkshire and the Humber</v>
          </cell>
          <cell r="E965" t="str">
            <v>North East, Yorkshire and the Humber</v>
          </cell>
          <cell r="F965" t="str">
            <v>Doncaster</v>
          </cell>
          <cell r="G965" t="str">
            <v>Don Valley</v>
          </cell>
          <cell r="H965" t="str">
            <v>DN12 3JY</v>
          </cell>
          <cell r="I965" t="str">
            <v>Academy Sponsor Led</v>
          </cell>
          <cell r="J965" t="str">
            <v>Secondary</v>
          </cell>
          <cell r="K965" t="str">
            <v>Has a sixth form</v>
          </cell>
          <cell r="L965">
            <v>10002157</v>
          </cell>
          <cell r="M965">
            <v>42332</v>
          </cell>
          <cell r="N965">
            <v>42333</v>
          </cell>
          <cell r="O965" t="str">
            <v>Requires Improvement S5 Reinspection Visit 1</v>
          </cell>
          <cell r="P965" t="str">
            <v>Schools - S5</v>
          </cell>
          <cell r="Q965" t="str">
            <v>NULL</v>
          </cell>
          <cell r="R965">
            <v>3</v>
          </cell>
          <cell r="S965" t="str">
            <v>NULL</v>
          </cell>
          <cell r="T965">
            <v>3</v>
          </cell>
          <cell r="U965">
            <v>3</v>
          </cell>
          <cell r="V965">
            <v>3</v>
          </cell>
          <cell r="W965">
            <v>3</v>
          </cell>
          <cell r="X965" t="str">
            <v>NULL</v>
          </cell>
          <cell r="Y965" t="str">
            <v>NULL</v>
          </cell>
          <cell r="Z965">
            <v>3</v>
          </cell>
          <cell r="AA965" t="str">
            <v>NULL</v>
          </cell>
          <cell r="AB965" t="str">
            <v>NULL</v>
          </cell>
          <cell r="AC965" t="str">
            <v>NULL</v>
          </cell>
          <cell r="AD965">
            <v>3</v>
          </cell>
          <cell r="AE965" t="str">
            <v>NULL</v>
          </cell>
          <cell r="AF965">
            <v>3</v>
          </cell>
          <cell r="AG965">
            <v>3</v>
          </cell>
          <cell r="AH965">
            <v>3</v>
          </cell>
          <cell r="AI965">
            <v>2</v>
          </cell>
          <cell r="AJ965" t="str">
            <v>NULL</v>
          </cell>
          <cell r="AK965" t="str">
            <v>NULL</v>
          </cell>
          <cell r="AL965" t="str">
            <v>NULL</v>
          </cell>
        </row>
        <row r="966">
          <cell r="A966">
            <v>135943</v>
          </cell>
          <cell r="B966">
            <v>8036907</v>
          </cell>
          <cell r="C966" t="str">
            <v>The Ridings Federation Yate International Academy</v>
          </cell>
          <cell r="D966" t="str">
            <v>South West</v>
          </cell>
          <cell r="E966" t="str">
            <v>South West</v>
          </cell>
          <cell r="F966" t="str">
            <v>South Gloucestershire</v>
          </cell>
          <cell r="G966" t="str">
            <v>Thornbury and Yate</v>
          </cell>
          <cell r="H966" t="str">
            <v>BS37 4DX</v>
          </cell>
          <cell r="I966" t="str">
            <v>Academy Sponsor Led</v>
          </cell>
          <cell r="J966" t="str">
            <v>Secondary</v>
          </cell>
          <cell r="K966" t="str">
            <v>Has a sixth form</v>
          </cell>
          <cell r="L966">
            <v>10002422</v>
          </cell>
          <cell r="M966">
            <v>42284</v>
          </cell>
          <cell r="N966">
            <v>42285</v>
          </cell>
          <cell r="O966" t="str">
            <v>Requires Improvement S5 Reinspection Visit 1</v>
          </cell>
          <cell r="P966" t="str">
            <v>Schools - S5</v>
          </cell>
          <cell r="Q966" t="str">
            <v>NULL</v>
          </cell>
          <cell r="R966">
            <v>3</v>
          </cell>
          <cell r="S966" t="str">
            <v>NULL</v>
          </cell>
          <cell r="T966">
            <v>3</v>
          </cell>
          <cell r="U966">
            <v>3</v>
          </cell>
          <cell r="V966">
            <v>3</v>
          </cell>
          <cell r="W966">
            <v>3</v>
          </cell>
          <cell r="X966" t="str">
            <v>NULL</v>
          </cell>
          <cell r="Y966">
            <v>2</v>
          </cell>
          <cell r="Z966">
            <v>3</v>
          </cell>
          <cell r="AA966" t="str">
            <v>NULL</v>
          </cell>
          <cell r="AB966" t="str">
            <v>NULL</v>
          </cell>
          <cell r="AC966" t="str">
            <v>NULL</v>
          </cell>
          <cell r="AD966">
            <v>3</v>
          </cell>
          <cell r="AE966" t="str">
            <v>NULL</v>
          </cell>
          <cell r="AF966">
            <v>3</v>
          </cell>
          <cell r="AG966">
            <v>3</v>
          </cell>
          <cell r="AH966">
            <v>2</v>
          </cell>
          <cell r="AI966">
            <v>2</v>
          </cell>
          <cell r="AJ966" t="str">
            <v>NULL</v>
          </cell>
          <cell r="AK966" t="str">
            <v>NULL</v>
          </cell>
          <cell r="AL966" t="str">
            <v>NULL</v>
          </cell>
        </row>
        <row r="967">
          <cell r="A967">
            <v>135944</v>
          </cell>
        </row>
        <row r="968">
          <cell r="A968">
            <v>135946</v>
          </cell>
          <cell r="B968">
            <v>8236905</v>
          </cell>
          <cell r="C968" t="str">
            <v>All Saints Academy Dunstable</v>
          </cell>
          <cell r="D968" t="str">
            <v>East of England</v>
          </cell>
          <cell r="E968" t="str">
            <v>East of England</v>
          </cell>
          <cell r="F968" t="str">
            <v>Central Bedfordshire</v>
          </cell>
          <cell r="G968" t="str">
            <v>South West Bedfordshire</v>
          </cell>
          <cell r="H968" t="str">
            <v>LU5 5AB</v>
          </cell>
          <cell r="I968" t="str">
            <v>Academy Sponsor Led</v>
          </cell>
          <cell r="J968" t="str">
            <v>Secondary</v>
          </cell>
          <cell r="K968" t="str">
            <v>Has a sixth form</v>
          </cell>
          <cell r="L968">
            <v>10008519</v>
          </cell>
          <cell r="M968">
            <v>42353</v>
          </cell>
          <cell r="N968">
            <v>42353</v>
          </cell>
          <cell r="O968" t="str">
            <v>Schools with Serious Weaknesses Visit 1</v>
          </cell>
          <cell r="P968" t="str">
            <v>Schools - S8</v>
          </cell>
          <cell r="Q968" t="str">
            <v>NULL</v>
          </cell>
          <cell r="R968" t="str">
            <v>NULL</v>
          </cell>
          <cell r="S968" t="str">
            <v>NULL</v>
          </cell>
          <cell r="T968" t="str">
            <v>NULL</v>
          </cell>
          <cell r="U968" t="str">
            <v>NULL</v>
          </cell>
          <cell r="V968" t="str">
            <v>NULL</v>
          </cell>
          <cell r="W968" t="str">
            <v>NULL</v>
          </cell>
          <cell r="X968" t="str">
            <v>NULL</v>
          </cell>
          <cell r="Y968" t="str">
            <v>NULL</v>
          </cell>
          <cell r="Z968" t="str">
            <v>NULL</v>
          </cell>
          <cell r="AA968" t="str">
            <v>NULL</v>
          </cell>
          <cell r="AB968" t="str">
            <v>NULL</v>
          </cell>
          <cell r="AC968" t="str">
            <v>NULL</v>
          </cell>
          <cell r="AD968">
            <v>4</v>
          </cell>
          <cell r="AE968" t="str">
            <v>SWK</v>
          </cell>
          <cell r="AF968">
            <v>4</v>
          </cell>
          <cell r="AG968">
            <v>4</v>
          </cell>
          <cell r="AH968">
            <v>3</v>
          </cell>
          <cell r="AI968">
            <v>3</v>
          </cell>
          <cell r="AJ968" t="str">
            <v>NULL</v>
          </cell>
          <cell r="AK968">
            <v>9</v>
          </cell>
          <cell r="AL968">
            <v>4</v>
          </cell>
        </row>
        <row r="969">
          <cell r="A969">
            <v>135953</v>
          </cell>
          <cell r="B969">
            <v>9365222</v>
          </cell>
          <cell r="C969" t="str">
            <v>Surrey Hills Church of England Primary School</v>
          </cell>
          <cell r="D969" t="str">
            <v>South East</v>
          </cell>
          <cell r="E969" t="str">
            <v>South East</v>
          </cell>
          <cell r="F969" t="str">
            <v>Surrey</v>
          </cell>
          <cell r="G969" t="str">
            <v>Mole Valley</v>
          </cell>
          <cell r="H969" t="str">
            <v>RH4 3QF</v>
          </cell>
          <cell r="I969" t="str">
            <v>Voluntary Aided School</v>
          </cell>
          <cell r="J969" t="str">
            <v>Primary</v>
          </cell>
          <cell r="K969" t="str">
            <v>Does not have a sixth form</v>
          </cell>
          <cell r="L969">
            <v>10005698</v>
          </cell>
          <cell r="M969">
            <v>42339</v>
          </cell>
          <cell r="N969">
            <v>42340</v>
          </cell>
          <cell r="O969" t="str">
            <v>Maintained Academy and School Short inspection</v>
          </cell>
          <cell r="P969" t="str">
            <v>Schools - S8 deemed S5</v>
          </cell>
          <cell r="Q969" t="str">
            <v>NULL</v>
          </cell>
          <cell r="R969">
            <v>3</v>
          </cell>
          <cell r="S969" t="str">
            <v>NULL</v>
          </cell>
          <cell r="T969">
            <v>3</v>
          </cell>
          <cell r="U969">
            <v>3</v>
          </cell>
          <cell r="V969">
            <v>2</v>
          </cell>
          <cell r="W969">
            <v>3</v>
          </cell>
          <cell r="X969" t="str">
            <v>NULL</v>
          </cell>
          <cell r="Y969">
            <v>2</v>
          </cell>
          <cell r="Z969" t="str">
            <v>NULL</v>
          </cell>
          <cell r="AA969" t="str">
            <v>NULL</v>
          </cell>
          <cell r="AB969" t="str">
            <v>NULL</v>
          </cell>
          <cell r="AC969" t="str">
            <v>NULL</v>
          </cell>
          <cell r="AD969">
            <v>2</v>
          </cell>
          <cell r="AE969" t="str">
            <v>NULL</v>
          </cell>
          <cell r="AF969">
            <v>2</v>
          </cell>
          <cell r="AG969">
            <v>2</v>
          </cell>
          <cell r="AH969">
            <v>2</v>
          </cell>
          <cell r="AI969">
            <v>1</v>
          </cell>
          <cell r="AJ969" t="str">
            <v>NULL</v>
          </cell>
          <cell r="AK969">
            <v>2</v>
          </cell>
          <cell r="AL969">
            <v>9</v>
          </cell>
        </row>
        <row r="970">
          <cell r="A970">
            <v>135960</v>
          </cell>
          <cell r="B970">
            <v>8836906</v>
          </cell>
          <cell r="C970" t="str">
            <v>Ormiston Park Academy</v>
          </cell>
          <cell r="D970" t="str">
            <v>East of England</v>
          </cell>
          <cell r="E970" t="str">
            <v>East of England</v>
          </cell>
          <cell r="F970" t="str">
            <v>Thurrock</v>
          </cell>
          <cell r="G970" t="str">
            <v>Thurrock</v>
          </cell>
          <cell r="H970" t="str">
            <v>RM15 4RU</v>
          </cell>
          <cell r="I970" t="str">
            <v>Academy Sponsor Led</v>
          </cell>
          <cell r="J970" t="str">
            <v>Secondary</v>
          </cell>
          <cell r="K970" t="str">
            <v>Has a sixth form</v>
          </cell>
          <cell r="L970">
            <v>10005451</v>
          </cell>
          <cell r="M970">
            <v>42285</v>
          </cell>
          <cell r="N970">
            <v>42285</v>
          </cell>
          <cell r="O970" t="str">
            <v>Requires Improvement monitoring Visit 1</v>
          </cell>
          <cell r="P970" t="str">
            <v>Schools - S8</v>
          </cell>
          <cell r="Q970" t="str">
            <v>NULL</v>
          </cell>
          <cell r="R970" t="str">
            <v>NULL</v>
          </cell>
          <cell r="S970" t="str">
            <v>NULL</v>
          </cell>
          <cell r="T970" t="str">
            <v>NULL</v>
          </cell>
          <cell r="U970" t="str">
            <v>NULL</v>
          </cell>
          <cell r="V970" t="str">
            <v>NULL</v>
          </cell>
          <cell r="W970" t="str">
            <v>NULL</v>
          </cell>
          <cell r="X970" t="str">
            <v>NULL</v>
          </cell>
          <cell r="Y970" t="str">
            <v>NULL</v>
          </cell>
          <cell r="Z970" t="str">
            <v>NULL</v>
          </cell>
          <cell r="AA970" t="str">
            <v>NULL</v>
          </cell>
          <cell r="AB970" t="str">
            <v>NULL</v>
          </cell>
          <cell r="AC970" t="str">
            <v>NULL</v>
          </cell>
          <cell r="AD970">
            <v>3</v>
          </cell>
          <cell r="AE970" t="str">
            <v>NULL</v>
          </cell>
          <cell r="AF970">
            <v>3</v>
          </cell>
          <cell r="AG970">
            <v>3</v>
          </cell>
          <cell r="AH970">
            <v>3</v>
          </cell>
          <cell r="AI970">
            <v>3</v>
          </cell>
          <cell r="AJ970" t="str">
            <v>NULL</v>
          </cell>
          <cell r="AK970">
            <v>9</v>
          </cell>
          <cell r="AL970">
            <v>3</v>
          </cell>
        </row>
        <row r="971">
          <cell r="A971">
            <v>135966</v>
          </cell>
          <cell r="B971">
            <v>9286908</v>
          </cell>
          <cell r="C971" t="str">
            <v>Kettering Buccleuch Academy</v>
          </cell>
          <cell r="D971" t="str">
            <v>East Midlands</v>
          </cell>
          <cell r="E971" t="str">
            <v>East Midlands</v>
          </cell>
          <cell r="F971" t="str">
            <v>Northamptonshire</v>
          </cell>
          <cell r="G971" t="str">
            <v>Kettering</v>
          </cell>
          <cell r="H971" t="str">
            <v>NN16 9NS</v>
          </cell>
          <cell r="I971" t="str">
            <v>Academy Sponsor Led</v>
          </cell>
          <cell r="J971" t="str">
            <v>Secondary</v>
          </cell>
          <cell r="K971" t="str">
            <v>Has a sixth form</v>
          </cell>
          <cell r="L971">
            <v>10001629</v>
          </cell>
          <cell r="M971">
            <v>42339</v>
          </cell>
          <cell r="N971">
            <v>42340</v>
          </cell>
          <cell r="O971" t="str">
            <v>Serious Weaknesses S5 Reinspection</v>
          </cell>
          <cell r="P971" t="str">
            <v>Schools - S5</v>
          </cell>
          <cell r="Q971" t="str">
            <v>NULL</v>
          </cell>
          <cell r="R971">
            <v>3</v>
          </cell>
          <cell r="S971" t="str">
            <v>NULL</v>
          </cell>
          <cell r="T971">
            <v>3</v>
          </cell>
          <cell r="U971">
            <v>3</v>
          </cell>
          <cell r="V971">
            <v>2</v>
          </cell>
          <cell r="W971">
            <v>3</v>
          </cell>
          <cell r="X971" t="str">
            <v>NULL</v>
          </cell>
          <cell r="Y971">
            <v>3</v>
          </cell>
          <cell r="Z971">
            <v>2</v>
          </cell>
          <cell r="AA971" t="str">
            <v>NULL</v>
          </cell>
          <cell r="AB971" t="str">
            <v>NULL</v>
          </cell>
          <cell r="AC971" t="str">
            <v>NULL</v>
          </cell>
          <cell r="AD971">
            <v>4</v>
          </cell>
          <cell r="AE971" t="str">
            <v>SWK</v>
          </cell>
          <cell r="AF971">
            <v>4</v>
          </cell>
          <cell r="AG971">
            <v>3</v>
          </cell>
          <cell r="AH971">
            <v>3</v>
          </cell>
          <cell r="AI971">
            <v>3</v>
          </cell>
          <cell r="AJ971" t="str">
            <v>NULL</v>
          </cell>
          <cell r="AK971" t="str">
            <v>NULL</v>
          </cell>
          <cell r="AL971" t="str">
            <v>NULL</v>
          </cell>
        </row>
        <row r="972">
          <cell r="A972">
            <v>135970</v>
          </cell>
          <cell r="B972">
            <v>3306908</v>
          </cell>
          <cell r="C972" t="str">
            <v>Ark St Alban's Academy</v>
          </cell>
          <cell r="D972" t="str">
            <v>West Midlands</v>
          </cell>
          <cell r="E972" t="str">
            <v>West Midlands</v>
          </cell>
          <cell r="F972" t="str">
            <v>Birmingham</v>
          </cell>
          <cell r="G972" t="str">
            <v>Birmingham, Ladywood</v>
          </cell>
          <cell r="H972" t="str">
            <v>B12 0YH</v>
          </cell>
          <cell r="I972" t="str">
            <v>Academy Sponsor Led</v>
          </cell>
          <cell r="J972" t="str">
            <v>Secondary</v>
          </cell>
          <cell r="K972" t="str">
            <v>Has a sixth form</v>
          </cell>
          <cell r="L972">
            <v>10008084</v>
          </cell>
          <cell r="M972">
            <v>42345</v>
          </cell>
          <cell r="N972">
            <v>42345</v>
          </cell>
          <cell r="O972" t="str">
            <v>S8 No Formal Designation Visit</v>
          </cell>
          <cell r="P972" t="str">
            <v>Schools - S8</v>
          </cell>
          <cell r="Q972" t="str">
            <v>NULL</v>
          </cell>
          <cell r="R972" t="str">
            <v>NULL</v>
          </cell>
          <cell r="S972" t="str">
            <v>NULL</v>
          </cell>
          <cell r="T972" t="str">
            <v>NULL</v>
          </cell>
          <cell r="U972" t="str">
            <v>NULL</v>
          </cell>
          <cell r="V972" t="str">
            <v>NULL</v>
          </cell>
          <cell r="W972" t="str">
            <v>NULL</v>
          </cell>
          <cell r="X972" t="str">
            <v>NULL</v>
          </cell>
          <cell r="Y972" t="str">
            <v>NULL</v>
          </cell>
          <cell r="Z972" t="str">
            <v>NULL</v>
          </cell>
          <cell r="AA972" t="str">
            <v>NULL</v>
          </cell>
          <cell r="AB972" t="str">
            <v>NULL</v>
          </cell>
          <cell r="AC972" t="str">
            <v>NULL</v>
          </cell>
          <cell r="AD972">
            <v>1</v>
          </cell>
          <cell r="AE972" t="str">
            <v>NULL</v>
          </cell>
          <cell r="AF972">
            <v>1</v>
          </cell>
          <cell r="AG972">
            <v>1</v>
          </cell>
          <cell r="AH972">
            <v>1</v>
          </cell>
          <cell r="AI972">
            <v>1</v>
          </cell>
          <cell r="AJ972" t="str">
            <v>NULL</v>
          </cell>
          <cell r="AK972">
            <v>9</v>
          </cell>
          <cell r="AL972">
            <v>9</v>
          </cell>
        </row>
        <row r="973">
          <cell r="A973">
            <v>135971</v>
          </cell>
          <cell r="B973">
            <v>3346906</v>
          </cell>
          <cell r="C973" t="str">
            <v>Park Hall Academy</v>
          </cell>
          <cell r="D973" t="str">
            <v>West Midlands</v>
          </cell>
          <cell r="E973" t="str">
            <v>West Midlands</v>
          </cell>
          <cell r="F973" t="str">
            <v>Solihull</v>
          </cell>
          <cell r="G973" t="str">
            <v>Meriden</v>
          </cell>
          <cell r="H973" t="str">
            <v>B36 9HF</v>
          </cell>
          <cell r="I973" t="str">
            <v>Academy Sponsor Led</v>
          </cell>
          <cell r="J973" t="str">
            <v>Secondary</v>
          </cell>
          <cell r="K973" t="str">
            <v>Has a sixth form</v>
          </cell>
          <cell r="L973">
            <v>10004236</v>
          </cell>
          <cell r="M973">
            <v>42269</v>
          </cell>
          <cell r="N973">
            <v>42270</v>
          </cell>
          <cell r="O973" t="str">
            <v>Schools into Special Measures Visit 5</v>
          </cell>
          <cell r="P973" t="str">
            <v>Schools - S8 deemed S5</v>
          </cell>
          <cell r="Q973" t="str">
            <v>NULL</v>
          </cell>
          <cell r="R973">
            <v>3</v>
          </cell>
          <cell r="S973" t="str">
            <v>NULL</v>
          </cell>
          <cell r="T973">
            <v>3</v>
          </cell>
          <cell r="U973">
            <v>3</v>
          </cell>
          <cell r="V973">
            <v>3</v>
          </cell>
          <cell r="W973">
            <v>2</v>
          </cell>
          <cell r="X973" t="str">
            <v>NULL</v>
          </cell>
          <cell r="Y973" t="str">
            <v>NULL</v>
          </cell>
          <cell r="Z973">
            <v>2</v>
          </cell>
          <cell r="AA973" t="str">
            <v>NULL</v>
          </cell>
          <cell r="AB973" t="str">
            <v>NULL</v>
          </cell>
          <cell r="AC973" t="str">
            <v>NULL</v>
          </cell>
          <cell r="AD973">
            <v>4</v>
          </cell>
          <cell r="AE973" t="str">
            <v>SM</v>
          </cell>
          <cell r="AF973">
            <v>4</v>
          </cell>
          <cell r="AG973">
            <v>4</v>
          </cell>
          <cell r="AH973">
            <v>4</v>
          </cell>
          <cell r="AI973">
            <v>4</v>
          </cell>
          <cell r="AJ973" t="str">
            <v>NULL</v>
          </cell>
          <cell r="AK973" t="str">
            <v>NULL</v>
          </cell>
          <cell r="AL973" t="str">
            <v>NULL</v>
          </cell>
        </row>
        <row r="974">
          <cell r="A974">
            <v>135973</v>
          </cell>
          <cell r="B974">
            <v>3046907</v>
          </cell>
          <cell r="C974" t="str">
            <v>The Crest Academies</v>
          </cell>
          <cell r="D974" t="str">
            <v>London</v>
          </cell>
          <cell r="E974" t="str">
            <v>London</v>
          </cell>
          <cell r="F974" t="str">
            <v>Brent</v>
          </cell>
          <cell r="G974" t="str">
            <v>Brent Central</v>
          </cell>
          <cell r="H974" t="str">
            <v>NW2 7SN</v>
          </cell>
          <cell r="I974" t="str">
            <v>Academy Sponsor Led</v>
          </cell>
          <cell r="J974" t="str">
            <v>Secondary</v>
          </cell>
          <cell r="K974" t="str">
            <v>Has a sixth form</v>
          </cell>
          <cell r="L974">
            <v>10007134</v>
          </cell>
          <cell r="M974">
            <v>42339</v>
          </cell>
          <cell r="N974">
            <v>42340</v>
          </cell>
          <cell r="O974" t="str">
            <v>Schools into Special Measures Visit 2</v>
          </cell>
          <cell r="P974" t="str">
            <v>Schools - S8</v>
          </cell>
          <cell r="Q974" t="str">
            <v>NULL</v>
          </cell>
          <cell r="R974" t="str">
            <v>NULL</v>
          </cell>
          <cell r="S974" t="str">
            <v>NULL</v>
          </cell>
          <cell r="T974" t="str">
            <v>NULL</v>
          </cell>
          <cell r="U974" t="str">
            <v>NULL</v>
          </cell>
          <cell r="V974" t="str">
            <v>NULL</v>
          </cell>
          <cell r="W974" t="str">
            <v>NULL</v>
          </cell>
          <cell r="X974" t="str">
            <v>NULL</v>
          </cell>
          <cell r="Y974" t="str">
            <v>NULL</v>
          </cell>
          <cell r="Z974" t="str">
            <v>NULL</v>
          </cell>
          <cell r="AA974" t="str">
            <v>NULL</v>
          </cell>
          <cell r="AB974" t="str">
            <v>NULL</v>
          </cell>
          <cell r="AC974" t="str">
            <v>NULL</v>
          </cell>
          <cell r="AD974">
            <v>4</v>
          </cell>
          <cell r="AE974" t="str">
            <v>SM</v>
          </cell>
          <cell r="AF974">
            <v>4</v>
          </cell>
          <cell r="AG974">
            <v>4</v>
          </cell>
          <cell r="AH974">
            <v>3</v>
          </cell>
          <cell r="AI974">
            <v>4</v>
          </cell>
          <cell r="AJ974" t="str">
            <v>NULL</v>
          </cell>
          <cell r="AK974">
            <v>9</v>
          </cell>
          <cell r="AL974">
            <v>4</v>
          </cell>
        </row>
        <row r="975">
          <cell r="A975">
            <v>136008</v>
          </cell>
          <cell r="B975">
            <v>9212043</v>
          </cell>
          <cell r="C975" t="str">
            <v>Queens Gate Foundation Primary</v>
          </cell>
          <cell r="D975" t="str">
            <v>South East</v>
          </cell>
          <cell r="E975" t="str">
            <v>South East</v>
          </cell>
          <cell r="F975" t="str">
            <v>Isle of Wight</v>
          </cell>
          <cell r="G975" t="str">
            <v>Isle of Wight</v>
          </cell>
          <cell r="H975" t="str">
            <v>PO32 6PA</v>
          </cell>
          <cell r="I975" t="str">
            <v>Foundation School</v>
          </cell>
          <cell r="J975" t="str">
            <v>Primary</v>
          </cell>
          <cell r="K975" t="str">
            <v>Does not have a sixth form</v>
          </cell>
          <cell r="L975">
            <v>10005724</v>
          </cell>
          <cell r="M975">
            <v>42332</v>
          </cell>
          <cell r="N975">
            <v>42332</v>
          </cell>
          <cell r="O975" t="str">
            <v>Maintained Academy and School Short inspection</v>
          </cell>
          <cell r="P975" t="str">
            <v>Schools - Short inspection</v>
          </cell>
          <cell r="Q975" t="str">
            <v>NULL</v>
          </cell>
          <cell r="R975" t="str">
            <v>NULL</v>
          </cell>
          <cell r="S975" t="str">
            <v>NULL</v>
          </cell>
          <cell r="T975" t="str">
            <v>NULL</v>
          </cell>
          <cell r="U975" t="str">
            <v>NULL</v>
          </cell>
          <cell r="V975" t="str">
            <v>NULL</v>
          </cell>
          <cell r="W975" t="str">
            <v>NULL</v>
          </cell>
          <cell r="X975" t="str">
            <v>NULL</v>
          </cell>
          <cell r="Y975" t="str">
            <v>NULL</v>
          </cell>
          <cell r="Z975" t="str">
            <v>NULL</v>
          </cell>
          <cell r="AA975" t="str">
            <v>NULL</v>
          </cell>
          <cell r="AB975" t="str">
            <v>NULL</v>
          </cell>
          <cell r="AC975" t="str">
            <v>NULL</v>
          </cell>
          <cell r="AD975">
            <v>2</v>
          </cell>
          <cell r="AE975" t="str">
            <v>NULL</v>
          </cell>
          <cell r="AF975">
            <v>2</v>
          </cell>
          <cell r="AG975">
            <v>2</v>
          </cell>
          <cell r="AH975">
            <v>2</v>
          </cell>
          <cell r="AI975">
            <v>2</v>
          </cell>
          <cell r="AJ975" t="str">
            <v>NULL</v>
          </cell>
          <cell r="AK975">
            <v>8</v>
          </cell>
          <cell r="AL975" t="str">
            <v>NULL</v>
          </cell>
        </row>
        <row r="976">
          <cell r="A976">
            <v>136010</v>
          </cell>
          <cell r="B976">
            <v>9214030</v>
          </cell>
          <cell r="C976" t="str">
            <v>Medina College</v>
          </cell>
          <cell r="D976" t="str">
            <v>South East</v>
          </cell>
          <cell r="E976" t="str">
            <v>South East</v>
          </cell>
          <cell r="F976" t="str">
            <v>Isle of Wight</v>
          </cell>
          <cell r="G976" t="str">
            <v>Isle of Wight</v>
          </cell>
          <cell r="H976" t="str">
            <v>PO30 2DX</v>
          </cell>
          <cell r="I976" t="str">
            <v>Foundation School</v>
          </cell>
          <cell r="J976" t="str">
            <v>Secondary</v>
          </cell>
          <cell r="K976" t="str">
            <v>Has a sixth form</v>
          </cell>
          <cell r="L976">
            <v>10006365</v>
          </cell>
          <cell r="M976">
            <v>42292</v>
          </cell>
          <cell r="N976">
            <v>42292</v>
          </cell>
          <cell r="O976" t="str">
            <v>Requires Improvement monitoring Visit 1</v>
          </cell>
          <cell r="P976" t="str">
            <v>Schools - S8</v>
          </cell>
          <cell r="Q976" t="str">
            <v>NULL</v>
          </cell>
          <cell r="R976" t="str">
            <v>NULL</v>
          </cell>
          <cell r="S976" t="str">
            <v>NULL</v>
          </cell>
          <cell r="T976" t="str">
            <v>NULL</v>
          </cell>
          <cell r="U976" t="str">
            <v>NULL</v>
          </cell>
          <cell r="V976" t="str">
            <v>NULL</v>
          </cell>
          <cell r="W976" t="str">
            <v>NULL</v>
          </cell>
          <cell r="X976" t="str">
            <v>NULL</v>
          </cell>
          <cell r="Y976" t="str">
            <v>NULL</v>
          </cell>
          <cell r="Z976" t="str">
            <v>NULL</v>
          </cell>
          <cell r="AA976" t="str">
            <v>NULL</v>
          </cell>
          <cell r="AB976" t="str">
            <v>NULL</v>
          </cell>
          <cell r="AC976" t="str">
            <v>NULL</v>
          </cell>
          <cell r="AD976">
            <v>3</v>
          </cell>
          <cell r="AE976" t="str">
            <v>NULL</v>
          </cell>
          <cell r="AF976">
            <v>3</v>
          </cell>
          <cell r="AG976">
            <v>3</v>
          </cell>
          <cell r="AH976">
            <v>3</v>
          </cell>
          <cell r="AI976">
            <v>3</v>
          </cell>
          <cell r="AJ976" t="str">
            <v>NULL</v>
          </cell>
          <cell r="AK976">
            <v>9</v>
          </cell>
          <cell r="AL976">
            <v>3</v>
          </cell>
        </row>
        <row r="977">
          <cell r="A977">
            <v>136012</v>
          </cell>
          <cell r="B977">
            <v>9214032</v>
          </cell>
          <cell r="C977" t="str">
            <v>Carisbrooke College</v>
          </cell>
          <cell r="D977" t="str">
            <v>South East</v>
          </cell>
          <cell r="E977" t="str">
            <v>South East</v>
          </cell>
          <cell r="F977" t="str">
            <v>Isle of Wight</v>
          </cell>
          <cell r="G977" t="str">
            <v>Isle of Wight</v>
          </cell>
          <cell r="H977" t="str">
            <v>PO30 5QU</v>
          </cell>
          <cell r="I977" t="str">
            <v>Foundation School</v>
          </cell>
          <cell r="J977" t="str">
            <v>Secondary</v>
          </cell>
          <cell r="K977" t="str">
            <v>Has a sixth form</v>
          </cell>
          <cell r="L977">
            <v>10006364</v>
          </cell>
          <cell r="M977">
            <v>42320</v>
          </cell>
          <cell r="N977">
            <v>42320</v>
          </cell>
          <cell r="O977" t="str">
            <v>Requires Improvement monitoring Visit 1</v>
          </cell>
          <cell r="P977" t="str">
            <v>Schools - S8</v>
          </cell>
          <cell r="Q977" t="str">
            <v>NULL</v>
          </cell>
          <cell r="R977" t="str">
            <v>NULL</v>
          </cell>
          <cell r="S977" t="str">
            <v>NULL</v>
          </cell>
          <cell r="T977" t="str">
            <v>NULL</v>
          </cell>
          <cell r="U977" t="str">
            <v>NULL</v>
          </cell>
          <cell r="V977" t="str">
            <v>NULL</v>
          </cell>
          <cell r="W977" t="str">
            <v>NULL</v>
          </cell>
          <cell r="X977" t="str">
            <v>NULL</v>
          </cell>
          <cell r="Y977" t="str">
            <v>NULL</v>
          </cell>
          <cell r="Z977" t="str">
            <v>NULL</v>
          </cell>
          <cell r="AA977" t="str">
            <v>NULL</v>
          </cell>
          <cell r="AB977" t="str">
            <v>NULL</v>
          </cell>
          <cell r="AC977" t="str">
            <v>NULL</v>
          </cell>
          <cell r="AD977">
            <v>3</v>
          </cell>
          <cell r="AE977" t="str">
            <v>NULL</v>
          </cell>
          <cell r="AF977">
            <v>3</v>
          </cell>
          <cell r="AG977">
            <v>3</v>
          </cell>
          <cell r="AH977">
            <v>3</v>
          </cell>
          <cell r="AI977">
            <v>3</v>
          </cell>
          <cell r="AJ977" t="str">
            <v>NULL</v>
          </cell>
          <cell r="AK977">
            <v>9</v>
          </cell>
          <cell r="AL977">
            <v>3</v>
          </cell>
        </row>
        <row r="978">
          <cell r="A978">
            <v>136085</v>
          </cell>
          <cell r="B978">
            <v>8226905</v>
          </cell>
          <cell r="C978" t="str">
            <v>Bedford Academy</v>
          </cell>
          <cell r="D978" t="str">
            <v>East of England</v>
          </cell>
          <cell r="E978" t="str">
            <v>East of England</v>
          </cell>
          <cell r="F978" t="str">
            <v>Bedford</v>
          </cell>
          <cell r="G978" t="str">
            <v>Bedford</v>
          </cell>
          <cell r="H978" t="str">
            <v>MK42 9TR</v>
          </cell>
          <cell r="I978" t="str">
            <v>Academy Sponsor Led</v>
          </cell>
          <cell r="J978" t="str">
            <v>Secondary</v>
          </cell>
          <cell r="K978" t="str">
            <v>Has a sixth form</v>
          </cell>
          <cell r="L978">
            <v>10005614</v>
          </cell>
          <cell r="M978">
            <v>42299</v>
          </cell>
          <cell r="N978">
            <v>42300</v>
          </cell>
          <cell r="O978" t="str">
            <v>Maintained Academy and School Short inspection</v>
          </cell>
          <cell r="P978" t="str">
            <v>Schools - S8 deemed S5</v>
          </cell>
          <cell r="Q978" t="str">
            <v>NULL</v>
          </cell>
          <cell r="R978">
            <v>2</v>
          </cell>
          <cell r="S978" t="str">
            <v>NULL</v>
          </cell>
          <cell r="T978">
            <v>2</v>
          </cell>
          <cell r="U978">
            <v>2</v>
          </cell>
          <cell r="V978">
            <v>2</v>
          </cell>
          <cell r="W978">
            <v>1</v>
          </cell>
          <cell r="X978" t="str">
            <v>NULL</v>
          </cell>
          <cell r="Y978" t="str">
            <v>NULL</v>
          </cell>
          <cell r="Z978">
            <v>2</v>
          </cell>
          <cell r="AA978" t="str">
            <v>NULL</v>
          </cell>
          <cell r="AB978" t="str">
            <v>NULL</v>
          </cell>
          <cell r="AC978" t="str">
            <v>NULL</v>
          </cell>
          <cell r="AD978">
            <v>2</v>
          </cell>
          <cell r="AE978" t="str">
            <v>NULL</v>
          </cell>
          <cell r="AF978">
            <v>2</v>
          </cell>
          <cell r="AG978">
            <v>2</v>
          </cell>
          <cell r="AH978">
            <v>2</v>
          </cell>
          <cell r="AI978">
            <v>1</v>
          </cell>
          <cell r="AJ978" t="str">
            <v>NULL</v>
          </cell>
          <cell r="AK978" t="str">
            <v>NULL</v>
          </cell>
          <cell r="AL978" t="str">
            <v>NULL</v>
          </cell>
        </row>
        <row r="979">
          <cell r="A979">
            <v>136108</v>
          </cell>
          <cell r="B979">
            <v>8876907</v>
          </cell>
          <cell r="C979" t="str">
            <v>The Victory Academy</v>
          </cell>
          <cell r="D979" t="str">
            <v>South East</v>
          </cell>
          <cell r="E979" t="str">
            <v>South East</v>
          </cell>
          <cell r="F979" t="str">
            <v>Medway</v>
          </cell>
          <cell r="G979" t="str">
            <v>Chatham and Aylesford</v>
          </cell>
          <cell r="H979" t="str">
            <v>ME4 5JB</v>
          </cell>
          <cell r="I979" t="str">
            <v>Academy Sponsor Led</v>
          </cell>
          <cell r="J979" t="str">
            <v>Secondary</v>
          </cell>
          <cell r="K979" t="str">
            <v>Has a sixth form</v>
          </cell>
          <cell r="L979">
            <v>10007334</v>
          </cell>
          <cell r="M979">
            <v>42328</v>
          </cell>
          <cell r="N979">
            <v>42328</v>
          </cell>
          <cell r="O979" t="str">
            <v>Requires Improvement monitoring Visit 1</v>
          </cell>
          <cell r="P979" t="str">
            <v>Schools - S8</v>
          </cell>
          <cell r="Q979" t="str">
            <v>NULL</v>
          </cell>
          <cell r="R979" t="str">
            <v>NULL</v>
          </cell>
          <cell r="S979" t="str">
            <v>NULL</v>
          </cell>
          <cell r="T979" t="str">
            <v>NULL</v>
          </cell>
          <cell r="U979" t="str">
            <v>NULL</v>
          </cell>
          <cell r="V979" t="str">
            <v>NULL</v>
          </cell>
          <cell r="W979" t="str">
            <v>NULL</v>
          </cell>
          <cell r="X979" t="str">
            <v>NULL</v>
          </cell>
          <cell r="Y979" t="str">
            <v>NULL</v>
          </cell>
          <cell r="Z979" t="str">
            <v>NULL</v>
          </cell>
          <cell r="AA979" t="str">
            <v>NULL</v>
          </cell>
          <cell r="AB979" t="str">
            <v>NULL</v>
          </cell>
          <cell r="AC979" t="str">
            <v>NULL</v>
          </cell>
          <cell r="AD979">
            <v>3</v>
          </cell>
          <cell r="AE979" t="str">
            <v>NULL</v>
          </cell>
          <cell r="AF979">
            <v>3</v>
          </cell>
          <cell r="AG979">
            <v>3</v>
          </cell>
          <cell r="AH979">
            <v>3</v>
          </cell>
          <cell r="AI979">
            <v>3</v>
          </cell>
          <cell r="AJ979" t="str">
            <v>NULL</v>
          </cell>
          <cell r="AK979">
            <v>9</v>
          </cell>
          <cell r="AL979">
            <v>3</v>
          </cell>
        </row>
        <row r="980">
          <cell r="A980">
            <v>136119</v>
          </cell>
          <cell r="B980">
            <v>3416908</v>
          </cell>
          <cell r="C980" t="str">
            <v>Enterprise South Liverpool Academy</v>
          </cell>
          <cell r="D980" t="str">
            <v>North West</v>
          </cell>
          <cell r="E980" t="str">
            <v>North West</v>
          </cell>
          <cell r="F980" t="str">
            <v>Liverpool</v>
          </cell>
          <cell r="G980" t="str">
            <v>Garston and Halewood</v>
          </cell>
          <cell r="H980" t="str">
            <v>L19 5NY</v>
          </cell>
          <cell r="I980" t="str">
            <v>Academy Sponsor Led</v>
          </cell>
          <cell r="J980" t="str">
            <v>Secondary</v>
          </cell>
          <cell r="K980" t="str">
            <v>Has a sixth form</v>
          </cell>
          <cell r="L980">
            <v>10006643</v>
          </cell>
          <cell r="M980">
            <v>42347</v>
          </cell>
          <cell r="N980">
            <v>42348</v>
          </cell>
          <cell r="O980" t="str">
            <v>Schools into Special Measures Visit 4</v>
          </cell>
          <cell r="P980" t="str">
            <v>Schools - S8</v>
          </cell>
          <cell r="Q980" t="str">
            <v>NULL</v>
          </cell>
          <cell r="R980" t="str">
            <v>NULL</v>
          </cell>
          <cell r="S980" t="str">
            <v>NULL</v>
          </cell>
          <cell r="T980" t="str">
            <v>NULL</v>
          </cell>
          <cell r="U980" t="str">
            <v>NULL</v>
          </cell>
          <cell r="V980" t="str">
            <v>NULL</v>
          </cell>
          <cell r="W980" t="str">
            <v>NULL</v>
          </cell>
          <cell r="X980" t="str">
            <v>NULL</v>
          </cell>
          <cell r="Y980" t="str">
            <v>NULL</v>
          </cell>
          <cell r="Z980" t="str">
            <v>NULL</v>
          </cell>
          <cell r="AA980" t="str">
            <v>NULL</v>
          </cell>
          <cell r="AB980" t="str">
            <v>NULL</v>
          </cell>
          <cell r="AC980" t="str">
            <v>NULL</v>
          </cell>
          <cell r="AD980">
            <v>4</v>
          </cell>
          <cell r="AE980" t="str">
            <v>SM</v>
          </cell>
          <cell r="AF980">
            <v>4</v>
          </cell>
          <cell r="AG980">
            <v>4</v>
          </cell>
          <cell r="AH980">
            <v>3</v>
          </cell>
          <cell r="AI980">
            <v>4</v>
          </cell>
          <cell r="AJ980" t="str">
            <v>NULL</v>
          </cell>
          <cell r="AK980">
            <v>9</v>
          </cell>
          <cell r="AL980">
            <v>3</v>
          </cell>
        </row>
        <row r="981">
          <cell r="A981">
            <v>136128</v>
          </cell>
          <cell r="B981">
            <v>8866905</v>
          </cell>
          <cell r="C981" t="str">
            <v>Knole Academy</v>
          </cell>
          <cell r="D981" t="str">
            <v>South East</v>
          </cell>
          <cell r="E981" t="str">
            <v>South East</v>
          </cell>
          <cell r="F981" t="str">
            <v>Kent</v>
          </cell>
          <cell r="G981" t="str">
            <v>Sevenoaks</v>
          </cell>
          <cell r="H981" t="str">
            <v>TN13 3LE</v>
          </cell>
          <cell r="I981" t="str">
            <v>Academy Sponsor Led</v>
          </cell>
          <cell r="J981" t="str">
            <v>Secondary</v>
          </cell>
          <cell r="K981" t="str">
            <v>Has a sixth form</v>
          </cell>
          <cell r="L981">
            <v>10002705</v>
          </cell>
          <cell r="M981">
            <v>42325</v>
          </cell>
          <cell r="N981">
            <v>42326</v>
          </cell>
          <cell r="O981" t="str">
            <v>Maintained Academy and School Short inspection</v>
          </cell>
          <cell r="P981" t="str">
            <v>Schools - S8 deemed S5</v>
          </cell>
          <cell r="Q981" t="str">
            <v>NULL</v>
          </cell>
          <cell r="R981">
            <v>3</v>
          </cell>
          <cell r="S981" t="str">
            <v>NULL</v>
          </cell>
          <cell r="T981">
            <v>3</v>
          </cell>
          <cell r="U981">
            <v>3</v>
          </cell>
          <cell r="V981">
            <v>2</v>
          </cell>
          <cell r="W981">
            <v>3</v>
          </cell>
          <cell r="X981" t="str">
            <v>NULL</v>
          </cell>
          <cell r="Y981" t="str">
            <v>NULL</v>
          </cell>
          <cell r="Z981">
            <v>2</v>
          </cell>
          <cell r="AA981" t="str">
            <v>NULL</v>
          </cell>
          <cell r="AB981" t="str">
            <v>NULL</v>
          </cell>
          <cell r="AC981" t="str">
            <v>NULL</v>
          </cell>
          <cell r="AD981">
            <v>2</v>
          </cell>
          <cell r="AE981" t="str">
            <v>NULL</v>
          </cell>
          <cell r="AF981">
            <v>2</v>
          </cell>
          <cell r="AG981">
            <v>2</v>
          </cell>
          <cell r="AH981">
            <v>2</v>
          </cell>
          <cell r="AI981">
            <v>2</v>
          </cell>
          <cell r="AJ981" t="str">
            <v>NULL</v>
          </cell>
          <cell r="AK981" t="str">
            <v>NULL</v>
          </cell>
          <cell r="AL981" t="str">
            <v>NULL</v>
          </cell>
        </row>
        <row r="982">
          <cell r="A982">
            <v>136148</v>
          </cell>
          <cell r="B982">
            <v>3536907</v>
          </cell>
          <cell r="C982" t="str">
            <v>Waterhead Academy</v>
          </cell>
          <cell r="D982" t="str">
            <v>North West</v>
          </cell>
          <cell r="E982" t="str">
            <v>North West</v>
          </cell>
          <cell r="F982" t="str">
            <v>Oldham</v>
          </cell>
          <cell r="G982" t="str">
            <v>Oldham East and Saddleworth</v>
          </cell>
          <cell r="H982" t="str">
            <v>OL4 3NY</v>
          </cell>
          <cell r="I982" t="str">
            <v>Academy Sponsor Led</v>
          </cell>
          <cell r="J982" t="str">
            <v>Secondary</v>
          </cell>
          <cell r="K982" t="str">
            <v>Not applicable</v>
          </cell>
          <cell r="L982">
            <v>10004044</v>
          </cell>
          <cell r="M982">
            <v>42318</v>
          </cell>
          <cell r="N982">
            <v>42319</v>
          </cell>
          <cell r="O982" t="str">
            <v>Schools into Special Measures Visit 3</v>
          </cell>
          <cell r="P982" t="str">
            <v>Schools - S8</v>
          </cell>
          <cell r="Q982" t="str">
            <v>NULL</v>
          </cell>
          <cell r="R982" t="str">
            <v>NULL</v>
          </cell>
          <cell r="S982" t="str">
            <v>NULL</v>
          </cell>
          <cell r="T982" t="str">
            <v>NULL</v>
          </cell>
          <cell r="U982" t="str">
            <v>NULL</v>
          </cell>
          <cell r="V982" t="str">
            <v>NULL</v>
          </cell>
          <cell r="W982" t="str">
            <v>NULL</v>
          </cell>
          <cell r="X982" t="str">
            <v>NULL</v>
          </cell>
          <cell r="Y982" t="str">
            <v>NULL</v>
          </cell>
          <cell r="Z982" t="str">
            <v>NULL</v>
          </cell>
          <cell r="AA982" t="str">
            <v>NULL</v>
          </cell>
          <cell r="AB982" t="str">
            <v>NULL</v>
          </cell>
          <cell r="AC982" t="str">
            <v>NULL</v>
          </cell>
          <cell r="AD982">
            <v>4</v>
          </cell>
          <cell r="AE982" t="str">
            <v>SM</v>
          </cell>
          <cell r="AF982">
            <v>4</v>
          </cell>
          <cell r="AG982">
            <v>4</v>
          </cell>
          <cell r="AH982">
            <v>4</v>
          </cell>
          <cell r="AI982">
            <v>4</v>
          </cell>
          <cell r="AJ982" t="str">
            <v>NULL</v>
          </cell>
          <cell r="AK982">
            <v>9</v>
          </cell>
          <cell r="AL982">
            <v>9</v>
          </cell>
        </row>
        <row r="983">
          <cell r="A983">
            <v>136158</v>
          </cell>
          <cell r="B983">
            <v>9376905</v>
          </cell>
          <cell r="C983" t="str">
            <v>The Nuneaton Academy</v>
          </cell>
          <cell r="D983" t="str">
            <v>West Midlands</v>
          </cell>
          <cell r="E983" t="str">
            <v>West Midlands</v>
          </cell>
          <cell r="F983" t="str">
            <v>Warwickshire</v>
          </cell>
          <cell r="G983" t="str">
            <v>Nuneaton</v>
          </cell>
          <cell r="H983" t="str">
            <v>CV10 7PD</v>
          </cell>
          <cell r="I983" t="str">
            <v>Academy Sponsor Led</v>
          </cell>
          <cell r="J983" t="str">
            <v>Secondary</v>
          </cell>
          <cell r="K983" t="str">
            <v>Has a sixth form</v>
          </cell>
          <cell r="L983">
            <v>10005179</v>
          </cell>
          <cell r="M983">
            <v>42284</v>
          </cell>
          <cell r="N983">
            <v>42285</v>
          </cell>
          <cell r="O983" t="str">
            <v>Schools into Special Measures Visit 5</v>
          </cell>
          <cell r="P983" t="str">
            <v>Schools - S8</v>
          </cell>
          <cell r="Q983" t="str">
            <v>NULL</v>
          </cell>
          <cell r="R983" t="str">
            <v>NULL</v>
          </cell>
          <cell r="S983" t="str">
            <v>NULL</v>
          </cell>
          <cell r="T983" t="str">
            <v>NULL</v>
          </cell>
          <cell r="U983" t="str">
            <v>NULL</v>
          </cell>
          <cell r="V983" t="str">
            <v>NULL</v>
          </cell>
          <cell r="W983" t="str">
            <v>NULL</v>
          </cell>
          <cell r="X983" t="str">
            <v>NULL</v>
          </cell>
          <cell r="Y983" t="str">
            <v>NULL</v>
          </cell>
          <cell r="Z983" t="str">
            <v>NULL</v>
          </cell>
          <cell r="AA983" t="str">
            <v>NULL</v>
          </cell>
          <cell r="AB983" t="str">
            <v>NULL</v>
          </cell>
          <cell r="AC983" t="str">
            <v>NULL</v>
          </cell>
          <cell r="AD983">
            <v>4</v>
          </cell>
          <cell r="AE983" t="str">
            <v>SM</v>
          </cell>
          <cell r="AF983">
            <v>4</v>
          </cell>
          <cell r="AG983">
            <v>4</v>
          </cell>
          <cell r="AH983">
            <v>4</v>
          </cell>
          <cell r="AI983">
            <v>4</v>
          </cell>
          <cell r="AJ983" t="str">
            <v>NULL</v>
          </cell>
          <cell r="AK983" t="str">
            <v>NULL</v>
          </cell>
          <cell r="AL983" t="str">
            <v>NULL</v>
          </cell>
        </row>
        <row r="984">
          <cell r="A984">
            <v>136195</v>
          </cell>
          <cell r="B984">
            <v>8816911</v>
          </cell>
          <cell r="C984" t="str">
            <v>Colchester Academy</v>
          </cell>
          <cell r="D984" t="str">
            <v>East of England</v>
          </cell>
          <cell r="E984" t="str">
            <v>East of England</v>
          </cell>
          <cell r="F984" t="str">
            <v>Essex</v>
          </cell>
          <cell r="G984" t="str">
            <v>Colchester</v>
          </cell>
          <cell r="H984" t="str">
            <v>CO4 3JL</v>
          </cell>
          <cell r="I984" t="str">
            <v>Academy Sponsor Led</v>
          </cell>
          <cell r="J984" t="str">
            <v>Secondary</v>
          </cell>
          <cell r="K984" t="str">
            <v>Not applicable</v>
          </cell>
          <cell r="L984">
            <v>10008125</v>
          </cell>
          <cell r="M984">
            <v>42346</v>
          </cell>
          <cell r="N984">
            <v>42347</v>
          </cell>
          <cell r="O984" t="str">
            <v>Serious Weaknesses S5 Reinspection</v>
          </cell>
          <cell r="P984" t="str">
            <v>Schools - S5</v>
          </cell>
          <cell r="Q984" t="str">
            <v>NULL</v>
          </cell>
          <cell r="R984">
            <v>3</v>
          </cell>
          <cell r="S984" t="str">
            <v>NULL</v>
          </cell>
          <cell r="T984">
            <v>3</v>
          </cell>
          <cell r="U984">
            <v>3</v>
          </cell>
          <cell r="V984">
            <v>2</v>
          </cell>
          <cell r="W984">
            <v>3</v>
          </cell>
          <cell r="X984" t="str">
            <v>NULL</v>
          </cell>
          <cell r="Y984" t="str">
            <v>NULL</v>
          </cell>
          <cell r="Z984" t="str">
            <v>NULL</v>
          </cell>
          <cell r="AA984" t="str">
            <v>NULL</v>
          </cell>
          <cell r="AB984" t="str">
            <v>NULL</v>
          </cell>
          <cell r="AC984" t="str">
            <v>NULL</v>
          </cell>
          <cell r="AD984">
            <v>4</v>
          </cell>
          <cell r="AE984" t="str">
            <v>SWK</v>
          </cell>
          <cell r="AF984">
            <v>4</v>
          </cell>
          <cell r="AG984">
            <v>3</v>
          </cell>
          <cell r="AH984">
            <v>3</v>
          </cell>
          <cell r="AI984">
            <v>3</v>
          </cell>
          <cell r="AJ984" t="str">
            <v>NULL</v>
          </cell>
          <cell r="AK984" t="str">
            <v>NULL</v>
          </cell>
          <cell r="AL984" t="str">
            <v>NULL</v>
          </cell>
        </row>
        <row r="985">
          <cell r="A985">
            <v>136195</v>
          </cell>
          <cell r="B985">
            <v>8816911</v>
          </cell>
          <cell r="C985" t="str">
            <v>Colchester Academy</v>
          </cell>
          <cell r="D985" t="str">
            <v>East of England</v>
          </cell>
          <cell r="E985" t="str">
            <v>East of England</v>
          </cell>
          <cell r="F985" t="str">
            <v>Essex</v>
          </cell>
          <cell r="G985" t="str">
            <v>Colchester</v>
          </cell>
          <cell r="H985" t="str">
            <v>CO4 3JL</v>
          </cell>
          <cell r="I985" t="str">
            <v>Academy Sponsor Led</v>
          </cell>
          <cell r="J985" t="str">
            <v>Secondary</v>
          </cell>
          <cell r="K985" t="str">
            <v>Not applicable</v>
          </cell>
          <cell r="L985">
            <v>10004040</v>
          </cell>
          <cell r="M985">
            <v>42290</v>
          </cell>
          <cell r="N985">
            <v>42290</v>
          </cell>
          <cell r="O985" t="str">
            <v>Schools with Serious Weaknesses Visit 3</v>
          </cell>
          <cell r="P985" t="str">
            <v>Schools - S8</v>
          </cell>
          <cell r="Q985" t="str">
            <v>NULL</v>
          </cell>
          <cell r="R985" t="str">
            <v>NULL</v>
          </cell>
          <cell r="S985" t="str">
            <v>NULL</v>
          </cell>
          <cell r="T985" t="str">
            <v>NULL</v>
          </cell>
          <cell r="U985" t="str">
            <v>NULL</v>
          </cell>
          <cell r="V985" t="str">
            <v>NULL</v>
          </cell>
          <cell r="W985" t="str">
            <v>NULL</v>
          </cell>
          <cell r="X985" t="str">
            <v>NULL</v>
          </cell>
          <cell r="Y985" t="str">
            <v>NULL</v>
          </cell>
          <cell r="Z985" t="str">
            <v>NULL</v>
          </cell>
          <cell r="AA985" t="str">
            <v>NULL</v>
          </cell>
          <cell r="AB985" t="str">
            <v>NULL</v>
          </cell>
          <cell r="AC985" t="str">
            <v>NULL</v>
          </cell>
          <cell r="AD985">
            <v>3</v>
          </cell>
          <cell r="AE985" t="str">
            <v>NULL</v>
          </cell>
          <cell r="AF985">
            <v>3</v>
          </cell>
          <cell r="AG985">
            <v>3</v>
          </cell>
          <cell r="AH985" t="str">
            <v>NULL</v>
          </cell>
          <cell r="AI985">
            <v>3</v>
          </cell>
          <cell r="AJ985">
            <v>2</v>
          </cell>
          <cell r="AK985" t="str">
            <v>NULL</v>
          </cell>
          <cell r="AL985" t="str">
            <v>NULL</v>
          </cell>
        </row>
        <row r="986">
          <cell r="A986">
            <v>136199</v>
          </cell>
          <cell r="B986">
            <v>9166906</v>
          </cell>
          <cell r="C986" t="str">
            <v>Gloucester Academy</v>
          </cell>
          <cell r="D986" t="str">
            <v>South West</v>
          </cell>
          <cell r="E986" t="str">
            <v>South West</v>
          </cell>
          <cell r="F986" t="str">
            <v>Gloucestershire</v>
          </cell>
          <cell r="G986" t="str">
            <v>Gloucester</v>
          </cell>
          <cell r="H986" t="str">
            <v>GL4 6RN</v>
          </cell>
          <cell r="I986" t="str">
            <v>Academy Sponsor Led</v>
          </cell>
          <cell r="J986" t="str">
            <v>Secondary</v>
          </cell>
          <cell r="K986" t="str">
            <v>Has a sixth form</v>
          </cell>
          <cell r="L986">
            <v>10005459</v>
          </cell>
          <cell r="M986">
            <v>42333</v>
          </cell>
          <cell r="N986">
            <v>42334</v>
          </cell>
          <cell r="O986" t="str">
            <v>Schools into Special Measures Visit 5</v>
          </cell>
          <cell r="P986" t="str">
            <v>Schools - S8</v>
          </cell>
          <cell r="Q986" t="str">
            <v>NULL</v>
          </cell>
          <cell r="R986" t="str">
            <v>NULL</v>
          </cell>
          <cell r="S986" t="str">
            <v>NULL</v>
          </cell>
          <cell r="T986" t="str">
            <v>NULL</v>
          </cell>
          <cell r="U986" t="str">
            <v>NULL</v>
          </cell>
          <cell r="V986" t="str">
            <v>NULL</v>
          </cell>
          <cell r="W986" t="str">
            <v>NULL</v>
          </cell>
          <cell r="X986" t="str">
            <v>NULL</v>
          </cell>
          <cell r="Y986" t="str">
            <v>NULL</v>
          </cell>
          <cell r="Z986" t="str">
            <v>NULL</v>
          </cell>
          <cell r="AA986" t="str">
            <v>NULL</v>
          </cell>
          <cell r="AB986" t="str">
            <v>NULL</v>
          </cell>
          <cell r="AC986" t="str">
            <v>NULL</v>
          </cell>
          <cell r="AD986">
            <v>4</v>
          </cell>
          <cell r="AE986" t="str">
            <v>SM</v>
          </cell>
          <cell r="AF986">
            <v>4</v>
          </cell>
          <cell r="AG986">
            <v>4</v>
          </cell>
          <cell r="AH986">
            <v>4</v>
          </cell>
          <cell r="AI986">
            <v>4</v>
          </cell>
          <cell r="AJ986" t="str">
            <v>NULL</v>
          </cell>
          <cell r="AK986" t="str">
            <v>NULL</v>
          </cell>
          <cell r="AL986" t="str">
            <v>NULL</v>
          </cell>
        </row>
        <row r="987">
          <cell r="A987">
            <v>136200</v>
          </cell>
          <cell r="B987">
            <v>8786905</v>
          </cell>
          <cell r="C987" t="str">
            <v>Dartmouth Academy</v>
          </cell>
          <cell r="D987" t="str">
            <v>South West</v>
          </cell>
          <cell r="E987" t="str">
            <v>South West</v>
          </cell>
          <cell r="F987" t="str">
            <v>Devon</v>
          </cell>
          <cell r="G987" t="str">
            <v>Totnes</v>
          </cell>
          <cell r="H987" t="str">
            <v>TQ6 9HW</v>
          </cell>
          <cell r="I987" t="str">
            <v>Academy Sponsor Led</v>
          </cell>
          <cell r="J987" t="str">
            <v>Secondary</v>
          </cell>
          <cell r="K987" t="str">
            <v>Has a sixth form</v>
          </cell>
          <cell r="L987">
            <v>10002442</v>
          </cell>
          <cell r="M987">
            <v>42277</v>
          </cell>
          <cell r="N987">
            <v>42278</v>
          </cell>
          <cell r="O987" t="str">
            <v>Requires Improvement S5 Reinspection Visit 1</v>
          </cell>
          <cell r="P987" t="str">
            <v>Schools - S5</v>
          </cell>
          <cell r="Q987" t="str">
            <v>NULL</v>
          </cell>
          <cell r="R987">
            <v>4</v>
          </cell>
          <cell r="S987" t="str">
            <v>SM</v>
          </cell>
          <cell r="T987">
            <v>4</v>
          </cell>
          <cell r="U987">
            <v>4</v>
          </cell>
          <cell r="V987">
            <v>4</v>
          </cell>
          <cell r="W987">
            <v>4</v>
          </cell>
          <cell r="X987" t="str">
            <v>NULL</v>
          </cell>
          <cell r="Y987">
            <v>2</v>
          </cell>
          <cell r="Z987">
            <v>4</v>
          </cell>
          <cell r="AA987" t="str">
            <v>NULL</v>
          </cell>
          <cell r="AB987" t="str">
            <v>NULL</v>
          </cell>
          <cell r="AC987" t="str">
            <v>NULL</v>
          </cell>
          <cell r="AD987">
            <v>3</v>
          </cell>
          <cell r="AE987" t="str">
            <v>NULL</v>
          </cell>
          <cell r="AF987">
            <v>3</v>
          </cell>
          <cell r="AG987">
            <v>3</v>
          </cell>
          <cell r="AH987">
            <v>2</v>
          </cell>
          <cell r="AI987">
            <v>2</v>
          </cell>
          <cell r="AJ987" t="str">
            <v>NULL</v>
          </cell>
          <cell r="AK987" t="str">
            <v>NULL</v>
          </cell>
          <cell r="AL987" t="str">
            <v>NULL</v>
          </cell>
        </row>
        <row r="988">
          <cell r="A988">
            <v>136206</v>
          </cell>
          <cell r="B988">
            <v>8366905</v>
          </cell>
          <cell r="C988" t="str">
            <v>St Aldhelm's Academy</v>
          </cell>
          <cell r="D988" t="str">
            <v>South West</v>
          </cell>
          <cell r="E988" t="str">
            <v>South West</v>
          </cell>
          <cell r="F988" t="str">
            <v>Poole</v>
          </cell>
          <cell r="G988" t="str">
            <v>Bournemouth West</v>
          </cell>
          <cell r="H988" t="str">
            <v>BH12 4HS</v>
          </cell>
          <cell r="I988" t="str">
            <v>Academy Sponsor Led</v>
          </cell>
          <cell r="J988" t="str">
            <v>Secondary</v>
          </cell>
          <cell r="K988" t="str">
            <v>Has a sixth form</v>
          </cell>
          <cell r="L988">
            <v>10004028</v>
          </cell>
          <cell r="M988">
            <v>42332</v>
          </cell>
          <cell r="N988">
            <v>42333</v>
          </cell>
          <cell r="O988" t="str">
            <v>Schools into Special Measures Visit 3</v>
          </cell>
          <cell r="P988" t="str">
            <v>Schools - S8</v>
          </cell>
          <cell r="Q988" t="str">
            <v>NULL</v>
          </cell>
          <cell r="R988" t="str">
            <v>NULL</v>
          </cell>
          <cell r="S988" t="str">
            <v>NULL</v>
          </cell>
          <cell r="T988" t="str">
            <v>NULL</v>
          </cell>
          <cell r="U988" t="str">
            <v>NULL</v>
          </cell>
          <cell r="V988" t="str">
            <v>NULL</v>
          </cell>
          <cell r="W988" t="str">
            <v>NULL</v>
          </cell>
          <cell r="X988" t="str">
            <v>NULL</v>
          </cell>
          <cell r="Y988" t="str">
            <v>NULL</v>
          </cell>
          <cell r="Z988" t="str">
            <v>NULL</v>
          </cell>
          <cell r="AA988" t="str">
            <v>NULL</v>
          </cell>
          <cell r="AB988" t="str">
            <v>NULL</v>
          </cell>
          <cell r="AC988" t="str">
            <v>NULL</v>
          </cell>
          <cell r="AD988">
            <v>4</v>
          </cell>
          <cell r="AE988" t="str">
            <v>SM</v>
          </cell>
          <cell r="AF988">
            <v>4</v>
          </cell>
          <cell r="AG988">
            <v>4</v>
          </cell>
          <cell r="AH988">
            <v>4</v>
          </cell>
          <cell r="AI988">
            <v>4</v>
          </cell>
          <cell r="AJ988" t="str">
            <v>NULL</v>
          </cell>
          <cell r="AK988">
            <v>9</v>
          </cell>
          <cell r="AL988">
            <v>4</v>
          </cell>
        </row>
        <row r="989">
          <cell r="A989">
            <v>136300</v>
          </cell>
          <cell r="B989">
            <v>8864207</v>
          </cell>
          <cell r="C989" t="str">
            <v>Castle Community College</v>
          </cell>
          <cell r="D989" t="str">
            <v>South East</v>
          </cell>
          <cell r="E989" t="str">
            <v>South East</v>
          </cell>
          <cell r="F989" t="str">
            <v>Kent</v>
          </cell>
          <cell r="G989" t="str">
            <v>Dover</v>
          </cell>
          <cell r="H989" t="str">
            <v>CT14 9BD</v>
          </cell>
          <cell r="I989" t="str">
            <v>Academy Converter</v>
          </cell>
          <cell r="J989" t="str">
            <v>Secondary</v>
          </cell>
          <cell r="K989" t="str">
            <v>Has a sixth form</v>
          </cell>
          <cell r="L989">
            <v>10005256</v>
          </cell>
          <cell r="M989">
            <v>42291</v>
          </cell>
          <cell r="N989">
            <v>42292</v>
          </cell>
          <cell r="O989" t="str">
            <v>Schools into Special Measures Visit 4</v>
          </cell>
          <cell r="P989" t="str">
            <v>Schools - S8</v>
          </cell>
          <cell r="Q989">
            <v>118825</v>
          </cell>
          <cell r="R989" t="str">
            <v>NULL</v>
          </cell>
          <cell r="S989" t="str">
            <v>NULL</v>
          </cell>
          <cell r="T989" t="str">
            <v>NULL</v>
          </cell>
          <cell r="U989" t="str">
            <v>NULL</v>
          </cell>
          <cell r="V989" t="str">
            <v>NULL</v>
          </cell>
          <cell r="W989" t="str">
            <v>NULL</v>
          </cell>
          <cell r="X989" t="str">
            <v>NULL</v>
          </cell>
          <cell r="Y989" t="str">
            <v>NULL</v>
          </cell>
          <cell r="Z989" t="str">
            <v>NULL</v>
          </cell>
          <cell r="AA989" t="str">
            <v>NULL</v>
          </cell>
          <cell r="AB989" t="str">
            <v>NULL</v>
          </cell>
          <cell r="AC989" t="str">
            <v>NULL</v>
          </cell>
          <cell r="AD989">
            <v>4</v>
          </cell>
          <cell r="AE989" t="str">
            <v>SM</v>
          </cell>
          <cell r="AF989">
            <v>4</v>
          </cell>
          <cell r="AG989">
            <v>4</v>
          </cell>
          <cell r="AH989">
            <v>4</v>
          </cell>
          <cell r="AI989">
            <v>4</v>
          </cell>
          <cell r="AJ989" t="str">
            <v>NULL</v>
          </cell>
          <cell r="AK989" t="str">
            <v>NULL</v>
          </cell>
          <cell r="AL989" t="str">
            <v>NULL</v>
          </cell>
        </row>
        <row r="990">
          <cell r="A990">
            <v>136302</v>
          </cell>
          <cell r="B990">
            <v>8865421</v>
          </cell>
          <cell r="C990" t="str">
            <v>The Canterbury Academy</v>
          </cell>
          <cell r="D990" t="str">
            <v>South East</v>
          </cell>
          <cell r="E990" t="str">
            <v>South East</v>
          </cell>
          <cell r="F990" t="str">
            <v>Kent</v>
          </cell>
          <cell r="G990" t="str">
            <v>Canterbury</v>
          </cell>
          <cell r="H990" t="str">
            <v>CT2 8QA</v>
          </cell>
          <cell r="I990" t="str">
            <v>Academy Converter</v>
          </cell>
          <cell r="J990" t="str">
            <v>Secondary</v>
          </cell>
          <cell r="K990" t="str">
            <v>Has a sixth form</v>
          </cell>
          <cell r="L990">
            <v>10000982</v>
          </cell>
          <cell r="M990">
            <v>42290</v>
          </cell>
          <cell r="N990">
            <v>42291</v>
          </cell>
          <cell r="O990" t="str">
            <v>Maintained Academy and School Short inspection</v>
          </cell>
          <cell r="P990" t="str">
            <v>Schools - S8 deemed S5</v>
          </cell>
          <cell r="Q990">
            <v>118893</v>
          </cell>
          <cell r="R990">
            <v>3</v>
          </cell>
          <cell r="S990" t="str">
            <v>NULL</v>
          </cell>
          <cell r="T990">
            <v>3</v>
          </cell>
          <cell r="U990">
            <v>3</v>
          </cell>
          <cell r="V990">
            <v>2</v>
          </cell>
          <cell r="W990">
            <v>3</v>
          </cell>
          <cell r="X990" t="str">
            <v>NULL</v>
          </cell>
          <cell r="Y990" t="str">
            <v>NULL</v>
          </cell>
          <cell r="Z990">
            <v>3</v>
          </cell>
          <cell r="AA990" t="str">
            <v>NULL</v>
          </cell>
          <cell r="AB990" t="str">
            <v>NULL</v>
          </cell>
          <cell r="AC990" t="str">
            <v>NULL</v>
          </cell>
          <cell r="AD990">
            <v>2</v>
          </cell>
          <cell r="AE990" t="str">
            <v>NULL</v>
          </cell>
          <cell r="AF990">
            <v>2</v>
          </cell>
          <cell r="AG990">
            <v>2</v>
          </cell>
          <cell r="AH990">
            <v>2</v>
          </cell>
          <cell r="AI990">
            <v>2</v>
          </cell>
          <cell r="AJ990" t="str">
            <v>NULL</v>
          </cell>
          <cell r="AK990">
            <v>9</v>
          </cell>
          <cell r="AL990" t="str">
            <v>NULL</v>
          </cell>
        </row>
        <row r="991">
          <cell r="A991">
            <v>136356</v>
          </cell>
          <cell r="B991">
            <v>9262006</v>
          </cell>
          <cell r="C991" t="str">
            <v>Martham Primary and Nursery School</v>
          </cell>
          <cell r="D991" t="str">
            <v>East of England</v>
          </cell>
          <cell r="E991" t="str">
            <v>East of England</v>
          </cell>
          <cell r="F991" t="str">
            <v>Norfolk</v>
          </cell>
          <cell r="G991" t="str">
            <v>Great Yarmouth</v>
          </cell>
          <cell r="H991" t="str">
            <v>NR29 4PR</v>
          </cell>
          <cell r="I991" t="str">
            <v>Academy Converter</v>
          </cell>
          <cell r="J991" t="str">
            <v>Primary</v>
          </cell>
          <cell r="K991" t="str">
            <v>Not applicable</v>
          </cell>
          <cell r="L991">
            <v>10007837</v>
          </cell>
          <cell r="M991">
            <v>42291</v>
          </cell>
          <cell r="N991">
            <v>42292</v>
          </cell>
          <cell r="O991" t="str">
            <v>S8 No Formal Designation Visit</v>
          </cell>
          <cell r="P991" t="str">
            <v>Schools - S8 deemed S5</v>
          </cell>
          <cell r="Q991">
            <v>134044</v>
          </cell>
          <cell r="R991">
            <v>3</v>
          </cell>
          <cell r="S991" t="str">
            <v>NULL</v>
          </cell>
          <cell r="T991">
            <v>3</v>
          </cell>
          <cell r="U991">
            <v>3</v>
          </cell>
          <cell r="V991">
            <v>3</v>
          </cell>
          <cell r="W991">
            <v>3</v>
          </cell>
          <cell r="X991" t="str">
            <v>NULL</v>
          </cell>
          <cell r="Y991">
            <v>3</v>
          </cell>
          <cell r="Z991" t="str">
            <v>NULL</v>
          </cell>
          <cell r="AA991" t="str">
            <v>NULL</v>
          </cell>
          <cell r="AB991" t="str">
            <v>NULL</v>
          </cell>
          <cell r="AC991" t="str">
            <v>NULL</v>
          </cell>
          <cell r="AD991">
            <v>1</v>
          </cell>
          <cell r="AE991" t="str">
            <v>NULL</v>
          </cell>
          <cell r="AF991">
            <v>1</v>
          </cell>
          <cell r="AG991">
            <v>1</v>
          </cell>
          <cell r="AH991">
            <v>1</v>
          </cell>
          <cell r="AI991">
            <v>1</v>
          </cell>
          <cell r="AJ991" t="str">
            <v>NULL</v>
          </cell>
          <cell r="AK991" t="str">
            <v>NULL</v>
          </cell>
          <cell r="AL991" t="str">
            <v>NULL</v>
          </cell>
        </row>
        <row r="992">
          <cell r="A992">
            <v>136378</v>
          </cell>
          <cell r="B992">
            <v>3584016</v>
          </cell>
          <cell r="C992" t="str">
            <v>Wellacre Technology Academy</v>
          </cell>
          <cell r="D992" t="str">
            <v>North West</v>
          </cell>
          <cell r="E992" t="str">
            <v>North West</v>
          </cell>
          <cell r="F992" t="str">
            <v>Trafford</v>
          </cell>
          <cell r="G992" t="str">
            <v>Stretford and Urmston</v>
          </cell>
          <cell r="H992" t="str">
            <v>M41 6AP</v>
          </cell>
          <cell r="I992" t="str">
            <v>Academy Converter</v>
          </cell>
          <cell r="J992" t="str">
            <v>Secondary</v>
          </cell>
          <cell r="K992" t="str">
            <v>Has a sixth form</v>
          </cell>
          <cell r="L992">
            <v>10006751</v>
          </cell>
          <cell r="M992">
            <v>42313</v>
          </cell>
          <cell r="N992">
            <v>42313</v>
          </cell>
          <cell r="O992" t="str">
            <v>Requires Improvement monitoring Visit 1</v>
          </cell>
          <cell r="P992" t="str">
            <v>Schools - S8</v>
          </cell>
          <cell r="Q992">
            <v>106366</v>
          </cell>
          <cell r="R992" t="str">
            <v>NULL</v>
          </cell>
          <cell r="S992" t="str">
            <v>NULL</v>
          </cell>
          <cell r="T992" t="str">
            <v>NULL</v>
          </cell>
          <cell r="U992" t="str">
            <v>NULL</v>
          </cell>
          <cell r="V992" t="str">
            <v>NULL</v>
          </cell>
          <cell r="W992" t="str">
            <v>NULL</v>
          </cell>
          <cell r="X992" t="str">
            <v>NULL</v>
          </cell>
          <cell r="Y992" t="str">
            <v>NULL</v>
          </cell>
          <cell r="Z992" t="str">
            <v>NULL</v>
          </cell>
          <cell r="AA992" t="str">
            <v>NULL</v>
          </cell>
          <cell r="AB992" t="str">
            <v>NULL</v>
          </cell>
          <cell r="AC992" t="str">
            <v>NULL</v>
          </cell>
          <cell r="AD992">
            <v>3</v>
          </cell>
          <cell r="AE992" t="str">
            <v>NULL</v>
          </cell>
          <cell r="AF992">
            <v>3</v>
          </cell>
          <cell r="AG992">
            <v>3</v>
          </cell>
          <cell r="AH992">
            <v>3</v>
          </cell>
          <cell r="AI992">
            <v>3</v>
          </cell>
          <cell r="AJ992" t="str">
            <v>NULL</v>
          </cell>
          <cell r="AK992">
            <v>9</v>
          </cell>
          <cell r="AL992">
            <v>3</v>
          </cell>
        </row>
        <row r="993">
          <cell r="A993">
            <v>136387</v>
          </cell>
          <cell r="B993">
            <v>8834299</v>
          </cell>
          <cell r="C993" t="str">
            <v>The Ockendon Academy</v>
          </cell>
          <cell r="D993" t="str">
            <v>East of England</v>
          </cell>
          <cell r="E993" t="str">
            <v>East of England</v>
          </cell>
          <cell r="F993" t="str">
            <v>Thurrock</v>
          </cell>
          <cell r="G993" t="str">
            <v>Thurrock</v>
          </cell>
          <cell r="H993" t="str">
            <v>RM15 5AY</v>
          </cell>
          <cell r="I993" t="str">
            <v>Academy Converter</v>
          </cell>
          <cell r="J993" t="str">
            <v>Secondary</v>
          </cell>
          <cell r="K993" t="str">
            <v>Does not have a sixth form</v>
          </cell>
          <cell r="L993">
            <v>10006936</v>
          </cell>
          <cell r="M993">
            <v>42270</v>
          </cell>
          <cell r="N993">
            <v>42270</v>
          </cell>
          <cell r="O993" t="str">
            <v>Section 8 Inspection due to Parental Complaint</v>
          </cell>
          <cell r="P993" t="str">
            <v>Schools - S8</v>
          </cell>
          <cell r="Q993">
            <v>115216</v>
          </cell>
          <cell r="R993" t="str">
            <v>NULL</v>
          </cell>
          <cell r="S993" t="str">
            <v>NULL</v>
          </cell>
          <cell r="T993" t="str">
            <v>NULL</v>
          </cell>
          <cell r="U993" t="str">
            <v>NULL</v>
          </cell>
          <cell r="V993" t="str">
            <v>NULL</v>
          </cell>
          <cell r="W993" t="str">
            <v>NULL</v>
          </cell>
          <cell r="X993" t="str">
            <v>NULL</v>
          </cell>
          <cell r="Y993" t="str">
            <v>NULL</v>
          </cell>
          <cell r="Z993" t="str">
            <v>NULL</v>
          </cell>
          <cell r="AA993" t="str">
            <v>NULL</v>
          </cell>
          <cell r="AB993" t="str">
            <v>NULL</v>
          </cell>
          <cell r="AC993" t="str">
            <v>NULL</v>
          </cell>
          <cell r="AD993">
            <v>2</v>
          </cell>
          <cell r="AE993" t="str">
            <v>NULL</v>
          </cell>
          <cell r="AF993">
            <v>2</v>
          </cell>
          <cell r="AG993">
            <v>2</v>
          </cell>
          <cell r="AH993">
            <v>1</v>
          </cell>
          <cell r="AI993">
            <v>1</v>
          </cell>
          <cell r="AJ993" t="str">
            <v>NULL</v>
          </cell>
          <cell r="AK993" t="str">
            <v>NULL</v>
          </cell>
          <cell r="AL993" t="str">
            <v>NULL</v>
          </cell>
        </row>
        <row r="994">
          <cell r="A994">
            <v>136421</v>
          </cell>
          <cell r="B994">
            <v>3424803</v>
          </cell>
          <cell r="C994" t="str">
            <v>Hope Academy</v>
          </cell>
          <cell r="D994" t="str">
            <v>North West</v>
          </cell>
          <cell r="E994" t="str">
            <v>North West</v>
          </cell>
          <cell r="F994" t="str">
            <v>St Helens</v>
          </cell>
          <cell r="G994" t="str">
            <v>St Helens North</v>
          </cell>
          <cell r="H994" t="str">
            <v>WA12 0AQ</v>
          </cell>
          <cell r="I994" t="str">
            <v>Academy Sponsor Led</v>
          </cell>
          <cell r="J994" t="str">
            <v>Secondary</v>
          </cell>
          <cell r="K994" t="str">
            <v>Has a sixth form</v>
          </cell>
          <cell r="L994">
            <v>10005425</v>
          </cell>
          <cell r="M994">
            <v>42332</v>
          </cell>
          <cell r="N994">
            <v>42333</v>
          </cell>
          <cell r="O994" t="str">
            <v>Schools into Special Measures Visit 5</v>
          </cell>
          <cell r="P994" t="str">
            <v>Schools - S8 deemed S5</v>
          </cell>
          <cell r="Q994" t="str">
            <v>NULL</v>
          </cell>
          <cell r="R994">
            <v>2</v>
          </cell>
          <cell r="S994" t="str">
            <v>NULL</v>
          </cell>
          <cell r="T994">
            <v>3</v>
          </cell>
          <cell r="U994">
            <v>2</v>
          </cell>
          <cell r="V994">
            <v>2</v>
          </cell>
          <cell r="W994">
            <v>2</v>
          </cell>
          <cell r="X994" t="str">
            <v>NULL</v>
          </cell>
          <cell r="Y994" t="str">
            <v>NULL</v>
          </cell>
          <cell r="Z994">
            <v>3</v>
          </cell>
          <cell r="AA994" t="str">
            <v>NULL</v>
          </cell>
          <cell r="AB994" t="str">
            <v>NULL</v>
          </cell>
          <cell r="AC994" t="str">
            <v>NULL</v>
          </cell>
          <cell r="AD994">
            <v>4</v>
          </cell>
          <cell r="AE994" t="str">
            <v>SM</v>
          </cell>
          <cell r="AF994">
            <v>4</v>
          </cell>
          <cell r="AG994">
            <v>4</v>
          </cell>
          <cell r="AH994">
            <v>4</v>
          </cell>
          <cell r="AI994">
            <v>4</v>
          </cell>
          <cell r="AJ994" t="str">
            <v>NULL</v>
          </cell>
          <cell r="AK994" t="str">
            <v>NULL</v>
          </cell>
          <cell r="AL994" t="str">
            <v>NULL</v>
          </cell>
        </row>
        <row r="995">
          <cell r="A995">
            <v>136453</v>
          </cell>
          <cell r="B995">
            <v>9354606</v>
          </cell>
          <cell r="C995" t="str">
            <v>Ipswich Academy</v>
          </cell>
          <cell r="D995" t="str">
            <v>East of England</v>
          </cell>
          <cell r="E995" t="str">
            <v>East of England</v>
          </cell>
          <cell r="F995" t="str">
            <v>Suffolk</v>
          </cell>
          <cell r="G995" t="str">
            <v>Ipswich</v>
          </cell>
          <cell r="H995" t="str">
            <v>IP3 0SP</v>
          </cell>
          <cell r="I995" t="str">
            <v>Academy Sponsor Led</v>
          </cell>
          <cell r="J995" t="str">
            <v>Secondary</v>
          </cell>
          <cell r="K995" t="str">
            <v>Has a sixth form</v>
          </cell>
          <cell r="L995">
            <v>10004004</v>
          </cell>
          <cell r="M995">
            <v>42276</v>
          </cell>
          <cell r="N995">
            <v>42277</v>
          </cell>
          <cell r="O995" t="str">
            <v>Schools into Special Measures Visit 2</v>
          </cell>
          <cell r="P995" t="str">
            <v>Schools - S8</v>
          </cell>
          <cell r="Q995" t="str">
            <v>NULL</v>
          </cell>
          <cell r="R995" t="str">
            <v>NULL</v>
          </cell>
          <cell r="S995" t="str">
            <v>NULL</v>
          </cell>
          <cell r="T995" t="str">
            <v>NULL</v>
          </cell>
          <cell r="U995" t="str">
            <v>NULL</v>
          </cell>
          <cell r="V995" t="str">
            <v>NULL</v>
          </cell>
          <cell r="W995" t="str">
            <v>NULL</v>
          </cell>
          <cell r="X995" t="str">
            <v>NULL</v>
          </cell>
          <cell r="Y995" t="str">
            <v>NULL</v>
          </cell>
          <cell r="Z995" t="str">
            <v>NULL</v>
          </cell>
          <cell r="AA995" t="str">
            <v>NULL</v>
          </cell>
          <cell r="AB995" t="str">
            <v>NULL</v>
          </cell>
          <cell r="AC995" t="str">
            <v>NULL</v>
          </cell>
          <cell r="AD995">
            <v>4</v>
          </cell>
          <cell r="AE995" t="str">
            <v>SM</v>
          </cell>
          <cell r="AF995">
            <v>4</v>
          </cell>
          <cell r="AG995">
            <v>4</v>
          </cell>
          <cell r="AH995">
            <v>4</v>
          </cell>
          <cell r="AI995">
            <v>4</v>
          </cell>
          <cell r="AJ995" t="str">
            <v>NULL</v>
          </cell>
          <cell r="AK995">
            <v>9</v>
          </cell>
          <cell r="AL995">
            <v>4</v>
          </cell>
        </row>
        <row r="996">
          <cell r="A996">
            <v>136475</v>
          </cell>
          <cell r="B996">
            <v>8224042</v>
          </cell>
          <cell r="C996" t="str">
            <v>Margaret Beaufort Middle School</v>
          </cell>
          <cell r="D996" t="str">
            <v>East of England</v>
          </cell>
          <cell r="E996" t="str">
            <v>East of England</v>
          </cell>
          <cell r="F996" t="str">
            <v>Bedford</v>
          </cell>
          <cell r="G996" t="str">
            <v>North East Bedfordshire</v>
          </cell>
          <cell r="H996" t="str">
            <v>MK44 1DR</v>
          </cell>
          <cell r="I996" t="str">
            <v>Academy Converter</v>
          </cell>
          <cell r="J996" t="str">
            <v>Secondary</v>
          </cell>
          <cell r="K996" t="str">
            <v>Does not have a sixth form</v>
          </cell>
          <cell r="L996">
            <v>10005601</v>
          </cell>
          <cell r="M996">
            <v>42353</v>
          </cell>
          <cell r="N996">
            <v>42354</v>
          </cell>
          <cell r="O996" t="str">
            <v>Maintained Academy and School Short inspection</v>
          </cell>
          <cell r="P996" t="str">
            <v>Schools - S8 deemed S5</v>
          </cell>
          <cell r="Q996">
            <v>109657</v>
          </cell>
          <cell r="R996">
            <v>2</v>
          </cell>
          <cell r="S996" t="str">
            <v>NULL</v>
          </cell>
          <cell r="T996">
            <v>2</v>
          </cell>
          <cell r="U996">
            <v>2</v>
          </cell>
          <cell r="V996">
            <v>2</v>
          </cell>
          <cell r="W996">
            <v>2</v>
          </cell>
          <cell r="X996" t="str">
            <v>NULL</v>
          </cell>
          <cell r="Y996" t="str">
            <v>NULL</v>
          </cell>
          <cell r="Z996" t="str">
            <v>NULL</v>
          </cell>
          <cell r="AA996" t="str">
            <v>NULL</v>
          </cell>
          <cell r="AB996" t="str">
            <v>NULL</v>
          </cell>
          <cell r="AC996" t="str">
            <v>NULL</v>
          </cell>
          <cell r="AD996">
            <v>2</v>
          </cell>
          <cell r="AE996" t="str">
            <v>NULL</v>
          </cell>
          <cell r="AF996">
            <v>2</v>
          </cell>
          <cell r="AG996">
            <v>2</v>
          </cell>
          <cell r="AH996">
            <v>2</v>
          </cell>
          <cell r="AI996">
            <v>1</v>
          </cell>
          <cell r="AJ996" t="str">
            <v>NULL</v>
          </cell>
          <cell r="AK996">
            <v>9</v>
          </cell>
          <cell r="AL996" t="str">
            <v>NULL</v>
          </cell>
        </row>
        <row r="997">
          <cell r="A997">
            <v>136550</v>
          </cell>
          <cell r="B997">
            <v>8224604</v>
          </cell>
          <cell r="C997" t="str">
            <v>Alban VA Church of England Academy</v>
          </cell>
          <cell r="D997" t="str">
            <v>East of England</v>
          </cell>
          <cell r="E997" t="str">
            <v>East of England</v>
          </cell>
          <cell r="F997" t="str">
            <v>Bedford</v>
          </cell>
          <cell r="G997" t="str">
            <v>North East Bedfordshire</v>
          </cell>
          <cell r="H997" t="str">
            <v>MK44 3HZ</v>
          </cell>
          <cell r="I997" t="str">
            <v>Academy Converter</v>
          </cell>
          <cell r="J997" t="str">
            <v>Secondary</v>
          </cell>
          <cell r="K997" t="str">
            <v>Does not have a sixth form</v>
          </cell>
          <cell r="L997">
            <v>10000532</v>
          </cell>
          <cell r="M997">
            <v>42348</v>
          </cell>
          <cell r="N997">
            <v>42349</v>
          </cell>
          <cell r="O997" t="str">
            <v>Maintained Academy and School Short inspection</v>
          </cell>
          <cell r="P997" t="str">
            <v>Schools - S8 deemed S5</v>
          </cell>
          <cell r="Q997">
            <v>109697</v>
          </cell>
          <cell r="R997">
            <v>2</v>
          </cell>
          <cell r="S997" t="str">
            <v>NULL</v>
          </cell>
          <cell r="T997">
            <v>2</v>
          </cell>
          <cell r="U997">
            <v>2</v>
          </cell>
          <cell r="V997">
            <v>2</v>
          </cell>
          <cell r="W997">
            <v>2</v>
          </cell>
          <cell r="X997" t="str">
            <v>NULL</v>
          </cell>
          <cell r="Y997" t="str">
            <v>NULL</v>
          </cell>
          <cell r="Z997" t="str">
            <v>NULL</v>
          </cell>
          <cell r="AA997" t="str">
            <v>NULL</v>
          </cell>
          <cell r="AB997" t="str">
            <v>NULL</v>
          </cell>
          <cell r="AC997" t="str">
            <v>NULL</v>
          </cell>
          <cell r="AD997">
            <v>2</v>
          </cell>
          <cell r="AE997" t="str">
            <v>NULL</v>
          </cell>
          <cell r="AF997">
            <v>2</v>
          </cell>
          <cell r="AG997">
            <v>2</v>
          </cell>
          <cell r="AH997">
            <v>1</v>
          </cell>
          <cell r="AI997">
            <v>2</v>
          </cell>
          <cell r="AJ997" t="str">
            <v>NULL</v>
          </cell>
          <cell r="AK997">
            <v>9</v>
          </cell>
          <cell r="AL997" t="str">
            <v>NULL</v>
          </cell>
        </row>
        <row r="998">
          <cell r="A998">
            <v>136557</v>
          </cell>
          <cell r="B998">
            <v>8794179</v>
          </cell>
          <cell r="C998" t="str">
            <v>Hele's Trust</v>
          </cell>
          <cell r="D998" t="str">
            <v>South West</v>
          </cell>
          <cell r="E998" t="str">
            <v>South West</v>
          </cell>
          <cell r="F998" t="str">
            <v>Plymouth</v>
          </cell>
          <cell r="G998" t="str">
            <v>South West Devon</v>
          </cell>
          <cell r="H998" t="str">
            <v>PL7 4LT</v>
          </cell>
          <cell r="I998" t="str">
            <v>Academy Converter</v>
          </cell>
          <cell r="J998" t="str">
            <v>Secondary</v>
          </cell>
          <cell r="K998" t="str">
            <v>Has a sixth form</v>
          </cell>
          <cell r="L998">
            <v>10005876</v>
          </cell>
          <cell r="M998">
            <v>42286</v>
          </cell>
          <cell r="N998">
            <v>42286</v>
          </cell>
          <cell r="O998" t="str">
            <v>Requires Improvement monitoring Visit 1</v>
          </cell>
          <cell r="P998" t="str">
            <v>Schools - S8</v>
          </cell>
          <cell r="Q998">
            <v>113536</v>
          </cell>
          <cell r="R998" t="str">
            <v>NULL</v>
          </cell>
          <cell r="S998" t="str">
            <v>NULL</v>
          </cell>
          <cell r="T998" t="str">
            <v>NULL</v>
          </cell>
          <cell r="U998" t="str">
            <v>NULL</v>
          </cell>
          <cell r="V998" t="str">
            <v>NULL</v>
          </cell>
          <cell r="W998" t="str">
            <v>NULL</v>
          </cell>
          <cell r="X998" t="str">
            <v>NULL</v>
          </cell>
          <cell r="Y998" t="str">
            <v>NULL</v>
          </cell>
          <cell r="Z998" t="str">
            <v>NULL</v>
          </cell>
          <cell r="AA998" t="str">
            <v>NULL</v>
          </cell>
          <cell r="AB998" t="str">
            <v>NULL</v>
          </cell>
          <cell r="AC998" t="str">
            <v>NULL</v>
          </cell>
          <cell r="AD998">
            <v>3</v>
          </cell>
          <cell r="AE998" t="str">
            <v>NULL</v>
          </cell>
          <cell r="AF998">
            <v>3</v>
          </cell>
          <cell r="AG998">
            <v>3</v>
          </cell>
          <cell r="AH998">
            <v>2</v>
          </cell>
          <cell r="AI998">
            <v>3</v>
          </cell>
          <cell r="AJ998" t="str">
            <v>NULL</v>
          </cell>
          <cell r="AK998">
            <v>9</v>
          </cell>
          <cell r="AL998">
            <v>2</v>
          </cell>
        </row>
        <row r="999">
          <cell r="A999">
            <v>136596</v>
          </cell>
          <cell r="B999">
            <v>9084151</v>
          </cell>
          <cell r="C999" t="str">
            <v>Callington Community College</v>
          </cell>
          <cell r="D999" t="str">
            <v>South West</v>
          </cell>
          <cell r="E999" t="str">
            <v>South West</v>
          </cell>
          <cell r="F999" t="str">
            <v>Cornwall</v>
          </cell>
          <cell r="G999" t="str">
            <v>South East Cornwall</v>
          </cell>
          <cell r="H999" t="str">
            <v>PL17 7DR</v>
          </cell>
          <cell r="I999" t="str">
            <v>Academy Converter</v>
          </cell>
          <cell r="J999" t="str">
            <v>Secondary</v>
          </cell>
          <cell r="K999" t="str">
            <v>Has a sixth form</v>
          </cell>
          <cell r="L999">
            <v>10005367</v>
          </cell>
          <cell r="M999">
            <v>42353</v>
          </cell>
          <cell r="N999">
            <v>42354</v>
          </cell>
          <cell r="O999" t="str">
            <v>Schools into Special Measures Visit 2</v>
          </cell>
          <cell r="P999" t="str">
            <v>Schools - S8</v>
          </cell>
          <cell r="Q999">
            <v>112046</v>
          </cell>
          <cell r="R999" t="str">
            <v>NULL</v>
          </cell>
          <cell r="S999" t="str">
            <v>NULL</v>
          </cell>
          <cell r="T999" t="str">
            <v>NULL</v>
          </cell>
          <cell r="U999" t="str">
            <v>NULL</v>
          </cell>
          <cell r="V999" t="str">
            <v>NULL</v>
          </cell>
          <cell r="W999" t="str">
            <v>NULL</v>
          </cell>
          <cell r="X999" t="str">
            <v>NULL</v>
          </cell>
          <cell r="Y999" t="str">
            <v>NULL</v>
          </cell>
          <cell r="Z999" t="str">
            <v>NULL</v>
          </cell>
          <cell r="AA999" t="str">
            <v>NULL</v>
          </cell>
          <cell r="AB999" t="str">
            <v>NULL</v>
          </cell>
          <cell r="AC999" t="str">
            <v>NULL</v>
          </cell>
          <cell r="AD999">
            <v>4</v>
          </cell>
          <cell r="AE999" t="str">
            <v>SM</v>
          </cell>
          <cell r="AF999">
            <v>3</v>
          </cell>
          <cell r="AG999">
            <v>3</v>
          </cell>
          <cell r="AH999">
            <v>4</v>
          </cell>
          <cell r="AI999">
            <v>4</v>
          </cell>
          <cell r="AJ999" t="str">
            <v>NULL</v>
          </cell>
          <cell r="AK999">
            <v>9</v>
          </cell>
          <cell r="AL999">
            <v>3</v>
          </cell>
        </row>
        <row r="1000">
          <cell r="A1000">
            <v>136610</v>
          </cell>
          <cell r="B1000">
            <v>8735415</v>
          </cell>
          <cell r="C1000" t="str">
            <v>Soham Village College</v>
          </cell>
          <cell r="D1000" t="str">
            <v>East of England</v>
          </cell>
          <cell r="E1000" t="str">
            <v>East of England</v>
          </cell>
          <cell r="F1000" t="str">
            <v>Cambridgeshire</v>
          </cell>
          <cell r="G1000" t="str">
            <v>South East Cambridgeshire</v>
          </cell>
          <cell r="H1000" t="str">
            <v>CB7 5AA</v>
          </cell>
          <cell r="I1000" t="str">
            <v>Academy Converter</v>
          </cell>
          <cell r="J1000" t="str">
            <v>Secondary</v>
          </cell>
          <cell r="K1000" t="str">
            <v>Does not have a sixth form</v>
          </cell>
          <cell r="L1000">
            <v>10008868</v>
          </cell>
          <cell r="M1000">
            <v>42338</v>
          </cell>
          <cell r="N1000">
            <v>42338</v>
          </cell>
          <cell r="O1000" t="str">
            <v>S8 No Formal Designation Visit</v>
          </cell>
          <cell r="P1000" t="str">
            <v>Schools - S8</v>
          </cell>
          <cell r="Q1000">
            <v>110909</v>
          </cell>
          <cell r="R1000" t="str">
            <v>NULL</v>
          </cell>
          <cell r="S1000" t="str">
            <v>NULL</v>
          </cell>
          <cell r="T1000" t="str">
            <v>NULL</v>
          </cell>
          <cell r="U1000" t="str">
            <v>NULL</v>
          </cell>
          <cell r="V1000" t="str">
            <v>NULL</v>
          </cell>
          <cell r="W1000" t="str">
            <v>NULL</v>
          </cell>
          <cell r="X1000" t="str">
            <v>NULL</v>
          </cell>
          <cell r="Y1000" t="str">
            <v>NULL</v>
          </cell>
          <cell r="Z1000" t="str">
            <v>NULL</v>
          </cell>
          <cell r="AA1000" t="str">
            <v>NULL</v>
          </cell>
          <cell r="AB1000" t="str">
            <v>NULL</v>
          </cell>
          <cell r="AC1000" t="str">
            <v>NULL</v>
          </cell>
          <cell r="AD1000">
            <v>3</v>
          </cell>
          <cell r="AE1000" t="str">
            <v>NULL</v>
          </cell>
          <cell r="AF1000">
            <v>3</v>
          </cell>
          <cell r="AG1000">
            <v>3</v>
          </cell>
          <cell r="AH1000">
            <v>2</v>
          </cell>
          <cell r="AI1000">
            <v>2</v>
          </cell>
          <cell r="AJ1000" t="str">
            <v>NULL</v>
          </cell>
          <cell r="AK1000">
            <v>9</v>
          </cell>
          <cell r="AL1000">
            <v>9</v>
          </cell>
        </row>
        <row r="1001">
          <cell r="A1001">
            <v>136624</v>
          </cell>
          <cell r="B1001">
            <v>9254019</v>
          </cell>
          <cell r="C1001" t="str">
            <v>Walton Girls' High School &amp; Sixth Form</v>
          </cell>
          <cell r="D1001" t="str">
            <v>East Midlands</v>
          </cell>
          <cell r="E1001" t="str">
            <v>East Midlands</v>
          </cell>
          <cell r="F1001" t="str">
            <v>Lincolnshire</v>
          </cell>
          <cell r="G1001" t="str">
            <v>Grantham and Stamford</v>
          </cell>
          <cell r="H1001" t="str">
            <v>NG31 7JR</v>
          </cell>
          <cell r="I1001" t="str">
            <v>Academy Converter</v>
          </cell>
          <cell r="J1001" t="str">
            <v>Secondary</v>
          </cell>
          <cell r="K1001" t="str">
            <v>Has a sixth form</v>
          </cell>
          <cell r="L1001">
            <v>10005646</v>
          </cell>
          <cell r="M1001">
            <v>42298</v>
          </cell>
          <cell r="N1001">
            <v>42298</v>
          </cell>
          <cell r="O1001" t="str">
            <v>Maintained Academy and School Short inspection</v>
          </cell>
          <cell r="P1001" t="str">
            <v>Schools - Short inspection</v>
          </cell>
          <cell r="Q1001">
            <v>120639</v>
          </cell>
          <cell r="R1001" t="str">
            <v>NULL</v>
          </cell>
          <cell r="S1001" t="str">
            <v>NULL</v>
          </cell>
          <cell r="T1001" t="str">
            <v>NULL</v>
          </cell>
          <cell r="U1001" t="str">
            <v>NULL</v>
          </cell>
          <cell r="V1001" t="str">
            <v>NULL</v>
          </cell>
          <cell r="W1001" t="str">
            <v>NULL</v>
          </cell>
          <cell r="X1001" t="str">
            <v>NULL</v>
          </cell>
          <cell r="Y1001" t="str">
            <v>NULL</v>
          </cell>
          <cell r="Z1001" t="str">
            <v>NULL</v>
          </cell>
          <cell r="AA1001" t="str">
            <v>NULL</v>
          </cell>
          <cell r="AB1001" t="str">
            <v>NULL</v>
          </cell>
          <cell r="AC1001" t="str">
            <v>NULL</v>
          </cell>
          <cell r="AD1001">
            <v>2</v>
          </cell>
          <cell r="AE1001" t="str">
            <v>NULL</v>
          </cell>
          <cell r="AF1001">
            <v>2</v>
          </cell>
          <cell r="AG1001">
            <v>2</v>
          </cell>
          <cell r="AH1001">
            <v>1</v>
          </cell>
          <cell r="AI1001">
            <v>2</v>
          </cell>
          <cell r="AJ1001" t="str">
            <v>NULL</v>
          </cell>
          <cell r="AK1001">
            <v>9</v>
          </cell>
          <cell r="AL1001" t="str">
            <v>NULL</v>
          </cell>
        </row>
        <row r="1002">
          <cell r="A1002">
            <v>136650</v>
          </cell>
          <cell r="B1002">
            <v>8734031</v>
          </cell>
          <cell r="C1002" t="str">
            <v>Coleridge Community College</v>
          </cell>
          <cell r="D1002" t="str">
            <v>East of England</v>
          </cell>
          <cell r="E1002" t="str">
            <v>East of England</v>
          </cell>
          <cell r="F1002" t="str">
            <v>Cambridgeshire</v>
          </cell>
          <cell r="G1002" t="str">
            <v>Cambridge</v>
          </cell>
          <cell r="H1002" t="str">
            <v>CB1 3RJ</v>
          </cell>
          <cell r="I1002" t="str">
            <v>Academy Converter</v>
          </cell>
          <cell r="J1002" t="str">
            <v>Secondary</v>
          </cell>
          <cell r="K1002" t="str">
            <v>Does not have a sixth form</v>
          </cell>
          <cell r="L1002">
            <v>10008869</v>
          </cell>
          <cell r="M1002">
            <v>42341</v>
          </cell>
          <cell r="N1002">
            <v>42341</v>
          </cell>
          <cell r="O1002" t="str">
            <v>Requires Improvement monitoring Visit 2</v>
          </cell>
          <cell r="P1002" t="str">
            <v>Schools - S8</v>
          </cell>
          <cell r="Q1002">
            <v>110866</v>
          </cell>
          <cell r="R1002" t="str">
            <v>NULL</v>
          </cell>
          <cell r="S1002" t="str">
            <v>NULL</v>
          </cell>
          <cell r="T1002" t="str">
            <v>NULL</v>
          </cell>
          <cell r="U1002" t="str">
            <v>NULL</v>
          </cell>
          <cell r="V1002" t="str">
            <v>NULL</v>
          </cell>
          <cell r="W1002" t="str">
            <v>NULL</v>
          </cell>
          <cell r="X1002" t="str">
            <v>NULL</v>
          </cell>
          <cell r="Y1002" t="str">
            <v>NULL</v>
          </cell>
          <cell r="Z1002" t="str">
            <v>NULL</v>
          </cell>
          <cell r="AA1002" t="str">
            <v>NULL</v>
          </cell>
          <cell r="AB1002" t="str">
            <v>NULL</v>
          </cell>
          <cell r="AC1002" t="str">
            <v>NULL</v>
          </cell>
          <cell r="AD1002">
            <v>3</v>
          </cell>
          <cell r="AE1002" t="str">
            <v>NULL</v>
          </cell>
          <cell r="AF1002">
            <v>3</v>
          </cell>
          <cell r="AG1002">
            <v>3</v>
          </cell>
          <cell r="AH1002">
            <v>3</v>
          </cell>
          <cell r="AI1002">
            <v>3</v>
          </cell>
          <cell r="AJ1002" t="str">
            <v>NULL</v>
          </cell>
          <cell r="AK1002">
            <v>9</v>
          </cell>
          <cell r="AL1002">
            <v>9</v>
          </cell>
        </row>
        <row r="1003">
          <cell r="A1003">
            <v>136653</v>
          </cell>
          <cell r="B1003">
            <v>8732087</v>
          </cell>
          <cell r="C1003" t="str">
            <v>Alderman Jacobs School</v>
          </cell>
          <cell r="D1003" t="str">
            <v>East of England</v>
          </cell>
          <cell r="E1003" t="str">
            <v>East of England</v>
          </cell>
          <cell r="F1003" t="str">
            <v>Cambridgeshire</v>
          </cell>
          <cell r="G1003" t="str">
            <v>North East Cambridgeshire</v>
          </cell>
          <cell r="H1003" t="str">
            <v>PE7 1XJ</v>
          </cell>
          <cell r="I1003" t="str">
            <v>Academy Converter</v>
          </cell>
          <cell r="J1003" t="str">
            <v>Primary</v>
          </cell>
          <cell r="K1003" t="str">
            <v>Not applicable</v>
          </cell>
          <cell r="L1003">
            <v>10007737</v>
          </cell>
          <cell r="M1003">
            <v>42349</v>
          </cell>
          <cell r="N1003">
            <v>42349</v>
          </cell>
          <cell r="O1003" t="str">
            <v>Requires Improvement monitoring Visit 1</v>
          </cell>
          <cell r="P1003" t="str">
            <v>Schools - S8</v>
          </cell>
          <cell r="Q1003">
            <v>110646</v>
          </cell>
          <cell r="R1003" t="str">
            <v>NULL</v>
          </cell>
          <cell r="S1003" t="str">
            <v>NULL</v>
          </cell>
          <cell r="T1003" t="str">
            <v>NULL</v>
          </cell>
          <cell r="U1003" t="str">
            <v>NULL</v>
          </cell>
          <cell r="V1003" t="str">
            <v>NULL</v>
          </cell>
          <cell r="W1003" t="str">
            <v>NULL</v>
          </cell>
          <cell r="X1003" t="str">
            <v>NULL</v>
          </cell>
          <cell r="Y1003" t="str">
            <v>NULL</v>
          </cell>
          <cell r="Z1003" t="str">
            <v>NULL</v>
          </cell>
          <cell r="AA1003" t="str">
            <v>NULL</v>
          </cell>
          <cell r="AB1003" t="str">
            <v>NULL</v>
          </cell>
          <cell r="AC1003" t="str">
            <v>NULL</v>
          </cell>
          <cell r="AD1003">
            <v>3</v>
          </cell>
          <cell r="AE1003" t="str">
            <v>NULL</v>
          </cell>
          <cell r="AF1003">
            <v>3</v>
          </cell>
          <cell r="AG1003">
            <v>3</v>
          </cell>
          <cell r="AH1003">
            <v>3</v>
          </cell>
          <cell r="AI1003">
            <v>3</v>
          </cell>
          <cell r="AJ1003" t="str">
            <v>NULL</v>
          </cell>
          <cell r="AK1003">
            <v>3</v>
          </cell>
          <cell r="AL1003">
            <v>9</v>
          </cell>
        </row>
        <row r="1004">
          <cell r="A1004">
            <v>136663</v>
          </cell>
          <cell r="B1004">
            <v>3115401</v>
          </cell>
          <cell r="C1004" t="str">
            <v>Abbs Cross Academy and Arts College</v>
          </cell>
          <cell r="D1004" t="str">
            <v>London</v>
          </cell>
          <cell r="E1004" t="str">
            <v>London</v>
          </cell>
          <cell r="F1004" t="str">
            <v>Havering</v>
          </cell>
          <cell r="G1004" t="str">
            <v>Hornchurch and Upminster</v>
          </cell>
          <cell r="H1004" t="str">
            <v>RM12 4YB</v>
          </cell>
          <cell r="I1004" t="str">
            <v>Academy Converter</v>
          </cell>
          <cell r="J1004" t="str">
            <v>Secondary</v>
          </cell>
          <cell r="K1004" t="str">
            <v>Does not have a sixth form</v>
          </cell>
          <cell r="L1004">
            <v>10008592</v>
          </cell>
          <cell r="M1004">
            <v>42353</v>
          </cell>
          <cell r="N1004">
            <v>42354</v>
          </cell>
          <cell r="O1004" t="str">
            <v>Schools into Special Measures Visit 1</v>
          </cell>
          <cell r="P1004" t="str">
            <v>Schools - S8</v>
          </cell>
          <cell r="Q1004">
            <v>102352</v>
          </cell>
          <cell r="R1004" t="str">
            <v>NULL</v>
          </cell>
          <cell r="S1004" t="str">
            <v>NULL</v>
          </cell>
          <cell r="T1004" t="str">
            <v>NULL</v>
          </cell>
          <cell r="U1004" t="str">
            <v>NULL</v>
          </cell>
          <cell r="V1004" t="str">
            <v>NULL</v>
          </cell>
          <cell r="W1004" t="str">
            <v>NULL</v>
          </cell>
          <cell r="X1004" t="str">
            <v>NULL</v>
          </cell>
          <cell r="Y1004" t="str">
            <v>NULL</v>
          </cell>
          <cell r="Z1004" t="str">
            <v>NULL</v>
          </cell>
          <cell r="AA1004" t="str">
            <v>NULL</v>
          </cell>
          <cell r="AB1004" t="str">
            <v>NULL</v>
          </cell>
          <cell r="AC1004" t="str">
            <v>NULL</v>
          </cell>
          <cell r="AD1004">
            <v>4</v>
          </cell>
          <cell r="AE1004" t="str">
            <v>SM</v>
          </cell>
          <cell r="AF1004">
            <v>3</v>
          </cell>
          <cell r="AG1004">
            <v>3</v>
          </cell>
          <cell r="AH1004">
            <v>4</v>
          </cell>
          <cell r="AI1004">
            <v>4</v>
          </cell>
          <cell r="AJ1004" t="str">
            <v>NULL</v>
          </cell>
          <cell r="AK1004">
            <v>9</v>
          </cell>
          <cell r="AL1004">
            <v>9</v>
          </cell>
        </row>
        <row r="1005">
          <cell r="A1005">
            <v>136676</v>
          </cell>
          <cell r="B1005">
            <v>8951100</v>
          </cell>
          <cell r="C1005" t="str">
            <v>Oakfield Lodge School</v>
          </cell>
          <cell r="D1005" t="str">
            <v>North West</v>
          </cell>
          <cell r="E1005" t="str">
            <v>North West</v>
          </cell>
          <cell r="F1005" t="str">
            <v>Cheshire East</v>
          </cell>
          <cell r="G1005" t="str">
            <v>Crewe and Nantwich</v>
          </cell>
          <cell r="H1005" t="str">
            <v>CW1 4PP</v>
          </cell>
          <cell r="I1005" t="str">
            <v>Pupil Referral Unit</v>
          </cell>
          <cell r="J1005" t="str">
            <v>PRU</v>
          </cell>
          <cell r="K1005" t="str">
            <v>Not applicable</v>
          </cell>
          <cell r="L1005">
            <v>10005418</v>
          </cell>
          <cell r="M1005">
            <v>42346</v>
          </cell>
          <cell r="N1005">
            <v>42347</v>
          </cell>
          <cell r="O1005" t="str">
            <v>Schools into Special Measures Visit 5</v>
          </cell>
          <cell r="P1005" t="str">
            <v>Schools - S8</v>
          </cell>
          <cell r="Q1005" t="str">
            <v>NULL</v>
          </cell>
          <cell r="R1005" t="str">
            <v>NULL</v>
          </cell>
          <cell r="S1005" t="str">
            <v>NULL</v>
          </cell>
          <cell r="T1005" t="str">
            <v>NULL</v>
          </cell>
          <cell r="U1005" t="str">
            <v>NULL</v>
          </cell>
          <cell r="V1005" t="str">
            <v>NULL</v>
          </cell>
          <cell r="W1005" t="str">
            <v>NULL</v>
          </cell>
          <cell r="X1005" t="str">
            <v>NULL</v>
          </cell>
          <cell r="Y1005" t="str">
            <v>NULL</v>
          </cell>
          <cell r="Z1005" t="str">
            <v>NULL</v>
          </cell>
          <cell r="AA1005" t="str">
            <v>NULL</v>
          </cell>
          <cell r="AB1005" t="str">
            <v>NULL</v>
          </cell>
          <cell r="AC1005" t="str">
            <v>NULL</v>
          </cell>
          <cell r="AD1005">
            <v>4</v>
          </cell>
          <cell r="AE1005" t="str">
            <v>SM</v>
          </cell>
          <cell r="AF1005">
            <v>4</v>
          </cell>
          <cell r="AG1005">
            <v>4</v>
          </cell>
          <cell r="AH1005">
            <v>3</v>
          </cell>
          <cell r="AI1005">
            <v>4</v>
          </cell>
          <cell r="AJ1005" t="str">
            <v>NULL</v>
          </cell>
          <cell r="AK1005" t="str">
            <v>NULL</v>
          </cell>
          <cell r="AL1005" t="str">
            <v>NULL</v>
          </cell>
        </row>
        <row r="1006">
          <cell r="A1006">
            <v>136681</v>
          </cell>
          <cell r="B1006">
            <v>8614714</v>
          </cell>
          <cell r="C1006" t="str">
            <v>Discovery Academy</v>
          </cell>
          <cell r="D1006" t="str">
            <v>West Midlands</v>
          </cell>
          <cell r="E1006" t="str">
            <v>West Midlands</v>
          </cell>
          <cell r="F1006" t="str">
            <v>Stoke-on-Trent</v>
          </cell>
          <cell r="G1006" t="str">
            <v>Stoke-on-Trent Central</v>
          </cell>
          <cell r="H1006" t="str">
            <v>ST2 0GA</v>
          </cell>
          <cell r="I1006" t="str">
            <v>Academy Sponsor Led</v>
          </cell>
          <cell r="J1006" t="str">
            <v>Secondary</v>
          </cell>
          <cell r="K1006" t="str">
            <v>Not applicable</v>
          </cell>
          <cell r="L1006">
            <v>10007003</v>
          </cell>
          <cell r="M1006">
            <v>42320</v>
          </cell>
          <cell r="N1006">
            <v>42320</v>
          </cell>
          <cell r="O1006" t="str">
            <v>Schools with Serious Weaknesses Visit 2</v>
          </cell>
          <cell r="P1006" t="str">
            <v>Schools - S8</v>
          </cell>
          <cell r="Q1006" t="str">
            <v>NULL</v>
          </cell>
          <cell r="R1006" t="str">
            <v>NULL</v>
          </cell>
          <cell r="S1006" t="str">
            <v>NULL</v>
          </cell>
          <cell r="T1006" t="str">
            <v>NULL</v>
          </cell>
          <cell r="U1006" t="str">
            <v>NULL</v>
          </cell>
          <cell r="V1006" t="str">
            <v>NULL</v>
          </cell>
          <cell r="W1006" t="str">
            <v>NULL</v>
          </cell>
          <cell r="X1006" t="str">
            <v>NULL</v>
          </cell>
          <cell r="Y1006" t="str">
            <v>NULL</v>
          </cell>
          <cell r="Z1006" t="str">
            <v>NULL</v>
          </cell>
          <cell r="AA1006" t="str">
            <v>NULL</v>
          </cell>
          <cell r="AB1006" t="str">
            <v>NULL</v>
          </cell>
          <cell r="AC1006" t="str">
            <v>NULL</v>
          </cell>
          <cell r="AD1006">
            <v>4</v>
          </cell>
          <cell r="AE1006" t="str">
            <v>SWK</v>
          </cell>
          <cell r="AF1006">
            <v>4</v>
          </cell>
          <cell r="AG1006">
            <v>4</v>
          </cell>
          <cell r="AH1006">
            <v>3</v>
          </cell>
          <cell r="AI1006">
            <v>3</v>
          </cell>
          <cell r="AJ1006" t="str">
            <v>NULL</v>
          </cell>
          <cell r="AK1006">
            <v>9</v>
          </cell>
          <cell r="AL1006">
            <v>9</v>
          </cell>
        </row>
        <row r="1007">
          <cell r="A1007">
            <v>136716</v>
          </cell>
          <cell r="B1007">
            <v>8304052</v>
          </cell>
          <cell r="C1007" t="str">
            <v>The Long Eaton School</v>
          </cell>
          <cell r="D1007" t="str">
            <v>East Midlands</v>
          </cell>
          <cell r="E1007" t="str">
            <v>East Midlands</v>
          </cell>
          <cell r="F1007" t="str">
            <v>Derbyshire</v>
          </cell>
          <cell r="G1007" t="str">
            <v>Erewash</v>
          </cell>
          <cell r="H1007" t="str">
            <v>NG10 3NP</v>
          </cell>
          <cell r="I1007" t="str">
            <v>Academy Converter</v>
          </cell>
          <cell r="J1007" t="str">
            <v>Secondary</v>
          </cell>
          <cell r="K1007" t="str">
            <v>Has a sixth form</v>
          </cell>
          <cell r="L1007">
            <v>10000446</v>
          </cell>
          <cell r="M1007">
            <v>42346</v>
          </cell>
          <cell r="N1007">
            <v>42346</v>
          </cell>
          <cell r="O1007" t="str">
            <v>Maintained Academy and School Short inspection</v>
          </cell>
          <cell r="P1007" t="str">
            <v>Schools - Short inspection</v>
          </cell>
          <cell r="Q1007">
            <v>112934</v>
          </cell>
          <cell r="R1007" t="str">
            <v>NULL</v>
          </cell>
          <cell r="S1007" t="str">
            <v>NULL</v>
          </cell>
          <cell r="T1007" t="str">
            <v>NULL</v>
          </cell>
          <cell r="U1007" t="str">
            <v>NULL</v>
          </cell>
          <cell r="V1007" t="str">
            <v>NULL</v>
          </cell>
          <cell r="W1007" t="str">
            <v>NULL</v>
          </cell>
          <cell r="X1007" t="str">
            <v>NULL</v>
          </cell>
          <cell r="Y1007" t="str">
            <v>NULL</v>
          </cell>
          <cell r="Z1007" t="str">
            <v>NULL</v>
          </cell>
          <cell r="AA1007" t="str">
            <v>NULL</v>
          </cell>
          <cell r="AB1007" t="str">
            <v>NULL</v>
          </cell>
          <cell r="AC1007" t="str">
            <v>NULL</v>
          </cell>
          <cell r="AD1007">
            <v>2</v>
          </cell>
          <cell r="AE1007" t="str">
            <v>NULL</v>
          </cell>
          <cell r="AF1007">
            <v>2</v>
          </cell>
          <cell r="AG1007">
            <v>2</v>
          </cell>
          <cell r="AH1007">
            <v>2</v>
          </cell>
          <cell r="AI1007">
            <v>2</v>
          </cell>
          <cell r="AJ1007" t="str">
            <v>NULL</v>
          </cell>
          <cell r="AK1007">
            <v>9</v>
          </cell>
          <cell r="AL1007" t="str">
            <v>NULL</v>
          </cell>
        </row>
        <row r="1008">
          <cell r="A1008">
            <v>136721</v>
          </cell>
          <cell r="B1008">
            <v>8742288</v>
          </cell>
          <cell r="C1008" t="str">
            <v>Bishop Creighton Academy</v>
          </cell>
          <cell r="D1008" t="str">
            <v>East of England</v>
          </cell>
          <cell r="E1008" t="str">
            <v>East of England</v>
          </cell>
          <cell r="F1008" t="str">
            <v>Peterborough</v>
          </cell>
          <cell r="G1008" t="str">
            <v>Peterborough</v>
          </cell>
          <cell r="H1008" t="str">
            <v>PE1 5DB</v>
          </cell>
          <cell r="I1008" t="str">
            <v>Academy Converter</v>
          </cell>
          <cell r="J1008" t="str">
            <v>Primary</v>
          </cell>
          <cell r="K1008" t="str">
            <v>Not applicable</v>
          </cell>
          <cell r="L1008">
            <v>10005249</v>
          </cell>
          <cell r="M1008">
            <v>42311</v>
          </cell>
          <cell r="N1008">
            <v>42312</v>
          </cell>
          <cell r="O1008" t="str">
            <v>Schools into Special Measures Visit 5</v>
          </cell>
          <cell r="P1008" t="str">
            <v>Schools - S8</v>
          </cell>
          <cell r="Q1008">
            <v>110732</v>
          </cell>
          <cell r="R1008" t="str">
            <v>NULL</v>
          </cell>
          <cell r="S1008" t="str">
            <v>NULL</v>
          </cell>
          <cell r="T1008" t="str">
            <v>NULL</v>
          </cell>
          <cell r="U1008" t="str">
            <v>NULL</v>
          </cell>
          <cell r="V1008" t="str">
            <v>NULL</v>
          </cell>
          <cell r="W1008" t="str">
            <v>NULL</v>
          </cell>
          <cell r="X1008" t="str">
            <v>NULL</v>
          </cell>
          <cell r="Y1008" t="str">
            <v>NULL</v>
          </cell>
          <cell r="Z1008" t="str">
            <v>NULL</v>
          </cell>
          <cell r="AA1008" t="str">
            <v>NULL</v>
          </cell>
          <cell r="AB1008" t="str">
            <v>NULL</v>
          </cell>
          <cell r="AC1008" t="str">
            <v>NULL</v>
          </cell>
          <cell r="AD1008">
            <v>4</v>
          </cell>
          <cell r="AE1008" t="str">
            <v>SM</v>
          </cell>
          <cell r="AF1008">
            <v>4</v>
          </cell>
          <cell r="AG1008">
            <v>4</v>
          </cell>
          <cell r="AH1008">
            <v>3</v>
          </cell>
          <cell r="AI1008">
            <v>4</v>
          </cell>
          <cell r="AJ1008" t="str">
            <v>NULL</v>
          </cell>
          <cell r="AK1008" t="str">
            <v>NULL</v>
          </cell>
          <cell r="AL1008" t="str">
            <v>NULL</v>
          </cell>
        </row>
        <row r="1009">
          <cell r="A1009">
            <v>136751</v>
          </cell>
          <cell r="B1009">
            <v>9214000</v>
          </cell>
          <cell r="C1009" t="str">
            <v>Sandown Bay Academy</v>
          </cell>
          <cell r="D1009" t="str">
            <v>South East</v>
          </cell>
          <cell r="E1009" t="str">
            <v>South East</v>
          </cell>
          <cell r="F1009" t="str">
            <v>Isle of Wight</v>
          </cell>
          <cell r="G1009" t="str">
            <v>Isle of Wight</v>
          </cell>
          <cell r="H1009" t="str">
            <v>PO36 9JH</v>
          </cell>
          <cell r="I1009" t="str">
            <v>Academy Sponsor Led</v>
          </cell>
          <cell r="J1009" t="str">
            <v>Secondary</v>
          </cell>
          <cell r="K1009" t="str">
            <v>Has a sixth form</v>
          </cell>
          <cell r="L1009">
            <v>10008584</v>
          </cell>
          <cell r="M1009">
            <v>42320</v>
          </cell>
          <cell r="N1009">
            <v>42320</v>
          </cell>
          <cell r="O1009" t="str">
            <v>Requires Improvement monitoring Visit 2</v>
          </cell>
          <cell r="P1009" t="str">
            <v>Schools - S8</v>
          </cell>
          <cell r="Q1009" t="str">
            <v>NULL</v>
          </cell>
          <cell r="R1009" t="str">
            <v>NULL</v>
          </cell>
          <cell r="S1009" t="str">
            <v>NULL</v>
          </cell>
          <cell r="T1009" t="str">
            <v>NULL</v>
          </cell>
          <cell r="U1009" t="str">
            <v>NULL</v>
          </cell>
          <cell r="V1009" t="str">
            <v>NULL</v>
          </cell>
          <cell r="W1009" t="str">
            <v>NULL</v>
          </cell>
          <cell r="X1009" t="str">
            <v>NULL</v>
          </cell>
          <cell r="Y1009" t="str">
            <v>NULL</v>
          </cell>
          <cell r="Z1009" t="str">
            <v>NULL</v>
          </cell>
          <cell r="AA1009" t="str">
            <v>NULL</v>
          </cell>
          <cell r="AB1009" t="str">
            <v>NULL</v>
          </cell>
          <cell r="AC1009" t="str">
            <v>NULL</v>
          </cell>
          <cell r="AD1009">
            <v>3</v>
          </cell>
          <cell r="AE1009" t="str">
            <v>NULL</v>
          </cell>
          <cell r="AF1009">
            <v>3</v>
          </cell>
          <cell r="AG1009">
            <v>3</v>
          </cell>
          <cell r="AH1009">
            <v>3</v>
          </cell>
          <cell r="AI1009">
            <v>3</v>
          </cell>
          <cell r="AJ1009" t="str">
            <v>NULL</v>
          </cell>
          <cell r="AK1009">
            <v>9</v>
          </cell>
          <cell r="AL1009">
            <v>2</v>
          </cell>
        </row>
        <row r="1010">
          <cell r="A1010">
            <v>136753</v>
          </cell>
          <cell r="B1010">
            <v>9214001</v>
          </cell>
          <cell r="C1010" t="str">
            <v>Ryde Academy</v>
          </cell>
          <cell r="D1010" t="str">
            <v>South East</v>
          </cell>
          <cell r="E1010" t="str">
            <v>South East</v>
          </cell>
          <cell r="F1010" t="str">
            <v>Isle of Wight</v>
          </cell>
          <cell r="G1010" t="str">
            <v>Isle of Wight</v>
          </cell>
          <cell r="H1010" t="str">
            <v>PO33 3LN</v>
          </cell>
          <cell r="I1010" t="str">
            <v>Academy Sponsor Led</v>
          </cell>
          <cell r="J1010" t="str">
            <v>Secondary</v>
          </cell>
          <cell r="K1010" t="str">
            <v>Has a sixth form</v>
          </cell>
          <cell r="L1010">
            <v>10006355</v>
          </cell>
          <cell r="M1010">
            <v>42325</v>
          </cell>
          <cell r="N1010">
            <v>42325</v>
          </cell>
          <cell r="O1010" t="str">
            <v>Requires Improvement monitoring Visit 2</v>
          </cell>
          <cell r="P1010" t="str">
            <v>Schools - S8</v>
          </cell>
          <cell r="Q1010" t="str">
            <v>NULL</v>
          </cell>
          <cell r="R1010" t="str">
            <v>NULL</v>
          </cell>
          <cell r="S1010" t="str">
            <v>NULL</v>
          </cell>
          <cell r="T1010" t="str">
            <v>NULL</v>
          </cell>
          <cell r="U1010" t="str">
            <v>NULL</v>
          </cell>
          <cell r="V1010" t="str">
            <v>NULL</v>
          </cell>
          <cell r="W1010" t="str">
            <v>NULL</v>
          </cell>
          <cell r="X1010" t="str">
            <v>NULL</v>
          </cell>
          <cell r="Y1010" t="str">
            <v>NULL</v>
          </cell>
          <cell r="Z1010" t="str">
            <v>NULL</v>
          </cell>
          <cell r="AA1010" t="str">
            <v>NULL</v>
          </cell>
          <cell r="AB1010" t="str">
            <v>NULL</v>
          </cell>
          <cell r="AC1010" t="str">
            <v>NULL</v>
          </cell>
          <cell r="AD1010">
            <v>3</v>
          </cell>
          <cell r="AE1010" t="str">
            <v>NULL</v>
          </cell>
          <cell r="AF1010">
            <v>3</v>
          </cell>
          <cell r="AG1010">
            <v>3</v>
          </cell>
          <cell r="AH1010">
            <v>3</v>
          </cell>
          <cell r="AI1010">
            <v>3</v>
          </cell>
          <cell r="AJ1010" t="str">
            <v>NULL</v>
          </cell>
          <cell r="AK1010">
            <v>9</v>
          </cell>
          <cell r="AL1010">
            <v>3</v>
          </cell>
        </row>
        <row r="1011">
          <cell r="A1011">
            <v>136791</v>
          </cell>
          <cell r="B1011">
            <v>9334291</v>
          </cell>
          <cell r="C1011" t="str">
            <v>The West Somerset Community College</v>
          </cell>
          <cell r="D1011" t="str">
            <v>South West</v>
          </cell>
          <cell r="E1011" t="str">
            <v>South West</v>
          </cell>
          <cell r="F1011" t="str">
            <v>Somerset</v>
          </cell>
          <cell r="G1011" t="str">
            <v>Bridgwater and West Somerset</v>
          </cell>
          <cell r="H1011" t="str">
            <v>TA24 6AY</v>
          </cell>
          <cell r="I1011" t="str">
            <v>Academy Converter</v>
          </cell>
          <cell r="J1011" t="str">
            <v>Secondary</v>
          </cell>
          <cell r="K1011" t="str">
            <v>Has a sixth form</v>
          </cell>
          <cell r="L1011">
            <v>10005804</v>
          </cell>
          <cell r="M1011">
            <v>42311</v>
          </cell>
          <cell r="N1011">
            <v>42312</v>
          </cell>
          <cell r="O1011" t="str">
            <v>Schools into Special Measures Visit 3</v>
          </cell>
          <cell r="P1011" t="str">
            <v>Schools - S8</v>
          </cell>
          <cell r="Q1011">
            <v>123877</v>
          </cell>
          <cell r="R1011" t="str">
            <v>NULL</v>
          </cell>
          <cell r="S1011" t="str">
            <v>NULL</v>
          </cell>
          <cell r="T1011" t="str">
            <v>NULL</v>
          </cell>
          <cell r="U1011" t="str">
            <v>NULL</v>
          </cell>
          <cell r="V1011" t="str">
            <v>NULL</v>
          </cell>
          <cell r="W1011" t="str">
            <v>NULL</v>
          </cell>
          <cell r="X1011" t="str">
            <v>NULL</v>
          </cell>
          <cell r="Y1011" t="str">
            <v>NULL</v>
          </cell>
          <cell r="Z1011" t="str">
            <v>NULL</v>
          </cell>
          <cell r="AA1011" t="str">
            <v>NULL</v>
          </cell>
          <cell r="AB1011" t="str">
            <v>NULL</v>
          </cell>
          <cell r="AC1011" t="str">
            <v>NULL</v>
          </cell>
          <cell r="AD1011">
            <v>4</v>
          </cell>
          <cell r="AE1011" t="str">
            <v>SM</v>
          </cell>
          <cell r="AF1011">
            <v>4</v>
          </cell>
          <cell r="AG1011">
            <v>4</v>
          </cell>
          <cell r="AH1011">
            <v>4</v>
          </cell>
          <cell r="AI1011">
            <v>4</v>
          </cell>
          <cell r="AJ1011" t="str">
            <v>NULL</v>
          </cell>
          <cell r="AK1011">
            <v>9</v>
          </cell>
          <cell r="AL1011">
            <v>4</v>
          </cell>
        </row>
        <row r="1012">
          <cell r="A1012">
            <v>136802</v>
          </cell>
          <cell r="B1012">
            <v>8732000</v>
          </cell>
          <cell r="C1012" t="str">
            <v>Trumpington Meadows Primary School</v>
          </cell>
          <cell r="D1012" t="str">
            <v>East of England</v>
          </cell>
          <cell r="E1012" t="str">
            <v>East of England</v>
          </cell>
          <cell r="F1012" t="str">
            <v>Cambridgeshire</v>
          </cell>
          <cell r="G1012" t="str">
            <v>South Cambridgeshire</v>
          </cell>
          <cell r="H1012" t="str">
            <v>CB2 9AY</v>
          </cell>
          <cell r="I1012" t="str">
            <v>Foundation School</v>
          </cell>
          <cell r="J1012" t="str">
            <v>Primary</v>
          </cell>
          <cell r="K1012" t="str">
            <v>Does not have a sixth form</v>
          </cell>
          <cell r="L1012">
            <v>10001631</v>
          </cell>
          <cell r="M1012">
            <v>42291</v>
          </cell>
          <cell r="N1012">
            <v>42292</v>
          </cell>
          <cell r="O1012" t="str">
            <v>Serious Weaknesses S5 Reinspection</v>
          </cell>
          <cell r="P1012" t="str">
            <v>Schools - S5</v>
          </cell>
          <cell r="Q1012" t="str">
            <v>NULL</v>
          </cell>
          <cell r="R1012">
            <v>3</v>
          </cell>
          <cell r="S1012" t="str">
            <v>NULL</v>
          </cell>
          <cell r="T1012">
            <v>3</v>
          </cell>
          <cell r="U1012">
            <v>3</v>
          </cell>
          <cell r="V1012">
            <v>3</v>
          </cell>
          <cell r="W1012">
            <v>2</v>
          </cell>
          <cell r="X1012" t="str">
            <v>NULL</v>
          </cell>
          <cell r="Y1012">
            <v>2</v>
          </cell>
          <cell r="Z1012" t="str">
            <v>NULL</v>
          </cell>
          <cell r="AA1012" t="str">
            <v>NULL</v>
          </cell>
          <cell r="AB1012" t="str">
            <v>NULL</v>
          </cell>
          <cell r="AC1012" t="str">
            <v>NULL</v>
          </cell>
          <cell r="AD1012">
            <v>4</v>
          </cell>
          <cell r="AE1012" t="str">
            <v>SWK</v>
          </cell>
          <cell r="AF1012">
            <v>4</v>
          </cell>
          <cell r="AG1012">
            <v>4</v>
          </cell>
          <cell r="AH1012">
            <v>3</v>
          </cell>
          <cell r="AI1012">
            <v>3</v>
          </cell>
          <cell r="AJ1012" t="str">
            <v>NULL</v>
          </cell>
          <cell r="AK1012" t="str">
            <v>NULL</v>
          </cell>
          <cell r="AL1012" t="str">
            <v>NULL</v>
          </cell>
        </row>
        <row r="1013">
          <cell r="A1013">
            <v>136824</v>
          </cell>
          <cell r="B1013">
            <v>8614000</v>
          </cell>
          <cell r="C1013" t="str">
            <v>St Peter's Academy</v>
          </cell>
          <cell r="D1013" t="str">
            <v>West Midlands</v>
          </cell>
          <cell r="E1013" t="str">
            <v>West Midlands</v>
          </cell>
          <cell r="F1013" t="str">
            <v>Stoke-on-Trent</v>
          </cell>
          <cell r="G1013" t="str">
            <v>Stoke-on-Trent South</v>
          </cell>
          <cell r="H1013" t="str">
            <v>ST4 2RR</v>
          </cell>
          <cell r="I1013" t="str">
            <v>Academy Sponsor Led</v>
          </cell>
          <cell r="J1013" t="str">
            <v>Secondary</v>
          </cell>
          <cell r="K1013" t="str">
            <v>Has a sixth form</v>
          </cell>
          <cell r="L1013">
            <v>10004020</v>
          </cell>
          <cell r="M1013">
            <v>42270</v>
          </cell>
          <cell r="N1013">
            <v>42271</v>
          </cell>
          <cell r="O1013" t="str">
            <v>Schools into Special Measures Visit 2</v>
          </cell>
          <cell r="P1013" t="str">
            <v>Schools - S8</v>
          </cell>
          <cell r="Q1013" t="str">
            <v>NULL</v>
          </cell>
          <cell r="R1013" t="str">
            <v>NULL</v>
          </cell>
          <cell r="S1013" t="str">
            <v>NULL</v>
          </cell>
          <cell r="T1013" t="str">
            <v>NULL</v>
          </cell>
          <cell r="U1013" t="str">
            <v>NULL</v>
          </cell>
          <cell r="V1013" t="str">
            <v>NULL</v>
          </cell>
          <cell r="W1013" t="str">
            <v>NULL</v>
          </cell>
          <cell r="X1013" t="str">
            <v>NULL</v>
          </cell>
          <cell r="Y1013" t="str">
            <v>NULL</v>
          </cell>
          <cell r="Z1013" t="str">
            <v>NULL</v>
          </cell>
          <cell r="AA1013" t="str">
            <v>NULL</v>
          </cell>
          <cell r="AB1013" t="str">
            <v>NULL</v>
          </cell>
          <cell r="AC1013" t="str">
            <v>NULL</v>
          </cell>
          <cell r="AD1013">
            <v>4</v>
          </cell>
          <cell r="AE1013" t="str">
            <v>SM</v>
          </cell>
          <cell r="AF1013">
            <v>4</v>
          </cell>
          <cell r="AG1013">
            <v>4</v>
          </cell>
          <cell r="AH1013">
            <v>3</v>
          </cell>
          <cell r="AI1013">
            <v>4</v>
          </cell>
          <cell r="AJ1013" t="str">
            <v>NULL</v>
          </cell>
          <cell r="AK1013">
            <v>9</v>
          </cell>
          <cell r="AL1013">
            <v>9</v>
          </cell>
        </row>
        <row r="1014">
          <cell r="A1014">
            <v>136826</v>
          </cell>
          <cell r="B1014">
            <v>3834000</v>
          </cell>
          <cell r="C1014" t="str">
            <v>Leeds East Academy</v>
          </cell>
          <cell r="D1014" t="str">
            <v>Yorkshire and the Humber</v>
          </cell>
          <cell r="E1014" t="str">
            <v>North East, Yorkshire and the Humber</v>
          </cell>
          <cell r="F1014" t="str">
            <v>Leeds</v>
          </cell>
          <cell r="G1014" t="str">
            <v>Leeds East</v>
          </cell>
          <cell r="H1014" t="str">
            <v>LS14 6TY</v>
          </cell>
          <cell r="I1014" t="str">
            <v>Academy Sponsor Led</v>
          </cell>
          <cell r="J1014" t="str">
            <v>Secondary</v>
          </cell>
          <cell r="K1014" t="str">
            <v>Has a sixth form</v>
          </cell>
          <cell r="L1014">
            <v>10007207</v>
          </cell>
          <cell r="M1014">
            <v>42326</v>
          </cell>
          <cell r="N1014">
            <v>42326</v>
          </cell>
          <cell r="O1014" t="str">
            <v>S8 No Formal Designation Visit</v>
          </cell>
          <cell r="P1014" t="str">
            <v>Schools - S8</v>
          </cell>
          <cell r="Q1014" t="str">
            <v>NULL</v>
          </cell>
          <cell r="R1014" t="str">
            <v>NULL</v>
          </cell>
          <cell r="S1014" t="str">
            <v>NULL</v>
          </cell>
          <cell r="T1014" t="str">
            <v>NULL</v>
          </cell>
          <cell r="U1014" t="str">
            <v>NULL</v>
          </cell>
          <cell r="V1014" t="str">
            <v>NULL</v>
          </cell>
          <cell r="W1014" t="str">
            <v>NULL</v>
          </cell>
          <cell r="X1014" t="str">
            <v>NULL</v>
          </cell>
          <cell r="Y1014" t="str">
            <v>NULL</v>
          </cell>
          <cell r="Z1014" t="str">
            <v>NULL</v>
          </cell>
          <cell r="AA1014" t="str">
            <v>NULL</v>
          </cell>
          <cell r="AB1014" t="str">
            <v>NULL</v>
          </cell>
          <cell r="AC1014" t="str">
            <v>NULL</v>
          </cell>
          <cell r="AD1014">
            <v>3</v>
          </cell>
          <cell r="AE1014" t="str">
            <v>NULL</v>
          </cell>
          <cell r="AF1014">
            <v>3</v>
          </cell>
          <cell r="AG1014">
            <v>3</v>
          </cell>
          <cell r="AH1014">
            <v>3</v>
          </cell>
          <cell r="AI1014">
            <v>2</v>
          </cell>
          <cell r="AJ1014" t="str">
            <v>NULL</v>
          </cell>
          <cell r="AK1014">
            <v>9</v>
          </cell>
          <cell r="AL1014">
            <v>2</v>
          </cell>
        </row>
        <row r="1015">
          <cell r="A1015">
            <v>136831</v>
          </cell>
          <cell r="B1015">
            <v>9082222</v>
          </cell>
          <cell r="C1015" t="str">
            <v>Trewirgie Junior School</v>
          </cell>
          <cell r="D1015" t="str">
            <v>South West</v>
          </cell>
          <cell r="E1015" t="str">
            <v>South West</v>
          </cell>
          <cell r="F1015" t="str">
            <v>Cornwall</v>
          </cell>
          <cell r="G1015" t="str">
            <v>Camborne and Redruth</v>
          </cell>
          <cell r="H1015" t="str">
            <v>TR15 2QN</v>
          </cell>
          <cell r="I1015" t="str">
            <v>Academy Converter</v>
          </cell>
          <cell r="J1015" t="str">
            <v>Primary</v>
          </cell>
          <cell r="K1015" t="str">
            <v>Not applicable</v>
          </cell>
          <cell r="L1015">
            <v>10005703</v>
          </cell>
          <cell r="M1015">
            <v>42319</v>
          </cell>
          <cell r="N1015">
            <v>42320</v>
          </cell>
          <cell r="O1015" t="str">
            <v>Maintained Academy and School Short inspection</v>
          </cell>
          <cell r="P1015" t="str">
            <v>Schools - S8 deemed S5</v>
          </cell>
          <cell r="Q1015">
            <v>111842</v>
          </cell>
          <cell r="R1015">
            <v>3</v>
          </cell>
          <cell r="S1015" t="str">
            <v>NULL</v>
          </cell>
          <cell r="T1015">
            <v>3</v>
          </cell>
          <cell r="U1015">
            <v>3</v>
          </cell>
          <cell r="V1015">
            <v>2</v>
          </cell>
          <cell r="W1015">
            <v>3</v>
          </cell>
          <cell r="X1015" t="str">
            <v>NULL</v>
          </cell>
          <cell r="Y1015" t="str">
            <v>NULL</v>
          </cell>
          <cell r="Z1015" t="str">
            <v>NULL</v>
          </cell>
          <cell r="AA1015" t="str">
            <v>NULL</v>
          </cell>
          <cell r="AB1015" t="str">
            <v>NULL</v>
          </cell>
          <cell r="AC1015" t="str">
            <v>NULL</v>
          </cell>
          <cell r="AD1015">
            <v>2</v>
          </cell>
          <cell r="AE1015" t="str">
            <v>NULL</v>
          </cell>
          <cell r="AF1015">
            <v>2</v>
          </cell>
          <cell r="AG1015">
            <v>2</v>
          </cell>
          <cell r="AH1015">
            <v>2</v>
          </cell>
          <cell r="AI1015">
            <v>2</v>
          </cell>
          <cell r="AJ1015" t="str">
            <v>NULL</v>
          </cell>
          <cell r="AK1015">
            <v>9</v>
          </cell>
          <cell r="AL1015" t="str">
            <v>NULL</v>
          </cell>
        </row>
        <row r="1016">
          <cell r="A1016">
            <v>136850</v>
          </cell>
          <cell r="B1016">
            <v>8365409</v>
          </cell>
          <cell r="C1016" t="str">
            <v>Poole Grammar School</v>
          </cell>
          <cell r="D1016" t="str">
            <v>South West</v>
          </cell>
          <cell r="E1016" t="str">
            <v>South West</v>
          </cell>
          <cell r="F1016" t="str">
            <v>Poole</v>
          </cell>
          <cell r="G1016" t="str">
            <v>Mid Dorset and North Poole</v>
          </cell>
          <cell r="H1016" t="str">
            <v>BH17 9JU</v>
          </cell>
          <cell r="I1016" t="str">
            <v>Academy Converter</v>
          </cell>
          <cell r="J1016" t="str">
            <v>Secondary</v>
          </cell>
          <cell r="K1016" t="str">
            <v>Has a sixth form</v>
          </cell>
          <cell r="L1016">
            <v>10007594</v>
          </cell>
          <cell r="M1016">
            <v>42339</v>
          </cell>
          <cell r="N1016">
            <v>42340</v>
          </cell>
          <cell r="O1016" t="str">
            <v>S8 No Formal Designation Visit</v>
          </cell>
          <cell r="P1016" t="str">
            <v>Schools - S8 deemed S5</v>
          </cell>
          <cell r="Q1016">
            <v>113909</v>
          </cell>
          <cell r="R1016">
            <v>3</v>
          </cell>
          <cell r="S1016" t="str">
            <v>NULL</v>
          </cell>
          <cell r="T1016">
            <v>3</v>
          </cell>
          <cell r="U1016">
            <v>3</v>
          </cell>
          <cell r="V1016">
            <v>2</v>
          </cell>
          <cell r="W1016">
            <v>3</v>
          </cell>
          <cell r="X1016" t="str">
            <v>NULL</v>
          </cell>
          <cell r="Y1016" t="str">
            <v>NULL</v>
          </cell>
          <cell r="Z1016">
            <v>3</v>
          </cell>
          <cell r="AA1016" t="str">
            <v>NULL</v>
          </cell>
          <cell r="AB1016" t="str">
            <v>NULL</v>
          </cell>
          <cell r="AC1016" t="str">
            <v>NULL</v>
          </cell>
          <cell r="AD1016">
            <v>1</v>
          </cell>
          <cell r="AE1016" t="str">
            <v>NULL</v>
          </cell>
          <cell r="AF1016">
            <v>1</v>
          </cell>
          <cell r="AG1016">
            <v>1</v>
          </cell>
          <cell r="AH1016">
            <v>1</v>
          </cell>
          <cell r="AI1016">
            <v>1</v>
          </cell>
          <cell r="AJ1016" t="str">
            <v>NULL</v>
          </cell>
          <cell r="AK1016" t="str">
            <v>NULL</v>
          </cell>
          <cell r="AL1016" t="str">
            <v>NULL</v>
          </cell>
        </row>
        <row r="1017">
          <cell r="A1017">
            <v>136863</v>
          </cell>
          <cell r="B1017">
            <v>8814480</v>
          </cell>
          <cell r="C1017" t="str">
            <v>Moulsham High School</v>
          </cell>
          <cell r="D1017" t="str">
            <v>East of England</v>
          </cell>
          <cell r="E1017" t="str">
            <v>East of England</v>
          </cell>
          <cell r="F1017" t="str">
            <v>Essex</v>
          </cell>
          <cell r="G1017" t="str">
            <v>Chelmsford</v>
          </cell>
          <cell r="H1017" t="str">
            <v>CM2 9ES</v>
          </cell>
          <cell r="I1017" t="str">
            <v>Academy Converter</v>
          </cell>
          <cell r="J1017" t="str">
            <v>Secondary</v>
          </cell>
          <cell r="K1017" t="str">
            <v>Has a sixth form</v>
          </cell>
          <cell r="L1017">
            <v>10003246</v>
          </cell>
          <cell r="M1017">
            <v>42285</v>
          </cell>
          <cell r="N1017">
            <v>42285</v>
          </cell>
          <cell r="O1017" t="str">
            <v>Maintained Academy and School Short inspection</v>
          </cell>
          <cell r="P1017" t="str">
            <v>Schools - Short inspection</v>
          </cell>
          <cell r="Q1017">
            <v>115233</v>
          </cell>
          <cell r="R1017" t="str">
            <v>NULL</v>
          </cell>
          <cell r="S1017" t="str">
            <v>NULL</v>
          </cell>
          <cell r="T1017" t="str">
            <v>NULL</v>
          </cell>
          <cell r="U1017" t="str">
            <v>NULL</v>
          </cell>
          <cell r="V1017" t="str">
            <v>NULL</v>
          </cell>
          <cell r="W1017" t="str">
            <v>NULL</v>
          </cell>
          <cell r="X1017" t="str">
            <v>NULL</v>
          </cell>
          <cell r="Y1017" t="str">
            <v>NULL</v>
          </cell>
          <cell r="Z1017" t="str">
            <v>NULL</v>
          </cell>
          <cell r="AA1017" t="str">
            <v>NULL</v>
          </cell>
          <cell r="AB1017" t="str">
            <v>NULL</v>
          </cell>
          <cell r="AC1017" t="str">
            <v>NULL</v>
          </cell>
          <cell r="AD1017">
            <v>2</v>
          </cell>
          <cell r="AE1017" t="str">
            <v>NULL</v>
          </cell>
          <cell r="AF1017">
            <v>2</v>
          </cell>
          <cell r="AG1017">
            <v>2</v>
          </cell>
          <cell r="AH1017">
            <v>2</v>
          </cell>
          <cell r="AI1017">
            <v>2</v>
          </cell>
          <cell r="AJ1017" t="str">
            <v>NULL</v>
          </cell>
          <cell r="AK1017">
            <v>9</v>
          </cell>
          <cell r="AL1017">
            <v>2</v>
          </cell>
        </row>
        <row r="1018">
          <cell r="A1018">
            <v>136877</v>
          </cell>
          <cell r="B1018">
            <v>9195410</v>
          </cell>
          <cell r="C1018" t="str">
            <v>Queens' School</v>
          </cell>
          <cell r="D1018" t="str">
            <v>East of England</v>
          </cell>
          <cell r="E1018" t="str">
            <v>East of England</v>
          </cell>
          <cell r="F1018" t="str">
            <v>Hertfordshire</v>
          </cell>
          <cell r="G1018" t="str">
            <v>Hertsmere</v>
          </cell>
          <cell r="H1018" t="str">
            <v>WD23 2TY</v>
          </cell>
          <cell r="I1018" t="str">
            <v>Academy Converter</v>
          </cell>
          <cell r="J1018" t="str">
            <v>Secondary</v>
          </cell>
          <cell r="K1018" t="str">
            <v>Has a sixth form</v>
          </cell>
          <cell r="L1018">
            <v>10001494</v>
          </cell>
          <cell r="M1018">
            <v>42353</v>
          </cell>
          <cell r="N1018">
            <v>42353</v>
          </cell>
          <cell r="O1018" t="str">
            <v>Maintained Academy and School Short inspection</v>
          </cell>
          <cell r="P1018" t="str">
            <v>Schools - Short inspection</v>
          </cell>
          <cell r="Q1018">
            <v>117582</v>
          </cell>
          <cell r="R1018" t="str">
            <v>NULL</v>
          </cell>
          <cell r="S1018" t="str">
            <v>NULL</v>
          </cell>
          <cell r="T1018" t="str">
            <v>NULL</v>
          </cell>
          <cell r="U1018" t="str">
            <v>NULL</v>
          </cell>
          <cell r="V1018" t="str">
            <v>NULL</v>
          </cell>
          <cell r="W1018" t="str">
            <v>NULL</v>
          </cell>
          <cell r="X1018" t="str">
            <v>NULL</v>
          </cell>
          <cell r="Y1018" t="str">
            <v>NULL</v>
          </cell>
          <cell r="Z1018" t="str">
            <v>NULL</v>
          </cell>
          <cell r="AA1018" t="str">
            <v>NULL</v>
          </cell>
          <cell r="AB1018" t="str">
            <v>NULL</v>
          </cell>
          <cell r="AC1018" t="str">
            <v>NULL</v>
          </cell>
          <cell r="AD1018">
            <v>2</v>
          </cell>
          <cell r="AE1018" t="str">
            <v>NULL</v>
          </cell>
          <cell r="AF1018">
            <v>2</v>
          </cell>
          <cell r="AG1018">
            <v>2</v>
          </cell>
          <cell r="AH1018">
            <v>2</v>
          </cell>
          <cell r="AI1018">
            <v>2</v>
          </cell>
          <cell r="AJ1018" t="str">
            <v>NULL</v>
          </cell>
          <cell r="AK1018">
            <v>9</v>
          </cell>
          <cell r="AL1018" t="str">
            <v>NULL</v>
          </cell>
        </row>
        <row r="1019">
          <cell r="A1019">
            <v>136918</v>
          </cell>
          <cell r="B1019">
            <v>9354017</v>
          </cell>
          <cell r="C1019" t="str">
            <v>Hadleigh High School</v>
          </cell>
          <cell r="D1019" t="str">
            <v>East of England</v>
          </cell>
          <cell r="E1019" t="str">
            <v>East of England</v>
          </cell>
          <cell r="F1019" t="str">
            <v>Suffolk</v>
          </cell>
          <cell r="G1019" t="str">
            <v>South Suffolk</v>
          </cell>
          <cell r="H1019" t="str">
            <v>IP7 5HU</v>
          </cell>
          <cell r="I1019" t="str">
            <v>Academy Converter</v>
          </cell>
          <cell r="J1019" t="str">
            <v>Secondary</v>
          </cell>
          <cell r="K1019" t="str">
            <v>Does not have a sixth form</v>
          </cell>
          <cell r="L1019">
            <v>10000738</v>
          </cell>
          <cell r="M1019">
            <v>42297</v>
          </cell>
          <cell r="N1019">
            <v>42298</v>
          </cell>
          <cell r="O1019" t="str">
            <v>Maintained Academy and School Short inspection</v>
          </cell>
          <cell r="P1019" t="str">
            <v>Schools - S8 deemed S5</v>
          </cell>
          <cell r="Q1019">
            <v>124795</v>
          </cell>
          <cell r="R1019">
            <v>2</v>
          </cell>
          <cell r="S1019" t="str">
            <v>NULL</v>
          </cell>
          <cell r="T1019">
            <v>2</v>
          </cell>
          <cell r="U1019">
            <v>2</v>
          </cell>
          <cell r="V1019">
            <v>2</v>
          </cell>
          <cell r="W1019">
            <v>2</v>
          </cell>
          <cell r="X1019" t="str">
            <v>NULL</v>
          </cell>
          <cell r="Y1019" t="str">
            <v>NULL</v>
          </cell>
          <cell r="Z1019" t="str">
            <v>NULL</v>
          </cell>
          <cell r="AA1019" t="str">
            <v>NULL</v>
          </cell>
          <cell r="AB1019" t="str">
            <v>NULL</v>
          </cell>
          <cell r="AC1019" t="str">
            <v>NULL</v>
          </cell>
          <cell r="AD1019">
            <v>2</v>
          </cell>
          <cell r="AE1019" t="str">
            <v>NULL</v>
          </cell>
          <cell r="AF1019">
            <v>2</v>
          </cell>
          <cell r="AG1019">
            <v>2</v>
          </cell>
          <cell r="AH1019">
            <v>2</v>
          </cell>
          <cell r="AI1019">
            <v>2</v>
          </cell>
          <cell r="AJ1019" t="str">
            <v>NULL</v>
          </cell>
          <cell r="AK1019">
            <v>9</v>
          </cell>
          <cell r="AL1019" t="str">
            <v>NULL</v>
          </cell>
        </row>
        <row r="1020">
          <cell r="A1020">
            <v>136971</v>
          </cell>
          <cell r="B1020">
            <v>8404047</v>
          </cell>
          <cell r="C1020" t="str">
            <v>Park View School</v>
          </cell>
          <cell r="D1020" t="str">
            <v>North East</v>
          </cell>
          <cell r="E1020" t="str">
            <v>North East, Yorkshire and the Humber</v>
          </cell>
          <cell r="F1020" t="str">
            <v>Durham</v>
          </cell>
          <cell r="G1020" t="str">
            <v>North Durham</v>
          </cell>
          <cell r="H1020" t="str">
            <v>DH3 3QA</v>
          </cell>
          <cell r="I1020" t="str">
            <v>Academy Converter</v>
          </cell>
          <cell r="J1020" t="str">
            <v>Secondary</v>
          </cell>
          <cell r="K1020" t="str">
            <v>Has a sixth form</v>
          </cell>
          <cell r="L1020">
            <v>10002832</v>
          </cell>
          <cell r="M1020">
            <v>42318</v>
          </cell>
          <cell r="N1020">
            <v>42318</v>
          </cell>
          <cell r="O1020" t="str">
            <v>Maintained Academy and School Short inspection</v>
          </cell>
          <cell r="P1020" t="str">
            <v>Schools - Short inspection</v>
          </cell>
          <cell r="Q1020">
            <v>114288</v>
          </cell>
          <cell r="R1020" t="str">
            <v>NULL</v>
          </cell>
          <cell r="S1020" t="str">
            <v>NULL</v>
          </cell>
          <cell r="T1020" t="str">
            <v>NULL</v>
          </cell>
          <cell r="U1020" t="str">
            <v>NULL</v>
          </cell>
          <cell r="V1020" t="str">
            <v>NULL</v>
          </cell>
          <cell r="W1020" t="str">
            <v>NULL</v>
          </cell>
          <cell r="X1020" t="str">
            <v>NULL</v>
          </cell>
          <cell r="Y1020" t="str">
            <v>NULL</v>
          </cell>
          <cell r="Z1020" t="str">
            <v>NULL</v>
          </cell>
          <cell r="AA1020" t="str">
            <v>NULL</v>
          </cell>
          <cell r="AB1020" t="str">
            <v>NULL</v>
          </cell>
          <cell r="AC1020" t="str">
            <v>NULL</v>
          </cell>
          <cell r="AD1020">
            <v>2</v>
          </cell>
          <cell r="AE1020" t="str">
            <v>NULL</v>
          </cell>
          <cell r="AF1020">
            <v>2</v>
          </cell>
          <cell r="AG1020">
            <v>2</v>
          </cell>
          <cell r="AH1020">
            <v>1</v>
          </cell>
          <cell r="AI1020">
            <v>2</v>
          </cell>
          <cell r="AJ1020" t="str">
            <v>NULL</v>
          </cell>
          <cell r="AK1020" t="str">
            <v>NULL</v>
          </cell>
          <cell r="AL1020" t="str">
            <v>NULL</v>
          </cell>
        </row>
        <row r="1021">
          <cell r="A1021">
            <v>136974</v>
          </cell>
          <cell r="B1021">
            <v>8735403</v>
          </cell>
          <cell r="C1021" t="str">
            <v>Sawtry Community College</v>
          </cell>
          <cell r="D1021" t="str">
            <v>East of England</v>
          </cell>
          <cell r="E1021" t="str">
            <v>East of England</v>
          </cell>
          <cell r="F1021" t="str">
            <v>Cambridgeshire</v>
          </cell>
          <cell r="G1021" t="str">
            <v>North West Cambridgeshire</v>
          </cell>
          <cell r="H1021" t="str">
            <v>PE28 5TQ</v>
          </cell>
          <cell r="I1021" t="str">
            <v>Academy Converter</v>
          </cell>
          <cell r="J1021" t="str">
            <v>Secondary</v>
          </cell>
          <cell r="K1021" t="str">
            <v>Has a sixth form</v>
          </cell>
          <cell r="L1021">
            <v>10005305</v>
          </cell>
          <cell r="M1021">
            <v>42348</v>
          </cell>
          <cell r="N1021">
            <v>42349</v>
          </cell>
          <cell r="O1021" t="str">
            <v>Schools into Special Measures Visit 5</v>
          </cell>
          <cell r="P1021" t="str">
            <v>Schools - S8 deemed S5</v>
          </cell>
          <cell r="Q1021">
            <v>110897</v>
          </cell>
          <cell r="R1021">
            <v>3</v>
          </cell>
          <cell r="S1021" t="str">
            <v>NULL</v>
          </cell>
          <cell r="T1021">
            <v>3</v>
          </cell>
          <cell r="U1021">
            <v>3</v>
          </cell>
          <cell r="V1021">
            <v>2</v>
          </cell>
          <cell r="W1021">
            <v>2</v>
          </cell>
          <cell r="X1021" t="str">
            <v>NULL</v>
          </cell>
          <cell r="Y1021" t="str">
            <v>NULL</v>
          </cell>
          <cell r="Z1021">
            <v>2</v>
          </cell>
          <cell r="AA1021" t="str">
            <v>NULL</v>
          </cell>
          <cell r="AB1021" t="str">
            <v>NULL</v>
          </cell>
          <cell r="AC1021" t="str">
            <v>NULL</v>
          </cell>
          <cell r="AD1021">
            <v>4</v>
          </cell>
          <cell r="AE1021" t="str">
            <v>SM</v>
          </cell>
          <cell r="AF1021">
            <v>3</v>
          </cell>
          <cell r="AG1021">
            <v>3</v>
          </cell>
          <cell r="AH1021">
            <v>4</v>
          </cell>
          <cell r="AI1021">
            <v>4</v>
          </cell>
          <cell r="AJ1021" t="str">
            <v>NULL</v>
          </cell>
          <cell r="AK1021" t="str">
            <v>NULL</v>
          </cell>
          <cell r="AL1021" t="str">
            <v>NULL</v>
          </cell>
        </row>
        <row r="1022">
          <cell r="A1022">
            <v>136987</v>
          </cell>
          <cell r="B1022">
            <v>3554050</v>
          </cell>
          <cell r="C1022" t="str">
            <v>The Swinton High School</v>
          </cell>
          <cell r="D1022" t="str">
            <v>North West</v>
          </cell>
          <cell r="E1022" t="str">
            <v>North West</v>
          </cell>
          <cell r="F1022" t="str">
            <v>Salford</v>
          </cell>
          <cell r="G1022" t="str">
            <v>Salford and Eccles</v>
          </cell>
          <cell r="H1022" t="str">
            <v>M27 6JU</v>
          </cell>
          <cell r="I1022" t="str">
            <v>Academy Converter</v>
          </cell>
          <cell r="J1022" t="str">
            <v>Secondary</v>
          </cell>
          <cell r="K1022" t="str">
            <v>Does not have a sixth form</v>
          </cell>
          <cell r="L1022">
            <v>10001433</v>
          </cell>
          <cell r="M1022">
            <v>42318</v>
          </cell>
          <cell r="N1022">
            <v>42319</v>
          </cell>
          <cell r="O1022" t="str">
            <v>Maintained Academy and School Short inspection</v>
          </cell>
          <cell r="P1022" t="str">
            <v>Schools - S8 deemed S5</v>
          </cell>
          <cell r="Q1022">
            <v>105983</v>
          </cell>
          <cell r="R1022">
            <v>2</v>
          </cell>
          <cell r="S1022" t="str">
            <v>NULL</v>
          </cell>
          <cell r="T1022">
            <v>2</v>
          </cell>
          <cell r="U1022">
            <v>2</v>
          </cell>
          <cell r="V1022">
            <v>2</v>
          </cell>
          <cell r="W1022">
            <v>2</v>
          </cell>
          <cell r="X1022" t="str">
            <v>NULL</v>
          </cell>
          <cell r="Y1022" t="str">
            <v>NULL</v>
          </cell>
          <cell r="Z1022" t="str">
            <v>NULL</v>
          </cell>
          <cell r="AA1022" t="str">
            <v>NULL</v>
          </cell>
          <cell r="AB1022" t="str">
            <v>NULL</v>
          </cell>
          <cell r="AC1022" t="str">
            <v>NULL</v>
          </cell>
          <cell r="AD1022">
            <v>2</v>
          </cell>
          <cell r="AE1022" t="str">
            <v>NULL</v>
          </cell>
          <cell r="AF1022">
            <v>2</v>
          </cell>
          <cell r="AG1022">
            <v>2</v>
          </cell>
          <cell r="AH1022">
            <v>2</v>
          </cell>
          <cell r="AI1022">
            <v>2</v>
          </cell>
          <cell r="AJ1022" t="str">
            <v>NULL</v>
          </cell>
          <cell r="AK1022">
            <v>9</v>
          </cell>
          <cell r="AL1022" t="str">
            <v>NULL</v>
          </cell>
        </row>
        <row r="1023">
          <cell r="A1023">
            <v>137002</v>
          </cell>
          <cell r="B1023">
            <v>9194141</v>
          </cell>
          <cell r="C1023" t="str">
            <v>Freman College</v>
          </cell>
          <cell r="D1023" t="str">
            <v>East of England</v>
          </cell>
          <cell r="E1023" t="str">
            <v>East of England</v>
          </cell>
          <cell r="F1023" t="str">
            <v>Hertfordshire</v>
          </cell>
          <cell r="G1023" t="str">
            <v>North East Hertfordshire</v>
          </cell>
          <cell r="H1023" t="str">
            <v>SG9 9BT</v>
          </cell>
          <cell r="I1023" t="str">
            <v>Academy Converter</v>
          </cell>
          <cell r="J1023" t="str">
            <v>Secondary</v>
          </cell>
          <cell r="K1023" t="str">
            <v>Has a sixth form</v>
          </cell>
          <cell r="L1023">
            <v>10005599</v>
          </cell>
          <cell r="M1023">
            <v>42320</v>
          </cell>
          <cell r="N1023">
            <v>42321</v>
          </cell>
          <cell r="O1023" t="str">
            <v>Maintained Academy and School Short inspection</v>
          </cell>
          <cell r="P1023" t="str">
            <v>Schools - S8 deemed S5</v>
          </cell>
          <cell r="Q1023">
            <v>117540</v>
          </cell>
          <cell r="R1023">
            <v>2</v>
          </cell>
          <cell r="S1023" t="str">
            <v>NULL</v>
          </cell>
          <cell r="T1023">
            <v>2</v>
          </cell>
          <cell r="U1023">
            <v>2</v>
          </cell>
          <cell r="V1023">
            <v>1</v>
          </cell>
          <cell r="W1023">
            <v>2</v>
          </cell>
          <cell r="X1023" t="str">
            <v>NULL</v>
          </cell>
          <cell r="Y1023" t="str">
            <v>NULL</v>
          </cell>
          <cell r="Z1023">
            <v>2</v>
          </cell>
          <cell r="AA1023" t="str">
            <v>NULL</v>
          </cell>
          <cell r="AB1023" t="str">
            <v>NULL</v>
          </cell>
          <cell r="AC1023" t="str">
            <v>NULL</v>
          </cell>
          <cell r="AD1023">
            <v>2</v>
          </cell>
          <cell r="AE1023" t="str">
            <v>NULL</v>
          </cell>
          <cell r="AF1023">
            <v>2</v>
          </cell>
          <cell r="AG1023">
            <v>2</v>
          </cell>
          <cell r="AH1023">
            <v>2</v>
          </cell>
          <cell r="AI1023">
            <v>2</v>
          </cell>
          <cell r="AJ1023" t="str">
            <v>NULL</v>
          </cell>
          <cell r="AK1023">
            <v>9</v>
          </cell>
          <cell r="AL1023" t="str">
            <v>NULL</v>
          </cell>
        </row>
        <row r="1024">
          <cell r="A1024">
            <v>137029</v>
          </cell>
          <cell r="B1024">
            <v>8815222</v>
          </cell>
          <cell r="C1024" t="str">
            <v>South Benfleet Primary School</v>
          </cell>
          <cell r="D1024" t="str">
            <v>East of England</v>
          </cell>
          <cell r="E1024" t="str">
            <v>East of England</v>
          </cell>
          <cell r="F1024" t="str">
            <v>Essex</v>
          </cell>
          <cell r="G1024" t="str">
            <v>Castle Point</v>
          </cell>
          <cell r="H1024" t="str">
            <v>SS7 5HA</v>
          </cell>
          <cell r="I1024" t="str">
            <v>Academy Converter</v>
          </cell>
          <cell r="J1024" t="str">
            <v>Primary</v>
          </cell>
          <cell r="K1024" t="str">
            <v>Not applicable</v>
          </cell>
          <cell r="L1024">
            <v>10001525</v>
          </cell>
          <cell r="M1024">
            <v>42325</v>
          </cell>
          <cell r="N1024">
            <v>42326</v>
          </cell>
          <cell r="O1024" t="str">
            <v>Maintained Academy and School Short inspection</v>
          </cell>
          <cell r="P1024" t="str">
            <v>Schools - S8 deemed S5</v>
          </cell>
          <cell r="Q1024">
            <v>115262</v>
          </cell>
          <cell r="R1024">
            <v>2</v>
          </cell>
          <cell r="S1024" t="str">
            <v>NULL</v>
          </cell>
          <cell r="T1024">
            <v>2</v>
          </cell>
          <cell r="U1024">
            <v>2</v>
          </cell>
          <cell r="V1024">
            <v>2</v>
          </cell>
          <cell r="W1024">
            <v>2</v>
          </cell>
          <cell r="X1024" t="str">
            <v>NULL</v>
          </cell>
          <cell r="Y1024">
            <v>1</v>
          </cell>
          <cell r="Z1024" t="str">
            <v>NULL</v>
          </cell>
          <cell r="AA1024" t="str">
            <v>NULL</v>
          </cell>
          <cell r="AB1024" t="str">
            <v>NULL</v>
          </cell>
          <cell r="AC1024" t="str">
            <v>NULL</v>
          </cell>
          <cell r="AD1024">
            <v>2</v>
          </cell>
          <cell r="AE1024" t="str">
            <v>NULL</v>
          </cell>
          <cell r="AF1024">
            <v>2</v>
          </cell>
          <cell r="AG1024">
            <v>2</v>
          </cell>
          <cell r="AH1024">
            <v>2</v>
          </cell>
          <cell r="AI1024">
            <v>2</v>
          </cell>
          <cell r="AJ1024" t="str">
            <v>NULL</v>
          </cell>
          <cell r="AK1024">
            <v>2</v>
          </cell>
          <cell r="AL1024">
            <v>9</v>
          </cell>
        </row>
        <row r="1025">
          <cell r="A1025">
            <v>137036</v>
          </cell>
          <cell r="B1025">
            <v>3815404</v>
          </cell>
          <cell r="C1025" t="str">
            <v>Lightcliffe Academy</v>
          </cell>
          <cell r="D1025" t="str">
            <v>Yorkshire and the Humber</v>
          </cell>
          <cell r="E1025" t="str">
            <v>North East, Yorkshire and the Humber</v>
          </cell>
          <cell r="F1025" t="str">
            <v>Calderdale</v>
          </cell>
          <cell r="G1025" t="str">
            <v>Calder Valley</v>
          </cell>
          <cell r="H1025" t="str">
            <v>HX3 8TL</v>
          </cell>
          <cell r="I1025" t="str">
            <v>Academy Sponsor Led</v>
          </cell>
          <cell r="J1025" t="str">
            <v>Secondary</v>
          </cell>
          <cell r="K1025" t="str">
            <v>Has a sixth form</v>
          </cell>
          <cell r="L1025">
            <v>10005208</v>
          </cell>
          <cell r="M1025">
            <v>42312</v>
          </cell>
          <cell r="N1025">
            <v>42313</v>
          </cell>
          <cell r="O1025" t="str">
            <v>Schools into Special Measures Visit 4</v>
          </cell>
          <cell r="P1025" t="str">
            <v>Schools - S8</v>
          </cell>
          <cell r="Q1025" t="str">
            <v>NULL</v>
          </cell>
          <cell r="R1025" t="str">
            <v>NULL</v>
          </cell>
          <cell r="S1025" t="str">
            <v>NULL</v>
          </cell>
          <cell r="T1025" t="str">
            <v>NULL</v>
          </cell>
          <cell r="U1025" t="str">
            <v>NULL</v>
          </cell>
          <cell r="V1025" t="str">
            <v>NULL</v>
          </cell>
          <cell r="W1025" t="str">
            <v>NULL</v>
          </cell>
          <cell r="X1025" t="str">
            <v>NULL</v>
          </cell>
          <cell r="Y1025" t="str">
            <v>NULL</v>
          </cell>
          <cell r="Z1025" t="str">
            <v>NULL</v>
          </cell>
          <cell r="AA1025" t="str">
            <v>NULL</v>
          </cell>
          <cell r="AB1025" t="str">
            <v>NULL</v>
          </cell>
          <cell r="AC1025" t="str">
            <v>NULL</v>
          </cell>
          <cell r="AD1025">
            <v>4</v>
          </cell>
          <cell r="AE1025" t="str">
            <v>SM</v>
          </cell>
          <cell r="AF1025">
            <v>4</v>
          </cell>
          <cell r="AG1025">
            <v>4</v>
          </cell>
          <cell r="AH1025">
            <v>4</v>
          </cell>
          <cell r="AI1025">
            <v>4</v>
          </cell>
          <cell r="AJ1025" t="str">
            <v>NULL</v>
          </cell>
          <cell r="AK1025" t="str">
            <v>NULL</v>
          </cell>
          <cell r="AL1025" t="str">
            <v>NULL</v>
          </cell>
        </row>
        <row r="1026">
          <cell r="A1026">
            <v>137051</v>
          </cell>
          <cell r="B1026">
            <v>8854434</v>
          </cell>
          <cell r="C1026" t="str">
            <v>Nunnery Wood High School</v>
          </cell>
          <cell r="D1026" t="str">
            <v>West Midlands</v>
          </cell>
          <cell r="E1026" t="str">
            <v>West Midlands</v>
          </cell>
          <cell r="F1026" t="str">
            <v>Worcestershire</v>
          </cell>
          <cell r="G1026" t="str">
            <v>Worcester</v>
          </cell>
          <cell r="H1026" t="str">
            <v>WR5 2LT</v>
          </cell>
          <cell r="I1026" t="str">
            <v>Academy Converter</v>
          </cell>
          <cell r="J1026" t="str">
            <v>Secondary</v>
          </cell>
          <cell r="K1026" t="str">
            <v>Does not have a sixth form</v>
          </cell>
          <cell r="L1026">
            <v>10001518</v>
          </cell>
          <cell r="M1026">
            <v>42347</v>
          </cell>
          <cell r="N1026">
            <v>42348</v>
          </cell>
          <cell r="O1026" t="str">
            <v>Maintained Academy and School Short inspection</v>
          </cell>
          <cell r="P1026" t="str">
            <v>Schools - S8 deemed S5</v>
          </cell>
          <cell r="Q1026">
            <v>116979</v>
          </cell>
          <cell r="R1026">
            <v>2</v>
          </cell>
          <cell r="S1026" t="str">
            <v>NULL</v>
          </cell>
          <cell r="T1026">
            <v>2</v>
          </cell>
          <cell r="U1026">
            <v>2</v>
          </cell>
          <cell r="V1026">
            <v>2</v>
          </cell>
          <cell r="W1026">
            <v>2</v>
          </cell>
          <cell r="X1026" t="str">
            <v>NULL</v>
          </cell>
          <cell r="Y1026" t="str">
            <v>NULL</v>
          </cell>
          <cell r="Z1026" t="str">
            <v>NULL</v>
          </cell>
          <cell r="AA1026" t="str">
            <v>NULL</v>
          </cell>
          <cell r="AB1026" t="str">
            <v>NULL</v>
          </cell>
          <cell r="AC1026" t="str">
            <v>NULL</v>
          </cell>
          <cell r="AD1026">
            <v>2</v>
          </cell>
          <cell r="AE1026" t="str">
            <v>NULL</v>
          </cell>
          <cell r="AF1026">
            <v>2</v>
          </cell>
          <cell r="AG1026">
            <v>2</v>
          </cell>
          <cell r="AH1026">
            <v>2</v>
          </cell>
          <cell r="AI1026">
            <v>2</v>
          </cell>
          <cell r="AJ1026" t="str">
            <v>NULL</v>
          </cell>
          <cell r="AK1026">
            <v>9</v>
          </cell>
          <cell r="AL1026" t="str">
            <v>NULL</v>
          </cell>
        </row>
        <row r="1027">
          <cell r="A1027">
            <v>137071</v>
          </cell>
          <cell r="B1027">
            <v>8862000</v>
          </cell>
          <cell r="C1027" t="str">
            <v>St Johns Church of England Primary School</v>
          </cell>
          <cell r="D1027" t="str">
            <v>South East</v>
          </cell>
          <cell r="E1027" t="str">
            <v>South East</v>
          </cell>
          <cell r="F1027" t="str">
            <v>Kent</v>
          </cell>
          <cell r="G1027" t="str">
            <v>Canterbury</v>
          </cell>
          <cell r="H1027" t="str">
            <v>CT1 1BD</v>
          </cell>
          <cell r="I1027" t="str">
            <v>Voluntary Controlled School</v>
          </cell>
          <cell r="J1027" t="str">
            <v>Primary</v>
          </cell>
          <cell r="K1027" t="str">
            <v>Does not have a sixth form</v>
          </cell>
          <cell r="L1027">
            <v>10005241</v>
          </cell>
          <cell r="M1027">
            <v>42317</v>
          </cell>
          <cell r="N1027">
            <v>42318</v>
          </cell>
          <cell r="O1027" t="str">
            <v>Schools into Special Measures Visit 5</v>
          </cell>
          <cell r="P1027" t="str">
            <v>Schools - S8</v>
          </cell>
          <cell r="Q1027" t="str">
            <v>NULL</v>
          </cell>
          <cell r="R1027" t="str">
            <v>NULL</v>
          </cell>
          <cell r="S1027" t="str">
            <v>NULL</v>
          </cell>
          <cell r="T1027" t="str">
            <v>NULL</v>
          </cell>
          <cell r="U1027" t="str">
            <v>NULL</v>
          </cell>
          <cell r="V1027" t="str">
            <v>NULL</v>
          </cell>
          <cell r="W1027" t="str">
            <v>NULL</v>
          </cell>
          <cell r="X1027" t="str">
            <v>NULL</v>
          </cell>
          <cell r="Y1027" t="str">
            <v>NULL</v>
          </cell>
          <cell r="Z1027" t="str">
            <v>NULL</v>
          </cell>
          <cell r="AA1027" t="str">
            <v>NULL</v>
          </cell>
          <cell r="AB1027" t="str">
            <v>NULL</v>
          </cell>
          <cell r="AC1027" t="str">
            <v>NULL</v>
          </cell>
          <cell r="AD1027">
            <v>4</v>
          </cell>
          <cell r="AE1027" t="str">
            <v>SM</v>
          </cell>
          <cell r="AF1027">
            <v>4</v>
          </cell>
          <cell r="AG1027">
            <v>4</v>
          </cell>
          <cell r="AH1027">
            <v>4</v>
          </cell>
          <cell r="AI1027">
            <v>4</v>
          </cell>
          <cell r="AJ1027" t="str">
            <v>NULL</v>
          </cell>
          <cell r="AK1027" t="str">
            <v>NULL</v>
          </cell>
          <cell r="AL1027" t="str">
            <v>NULL</v>
          </cell>
        </row>
        <row r="1028">
          <cell r="A1028">
            <v>137076</v>
          </cell>
          <cell r="B1028">
            <v>9082000</v>
          </cell>
          <cell r="C1028" t="str">
            <v>Treverbyn Academy</v>
          </cell>
          <cell r="D1028" t="str">
            <v>South West</v>
          </cell>
          <cell r="E1028" t="str">
            <v>South West</v>
          </cell>
          <cell r="F1028" t="str">
            <v>Cornwall</v>
          </cell>
          <cell r="G1028" t="str">
            <v>St Austell and Newquay</v>
          </cell>
          <cell r="H1028" t="str">
            <v>PL26 8TL</v>
          </cell>
          <cell r="I1028" t="str">
            <v>Academy Sponsor Led</v>
          </cell>
          <cell r="J1028" t="str">
            <v>Primary</v>
          </cell>
          <cell r="K1028" t="str">
            <v>Not applicable</v>
          </cell>
          <cell r="L1028">
            <v>10005877</v>
          </cell>
          <cell r="M1028">
            <v>42290</v>
          </cell>
          <cell r="N1028">
            <v>42290</v>
          </cell>
          <cell r="O1028" t="str">
            <v>Requires Improvement monitoring Visit 1</v>
          </cell>
          <cell r="P1028" t="str">
            <v>Schools - S8</v>
          </cell>
          <cell r="Q1028" t="str">
            <v>NULL</v>
          </cell>
          <cell r="R1028" t="str">
            <v>NULL</v>
          </cell>
          <cell r="S1028" t="str">
            <v>NULL</v>
          </cell>
          <cell r="T1028" t="str">
            <v>NULL</v>
          </cell>
          <cell r="U1028" t="str">
            <v>NULL</v>
          </cell>
          <cell r="V1028" t="str">
            <v>NULL</v>
          </cell>
          <cell r="W1028" t="str">
            <v>NULL</v>
          </cell>
          <cell r="X1028" t="str">
            <v>NULL</v>
          </cell>
          <cell r="Y1028" t="str">
            <v>NULL</v>
          </cell>
          <cell r="Z1028" t="str">
            <v>NULL</v>
          </cell>
          <cell r="AA1028" t="str">
            <v>NULL</v>
          </cell>
          <cell r="AB1028" t="str">
            <v>NULL</v>
          </cell>
          <cell r="AC1028" t="str">
            <v>NULL</v>
          </cell>
          <cell r="AD1028">
            <v>3</v>
          </cell>
          <cell r="AE1028" t="str">
            <v>NULL</v>
          </cell>
          <cell r="AF1028">
            <v>3</v>
          </cell>
          <cell r="AG1028">
            <v>3</v>
          </cell>
          <cell r="AH1028">
            <v>2</v>
          </cell>
          <cell r="AI1028">
            <v>3</v>
          </cell>
          <cell r="AJ1028" t="str">
            <v>NULL</v>
          </cell>
          <cell r="AK1028">
            <v>3</v>
          </cell>
          <cell r="AL1028">
            <v>9</v>
          </cell>
        </row>
        <row r="1029">
          <cell r="A1029">
            <v>137078</v>
          </cell>
          <cell r="B1029">
            <v>3125407</v>
          </cell>
          <cell r="C1029" t="str">
            <v>Hewens College</v>
          </cell>
          <cell r="D1029" t="str">
            <v>London</v>
          </cell>
          <cell r="E1029" t="str">
            <v>London</v>
          </cell>
          <cell r="F1029" t="str">
            <v>Hillingdon</v>
          </cell>
          <cell r="G1029" t="str">
            <v>Hayes and Harlington</v>
          </cell>
          <cell r="H1029" t="str">
            <v>UB4 8JP</v>
          </cell>
          <cell r="I1029" t="str">
            <v>Academy Converter</v>
          </cell>
          <cell r="J1029" t="str">
            <v>Secondary</v>
          </cell>
          <cell r="K1029" t="str">
            <v>Has a sixth form</v>
          </cell>
          <cell r="L1029">
            <v>10001076</v>
          </cell>
          <cell r="M1029">
            <v>42318</v>
          </cell>
          <cell r="N1029">
            <v>42319</v>
          </cell>
          <cell r="O1029" t="str">
            <v>Maintained Academy and School Short inspection</v>
          </cell>
          <cell r="P1029" t="str">
            <v>Schools - S8 deemed S5</v>
          </cell>
          <cell r="Q1029">
            <v>102447</v>
          </cell>
          <cell r="R1029">
            <v>2</v>
          </cell>
          <cell r="S1029" t="str">
            <v>NULL</v>
          </cell>
          <cell r="T1029">
            <v>2</v>
          </cell>
          <cell r="U1029">
            <v>2</v>
          </cell>
          <cell r="V1029">
            <v>2</v>
          </cell>
          <cell r="W1029">
            <v>2</v>
          </cell>
          <cell r="X1029" t="str">
            <v>NULL</v>
          </cell>
          <cell r="Y1029" t="str">
            <v>NULL</v>
          </cell>
          <cell r="Z1029">
            <v>2</v>
          </cell>
          <cell r="AA1029" t="str">
            <v>NULL</v>
          </cell>
          <cell r="AB1029" t="str">
            <v>NULL</v>
          </cell>
          <cell r="AC1029" t="str">
            <v>NULL</v>
          </cell>
          <cell r="AD1029">
            <v>2</v>
          </cell>
          <cell r="AE1029" t="str">
            <v>NULL</v>
          </cell>
          <cell r="AF1029">
            <v>2</v>
          </cell>
          <cell r="AG1029">
            <v>2</v>
          </cell>
          <cell r="AH1029">
            <v>3</v>
          </cell>
          <cell r="AI1029">
            <v>2</v>
          </cell>
          <cell r="AJ1029" t="str">
            <v>NULL</v>
          </cell>
          <cell r="AK1029">
            <v>9</v>
          </cell>
          <cell r="AL1029" t="str">
            <v>NULL</v>
          </cell>
        </row>
        <row r="1030">
          <cell r="A1030">
            <v>137084</v>
          </cell>
          <cell r="B1030">
            <v>8744001</v>
          </cell>
          <cell r="C1030" t="str">
            <v>The Voyager Academy</v>
          </cell>
          <cell r="D1030" t="str">
            <v>East of England</v>
          </cell>
          <cell r="E1030" t="str">
            <v>East of England</v>
          </cell>
          <cell r="F1030" t="str">
            <v>Peterborough</v>
          </cell>
          <cell r="G1030" t="str">
            <v>Peterborough</v>
          </cell>
          <cell r="H1030" t="str">
            <v>PE4 6HX</v>
          </cell>
          <cell r="I1030" t="str">
            <v>Academy Sponsor Led</v>
          </cell>
          <cell r="J1030" t="str">
            <v>Secondary</v>
          </cell>
          <cell r="K1030" t="str">
            <v>Has a sixth form</v>
          </cell>
          <cell r="L1030">
            <v>10005298</v>
          </cell>
          <cell r="M1030">
            <v>42318</v>
          </cell>
          <cell r="N1030">
            <v>42319</v>
          </cell>
          <cell r="O1030" t="str">
            <v>Schools into Special Measures Visit 5</v>
          </cell>
          <cell r="P1030" t="str">
            <v>Schools - S8</v>
          </cell>
          <cell r="Q1030" t="str">
            <v>NULL</v>
          </cell>
          <cell r="R1030" t="str">
            <v>NULL</v>
          </cell>
          <cell r="S1030" t="str">
            <v>NULL</v>
          </cell>
          <cell r="T1030" t="str">
            <v>NULL</v>
          </cell>
          <cell r="U1030" t="str">
            <v>NULL</v>
          </cell>
          <cell r="V1030" t="str">
            <v>NULL</v>
          </cell>
          <cell r="W1030" t="str">
            <v>NULL</v>
          </cell>
          <cell r="X1030" t="str">
            <v>NULL</v>
          </cell>
          <cell r="Y1030" t="str">
            <v>NULL</v>
          </cell>
          <cell r="Z1030" t="str">
            <v>NULL</v>
          </cell>
          <cell r="AA1030" t="str">
            <v>NULL</v>
          </cell>
          <cell r="AB1030" t="str">
            <v>NULL</v>
          </cell>
          <cell r="AC1030" t="str">
            <v>NULL</v>
          </cell>
          <cell r="AD1030">
            <v>4</v>
          </cell>
          <cell r="AE1030" t="str">
            <v>SM</v>
          </cell>
          <cell r="AF1030">
            <v>4</v>
          </cell>
          <cell r="AG1030">
            <v>4</v>
          </cell>
          <cell r="AH1030">
            <v>4</v>
          </cell>
          <cell r="AI1030">
            <v>4</v>
          </cell>
          <cell r="AJ1030" t="str">
            <v>NULL</v>
          </cell>
          <cell r="AK1030" t="str">
            <v>NULL</v>
          </cell>
          <cell r="AL1030" t="str">
            <v>NULL</v>
          </cell>
        </row>
        <row r="1031">
          <cell r="A1031">
            <v>137110</v>
          </cell>
          <cell r="B1031">
            <v>9194080</v>
          </cell>
          <cell r="C1031" t="str">
            <v>Longdean School</v>
          </cell>
          <cell r="D1031" t="str">
            <v>East of England</v>
          </cell>
          <cell r="E1031" t="str">
            <v>East of England</v>
          </cell>
          <cell r="F1031" t="str">
            <v>Hertfordshire</v>
          </cell>
          <cell r="G1031" t="str">
            <v>Hemel Hempstead</v>
          </cell>
          <cell r="H1031" t="str">
            <v>HP3 8JB</v>
          </cell>
          <cell r="I1031" t="str">
            <v>Academy Converter</v>
          </cell>
          <cell r="J1031" t="str">
            <v>Secondary</v>
          </cell>
          <cell r="K1031" t="str">
            <v>Has a sixth form</v>
          </cell>
          <cell r="L1031">
            <v>10005611</v>
          </cell>
          <cell r="M1031">
            <v>42340</v>
          </cell>
          <cell r="N1031">
            <v>42341</v>
          </cell>
          <cell r="O1031" t="str">
            <v>Maintained Academy and School Short inspection</v>
          </cell>
          <cell r="P1031" t="str">
            <v>Schools - S8 deemed S5</v>
          </cell>
          <cell r="Q1031">
            <v>117523</v>
          </cell>
          <cell r="R1031">
            <v>2</v>
          </cell>
          <cell r="S1031" t="str">
            <v>NULL</v>
          </cell>
          <cell r="T1031">
            <v>2</v>
          </cell>
          <cell r="U1031">
            <v>2</v>
          </cell>
          <cell r="V1031">
            <v>2</v>
          </cell>
          <cell r="W1031">
            <v>2</v>
          </cell>
          <cell r="X1031" t="str">
            <v>NULL</v>
          </cell>
          <cell r="Y1031" t="str">
            <v>NULL</v>
          </cell>
          <cell r="Z1031">
            <v>2</v>
          </cell>
          <cell r="AA1031" t="str">
            <v>NULL</v>
          </cell>
          <cell r="AB1031" t="str">
            <v>NULL</v>
          </cell>
          <cell r="AC1031" t="str">
            <v>NULL</v>
          </cell>
          <cell r="AD1031">
            <v>2</v>
          </cell>
          <cell r="AE1031" t="str">
            <v>NULL</v>
          </cell>
          <cell r="AF1031">
            <v>2</v>
          </cell>
          <cell r="AG1031">
            <v>2</v>
          </cell>
          <cell r="AH1031">
            <v>2</v>
          </cell>
          <cell r="AI1031">
            <v>2</v>
          </cell>
          <cell r="AJ1031" t="str">
            <v>NULL</v>
          </cell>
          <cell r="AK1031" t="str">
            <v>NULL</v>
          </cell>
          <cell r="AL1031" t="str">
            <v>NULL</v>
          </cell>
        </row>
        <row r="1032">
          <cell r="A1032">
            <v>137117</v>
          </cell>
          <cell r="B1032">
            <v>8914001</v>
          </cell>
          <cell r="C1032" t="str">
            <v>Retford Oaks Academy</v>
          </cell>
          <cell r="D1032" t="str">
            <v>East Midlands</v>
          </cell>
          <cell r="E1032" t="str">
            <v>East Midlands</v>
          </cell>
          <cell r="F1032" t="str">
            <v>Nottinghamshire</v>
          </cell>
          <cell r="G1032" t="str">
            <v>Bassetlaw</v>
          </cell>
          <cell r="H1032" t="str">
            <v>DN22 7NJ</v>
          </cell>
          <cell r="I1032" t="str">
            <v>Academy Sponsor Led</v>
          </cell>
          <cell r="J1032" t="str">
            <v>Secondary</v>
          </cell>
          <cell r="K1032" t="str">
            <v>Has a sixth form</v>
          </cell>
          <cell r="L1032">
            <v>10005933</v>
          </cell>
          <cell r="M1032">
            <v>42340</v>
          </cell>
          <cell r="N1032">
            <v>42340</v>
          </cell>
          <cell r="O1032" t="str">
            <v>Requires Improvement monitoring Visit 1</v>
          </cell>
          <cell r="P1032" t="str">
            <v>Schools - S8</v>
          </cell>
          <cell r="Q1032" t="str">
            <v>NULL</v>
          </cell>
          <cell r="R1032" t="str">
            <v>NULL</v>
          </cell>
          <cell r="S1032" t="str">
            <v>NULL</v>
          </cell>
          <cell r="T1032" t="str">
            <v>NULL</v>
          </cell>
          <cell r="U1032" t="str">
            <v>NULL</v>
          </cell>
          <cell r="V1032" t="str">
            <v>NULL</v>
          </cell>
          <cell r="W1032" t="str">
            <v>NULL</v>
          </cell>
          <cell r="X1032" t="str">
            <v>NULL</v>
          </cell>
          <cell r="Y1032" t="str">
            <v>NULL</v>
          </cell>
          <cell r="Z1032" t="str">
            <v>NULL</v>
          </cell>
          <cell r="AA1032" t="str">
            <v>NULL</v>
          </cell>
          <cell r="AB1032" t="str">
            <v>NULL</v>
          </cell>
          <cell r="AC1032" t="str">
            <v>NULL</v>
          </cell>
          <cell r="AD1032">
            <v>3</v>
          </cell>
          <cell r="AE1032" t="str">
            <v>NULL</v>
          </cell>
          <cell r="AF1032">
            <v>3</v>
          </cell>
          <cell r="AG1032">
            <v>3</v>
          </cell>
          <cell r="AH1032">
            <v>3</v>
          </cell>
          <cell r="AI1032">
            <v>3</v>
          </cell>
          <cell r="AJ1032" t="str">
            <v>NULL</v>
          </cell>
          <cell r="AK1032">
            <v>9</v>
          </cell>
          <cell r="AL1032">
            <v>3</v>
          </cell>
        </row>
        <row r="1033">
          <cell r="A1033">
            <v>137122</v>
          </cell>
          <cell r="B1033">
            <v>8414000</v>
          </cell>
          <cell r="C1033" t="str">
            <v>Darlington School of Maths and Science</v>
          </cell>
          <cell r="D1033" t="str">
            <v>North East</v>
          </cell>
          <cell r="E1033" t="str">
            <v>North East, Yorkshire and the Humber</v>
          </cell>
          <cell r="F1033" t="str">
            <v>Darlington</v>
          </cell>
          <cell r="G1033" t="str">
            <v>Darlington</v>
          </cell>
          <cell r="H1033" t="str">
            <v>DL3 9SH</v>
          </cell>
          <cell r="I1033" t="str">
            <v>Academy Sponsor Led</v>
          </cell>
          <cell r="J1033" t="str">
            <v>Secondary</v>
          </cell>
          <cell r="K1033" t="str">
            <v>Not applicable</v>
          </cell>
          <cell r="L1033">
            <v>10002527</v>
          </cell>
          <cell r="M1033">
            <v>42319</v>
          </cell>
          <cell r="N1033">
            <v>42320</v>
          </cell>
          <cell r="O1033" t="str">
            <v>Requires Improvement S5 Reinspection Visit 1</v>
          </cell>
          <cell r="P1033" t="str">
            <v>Schools - S5</v>
          </cell>
          <cell r="Q1033" t="str">
            <v>NULL</v>
          </cell>
          <cell r="R1033">
            <v>3</v>
          </cell>
          <cell r="S1033" t="str">
            <v>NULL</v>
          </cell>
          <cell r="T1033">
            <v>3</v>
          </cell>
          <cell r="U1033">
            <v>3</v>
          </cell>
          <cell r="V1033">
            <v>3</v>
          </cell>
          <cell r="W1033">
            <v>3</v>
          </cell>
          <cell r="X1033" t="str">
            <v>NULL</v>
          </cell>
          <cell r="Y1033" t="str">
            <v>NULL</v>
          </cell>
          <cell r="Z1033" t="str">
            <v>NULL</v>
          </cell>
          <cell r="AA1033" t="str">
            <v>NULL</v>
          </cell>
          <cell r="AB1033" t="str">
            <v>NULL</v>
          </cell>
          <cell r="AC1033" t="str">
            <v>NULL</v>
          </cell>
          <cell r="AD1033">
            <v>3</v>
          </cell>
          <cell r="AE1033" t="str">
            <v>NULL</v>
          </cell>
          <cell r="AF1033">
            <v>3</v>
          </cell>
          <cell r="AG1033">
            <v>2</v>
          </cell>
          <cell r="AH1033">
            <v>2</v>
          </cell>
          <cell r="AI1033">
            <v>2</v>
          </cell>
          <cell r="AJ1033" t="str">
            <v>NULL</v>
          </cell>
          <cell r="AK1033" t="str">
            <v>NULL</v>
          </cell>
          <cell r="AL1033" t="str">
            <v>NULL</v>
          </cell>
        </row>
        <row r="1034">
          <cell r="A1034">
            <v>137161</v>
          </cell>
          <cell r="B1034">
            <v>8554003</v>
          </cell>
          <cell r="C1034" t="str">
            <v>The Robert Smyth Academy</v>
          </cell>
          <cell r="D1034" t="str">
            <v>East Midlands</v>
          </cell>
          <cell r="E1034" t="str">
            <v>East Midlands</v>
          </cell>
          <cell r="F1034" t="str">
            <v>Leicestershire</v>
          </cell>
          <cell r="G1034" t="str">
            <v>Harborough</v>
          </cell>
          <cell r="H1034" t="str">
            <v>LE16 7JG</v>
          </cell>
          <cell r="I1034" t="str">
            <v>Academy Converter</v>
          </cell>
          <cell r="J1034" t="str">
            <v>Secondary</v>
          </cell>
          <cell r="K1034" t="str">
            <v>Has a sixth form</v>
          </cell>
          <cell r="L1034">
            <v>10006360</v>
          </cell>
          <cell r="M1034">
            <v>42282</v>
          </cell>
          <cell r="N1034">
            <v>42282</v>
          </cell>
          <cell r="O1034" t="str">
            <v>Requires Improvement monitoring Visit 1</v>
          </cell>
          <cell r="P1034" t="str">
            <v>Schools - S8</v>
          </cell>
          <cell r="Q1034">
            <v>120237</v>
          </cell>
          <cell r="R1034" t="str">
            <v>NULL</v>
          </cell>
          <cell r="S1034" t="str">
            <v>NULL</v>
          </cell>
          <cell r="T1034" t="str">
            <v>NULL</v>
          </cell>
          <cell r="U1034" t="str">
            <v>NULL</v>
          </cell>
          <cell r="V1034" t="str">
            <v>NULL</v>
          </cell>
          <cell r="W1034" t="str">
            <v>NULL</v>
          </cell>
          <cell r="X1034" t="str">
            <v>NULL</v>
          </cell>
          <cell r="Y1034" t="str">
            <v>NULL</v>
          </cell>
          <cell r="Z1034" t="str">
            <v>NULL</v>
          </cell>
          <cell r="AA1034" t="str">
            <v>NULL</v>
          </cell>
          <cell r="AB1034" t="str">
            <v>NULL</v>
          </cell>
          <cell r="AC1034" t="str">
            <v>NULL</v>
          </cell>
          <cell r="AD1034">
            <v>3</v>
          </cell>
          <cell r="AE1034" t="str">
            <v>NULL</v>
          </cell>
          <cell r="AF1034">
            <v>3</v>
          </cell>
          <cell r="AG1034">
            <v>3</v>
          </cell>
          <cell r="AH1034">
            <v>3</v>
          </cell>
          <cell r="AI1034">
            <v>3</v>
          </cell>
          <cell r="AJ1034" t="str">
            <v>NULL</v>
          </cell>
          <cell r="AK1034">
            <v>9</v>
          </cell>
          <cell r="AL1034">
            <v>2</v>
          </cell>
        </row>
        <row r="1035">
          <cell r="A1035">
            <v>137165</v>
          </cell>
          <cell r="B1035">
            <v>3314027</v>
          </cell>
          <cell r="C1035" t="str">
            <v>Woodlands Academy</v>
          </cell>
          <cell r="D1035" t="str">
            <v>West Midlands</v>
          </cell>
          <cell r="E1035" t="str">
            <v>West Midlands</v>
          </cell>
          <cell r="F1035" t="str">
            <v>Coventry</v>
          </cell>
          <cell r="G1035" t="str">
            <v>Coventry North West</v>
          </cell>
          <cell r="H1035" t="str">
            <v>CV5 7FF</v>
          </cell>
          <cell r="I1035" t="str">
            <v>Academy Converter</v>
          </cell>
          <cell r="J1035" t="str">
            <v>Secondary</v>
          </cell>
          <cell r="K1035" t="str">
            <v>Has a sixth form</v>
          </cell>
          <cell r="L1035">
            <v>10008247</v>
          </cell>
          <cell r="M1035">
            <v>42290</v>
          </cell>
          <cell r="N1035">
            <v>42290</v>
          </cell>
          <cell r="O1035" t="str">
            <v>Requires Improvement monitoring Visit 1</v>
          </cell>
          <cell r="P1035" t="str">
            <v>Schools - S8</v>
          </cell>
          <cell r="Q1035">
            <v>103730</v>
          </cell>
          <cell r="R1035" t="str">
            <v>NULL</v>
          </cell>
          <cell r="S1035" t="str">
            <v>NULL</v>
          </cell>
          <cell r="T1035" t="str">
            <v>NULL</v>
          </cell>
          <cell r="U1035" t="str">
            <v>NULL</v>
          </cell>
          <cell r="V1035" t="str">
            <v>NULL</v>
          </cell>
          <cell r="W1035" t="str">
            <v>NULL</v>
          </cell>
          <cell r="X1035" t="str">
            <v>NULL</v>
          </cell>
          <cell r="Y1035" t="str">
            <v>NULL</v>
          </cell>
          <cell r="Z1035" t="str">
            <v>NULL</v>
          </cell>
          <cell r="AA1035" t="str">
            <v>NULL</v>
          </cell>
          <cell r="AB1035" t="str">
            <v>NULL</v>
          </cell>
          <cell r="AC1035" t="str">
            <v>NULL</v>
          </cell>
          <cell r="AD1035">
            <v>3</v>
          </cell>
          <cell r="AE1035" t="str">
            <v>NULL</v>
          </cell>
          <cell r="AF1035">
            <v>3</v>
          </cell>
          <cell r="AG1035">
            <v>3</v>
          </cell>
          <cell r="AH1035">
            <v>2</v>
          </cell>
          <cell r="AI1035">
            <v>3</v>
          </cell>
          <cell r="AJ1035" t="str">
            <v>NULL</v>
          </cell>
          <cell r="AK1035">
            <v>9</v>
          </cell>
          <cell r="AL1035">
            <v>3</v>
          </cell>
        </row>
        <row r="1036">
          <cell r="A1036">
            <v>137172</v>
          </cell>
          <cell r="B1036">
            <v>9374240</v>
          </cell>
          <cell r="C1036" t="str">
            <v>Alcester Academy</v>
          </cell>
          <cell r="D1036" t="str">
            <v>West Midlands</v>
          </cell>
          <cell r="E1036" t="str">
            <v>West Midlands</v>
          </cell>
          <cell r="F1036" t="str">
            <v>Warwickshire</v>
          </cell>
          <cell r="G1036" t="str">
            <v>Stratford-on-Avon</v>
          </cell>
          <cell r="H1036" t="str">
            <v>B49 6QQ</v>
          </cell>
          <cell r="I1036" t="str">
            <v>Academy Converter</v>
          </cell>
          <cell r="J1036" t="str">
            <v>Secondary</v>
          </cell>
          <cell r="K1036" t="str">
            <v>Does not have a sixth form</v>
          </cell>
          <cell r="L1036">
            <v>10002465</v>
          </cell>
          <cell r="M1036">
            <v>42298</v>
          </cell>
          <cell r="N1036">
            <v>42299</v>
          </cell>
          <cell r="O1036" t="str">
            <v>Requires Improvement S5 Reinspection Visit 1</v>
          </cell>
          <cell r="P1036" t="str">
            <v>Schools - S5</v>
          </cell>
          <cell r="Q1036">
            <v>125750</v>
          </cell>
          <cell r="R1036">
            <v>2</v>
          </cell>
          <cell r="S1036" t="str">
            <v>NULL</v>
          </cell>
          <cell r="T1036">
            <v>2</v>
          </cell>
          <cell r="U1036">
            <v>2</v>
          </cell>
          <cell r="V1036">
            <v>1</v>
          </cell>
          <cell r="W1036">
            <v>1</v>
          </cell>
          <cell r="X1036" t="str">
            <v>NULL</v>
          </cell>
          <cell r="Y1036" t="str">
            <v>NULL</v>
          </cell>
          <cell r="Z1036" t="str">
            <v>NULL</v>
          </cell>
          <cell r="AA1036" t="str">
            <v>NULL</v>
          </cell>
          <cell r="AB1036" t="str">
            <v>NULL</v>
          </cell>
          <cell r="AC1036" t="str">
            <v>NULL</v>
          </cell>
          <cell r="AD1036">
            <v>3</v>
          </cell>
          <cell r="AE1036" t="str">
            <v>NULL</v>
          </cell>
          <cell r="AF1036">
            <v>3</v>
          </cell>
          <cell r="AG1036">
            <v>3</v>
          </cell>
          <cell r="AH1036">
            <v>2</v>
          </cell>
          <cell r="AI1036">
            <v>3</v>
          </cell>
          <cell r="AJ1036" t="str">
            <v>NULL</v>
          </cell>
          <cell r="AK1036" t="str">
            <v>NULL</v>
          </cell>
          <cell r="AL1036" t="str">
            <v>NULL</v>
          </cell>
        </row>
        <row r="1037">
          <cell r="A1037">
            <v>137187</v>
          </cell>
          <cell r="B1037">
            <v>8734077</v>
          </cell>
          <cell r="C1037" t="str">
            <v>Ernulf Academy</v>
          </cell>
          <cell r="D1037" t="str">
            <v>East of England</v>
          </cell>
          <cell r="E1037" t="str">
            <v>East of England</v>
          </cell>
          <cell r="F1037" t="str">
            <v>Cambridgeshire</v>
          </cell>
          <cell r="G1037" t="str">
            <v>Huntingdon</v>
          </cell>
          <cell r="H1037" t="str">
            <v>PE19 2SH</v>
          </cell>
          <cell r="I1037" t="str">
            <v>Academy Converter</v>
          </cell>
          <cell r="J1037" t="str">
            <v>Secondary</v>
          </cell>
          <cell r="K1037" t="str">
            <v>Has a sixth form</v>
          </cell>
          <cell r="L1037">
            <v>10004094</v>
          </cell>
          <cell r="M1037">
            <v>42313</v>
          </cell>
          <cell r="N1037">
            <v>42313</v>
          </cell>
          <cell r="O1037" t="str">
            <v>Requires Improvement monitoring Visit 2</v>
          </cell>
          <cell r="P1037" t="str">
            <v>Schools - S8</v>
          </cell>
          <cell r="Q1037">
            <v>110878</v>
          </cell>
          <cell r="R1037" t="str">
            <v>NULL</v>
          </cell>
          <cell r="S1037" t="str">
            <v>NULL</v>
          </cell>
          <cell r="T1037" t="str">
            <v>NULL</v>
          </cell>
          <cell r="U1037" t="str">
            <v>NULL</v>
          </cell>
          <cell r="V1037" t="str">
            <v>NULL</v>
          </cell>
          <cell r="W1037" t="str">
            <v>NULL</v>
          </cell>
          <cell r="X1037" t="str">
            <v>NULL</v>
          </cell>
          <cell r="Y1037" t="str">
            <v>NULL</v>
          </cell>
          <cell r="Z1037" t="str">
            <v>NULL</v>
          </cell>
          <cell r="AA1037" t="str">
            <v>NULL</v>
          </cell>
          <cell r="AB1037" t="str">
            <v>NULL</v>
          </cell>
          <cell r="AC1037" t="str">
            <v>NULL</v>
          </cell>
          <cell r="AD1037">
            <v>3</v>
          </cell>
          <cell r="AE1037" t="str">
            <v>NULL</v>
          </cell>
          <cell r="AF1037">
            <v>3</v>
          </cell>
          <cell r="AG1037">
            <v>3</v>
          </cell>
          <cell r="AH1037">
            <v>3</v>
          </cell>
          <cell r="AI1037">
            <v>3</v>
          </cell>
          <cell r="AJ1037" t="str">
            <v>NULL</v>
          </cell>
          <cell r="AK1037">
            <v>9</v>
          </cell>
          <cell r="AL1037">
            <v>3</v>
          </cell>
        </row>
        <row r="1038">
          <cell r="A1038">
            <v>137208</v>
          </cell>
          <cell r="B1038">
            <v>9354098</v>
          </cell>
          <cell r="C1038" t="str">
            <v>Holbrook Academy</v>
          </cell>
          <cell r="D1038" t="str">
            <v>East of England</v>
          </cell>
          <cell r="E1038" t="str">
            <v>East of England</v>
          </cell>
          <cell r="F1038" t="str">
            <v>Suffolk</v>
          </cell>
          <cell r="G1038" t="str">
            <v>South Suffolk</v>
          </cell>
          <cell r="H1038" t="str">
            <v>IP9 2QX</v>
          </cell>
          <cell r="I1038" t="str">
            <v>Academy Converter</v>
          </cell>
          <cell r="J1038" t="str">
            <v>Secondary</v>
          </cell>
          <cell r="K1038" t="str">
            <v>Does not have a sixth form</v>
          </cell>
          <cell r="L1038">
            <v>10001880</v>
          </cell>
          <cell r="M1038">
            <v>42298</v>
          </cell>
          <cell r="N1038">
            <v>42299</v>
          </cell>
          <cell r="O1038" t="str">
            <v>Requires Improvement S5 Reinspection Visit 1</v>
          </cell>
          <cell r="P1038" t="str">
            <v>Schools - S5</v>
          </cell>
          <cell r="Q1038">
            <v>124848</v>
          </cell>
          <cell r="R1038">
            <v>2</v>
          </cell>
          <cell r="S1038" t="str">
            <v>NULL</v>
          </cell>
          <cell r="T1038">
            <v>2</v>
          </cell>
          <cell r="U1038">
            <v>2</v>
          </cell>
          <cell r="V1038">
            <v>2</v>
          </cell>
          <cell r="W1038">
            <v>2</v>
          </cell>
          <cell r="X1038" t="str">
            <v>NULL</v>
          </cell>
          <cell r="Y1038" t="str">
            <v>NULL</v>
          </cell>
          <cell r="Z1038" t="str">
            <v>NULL</v>
          </cell>
          <cell r="AA1038" t="str">
            <v>NULL</v>
          </cell>
          <cell r="AB1038" t="str">
            <v>NULL</v>
          </cell>
          <cell r="AC1038" t="str">
            <v>NULL</v>
          </cell>
          <cell r="AD1038">
            <v>3</v>
          </cell>
          <cell r="AE1038" t="str">
            <v>NULL</v>
          </cell>
          <cell r="AF1038">
            <v>3</v>
          </cell>
          <cell r="AG1038">
            <v>3</v>
          </cell>
          <cell r="AH1038">
            <v>2</v>
          </cell>
          <cell r="AI1038">
            <v>3</v>
          </cell>
          <cell r="AJ1038" t="str">
            <v>NULL</v>
          </cell>
          <cell r="AK1038" t="str">
            <v>NULL</v>
          </cell>
          <cell r="AL1038" t="str">
            <v>NULL</v>
          </cell>
        </row>
        <row r="1039">
          <cell r="A1039">
            <v>137245</v>
          </cell>
          <cell r="B1039">
            <v>8812891</v>
          </cell>
          <cell r="C1039" t="str">
            <v>Hilltop Junior School</v>
          </cell>
          <cell r="D1039" t="str">
            <v>East of England</v>
          </cell>
          <cell r="E1039" t="str">
            <v>East of England</v>
          </cell>
          <cell r="F1039" t="str">
            <v>Essex</v>
          </cell>
          <cell r="G1039" t="str">
            <v>Rayleigh and Wickford</v>
          </cell>
          <cell r="H1039" t="str">
            <v>SS11 8LT</v>
          </cell>
          <cell r="I1039" t="str">
            <v>Academy Converter</v>
          </cell>
          <cell r="J1039" t="str">
            <v>Primary</v>
          </cell>
          <cell r="K1039" t="str">
            <v>Not applicable</v>
          </cell>
          <cell r="L1039">
            <v>10001933</v>
          </cell>
          <cell r="M1039">
            <v>42276</v>
          </cell>
          <cell r="N1039">
            <v>42277</v>
          </cell>
          <cell r="O1039" t="str">
            <v>Requires Improvement S5 Reinspection Visit 1</v>
          </cell>
          <cell r="P1039" t="str">
            <v>Schools - S5</v>
          </cell>
          <cell r="Q1039">
            <v>115033</v>
          </cell>
          <cell r="R1039">
            <v>3</v>
          </cell>
          <cell r="S1039" t="str">
            <v>NULL</v>
          </cell>
          <cell r="T1039">
            <v>3</v>
          </cell>
          <cell r="U1039">
            <v>3</v>
          </cell>
          <cell r="V1039">
            <v>2</v>
          </cell>
          <cell r="W1039">
            <v>3</v>
          </cell>
          <cell r="X1039" t="str">
            <v>NULL</v>
          </cell>
          <cell r="Y1039" t="str">
            <v>NULL</v>
          </cell>
          <cell r="Z1039" t="str">
            <v>NULL</v>
          </cell>
          <cell r="AA1039" t="str">
            <v>NULL</v>
          </cell>
          <cell r="AB1039" t="str">
            <v>NULL</v>
          </cell>
          <cell r="AC1039" t="str">
            <v>NULL</v>
          </cell>
          <cell r="AD1039">
            <v>3</v>
          </cell>
          <cell r="AE1039" t="str">
            <v>NULL</v>
          </cell>
          <cell r="AF1039">
            <v>3</v>
          </cell>
          <cell r="AG1039">
            <v>3</v>
          </cell>
          <cell r="AH1039">
            <v>2</v>
          </cell>
          <cell r="AI1039">
            <v>3</v>
          </cell>
          <cell r="AJ1039" t="str">
            <v>NULL</v>
          </cell>
          <cell r="AK1039" t="str">
            <v>NULL</v>
          </cell>
          <cell r="AL1039" t="str">
            <v>NULL</v>
          </cell>
        </row>
        <row r="1040">
          <cell r="A1040">
            <v>137248</v>
          </cell>
          <cell r="B1040">
            <v>8735412</v>
          </cell>
          <cell r="C1040" t="str">
            <v>St Peter's School</v>
          </cell>
          <cell r="D1040" t="str">
            <v>East of England</v>
          </cell>
          <cell r="E1040" t="str">
            <v>East of England</v>
          </cell>
          <cell r="F1040" t="str">
            <v>Cambridgeshire</v>
          </cell>
          <cell r="G1040" t="str">
            <v>Huntingdon</v>
          </cell>
          <cell r="H1040" t="str">
            <v>PE29 7DD</v>
          </cell>
          <cell r="I1040" t="str">
            <v>Academy Converter</v>
          </cell>
          <cell r="J1040" t="str">
            <v>Secondary</v>
          </cell>
          <cell r="K1040" t="str">
            <v>Has a sixth form</v>
          </cell>
          <cell r="L1040">
            <v>10008871</v>
          </cell>
          <cell r="M1040">
            <v>42342</v>
          </cell>
          <cell r="N1040">
            <v>42342</v>
          </cell>
          <cell r="O1040" t="str">
            <v>Requires Improvement monitoring Visit 2</v>
          </cell>
          <cell r="P1040" t="str">
            <v>Schools - S8</v>
          </cell>
          <cell r="Q1040">
            <v>110906</v>
          </cell>
          <cell r="R1040" t="str">
            <v>NULL</v>
          </cell>
          <cell r="S1040" t="str">
            <v>NULL</v>
          </cell>
          <cell r="T1040" t="str">
            <v>NULL</v>
          </cell>
          <cell r="U1040" t="str">
            <v>NULL</v>
          </cell>
          <cell r="V1040" t="str">
            <v>NULL</v>
          </cell>
          <cell r="W1040" t="str">
            <v>NULL</v>
          </cell>
          <cell r="X1040" t="str">
            <v>NULL</v>
          </cell>
          <cell r="Y1040" t="str">
            <v>NULL</v>
          </cell>
          <cell r="Z1040" t="str">
            <v>NULL</v>
          </cell>
          <cell r="AA1040" t="str">
            <v>NULL</v>
          </cell>
          <cell r="AB1040" t="str">
            <v>NULL</v>
          </cell>
          <cell r="AC1040" t="str">
            <v>NULL</v>
          </cell>
          <cell r="AD1040">
            <v>3</v>
          </cell>
          <cell r="AE1040" t="str">
            <v>NULL</v>
          </cell>
          <cell r="AF1040">
            <v>3</v>
          </cell>
          <cell r="AG1040">
            <v>3</v>
          </cell>
          <cell r="AH1040">
            <v>3</v>
          </cell>
          <cell r="AI1040">
            <v>3</v>
          </cell>
          <cell r="AJ1040" t="str">
            <v>NULL</v>
          </cell>
          <cell r="AK1040" t="str">
            <v>NULL</v>
          </cell>
          <cell r="AL1040" t="str">
            <v>NULL</v>
          </cell>
        </row>
        <row r="1041">
          <cell r="A1041">
            <v>137250</v>
          </cell>
          <cell r="B1041">
            <v>8865400</v>
          </cell>
          <cell r="C1041" t="str">
            <v>Wilmington Grammar School for Girls</v>
          </cell>
          <cell r="D1041" t="str">
            <v>South East</v>
          </cell>
          <cell r="E1041" t="str">
            <v>South East</v>
          </cell>
          <cell r="F1041" t="str">
            <v>Kent</v>
          </cell>
          <cell r="G1041" t="str">
            <v>Dartford</v>
          </cell>
          <cell r="H1041" t="str">
            <v>DA2 7BB</v>
          </cell>
          <cell r="I1041" t="str">
            <v>Academy Converter</v>
          </cell>
          <cell r="J1041" t="str">
            <v>Secondary</v>
          </cell>
          <cell r="K1041" t="str">
            <v>Has a sixth form</v>
          </cell>
          <cell r="L1041">
            <v>10001509</v>
          </cell>
          <cell r="M1041">
            <v>42311</v>
          </cell>
          <cell r="N1041">
            <v>42312</v>
          </cell>
          <cell r="O1041" t="str">
            <v>Maintained Academy and School Short inspection</v>
          </cell>
          <cell r="P1041" t="str">
            <v>Schools - S8 deemed S5</v>
          </cell>
          <cell r="Q1041">
            <v>118872</v>
          </cell>
          <cell r="R1041">
            <v>1</v>
          </cell>
          <cell r="S1041" t="str">
            <v>NULL</v>
          </cell>
          <cell r="T1041">
            <v>1</v>
          </cell>
          <cell r="U1041">
            <v>1</v>
          </cell>
          <cell r="V1041">
            <v>1</v>
          </cell>
          <cell r="W1041">
            <v>1</v>
          </cell>
          <cell r="X1041" t="str">
            <v>NULL</v>
          </cell>
          <cell r="Y1041" t="str">
            <v>NULL</v>
          </cell>
          <cell r="Z1041">
            <v>2</v>
          </cell>
          <cell r="AA1041" t="str">
            <v>NULL</v>
          </cell>
          <cell r="AB1041" t="str">
            <v>NULL</v>
          </cell>
          <cell r="AC1041" t="str">
            <v>NULL</v>
          </cell>
          <cell r="AD1041">
            <v>2</v>
          </cell>
          <cell r="AE1041" t="str">
            <v>NULL</v>
          </cell>
          <cell r="AF1041">
            <v>2</v>
          </cell>
          <cell r="AG1041">
            <v>2</v>
          </cell>
          <cell r="AH1041">
            <v>2</v>
          </cell>
          <cell r="AI1041">
            <v>2</v>
          </cell>
          <cell r="AJ1041" t="str">
            <v>NULL</v>
          </cell>
          <cell r="AK1041">
            <v>9</v>
          </cell>
          <cell r="AL1041" t="str">
            <v>NULL</v>
          </cell>
        </row>
        <row r="1042">
          <cell r="A1042">
            <v>137268</v>
          </cell>
          <cell r="B1042">
            <v>8602230</v>
          </cell>
          <cell r="C1042" t="str">
            <v>Chadsmead Primary Academy</v>
          </cell>
          <cell r="D1042" t="str">
            <v>West Midlands</v>
          </cell>
          <cell r="E1042" t="str">
            <v>West Midlands</v>
          </cell>
          <cell r="F1042" t="str">
            <v>Staffordshire</v>
          </cell>
          <cell r="G1042" t="str">
            <v>Lichfield</v>
          </cell>
          <cell r="H1042" t="str">
            <v>WS13 7HJ</v>
          </cell>
          <cell r="I1042" t="str">
            <v>Academy Converter</v>
          </cell>
          <cell r="J1042" t="str">
            <v>Primary</v>
          </cell>
          <cell r="K1042" t="str">
            <v>Not applicable</v>
          </cell>
          <cell r="L1042">
            <v>10009753</v>
          </cell>
          <cell r="M1042">
            <v>42333</v>
          </cell>
          <cell r="N1042">
            <v>42334</v>
          </cell>
          <cell r="O1042" t="str">
            <v>S8 No Formal Designation Visit</v>
          </cell>
          <cell r="P1042" t="str">
            <v>Schools - S8 deemed S5</v>
          </cell>
          <cell r="Q1042">
            <v>124100</v>
          </cell>
          <cell r="R1042">
            <v>4</v>
          </cell>
          <cell r="S1042" t="str">
            <v>SM</v>
          </cell>
          <cell r="T1042">
            <v>4</v>
          </cell>
          <cell r="U1042">
            <v>4</v>
          </cell>
          <cell r="V1042">
            <v>4</v>
          </cell>
          <cell r="W1042">
            <v>4</v>
          </cell>
          <cell r="X1042" t="str">
            <v>NULL</v>
          </cell>
          <cell r="Y1042">
            <v>4</v>
          </cell>
          <cell r="Z1042" t="str">
            <v>NULL</v>
          </cell>
          <cell r="AA1042" t="str">
            <v>NULL</v>
          </cell>
          <cell r="AB1042" t="str">
            <v>NULL</v>
          </cell>
          <cell r="AC1042" t="str">
            <v>NULL</v>
          </cell>
          <cell r="AD1042">
            <v>1</v>
          </cell>
          <cell r="AE1042" t="str">
            <v>NULL</v>
          </cell>
          <cell r="AF1042">
            <v>1</v>
          </cell>
          <cell r="AG1042">
            <v>1</v>
          </cell>
          <cell r="AH1042">
            <v>1</v>
          </cell>
          <cell r="AI1042">
            <v>1</v>
          </cell>
          <cell r="AJ1042" t="str">
            <v>NULL</v>
          </cell>
          <cell r="AK1042" t="str">
            <v>NULL</v>
          </cell>
          <cell r="AL1042" t="str">
            <v>NULL</v>
          </cell>
        </row>
        <row r="1043">
          <cell r="A1043">
            <v>137274</v>
          </cell>
          <cell r="B1043">
            <v>3354001</v>
          </cell>
          <cell r="C1043" t="str">
            <v>Bloxwich Academy</v>
          </cell>
          <cell r="D1043" t="str">
            <v>West Midlands</v>
          </cell>
          <cell r="E1043" t="str">
            <v>West Midlands</v>
          </cell>
          <cell r="F1043" t="str">
            <v>Walsall</v>
          </cell>
          <cell r="G1043" t="str">
            <v>Walsall North</v>
          </cell>
          <cell r="H1043" t="str">
            <v>WS2 7NR</v>
          </cell>
          <cell r="I1043" t="str">
            <v>Academy Sponsor Led</v>
          </cell>
          <cell r="J1043" t="str">
            <v>Secondary</v>
          </cell>
          <cell r="K1043" t="str">
            <v>Has a sixth form</v>
          </cell>
          <cell r="L1043">
            <v>10001609</v>
          </cell>
          <cell r="M1043">
            <v>42332</v>
          </cell>
          <cell r="N1043">
            <v>42333</v>
          </cell>
          <cell r="O1043" t="str">
            <v>Special Measures S5 ReInspection</v>
          </cell>
          <cell r="P1043" t="str">
            <v>Schools - S5</v>
          </cell>
          <cell r="Q1043" t="str">
            <v>NULL</v>
          </cell>
          <cell r="R1043">
            <v>4</v>
          </cell>
          <cell r="S1043" t="str">
            <v>SM</v>
          </cell>
          <cell r="T1043">
            <v>4</v>
          </cell>
          <cell r="U1043">
            <v>4</v>
          </cell>
          <cell r="V1043">
            <v>4</v>
          </cell>
          <cell r="W1043">
            <v>4</v>
          </cell>
          <cell r="X1043" t="str">
            <v>NULL</v>
          </cell>
          <cell r="Y1043">
            <v>4</v>
          </cell>
          <cell r="Z1043">
            <v>3</v>
          </cell>
          <cell r="AA1043" t="str">
            <v>NULL</v>
          </cell>
          <cell r="AB1043" t="str">
            <v>NULL</v>
          </cell>
          <cell r="AC1043" t="str">
            <v>NULL</v>
          </cell>
          <cell r="AD1043">
            <v>4</v>
          </cell>
          <cell r="AE1043" t="str">
            <v>SM</v>
          </cell>
          <cell r="AF1043">
            <v>4</v>
          </cell>
          <cell r="AG1043">
            <v>4</v>
          </cell>
          <cell r="AH1043">
            <v>4</v>
          </cell>
          <cell r="AI1043">
            <v>4</v>
          </cell>
          <cell r="AJ1043" t="str">
            <v>NULL</v>
          </cell>
          <cell r="AK1043" t="str">
            <v>NULL</v>
          </cell>
          <cell r="AL1043" t="str">
            <v>NULL</v>
          </cell>
        </row>
        <row r="1044">
          <cell r="A1044">
            <v>137286</v>
          </cell>
          <cell r="B1044">
            <v>8365951</v>
          </cell>
          <cell r="C1044" t="str">
            <v>Montacute School</v>
          </cell>
          <cell r="D1044" t="str">
            <v>South West</v>
          </cell>
          <cell r="E1044" t="str">
            <v>South West</v>
          </cell>
          <cell r="F1044" t="str">
            <v>Poole</v>
          </cell>
          <cell r="G1044" t="str">
            <v>Mid Dorset and North Poole</v>
          </cell>
          <cell r="H1044" t="str">
            <v>BH17 9NG</v>
          </cell>
          <cell r="I1044" t="str">
            <v>Academy Special Converter</v>
          </cell>
          <cell r="J1044" t="str">
            <v>Special</v>
          </cell>
          <cell r="K1044" t="str">
            <v>Has a sixth form</v>
          </cell>
          <cell r="L1044">
            <v>10005813</v>
          </cell>
          <cell r="M1044">
            <v>42277</v>
          </cell>
          <cell r="N1044">
            <v>42277</v>
          </cell>
          <cell r="O1044" t="str">
            <v>Requires Improvement monitoring Visit 1</v>
          </cell>
          <cell r="P1044" t="str">
            <v>Schools - S8</v>
          </cell>
          <cell r="Q1044">
            <v>113959</v>
          </cell>
          <cell r="R1044" t="str">
            <v>NULL</v>
          </cell>
          <cell r="S1044" t="str">
            <v>NULL</v>
          </cell>
          <cell r="T1044" t="str">
            <v>NULL</v>
          </cell>
          <cell r="U1044" t="str">
            <v>NULL</v>
          </cell>
          <cell r="V1044" t="str">
            <v>NULL</v>
          </cell>
          <cell r="W1044" t="str">
            <v>NULL</v>
          </cell>
          <cell r="X1044" t="str">
            <v>NULL</v>
          </cell>
          <cell r="Y1044" t="str">
            <v>NULL</v>
          </cell>
          <cell r="Z1044" t="str">
            <v>NULL</v>
          </cell>
          <cell r="AA1044" t="str">
            <v>NULL</v>
          </cell>
          <cell r="AB1044" t="str">
            <v>NULL</v>
          </cell>
          <cell r="AC1044" t="str">
            <v>NULL</v>
          </cell>
          <cell r="AD1044">
            <v>3</v>
          </cell>
          <cell r="AE1044" t="str">
            <v>NULL</v>
          </cell>
          <cell r="AF1044">
            <v>3</v>
          </cell>
          <cell r="AG1044">
            <v>3</v>
          </cell>
          <cell r="AH1044">
            <v>2</v>
          </cell>
          <cell r="AI1044">
            <v>3</v>
          </cell>
          <cell r="AJ1044" t="str">
            <v>NULL</v>
          </cell>
          <cell r="AK1044">
            <v>2</v>
          </cell>
          <cell r="AL1044">
            <v>3</v>
          </cell>
        </row>
        <row r="1045">
          <cell r="A1045">
            <v>137301</v>
          </cell>
          <cell r="B1045">
            <v>8762724</v>
          </cell>
          <cell r="C1045" t="str">
            <v>Palace Fields Primary Academy</v>
          </cell>
          <cell r="D1045" t="str">
            <v>North West</v>
          </cell>
          <cell r="E1045" t="str">
            <v>North West</v>
          </cell>
          <cell r="F1045" t="str">
            <v>Halton</v>
          </cell>
          <cell r="G1045" t="str">
            <v>Weaver Vale</v>
          </cell>
          <cell r="H1045" t="str">
            <v>WA7 2QW</v>
          </cell>
          <cell r="I1045" t="str">
            <v>Academy Converter</v>
          </cell>
          <cell r="J1045" t="str">
            <v>Primary</v>
          </cell>
          <cell r="K1045" t="str">
            <v>Not applicable</v>
          </cell>
          <cell r="L1045">
            <v>10006672</v>
          </cell>
          <cell r="M1045">
            <v>42297</v>
          </cell>
          <cell r="N1045">
            <v>42298</v>
          </cell>
          <cell r="O1045" t="str">
            <v>S5 Inspection</v>
          </cell>
          <cell r="P1045" t="str">
            <v>Schools - S5</v>
          </cell>
          <cell r="Q1045">
            <v>130271</v>
          </cell>
          <cell r="R1045">
            <v>3</v>
          </cell>
          <cell r="S1045" t="str">
            <v>NULL</v>
          </cell>
          <cell r="T1045">
            <v>3</v>
          </cell>
          <cell r="U1045">
            <v>3</v>
          </cell>
          <cell r="V1045">
            <v>3</v>
          </cell>
          <cell r="W1045">
            <v>3</v>
          </cell>
          <cell r="X1045" t="str">
            <v>NULL</v>
          </cell>
          <cell r="Y1045">
            <v>3</v>
          </cell>
          <cell r="Z1045" t="str">
            <v>NULL</v>
          </cell>
          <cell r="AA1045" t="str">
            <v>NULL</v>
          </cell>
          <cell r="AB1045" t="str">
            <v>NULL</v>
          </cell>
          <cell r="AC1045" t="str">
            <v>NULL</v>
          </cell>
          <cell r="AD1045">
            <v>2</v>
          </cell>
          <cell r="AE1045" t="str">
            <v>NULL</v>
          </cell>
          <cell r="AF1045">
            <v>2</v>
          </cell>
          <cell r="AG1045">
            <v>2</v>
          </cell>
          <cell r="AH1045">
            <v>2</v>
          </cell>
          <cell r="AI1045">
            <v>2</v>
          </cell>
          <cell r="AJ1045" t="str">
            <v>NULL</v>
          </cell>
          <cell r="AK1045" t="str">
            <v>NULL</v>
          </cell>
          <cell r="AL1045" t="str">
            <v>NULL</v>
          </cell>
        </row>
        <row r="1046">
          <cell r="A1046">
            <v>137305</v>
          </cell>
          <cell r="B1046">
            <v>8734064</v>
          </cell>
          <cell r="C1046" t="str">
            <v>St Ivo School</v>
          </cell>
          <cell r="D1046" t="str">
            <v>East of England</v>
          </cell>
          <cell r="E1046" t="str">
            <v>East of England</v>
          </cell>
          <cell r="F1046" t="str">
            <v>Cambridgeshire</v>
          </cell>
          <cell r="G1046" t="str">
            <v>Huntingdon</v>
          </cell>
          <cell r="H1046" t="str">
            <v>PE27 6RR</v>
          </cell>
          <cell r="I1046" t="str">
            <v>Academy Converter</v>
          </cell>
          <cell r="J1046" t="str">
            <v>Secondary</v>
          </cell>
          <cell r="K1046" t="str">
            <v>Has a sixth form</v>
          </cell>
          <cell r="L1046">
            <v>10008872</v>
          </cell>
          <cell r="M1046">
            <v>42339</v>
          </cell>
          <cell r="N1046">
            <v>42339</v>
          </cell>
          <cell r="O1046" t="str">
            <v>S8 No Formal Designation Visit</v>
          </cell>
          <cell r="P1046" t="str">
            <v>Schools - S8</v>
          </cell>
          <cell r="Q1046">
            <v>110874</v>
          </cell>
          <cell r="R1046" t="str">
            <v>NULL</v>
          </cell>
          <cell r="S1046" t="str">
            <v>NULL</v>
          </cell>
          <cell r="T1046" t="str">
            <v>NULL</v>
          </cell>
          <cell r="U1046" t="str">
            <v>NULL</v>
          </cell>
          <cell r="V1046" t="str">
            <v>NULL</v>
          </cell>
          <cell r="W1046" t="str">
            <v>NULL</v>
          </cell>
          <cell r="X1046" t="str">
            <v>NULL</v>
          </cell>
          <cell r="Y1046" t="str">
            <v>NULL</v>
          </cell>
          <cell r="Z1046" t="str">
            <v>NULL</v>
          </cell>
          <cell r="AA1046" t="str">
            <v>NULL</v>
          </cell>
          <cell r="AB1046" t="str">
            <v>NULL</v>
          </cell>
          <cell r="AC1046" t="str">
            <v>NULL</v>
          </cell>
          <cell r="AD1046">
            <v>3</v>
          </cell>
          <cell r="AE1046" t="str">
            <v>NULL</v>
          </cell>
          <cell r="AF1046">
            <v>3</v>
          </cell>
          <cell r="AG1046">
            <v>3</v>
          </cell>
          <cell r="AH1046">
            <v>2</v>
          </cell>
          <cell r="AI1046">
            <v>2</v>
          </cell>
          <cell r="AJ1046" t="str">
            <v>NULL</v>
          </cell>
          <cell r="AK1046" t="str">
            <v>NULL</v>
          </cell>
          <cell r="AL1046" t="str">
            <v>NULL</v>
          </cell>
        </row>
        <row r="1047">
          <cell r="A1047">
            <v>137316</v>
          </cell>
          <cell r="B1047">
            <v>8114007</v>
          </cell>
          <cell r="C1047" t="str">
            <v>Goole High School</v>
          </cell>
          <cell r="D1047" t="str">
            <v>Yorkshire and the Humber</v>
          </cell>
          <cell r="E1047" t="str">
            <v>North East, Yorkshire and the Humber</v>
          </cell>
          <cell r="F1047" t="str">
            <v>East Riding of Yorkshire</v>
          </cell>
          <cell r="G1047" t="str">
            <v>Brigg and Goole</v>
          </cell>
          <cell r="H1047" t="str">
            <v>DN14 6AN</v>
          </cell>
          <cell r="I1047" t="str">
            <v>Academy Converter</v>
          </cell>
          <cell r="J1047" t="str">
            <v>Secondary</v>
          </cell>
          <cell r="K1047" t="str">
            <v>Has a sixth form</v>
          </cell>
          <cell r="L1047">
            <v>10004237</v>
          </cell>
          <cell r="M1047">
            <v>42318</v>
          </cell>
          <cell r="N1047">
            <v>42319</v>
          </cell>
          <cell r="O1047" t="str">
            <v>Schools into Special Measures Visit 5</v>
          </cell>
          <cell r="P1047" t="str">
            <v>Schools - S8 deemed S5</v>
          </cell>
          <cell r="Q1047">
            <v>118064</v>
          </cell>
          <cell r="R1047">
            <v>3</v>
          </cell>
          <cell r="S1047" t="str">
            <v>NULL</v>
          </cell>
          <cell r="T1047">
            <v>3</v>
          </cell>
          <cell r="U1047">
            <v>3</v>
          </cell>
          <cell r="V1047">
            <v>3</v>
          </cell>
          <cell r="W1047">
            <v>3</v>
          </cell>
          <cell r="X1047" t="str">
            <v>NULL</v>
          </cell>
          <cell r="Y1047" t="str">
            <v>NULL</v>
          </cell>
          <cell r="Z1047">
            <v>4</v>
          </cell>
          <cell r="AA1047" t="str">
            <v>NULL</v>
          </cell>
          <cell r="AB1047" t="str">
            <v>NULL</v>
          </cell>
          <cell r="AC1047" t="str">
            <v>NULL</v>
          </cell>
          <cell r="AD1047">
            <v>4</v>
          </cell>
          <cell r="AE1047" t="str">
            <v>SM</v>
          </cell>
          <cell r="AF1047">
            <v>4</v>
          </cell>
          <cell r="AG1047">
            <v>4</v>
          </cell>
          <cell r="AH1047">
            <v>4</v>
          </cell>
          <cell r="AI1047">
            <v>4</v>
          </cell>
          <cell r="AJ1047" t="str">
            <v>NULL</v>
          </cell>
          <cell r="AK1047" t="str">
            <v>NULL</v>
          </cell>
          <cell r="AL1047" t="str">
            <v>NULL</v>
          </cell>
        </row>
        <row r="1048">
          <cell r="A1048">
            <v>137317</v>
          </cell>
          <cell r="B1048">
            <v>8554004</v>
          </cell>
          <cell r="C1048" t="str">
            <v>Stephenson Studio School</v>
          </cell>
          <cell r="D1048" t="str">
            <v>East Midlands</v>
          </cell>
          <cell r="E1048" t="str">
            <v>East Midlands</v>
          </cell>
          <cell r="F1048" t="str">
            <v>Leicestershire</v>
          </cell>
          <cell r="G1048" t="str">
            <v>North West Leicestershire</v>
          </cell>
          <cell r="H1048" t="str">
            <v>LE67 3TN</v>
          </cell>
          <cell r="I1048" t="str">
            <v>Studio School</v>
          </cell>
          <cell r="J1048" t="str">
            <v>Secondary</v>
          </cell>
          <cell r="K1048" t="str">
            <v>Has a sixth form</v>
          </cell>
          <cell r="L1048">
            <v>10005768</v>
          </cell>
          <cell r="M1048">
            <v>42269</v>
          </cell>
          <cell r="N1048">
            <v>42270</v>
          </cell>
          <cell r="O1048" t="str">
            <v>Requires Improvement S5 Reinspection Visit 1</v>
          </cell>
          <cell r="P1048" t="str">
            <v>Schools - S5</v>
          </cell>
          <cell r="Q1048" t="str">
            <v>NULL</v>
          </cell>
          <cell r="R1048">
            <v>4</v>
          </cell>
          <cell r="S1048" t="str">
            <v>SM</v>
          </cell>
          <cell r="T1048">
            <v>4</v>
          </cell>
          <cell r="U1048">
            <v>3</v>
          </cell>
          <cell r="V1048">
            <v>2</v>
          </cell>
          <cell r="W1048">
            <v>4</v>
          </cell>
          <cell r="X1048" t="str">
            <v>NULL</v>
          </cell>
          <cell r="Y1048" t="str">
            <v>NULL</v>
          </cell>
          <cell r="Z1048">
            <v>4</v>
          </cell>
          <cell r="AA1048" t="str">
            <v>NULL</v>
          </cell>
          <cell r="AB1048" t="str">
            <v>NULL</v>
          </cell>
          <cell r="AC1048" t="str">
            <v>NULL</v>
          </cell>
          <cell r="AD1048">
            <v>3</v>
          </cell>
          <cell r="AE1048" t="str">
            <v>NULL</v>
          </cell>
          <cell r="AF1048">
            <v>3</v>
          </cell>
          <cell r="AG1048">
            <v>3</v>
          </cell>
          <cell r="AH1048">
            <v>2</v>
          </cell>
          <cell r="AI1048">
            <v>3</v>
          </cell>
          <cell r="AJ1048" t="str">
            <v>NULL</v>
          </cell>
          <cell r="AK1048" t="str">
            <v>NULL</v>
          </cell>
          <cell r="AL1048" t="str">
            <v>NULL</v>
          </cell>
        </row>
        <row r="1049">
          <cell r="A1049">
            <v>137348</v>
          </cell>
          <cell r="B1049">
            <v>8152047</v>
          </cell>
          <cell r="C1049" t="str">
            <v>Great Smeaton Academy Primary School</v>
          </cell>
          <cell r="D1049" t="str">
            <v>Yorkshire and the Humber</v>
          </cell>
          <cell r="E1049" t="str">
            <v>North East, Yorkshire and the Humber</v>
          </cell>
          <cell r="F1049" t="str">
            <v>North Yorkshire</v>
          </cell>
          <cell r="G1049" t="str">
            <v>Richmond (Yorks)</v>
          </cell>
          <cell r="H1049" t="str">
            <v>DL6 2EQ</v>
          </cell>
          <cell r="I1049" t="str">
            <v>Academy Converter</v>
          </cell>
          <cell r="J1049" t="str">
            <v>Primary</v>
          </cell>
          <cell r="K1049" t="str">
            <v>Not applicable</v>
          </cell>
          <cell r="L1049">
            <v>10002082</v>
          </cell>
          <cell r="M1049">
            <v>42339</v>
          </cell>
          <cell r="N1049">
            <v>42340</v>
          </cell>
          <cell r="O1049" t="str">
            <v>Requires Improvement S5 Reinspection Visit 1</v>
          </cell>
          <cell r="P1049" t="str">
            <v>Schools - S5</v>
          </cell>
          <cell r="Q1049">
            <v>121297</v>
          </cell>
          <cell r="R1049">
            <v>2</v>
          </cell>
          <cell r="S1049" t="str">
            <v>NULL</v>
          </cell>
          <cell r="T1049">
            <v>2</v>
          </cell>
          <cell r="U1049">
            <v>2</v>
          </cell>
          <cell r="V1049">
            <v>2</v>
          </cell>
          <cell r="W1049">
            <v>2</v>
          </cell>
          <cell r="X1049" t="str">
            <v>NULL</v>
          </cell>
          <cell r="Y1049">
            <v>2</v>
          </cell>
          <cell r="Z1049" t="str">
            <v>NULL</v>
          </cell>
          <cell r="AA1049" t="str">
            <v>NULL</v>
          </cell>
          <cell r="AB1049" t="str">
            <v>NULL</v>
          </cell>
          <cell r="AC1049" t="str">
            <v>NULL</v>
          </cell>
          <cell r="AD1049">
            <v>3</v>
          </cell>
          <cell r="AE1049" t="str">
            <v>NULL</v>
          </cell>
          <cell r="AF1049">
            <v>2</v>
          </cell>
          <cell r="AG1049">
            <v>2</v>
          </cell>
          <cell r="AH1049">
            <v>2</v>
          </cell>
          <cell r="AI1049">
            <v>3</v>
          </cell>
          <cell r="AJ1049" t="str">
            <v>NULL</v>
          </cell>
          <cell r="AK1049" t="str">
            <v>NULL</v>
          </cell>
          <cell r="AL1049" t="str">
            <v>NULL</v>
          </cell>
        </row>
        <row r="1050">
          <cell r="A1050">
            <v>137371</v>
          </cell>
          <cell r="B1050">
            <v>8655214</v>
          </cell>
          <cell r="C1050" t="str">
            <v>St Joseph's Catholic Primary School, Devizes</v>
          </cell>
          <cell r="D1050" t="str">
            <v>South West</v>
          </cell>
          <cell r="E1050" t="str">
            <v>South West</v>
          </cell>
          <cell r="F1050" t="str">
            <v>Wiltshire</v>
          </cell>
          <cell r="G1050" t="str">
            <v>Devizes</v>
          </cell>
          <cell r="H1050" t="str">
            <v>SN10 1DD</v>
          </cell>
          <cell r="I1050" t="str">
            <v>Academy Converter</v>
          </cell>
          <cell r="J1050" t="str">
            <v>Primary</v>
          </cell>
          <cell r="K1050" t="str">
            <v>Not applicable</v>
          </cell>
          <cell r="L1050">
            <v>10005366</v>
          </cell>
          <cell r="M1050">
            <v>42332</v>
          </cell>
          <cell r="N1050">
            <v>42333</v>
          </cell>
          <cell r="O1050" t="str">
            <v>Schools into Special Measures Visit 2</v>
          </cell>
          <cell r="P1050" t="str">
            <v>Schools - S8</v>
          </cell>
          <cell r="Q1050">
            <v>126488</v>
          </cell>
          <cell r="R1050" t="str">
            <v>NULL</v>
          </cell>
          <cell r="S1050" t="str">
            <v>NULL</v>
          </cell>
          <cell r="T1050" t="str">
            <v>NULL</v>
          </cell>
          <cell r="U1050" t="str">
            <v>NULL</v>
          </cell>
          <cell r="V1050" t="str">
            <v>NULL</v>
          </cell>
          <cell r="W1050" t="str">
            <v>NULL</v>
          </cell>
          <cell r="X1050" t="str">
            <v>NULL</v>
          </cell>
          <cell r="Y1050" t="str">
            <v>NULL</v>
          </cell>
          <cell r="Z1050" t="str">
            <v>NULL</v>
          </cell>
          <cell r="AA1050" t="str">
            <v>NULL</v>
          </cell>
          <cell r="AB1050" t="str">
            <v>NULL</v>
          </cell>
          <cell r="AC1050" t="str">
            <v>NULL</v>
          </cell>
          <cell r="AD1050">
            <v>4</v>
          </cell>
          <cell r="AE1050" t="str">
            <v>SM</v>
          </cell>
          <cell r="AF1050">
            <v>3</v>
          </cell>
          <cell r="AG1050">
            <v>3</v>
          </cell>
          <cell r="AH1050">
            <v>3</v>
          </cell>
          <cell r="AI1050">
            <v>4</v>
          </cell>
          <cell r="AJ1050" t="str">
            <v>NULL</v>
          </cell>
          <cell r="AK1050">
            <v>3</v>
          </cell>
          <cell r="AL1050">
            <v>9</v>
          </cell>
        </row>
        <row r="1051">
          <cell r="A1051">
            <v>137372</v>
          </cell>
          <cell r="B1051">
            <v>8254036</v>
          </cell>
          <cell r="C1051" t="str">
            <v>Princes Risborough</v>
          </cell>
          <cell r="D1051" t="str">
            <v>South East</v>
          </cell>
          <cell r="E1051" t="str">
            <v>South East</v>
          </cell>
          <cell r="F1051" t="str">
            <v>Buckinghamshire</v>
          </cell>
          <cell r="G1051" t="str">
            <v>Buckingham</v>
          </cell>
          <cell r="H1051" t="str">
            <v>HP27 0DT</v>
          </cell>
          <cell r="I1051" t="str">
            <v>Academy Converter</v>
          </cell>
          <cell r="J1051" t="str">
            <v>Secondary</v>
          </cell>
          <cell r="K1051" t="str">
            <v>Has a sixth form</v>
          </cell>
          <cell r="L1051">
            <v>10007045</v>
          </cell>
          <cell r="M1051">
            <v>42348</v>
          </cell>
          <cell r="N1051">
            <v>42348</v>
          </cell>
          <cell r="O1051" t="str">
            <v>Requires Improvement monitoring Visit 2</v>
          </cell>
          <cell r="P1051" t="str">
            <v>Schools - S8</v>
          </cell>
          <cell r="Q1051">
            <v>110489</v>
          </cell>
          <cell r="R1051" t="str">
            <v>NULL</v>
          </cell>
          <cell r="S1051" t="str">
            <v>NULL</v>
          </cell>
          <cell r="T1051" t="str">
            <v>NULL</v>
          </cell>
          <cell r="U1051" t="str">
            <v>NULL</v>
          </cell>
          <cell r="V1051" t="str">
            <v>NULL</v>
          </cell>
          <cell r="W1051" t="str">
            <v>NULL</v>
          </cell>
          <cell r="X1051" t="str">
            <v>NULL</v>
          </cell>
          <cell r="Y1051" t="str">
            <v>NULL</v>
          </cell>
          <cell r="Z1051" t="str">
            <v>NULL</v>
          </cell>
          <cell r="AA1051" t="str">
            <v>NULL</v>
          </cell>
          <cell r="AB1051" t="str">
            <v>NULL</v>
          </cell>
          <cell r="AC1051" t="str">
            <v>NULL</v>
          </cell>
          <cell r="AD1051">
            <v>3</v>
          </cell>
          <cell r="AE1051" t="str">
            <v>NULL</v>
          </cell>
          <cell r="AF1051">
            <v>3</v>
          </cell>
          <cell r="AG1051">
            <v>3</v>
          </cell>
          <cell r="AH1051">
            <v>3</v>
          </cell>
          <cell r="AI1051">
            <v>3</v>
          </cell>
          <cell r="AJ1051" t="str">
            <v>NULL</v>
          </cell>
          <cell r="AK1051">
            <v>9</v>
          </cell>
          <cell r="AL1051">
            <v>2</v>
          </cell>
        </row>
        <row r="1052">
          <cell r="A1052">
            <v>137377</v>
          </cell>
          <cell r="B1052">
            <v>8734603</v>
          </cell>
          <cell r="C1052" t="str">
            <v>Abbey College, Ramsey</v>
          </cell>
          <cell r="D1052" t="str">
            <v>East of England</v>
          </cell>
          <cell r="E1052" t="str">
            <v>East of England</v>
          </cell>
          <cell r="F1052" t="str">
            <v>Cambridgeshire</v>
          </cell>
          <cell r="G1052" t="str">
            <v>North West Cambridgeshire</v>
          </cell>
          <cell r="H1052" t="str">
            <v>PE26 1DG</v>
          </cell>
          <cell r="I1052" t="str">
            <v>Academy Converter</v>
          </cell>
          <cell r="J1052" t="str">
            <v>Secondary</v>
          </cell>
          <cell r="K1052" t="str">
            <v>Has a sixth form</v>
          </cell>
          <cell r="L1052">
            <v>10008873</v>
          </cell>
          <cell r="M1052">
            <v>42321</v>
          </cell>
          <cell r="N1052">
            <v>42321</v>
          </cell>
          <cell r="O1052" t="str">
            <v>S8 No Formal Designation Visit</v>
          </cell>
          <cell r="P1052" t="str">
            <v>Schools - S8</v>
          </cell>
          <cell r="Q1052">
            <v>131205</v>
          </cell>
          <cell r="R1052" t="str">
            <v>NULL</v>
          </cell>
          <cell r="S1052" t="str">
            <v>NULL</v>
          </cell>
          <cell r="T1052" t="str">
            <v>NULL</v>
          </cell>
          <cell r="U1052" t="str">
            <v>NULL</v>
          </cell>
          <cell r="V1052" t="str">
            <v>NULL</v>
          </cell>
          <cell r="W1052" t="str">
            <v>NULL</v>
          </cell>
          <cell r="X1052" t="str">
            <v>NULL</v>
          </cell>
          <cell r="Y1052" t="str">
            <v>NULL</v>
          </cell>
          <cell r="Z1052" t="str">
            <v>NULL</v>
          </cell>
          <cell r="AA1052" t="str">
            <v>NULL</v>
          </cell>
          <cell r="AB1052" t="str">
            <v>NULL</v>
          </cell>
          <cell r="AC1052" t="str">
            <v>NULL</v>
          </cell>
          <cell r="AD1052">
            <v>3</v>
          </cell>
          <cell r="AE1052" t="str">
            <v>NULL</v>
          </cell>
          <cell r="AF1052">
            <v>3</v>
          </cell>
          <cell r="AG1052">
            <v>3</v>
          </cell>
          <cell r="AH1052">
            <v>2</v>
          </cell>
          <cell r="AI1052">
            <v>2</v>
          </cell>
          <cell r="AJ1052" t="str">
            <v>NULL</v>
          </cell>
          <cell r="AK1052" t="str">
            <v>NULL</v>
          </cell>
          <cell r="AL1052" t="str">
            <v>NULL</v>
          </cell>
        </row>
        <row r="1053">
          <cell r="A1053">
            <v>137400</v>
          </cell>
          <cell r="B1053">
            <v>3734253</v>
          </cell>
          <cell r="C1053" t="str">
            <v>Yewlands Technology College</v>
          </cell>
          <cell r="D1053" t="str">
            <v>Yorkshire and the Humber</v>
          </cell>
          <cell r="E1053" t="str">
            <v>North East, Yorkshire and the Humber</v>
          </cell>
          <cell r="F1053" t="str">
            <v>Sheffield</v>
          </cell>
          <cell r="G1053" t="str">
            <v>Sheffield, Brightside and Hillsborough</v>
          </cell>
          <cell r="H1053" t="str">
            <v>S35 8NN</v>
          </cell>
          <cell r="I1053" t="str">
            <v>Academy Converter</v>
          </cell>
          <cell r="J1053" t="str">
            <v>Secondary</v>
          </cell>
          <cell r="K1053" t="str">
            <v>Does not have a sixth form</v>
          </cell>
          <cell r="L1053">
            <v>10001632</v>
          </cell>
          <cell r="M1053">
            <v>42283</v>
          </cell>
          <cell r="N1053">
            <v>42284</v>
          </cell>
          <cell r="O1053" t="str">
            <v>Serious Weaknesses S5 Reinspection</v>
          </cell>
          <cell r="P1053" t="str">
            <v>Schools - S5</v>
          </cell>
          <cell r="Q1053">
            <v>107136</v>
          </cell>
          <cell r="R1053">
            <v>4</v>
          </cell>
          <cell r="S1053" t="str">
            <v>SM</v>
          </cell>
          <cell r="T1053">
            <v>4</v>
          </cell>
          <cell r="U1053">
            <v>4</v>
          </cell>
          <cell r="V1053">
            <v>3</v>
          </cell>
          <cell r="W1053">
            <v>4</v>
          </cell>
          <cell r="X1053" t="str">
            <v>NULL</v>
          </cell>
          <cell r="Y1053" t="str">
            <v>NULL</v>
          </cell>
          <cell r="Z1053" t="str">
            <v>NULL</v>
          </cell>
          <cell r="AA1053" t="str">
            <v>NULL</v>
          </cell>
          <cell r="AB1053" t="str">
            <v>NULL</v>
          </cell>
          <cell r="AC1053" t="str">
            <v>NULL</v>
          </cell>
          <cell r="AD1053">
            <v>4</v>
          </cell>
          <cell r="AE1053" t="str">
            <v>SWK</v>
          </cell>
          <cell r="AF1053">
            <v>4</v>
          </cell>
          <cell r="AG1053">
            <v>4</v>
          </cell>
          <cell r="AH1053">
            <v>3</v>
          </cell>
          <cell r="AI1053">
            <v>3</v>
          </cell>
          <cell r="AJ1053" t="str">
            <v>NULL</v>
          </cell>
          <cell r="AK1053" t="str">
            <v>NULL</v>
          </cell>
          <cell r="AL1053" t="str">
            <v>NULL</v>
          </cell>
        </row>
        <row r="1054">
          <cell r="A1054">
            <v>137415</v>
          </cell>
          <cell r="B1054">
            <v>8842095</v>
          </cell>
          <cell r="C1054" t="str">
            <v>Kingstone and Thruxton Primary School</v>
          </cell>
          <cell r="D1054" t="str">
            <v>West Midlands</v>
          </cell>
          <cell r="E1054" t="str">
            <v>West Midlands</v>
          </cell>
          <cell r="F1054" t="str">
            <v>Herefordshire</v>
          </cell>
          <cell r="G1054" t="str">
            <v>Hereford and South Herefordshire</v>
          </cell>
          <cell r="H1054" t="str">
            <v>HR2 9HJ</v>
          </cell>
          <cell r="I1054" t="str">
            <v>Academy Converter</v>
          </cell>
          <cell r="J1054" t="str">
            <v>Primary</v>
          </cell>
          <cell r="K1054" t="str">
            <v>Not applicable</v>
          </cell>
          <cell r="L1054">
            <v>10006694</v>
          </cell>
          <cell r="M1054">
            <v>42292</v>
          </cell>
          <cell r="N1054">
            <v>42292</v>
          </cell>
          <cell r="O1054" t="str">
            <v>Requires Improvement monitoring Visit 1</v>
          </cell>
          <cell r="P1054" t="str">
            <v>Schools - S8</v>
          </cell>
          <cell r="Q1054">
            <v>116700</v>
          </cell>
          <cell r="R1054" t="str">
            <v>NULL</v>
          </cell>
          <cell r="S1054" t="str">
            <v>NULL</v>
          </cell>
          <cell r="T1054" t="str">
            <v>NULL</v>
          </cell>
          <cell r="U1054" t="str">
            <v>NULL</v>
          </cell>
          <cell r="V1054" t="str">
            <v>NULL</v>
          </cell>
          <cell r="W1054" t="str">
            <v>NULL</v>
          </cell>
          <cell r="X1054" t="str">
            <v>NULL</v>
          </cell>
          <cell r="Y1054" t="str">
            <v>NULL</v>
          </cell>
          <cell r="Z1054" t="str">
            <v>NULL</v>
          </cell>
          <cell r="AA1054" t="str">
            <v>NULL</v>
          </cell>
          <cell r="AB1054" t="str">
            <v>NULL</v>
          </cell>
          <cell r="AC1054" t="str">
            <v>NULL</v>
          </cell>
          <cell r="AD1054">
            <v>3</v>
          </cell>
          <cell r="AE1054" t="str">
            <v>NULL</v>
          </cell>
          <cell r="AF1054">
            <v>3</v>
          </cell>
          <cell r="AG1054">
            <v>3</v>
          </cell>
          <cell r="AH1054">
            <v>3</v>
          </cell>
          <cell r="AI1054">
            <v>3</v>
          </cell>
          <cell r="AJ1054" t="str">
            <v>NULL</v>
          </cell>
          <cell r="AK1054">
            <v>2</v>
          </cell>
          <cell r="AL1054">
            <v>9</v>
          </cell>
        </row>
        <row r="1055">
          <cell r="A1055">
            <v>137434</v>
          </cell>
          <cell r="B1055">
            <v>8734038</v>
          </cell>
          <cell r="C1055" t="str">
            <v>Cottenham Village College</v>
          </cell>
          <cell r="D1055" t="str">
            <v>East of England</v>
          </cell>
          <cell r="E1055" t="str">
            <v>East of England</v>
          </cell>
          <cell r="F1055" t="str">
            <v>Cambridgeshire</v>
          </cell>
          <cell r="G1055" t="str">
            <v>South Cambridgeshire</v>
          </cell>
          <cell r="H1055" t="str">
            <v>CB24 8UA</v>
          </cell>
          <cell r="I1055" t="str">
            <v>Academy Converter</v>
          </cell>
          <cell r="J1055" t="str">
            <v>Secondary</v>
          </cell>
          <cell r="K1055" t="str">
            <v>Has a sixth form</v>
          </cell>
          <cell r="L1055">
            <v>10001954</v>
          </cell>
          <cell r="M1055">
            <v>42332</v>
          </cell>
          <cell r="N1055">
            <v>42333</v>
          </cell>
          <cell r="O1055" t="str">
            <v>Requires Improvement S5 Reinspection Visit 1</v>
          </cell>
          <cell r="P1055" t="str">
            <v>Schools - S5</v>
          </cell>
          <cell r="Q1055">
            <v>110867</v>
          </cell>
          <cell r="R1055">
            <v>2</v>
          </cell>
          <cell r="S1055" t="str">
            <v>NULL</v>
          </cell>
          <cell r="T1055">
            <v>2</v>
          </cell>
          <cell r="U1055">
            <v>2</v>
          </cell>
          <cell r="V1055">
            <v>2</v>
          </cell>
          <cell r="W1055">
            <v>2</v>
          </cell>
          <cell r="X1055" t="str">
            <v>NULL</v>
          </cell>
          <cell r="Y1055" t="str">
            <v>NULL</v>
          </cell>
          <cell r="Z1055">
            <v>1</v>
          </cell>
          <cell r="AA1055" t="str">
            <v>NULL</v>
          </cell>
          <cell r="AB1055" t="str">
            <v>NULL</v>
          </cell>
          <cell r="AC1055" t="str">
            <v>NULL</v>
          </cell>
          <cell r="AD1055">
            <v>3</v>
          </cell>
          <cell r="AE1055" t="str">
            <v>NULL</v>
          </cell>
          <cell r="AF1055">
            <v>3</v>
          </cell>
          <cell r="AG1055">
            <v>3</v>
          </cell>
          <cell r="AH1055">
            <v>2</v>
          </cell>
          <cell r="AI1055">
            <v>3</v>
          </cell>
          <cell r="AJ1055" t="str">
            <v>NULL</v>
          </cell>
          <cell r="AK1055" t="str">
            <v>NULL</v>
          </cell>
          <cell r="AL1055" t="str">
            <v>NULL</v>
          </cell>
        </row>
        <row r="1056">
          <cell r="A1056">
            <v>137457</v>
          </cell>
          <cell r="B1056">
            <v>9294424</v>
          </cell>
          <cell r="C1056" t="str">
            <v>Cramlington Learning Village</v>
          </cell>
          <cell r="D1056" t="str">
            <v>North East</v>
          </cell>
          <cell r="E1056" t="str">
            <v>North East, Yorkshire and the Humber</v>
          </cell>
          <cell r="F1056" t="str">
            <v>Northumberland</v>
          </cell>
          <cell r="G1056" t="str">
            <v>Blyth Valley</v>
          </cell>
          <cell r="H1056" t="str">
            <v>NE23 6BN</v>
          </cell>
          <cell r="I1056" t="str">
            <v>Academy Converter</v>
          </cell>
          <cell r="J1056" t="str">
            <v>Secondary</v>
          </cell>
          <cell r="K1056" t="str">
            <v>Has a sixth form</v>
          </cell>
          <cell r="L1056">
            <v>10006893</v>
          </cell>
          <cell r="M1056">
            <v>42347</v>
          </cell>
          <cell r="N1056">
            <v>42348</v>
          </cell>
          <cell r="O1056" t="str">
            <v>Schools into Special Measures Visit 1</v>
          </cell>
          <cell r="P1056" t="str">
            <v>Schools - S8</v>
          </cell>
          <cell r="Q1056">
            <v>122357</v>
          </cell>
          <cell r="R1056" t="str">
            <v>NULL</v>
          </cell>
          <cell r="S1056" t="str">
            <v>NULL</v>
          </cell>
          <cell r="T1056" t="str">
            <v>NULL</v>
          </cell>
          <cell r="U1056" t="str">
            <v>NULL</v>
          </cell>
          <cell r="V1056" t="str">
            <v>NULL</v>
          </cell>
          <cell r="W1056" t="str">
            <v>NULL</v>
          </cell>
          <cell r="X1056" t="str">
            <v>NULL</v>
          </cell>
          <cell r="Y1056" t="str">
            <v>NULL</v>
          </cell>
          <cell r="Z1056" t="str">
            <v>NULL</v>
          </cell>
          <cell r="AA1056" t="str">
            <v>NULL</v>
          </cell>
          <cell r="AB1056" t="str">
            <v>NULL</v>
          </cell>
          <cell r="AC1056" t="str">
            <v>NULL</v>
          </cell>
          <cell r="AD1056">
            <v>4</v>
          </cell>
          <cell r="AE1056" t="str">
            <v>SM</v>
          </cell>
          <cell r="AF1056">
            <v>4</v>
          </cell>
          <cell r="AG1056">
            <v>4</v>
          </cell>
          <cell r="AH1056">
            <v>4</v>
          </cell>
          <cell r="AI1056">
            <v>4</v>
          </cell>
          <cell r="AJ1056" t="str">
            <v>NULL</v>
          </cell>
          <cell r="AK1056">
            <v>9</v>
          </cell>
          <cell r="AL1056">
            <v>2</v>
          </cell>
        </row>
        <row r="1057">
          <cell r="A1057">
            <v>137470</v>
          </cell>
          <cell r="B1057">
            <v>8657015</v>
          </cell>
          <cell r="C1057" t="str">
            <v>Springfields Academy</v>
          </cell>
          <cell r="D1057" t="str">
            <v>South West</v>
          </cell>
          <cell r="E1057" t="str">
            <v>South West</v>
          </cell>
          <cell r="F1057" t="str">
            <v>Wiltshire</v>
          </cell>
          <cell r="G1057" t="str">
            <v>North Wiltshire</v>
          </cell>
          <cell r="H1057" t="str">
            <v>SN11 0DS</v>
          </cell>
          <cell r="I1057" t="str">
            <v>Academy Special Converter</v>
          </cell>
          <cell r="J1057" t="str">
            <v>Special</v>
          </cell>
          <cell r="K1057" t="str">
            <v>Not applicable</v>
          </cell>
          <cell r="L1057">
            <v>10001565</v>
          </cell>
          <cell r="M1057">
            <v>42277</v>
          </cell>
          <cell r="N1057">
            <v>42278</v>
          </cell>
          <cell r="O1057" t="str">
            <v>S8 No Formal Designation Visit</v>
          </cell>
          <cell r="P1057" t="str">
            <v>Schools - S8</v>
          </cell>
          <cell r="Q1057">
            <v>126557</v>
          </cell>
          <cell r="R1057" t="str">
            <v>NULL</v>
          </cell>
          <cell r="S1057" t="str">
            <v>NULL</v>
          </cell>
          <cell r="T1057" t="str">
            <v>NULL</v>
          </cell>
          <cell r="U1057" t="str">
            <v>NULL</v>
          </cell>
          <cell r="V1057" t="str">
            <v>NULL</v>
          </cell>
          <cell r="W1057" t="str">
            <v>NULL</v>
          </cell>
          <cell r="X1057" t="str">
            <v>NULL</v>
          </cell>
          <cell r="Y1057" t="str">
            <v>NULL</v>
          </cell>
          <cell r="Z1057" t="str">
            <v>NULL</v>
          </cell>
          <cell r="AA1057" t="str">
            <v>NULL</v>
          </cell>
          <cell r="AB1057" t="str">
            <v>NULL</v>
          </cell>
          <cell r="AC1057" t="str">
            <v>NULL</v>
          </cell>
          <cell r="AD1057">
            <v>1</v>
          </cell>
          <cell r="AE1057" t="str">
            <v>NULL</v>
          </cell>
          <cell r="AF1057">
            <v>1</v>
          </cell>
          <cell r="AG1057">
            <v>1</v>
          </cell>
          <cell r="AH1057">
            <v>1</v>
          </cell>
          <cell r="AI1057">
            <v>1</v>
          </cell>
          <cell r="AJ1057" t="str">
            <v>NULL</v>
          </cell>
          <cell r="AK1057" t="str">
            <v>NULL</v>
          </cell>
          <cell r="AL1057" t="str">
            <v>NULL</v>
          </cell>
        </row>
        <row r="1058">
          <cell r="A1058">
            <v>137472</v>
          </cell>
          <cell r="B1058">
            <v>3714029</v>
          </cell>
          <cell r="C1058" t="str">
            <v>Don Valley Academy and Performing Arts College</v>
          </cell>
          <cell r="D1058" t="str">
            <v>Yorkshire and the Humber</v>
          </cell>
          <cell r="E1058" t="str">
            <v>North East, Yorkshire and the Humber</v>
          </cell>
          <cell r="F1058" t="str">
            <v>Doncaster</v>
          </cell>
          <cell r="G1058" t="str">
            <v>Doncaster North</v>
          </cell>
          <cell r="H1058" t="str">
            <v>DN5 9DD</v>
          </cell>
          <cell r="I1058" t="str">
            <v>Academy Converter</v>
          </cell>
          <cell r="J1058" t="str">
            <v>Secondary</v>
          </cell>
          <cell r="K1058" t="str">
            <v>Has a sixth form</v>
          </cell>
          <cell r="L1058">
            <v>10004024</v>
          </cell>
          <cell r="M1058">
            <v>42332</v>
          </cell>
          <cell r="N1058">
            <v>42333</v>
          </cell>
          <cell r="O1058" t="str">
            <v>Schools into Special Measures Visit 3</v>
          </cell>
          <cell r="P1058" t="str">
            <v>Schools - S8</v>
          </cell>
          <cell r="Q1058">
            <v>106786</v>
          </cell>
          <cell r="R1058" t="str">
            <v>NULL</v>
          </cell>
          <cell r="S1058" t="str">
            <v>NULL</v>
          </cell>
          <cell r="T1058" t="str">
            <v>NULL</v>
          </cell>
          <cell r="U1058" t="str">
            <v>NULL</v>
          </cell>
          <cell r="V1058" t="str">
            <v>NULL</v>
          </cell>
          <cell r="W1058" t="str">
            <v>NULL</v>
          </cell>
          <cell r="X1058" t="str">
            <v>NULL</v>
          </cell>
          <cell r="Y1058" t="str">
            <v>NULL</v>
          </cell>
          <cell r="Z1058" t="str">
            <v>NULL</v>
          </cell>
          <cell r="AA1058" t="str">
            <v>NULL</v>
          </cell>
          <cell r="AB1058" t="str">
            <v>NULL</v>
          </cell>
          <cell r="AC1058" t="str">
            <v>NULL</v>
          </cell>
          <cell r="AD1058">
            <v>4</v>
          </cell>
          <cell r="AE1058" t="str">
            <v>SM</v>
          </cell>
          <cell r="AF1058">
            <v>4</v>
          </cell>
          <cell r="AG1058">
            <v>4</v>
          </cell>
          <cell r="AH1058">
            <v>3</v>
          </cell>
          <cell r="AI1058">
            <v>4</v>
          </cell>
          <cell r="AJ1058" t="str">
            <v>NULL</v>
          </cell>
          <cell r="AK1058">
            <v>9</v>
          </cell>
          <cell r="AL1058">
            <v>3</v>
          </cell>
        </row>
        <row r="1059">
          <cell r="A1059">
            <v>137494</v>
          </cell>
          <cell r="B1059">
            <v>8737000</v>
          </cell>
          <cell r="C1059" t="str">
            <v>Trinity School</v>
          </cell>
          <cell r="D1059" t="str">
            <v>East of England</v>
          </cell>
          <cell r="E1059" t="str">
            <v>East of England</v>
          </cell>
          <cell r="F1059" t="str">
            <v>Cambridgeshire</v>
          </cell>
          <cell r="G1059" t="str">
            <v>South Cambridgeshire</v>
          </cell>
          <cell r="H1059" t="str">
            <v>CB22 6SA</v>
          </cell>
          <cell r="I1059" t="str">
            <v>Community Special School</v>
          </cell>
          <cell r="J1059" t="str">
            <v>Special</v>
          </cell>
          <cell r="K1059" t="str">
            <v>Not applicable</v>
          </cell>
          <cell r="L1059">
            <v>10004009</v>
          </cell>
          <cell r="M1059">
            <v>42276</v>
          </cell>
          <cell r="N1059">
            <v>42277</v>
          </cell>
          <cell r="O1059" t="str">
            <v>Schools into Special Measures Visit 3</v>
          </cell>
          <cell r="P1059" t="str">
            <v>Schools - S8</v>
          </cell>
          <cell r="Q1059" t="str">
            <v>NULL</v>
          </cell>
          <cell r="R1059" t="str">
            <v>NULL</v>
          </cell>
          <cell r="S1059" t="str">
            <v>NULL</v>
          </cell>
          <cell r="T1059" t="str">
            <v>NULL</v>
          </cell>
          <cell r="U1059" t="str">
            <v>NULL</v>
          </cell>
          <cell r="V1059" t="str">
            <v>NULL</v>
          </cell>
          <cell r="W1059" t="str">
            <v>NULL</v>
          </cell>
          <cell r="X1059" t="str">
            <v>NULL</v>
          </cell>
          <cell r="Y1059" t="str">
            <v>NULL</v>
          </cell>
          <cell r="Z1059" t="str">
            <v>NULL</v>
          </cell>
          <cell r="AA1059" t="str">
            <v>NULL</v>
          </cell>
          <cell r="AB1059" t="str">
            <v>NULL</v>
          </cell>
          <cell r="AC1059" t="str">
            <v>NULL</v>
          </cell>
          <cell r="AD1059">
            <v>4</v>
          </cell>
          <cell r="AE1059" t="str">
            <v>SM</v>
          </cell>
          <cell r="AF1059">
            <v>4</v>
          </cell>
          <cell r="AG1059">
            <v>4</v>
          </cell>
          <cell r="AH1059">
            <v>4</v>
          </cell>
          <cell r="AI1059">
            <v>4</v>
          </cell>
          <cell r="AJ1059" t="str">
            <v>NULL</v>
          </cell>
          <cell r="AK1059">
            <v>9</v>
          </cell>
          <cell r="AL1059">
            <v>9</v>
          </cell>
        </row>
        <row r="1060">
          <cell r="A1060">
            <v>137517</v>
          </cell>
          <cell r="B1060">
            <v>9082704</v>
          </cell>
          <cell r="C1060" t="str">
            <v>Harrowbarrow School</v>
          </cell>
          <cell r="D1060" t="str">
            <v>South West</v>
          </cell>
          <cell r="E1060" t="str">
            <v>South West</v>
          </cell>
          <cell r="F1060" t="str">
            <v>Cornwall</v>
          </cell>
          <cell r="G1060" t="str">
            <v>South East Cornwall</v>
          </cell>
          <cell r="H1060" t="str">
            <v>PL17 8BQ</v>
          </cell>
          <cell r="I1060" t="str">
            <v>Academy Converter</v>
          </cell>
          <cell r="J1060" t="str">
            <v>Primary</v>
          </cell>
          <cell r="K1060" t="str">
            <v>Not applicable</v>
          </cell>
          <cell r="L1060">
            <v>10007301</v>
          </cell>
          <cell r="M1060">
            <v>42326</v>
          </cell>
          <cell r="N1060">
            <v>42327</v>
          </cell>
          <cell r="O1060" t="str">
            <v>Requires Improvement S5 Reinspection Visit 1</v>
          </cell>
          <cell r="P1060" t="str">
            <v>Schools - S5</v>
          </cell>
          <cell r="Q1060">
            <v>111953</v>
          </cell>
          <cell r="R1060">
            <v>2</v>
          </cell>
          <cell r="S1060" t="str">
            <v>NULL</v>
          </cell>
          <cell r="T1060">
            <v>2</v>
          </cell>
          <cell r="U1060">
            <v>2</v>
          </cell>
          <cell r="V1060">
            <v>2</v>
          </cell>
          <cell r="W1060">
            <v>2</v>
          </cell>
          <cell r="X1060" t="str">
            <v>NULL</v>
          </cell>
          <cell r="Y1060">
            <v>2</v>
          </cell>
          <cell r="Z1060" t="str">
            <v>NULL</v>
          </cell>
          <cell r="AA1060" t="str">
            <v>NULL</v>
          </cell>
          <cell r="AB1060" t="str">
            <v>NULL</v>
          </cell>
          <cell r="AC1060" t="str">
            <v>NULL</v>
          </cell>
          <cell r="AD1060">
            <v>3</v>
          </cell>
          <cell r="AE1060" t="str">
            <v>NULL</v>
          </cell>
          <cell r="AF1060">
            <v>3</v>
          </cell>
          <cell r="AG1060">
            <v>3</v>
          </cell>
          <cell r="AH1060">
            <v>2</v>
          </cell>
          <cell r="AI1060">
            <v>3</v>
          </cell>
          <cell r="AJ1060" t="str">
            <v>NULL</v>
          </cell>
          <cell r="AK1060" t="str">
            <v>NULL</v>
          </cell>
          <cell r="AL1060" t="str">
            <v>NULL</v>
          </cell>
        </row>
        <row r="1061">
          <cell r="A1061">
            <v>137522</v>
          </cell>
          <cell r="B1061">
            <v>8225406</v>
          </cell>
          <cell r="C1061" t="str">
            <v>Wootton Upper School</v>
          </cell>
          <cell r="D1061" t="str">
            <v>East of England</v>
          </cell>
          <cell r="E1061" t="str">
            <v>East of England</v>
          </cell>
          <cell r="F1061" t="str">
            <v>Bedford</v>
          </cell>
          <cell r="G1061" t="str">
            <v>Mid Bedfordshire</v>
          </cell>
          <cell r="H1061" t="str">
            <v>MK43 9HT</v>
          </cell>
          <cell r="I1061" t="str">
            <v>Academy Converter</v>
          </cell>
          <cell r="J1061" t="str">
            <v>Secondary</v>
          </cell>
          <cell r="K1061" t="str">
            <v>Has a sixth form</v>
          </cell>
          <cell r="L1061">
            <v>10005598</v>
          </cell>
          <cell r="M1061">
            <v>42346</v>
          </cell>
          <cell r="N1061">
            <v>42347</v>
          </cell>
          <cell r="O1061" t="str">
            <v>Maintained Academy and School Short inspection</v>
          </cell>
          <cell r="P1061" t="str">
            <v>Schools - S8 deemed S5</v>
          </cell>
          <cell r="Q1061">
            <v>109710</v>
          </cell>
          <cell r="R1061">
            <v>3</v>
          </cell>
          <cell r="S1061" t="str">
            <v>NULL</v>
          </cell>
          <cell r="T1061">
            <v>3</v>
          </cell>
          <cell r="U1061">
            <v>3</v>
          </cell>
          <cell r="V1061">
            <v>3</v>
          </cell>
          <cell r="W1061">
            <v>3</v>
          </cell>
          <cell r="X1061" t="str">
            <v>NULL</v>
          </cell>
          <cell r="Y1061" t="str">
            <v>NULL</v>
          </cell>
          <cell r="Z1061">
            <v>3</v>
          </cell>
          <cell r="AA1061" t="str">
            <v>NULL</v>
          </cell>
          <cell r="AB1061" t="str">
            <v>NULL</v>
          </cell>
          <cell r="AC1061" t="str">
            <v>NULL</v>
          </cell>
          <cell r="AD1061">
            <v>2</v>
          </cell>
          <cell r="AE1061" t="str">
            <v>NULL</v>
          </cell>
          <cell r="AF1061">
            <v>2</v>
          </cell>
          <cell r="AG1061">
            <v>2</v>
          </cell>
          <cell r="AH1061">
            <v>2</v>
          </cell>
          <cell r="AI1061">
            <v>1</v>
          </cell>
          <cell r="AJ1061" t="str">
            <v>NULL</v>
          </cell>
          <cell r="AK1061">
            <v>9</v>
          </cell>
          <cell r="AL1061">
            <v>2</v>
          </cell>
        </row>
        <row r="1062">
          <cell r="A1062">
            <v>137536</v>
          </cell>
          <cell r="B1062">
            <v>8914091</v>
          </cell>
          <cell r="C1062" t="str">
            <v>Arnold Hill Academy</v>
          </cell>
          <cell r="D1062" t="str">
            <v>East Midlands</v>
          </cell>
          <cell r="E1062" t="str">
            <v>East Midlands</v>
          </cell>
          <cell r="F1062" t="str">
            <v>Nottinghamshire</v>
          </cell>
          <cell r="G1062" t="str">
            <v>Gedling</v>
          </cell>
          <cell r="H1062" t="str">
            <v>NG5 6NZ</v>
          </cell>
          <cell r="I1062" t="str">
            <v>Academy Converter</v>
          </cell>
          <cell r="J1062" t="str">
            <v>Secondary</v>
          </cell>
          <cell r="K1062" t="str">
            <v>Has a sixth form</v>
          </cell>
          <cell r="L1062">
            <v>10004598</v>
          </cell>
          <cell r="M1062">
            <v>42290</v>
          </cell>
          <cell r="N1062">
            <v>42291</v>
          </cell>
          <cell r="O1062" t="str">
            <v>Serious Weaknesses S5 Reinspection</v>
          </cell>
          <cell r="P1062" t="str">
            <v>Schools - S5</v>
          </cell>
          <cell r="Q1062">
            <v>122847</v>
          </cell>
          <cell r="R1062">
            <v>3</v>
          </cell>
          <cell r="S1062" t="str">
            <v>NULL</v>
          </cell>
          <cell r="T1062">
            <v>3</v>
          </cell>
          <cell r="U1062">
            <v>3</v>
          </cell>
          <cell r="V1062">
            <v>3</v>
          </cell>
          <cell r="W1062">
            <v>3</v>
          </cell>
          <cell r="X1062" t="str">
            <v>NULL</v>
          </cell>
          <cell r="Y1062" t="str">
            <v>NULL</v>
          </cell>
          <cell r="Z1062">
            <v>2</v>
          </cell>
          <cell r="AA1062" t="str">
            <v>NULL</v>
          </cell>
          <cell r="AB1062" t="str">
            <v>NULL</v>
          </cell>
          <cell r="AC1062" t="str">
            <v>NULL</v>
          </cell>
          <cell r="AD1062">
            <v>4</v>
          </cell>
          <cell r="AE1062" t="str">
            <v>SWK</v>
          </cell>
          <cell r="AF1062">
            <v>4</v>
          </cell>
          <cell r="AG1062">
            <v>3</v>
          </cell>
          <cell r="AH1062">
            <v>3</v>
          </cell>
          <cell r="AI1062">
            <v>3</v>
          </cell>
          <cell r="AJ1062" t="str">
            <v>NULL</v>
          </cell>
          <cell r="AK1062" t="str">
            <v>NULL</v>
          </cell>
          <cell r="AL1062" t="str">
            <v>NULL</v>
          </cell>
        </row>
        <row r="1063">
          <cell r="A1063">
            <v>137541</v>
          </cell>
          <cell r="B1063">
            <v>9265407</v>
          </cell>
          <cell r="C1063" t="str">
            <v>Lynn Grove Academy</v>
          </cell>
          <cell r="D1063" t="str">
            <v>East of England</v>
          </cell>
          <cell r="E1063" t="str">
            <v>East of England</v>
          </cell>
          <cell r="F1063" t="str">
            <v>Norfolk</v>
          </cell>
          <cell r="G1063" t="str">
            <v>Great Yarmouth</v>
          </cell>
          <cell r="H1063" t="str">
            <v>NR31 8AP</v>
          </cell>
          <cell r="I1063" t="str">
            <v>Academy Converter</v>
          </cell>
          <cell r="J1063" t="str">
            <v>Secondary</v>
          </cell>
          <cell r="K1063" t="str">
            <v>Does not have a sixth form</v>
          </cell>
          <cell r="L1063">
            <v>10005795</v>
          </cell>
          <cell r="M1063">
            <v>42269</v>
          </cell>
          <cell r="N1063">
            <v>42269</v>
          </cell>
          <cell r="O1063" t="str">
            <v>Requires Improvement monitoring Visit 1</v>
          </cell>
          <cell r="P1063" t="str">
            <v>Schools - S8</v>
          </cell>
          <cell r="Q1063">
            <v>121215</v>
          </cell>
          <cell r="R1063" t="str">
            <v>NULL</v>
          </cell>
          <cell r="S1063" t="str">
            <v>NULL</v>
          </cell>
          <cell r="T1063" t="str">
            <v>NULL</v>
          </cell>
          <cell r="U1063" t="str">
            <v>NULL</v>
          </cell>
          <cell r="V1063" t="str">
            <v>NULL</v>
          </cell>
          <cell r="W1063" t="str">
            <v>NULL</v>
          </cell>
          <cell r="X1063" t="str">
            <v>NULL</v>
          </cell>
          <cell r="Y1063" t="str">
            <v>NULL</v>
          </cell>
          <cell r="Z1063" t="str">
            <v>NULL</v>
          </cell>
          <cell r="AA1063" t="str">
            <v>NULL</v>
          </cell>
          <cell r="AB1063" t="str">
            <v>NULL</v>
          </cell>
          <cell r="AC1063" t="str">
            <v>NULL</v>
          </cell>
          <cell r="AD1063">
            <v>3</v>
          </cell>
          <cell r="AE1063" t="str">
            <v>NULL</v>
          </cell>
          <cell r="AF1063">
            <v>3</v>
          </cell>
          <cell r="AG1063">
            <v>3</v>
          </cell>
          <cell r="AH1063">
            <v>2</v>
          </cell>
          <cell r="AI1063">
            <v>3</v>
          </cell>
          <cell r="AJ1063" t="str">
            <v>NULL</v>
          </cell>
          <cell r="AK1063">
            <v>9</v>
          </cell>
          <cell r="AL1063">
            <v>9</v>
          </cell>
        </row>
        <row r="1064">
          <cell r="A1064">
            <v>137547</v>
          </cell>
          <cell r="B1064">
            <v>8734055</v>
          </cell>
          <cell r="C1064" t="str">
            <v>Witchford Village College</v>
          </cell>
          <cell r="D1064" t="str">
            <v>East of England</v>
          </cell>
          <cell r="E1064" t="str">
            <v>East of England</v>
          </cell>
          <cell r="F1064" t="str">
            <v>Cambridgeshire</v>
          </cell>
          <cell r="G1064" t="str">
            <v>South East Cambridgeshire</v>
          </cell>
          <cell r="H1064" t="str">
            <v>CB6 2JA</v>
          </cell>
          <cell r="I1064" t="str">
            <v>Academy Converter</v>
          </cell>
          <cell r="J1064" t="str">
            <v>Secondary</v>
          </cell>
          <cell r="K1064" t="str">
            <v>Does not have a sixth form</v>
          </cell>
          <cell r="L1064">
            <v>10008878</v>
          </cell>
          <cell r="M1064">
            <v>42313</v>
          </cell>
          <cell r="N1064">
            <v>42313</v>
          </cell>
          <cell r="O1064" t="str">
            <v>Requires Improvement monitoring Visit 2</v>
          </cell>
          <cell r="P1064" t="str">
            <v>Schools - S8</v>
          </cell>
          <cell r="Q1064">
            <v>110871</v>
          </cell>
          <cell r="R1064" t="str">
            <v>NULL</v>
          </cell>
          <cell r="S1064" t="str">
            <v>NULL</v>
          </cell>
          <cell r="T1064" t="str">
            <v>NULL</v>
          </cell>
          <cell r="U1064" t="str">
            <v>NULL</v>
          </cell>
          <cell r="V1064" t="str">
            <v>NULL</v>
          </cell>
          <cell r="W1064" t="str">
            <v>NULL</v>
          </cell>
          <cell r="X1064" t="str">
            <v>NULL</v>
          </cell>
          <cell r="Y1064" t="str">
            <v>NULL</v>
          </cell>
          <cell r="Z1064" t="str">
            <v>NULL</v>
          </cell>
          <cell r="AA1064" t="str">
            <v>NULL</v>
          </cell>
          <cell r="AB1064" t="str">
            <v>NULL</v>
          </cell>
          <cell r="AC1064" t="str">
            <v>NULL</v>
          </cell>
          <cell r="AD1064">
            <v>3</v>
          </cell>
          <cell r="AE1064" t="str">
            <v>NULL</v>
          </cell>
          <cell r="AF1064">
            <v>3</v>
          </cell>
          <cell r="AG1064">
            <v>3</v>
          </cell>
          <cell r="AH1064">
            <v>3</v>
          </cell>
          <cell r="AI1064">
            <v>3</v>
          </cell>
          <cell r="AJ1064" t="str">
            <v>NULL</v>
          </cell>
          <cell r="AK1064">
            <v>9</v>
          </cell>
          <cell r="AL1064">
            <v>9</v>
          </cell>
        </row>
        <row r="1065">
          <cell r="A1065">
            <v>137582</v>
          </cell>
          <cell r="B1065">
            <v>8964000</v>
          </cell>
          <cell r="C1065" t="str">
            <v>University of Chester Academy Northwich</v>
          </cell>
          <cell r="D1065" t="str">
            <v>North West</v>
          </cell>
          <cell r="E1065" t="str">
            <v>North West</v>
          </cell>
          <cell r="F1065" t="str">
            <v>Cheshire West and Chester</v>
          </cell>
          <cell r="G1065" t="str">
            <v>Tatton</v>
          </cell>
          <cell r="H1065" t="str">
            <v>CW9 7DT</v>
          </cell>
          <cell r="I1065" t="str">
            <v>Academy Sponsor Led</v>
          </cell>
          <cell r="J1065" t="str">
            <v>Secondary</v>
          </cell>
          <cell r="K1065" t="str">
            <v>Not applicable</v>
          </cell>
          <cell r="L1065">
            <v>10005420</v>
          </cell>
          <cell r="M1065">
            <v>42339</v>
          </cell>
          <cell r="N1065">
            <v>42340</v>
          </cell>
          <cell r="O1065" t="str">
            <v>Schools into Special Measures Visit 5</v>
          </cell>
          <cell r="P1065" t="str">
            <v>Schools - S8 deemed S5</v>
          </cell>
          <cell r="Q1065" t="str">
            <v>NULL</v>
          </cell>
          <cell r="R1065">
            <v>3</v>
          </cell>
          <cell r="S1065" t="str">
            <v>NULL</v>
          </cell>
          <cell r="T1065">
            <v>3</v>
          </cell>
          <cell r="U1065">
            <v>3</v>
          </cell>
          <cell r="V1065">
            <v>2</v>
          </cell>
          <cell r="W1065">
            <v>2</v>
          </cell>
          <cell r="X1065" t="str">
            <v>NULL</v>
          </cell>
          <cell r="Y1065" t="str">
            <v>NULL</v>
          </cell>
          <cell r="Z1065" t="str">
            <v>NULL</v>
          </cell>
          <cell r="AA1065" t="str">
            <v>NULL</v>
          </cell>
          <cell r="AB1065" t="str">
            <v>NULL</v>
          </cell>
          <cell r="AC1065" t="str">
            <v>NULL</v>
          </cell>
          <cell r="AD1065">
            <v>4</v>
          </cell>
          <cell r="AE1065" t="str">
            <v>SM</v>
          </cell>
          <cell r="AF1065">
            <v>4</v>
          </cell>
          <cell r="AG1065">
            <v>4</v>
          </cell>
          <cell r="AH1065">
            <v>3</v>
          </cell>
          <cell r="AI1065">
            <v>4</v>
          </cell>
          <cell r="AJ1065" t="str">
            <v>NULL</v>
          </cell>
          <cell r="AK1065" t="str">
            <v>NULL</v>
          </cell>
          <cell r="AL1065" t="str">
            <v>NULL</v>
          </cell>
        </row>
        <row r="1066">
          <cell r="A1066">
            <v>137596</v>
          </cell>
          <cell r="B1066">
            <v>3731100</v>
          </cell>
          <cell r="C1066" t="str">
            <v>Sheffield Inclusion Centre</v>
          </cell>
          <cell r="D1066" t="str">
            <v>Yorkshire and the Humber</v>
          </cell>
          <cell r="E1066" t="str">
            <v>North East, Yorkshire and the Humber</v>
          </cell>
          <cell r="F1066" t="str">
            <v>Sheffield</v>
          </cell>
          <cell r="G1066" t="str">
            <v>Sheffield, Heeley</v>
          </cell>
          <cell r="H1066" t="str">
            <v>S2 2JQ</v>
          </cell>
          <cell r="I1066" t="str">
            <v>Pupil Referral Unit</v>
          </cell>
          <cell r="J1066" t="str">
            <v>PRU</v>
          </cell>
          <cell r="K1066" t="str">
            <v>Not applicable</v>
          </cell>
          <cell r="L1066">
            <v>10006718</v>
          </cell>
          <cell r="M1066">
            <v>42268</v>
          </cell>
          <cell r="N1066">
            <v>42269</v>
          </cell>
          <cell r="O1066" t="str">
            <v>Requires Improvement monitoring Visit 1</v>
          </cell>
          <cell r="P1066" t="str">
            <v>Schools - S8</v>
          </cell>
          <cell r="Q1066" t="str">
            <v>NULL</v>
          </cell>
          <cell r="R1066" t="str">
            <v>NULL</v>
          </cell>
          <cell r="S1066" t="str">
            <v>NULL</v>
          </cell>
          <cell r="T1066" t="str">
            <v>NULL</v>
          </cell>
          <cell r="U1066" t="str">
            <v>NULL</v>
          </cell>
          <cell r="V1066" t="str">
            <v>NULL</v>
          </cell>
          <cell r="W1066" t="str">
            <v>NULL</v>
          </cell>
          <cell r="X1066" t="str">
            <v>NULL</v>
          </cell>
          <cell r="Y1066" t="str">
            <v>NULL</v>
          </cell>
          <cell r="Z1066" t="str">
            <v>NULL</v>
          </cell>
          <cell r="AA1066" t="str">
            <v>NULL</v>
          </cell>
          <cell r="AB1066" t="str">
            <v>NULL</v>
          </cell>
          <cell r="AC1066" t="str">
            <v>NULL</v>
          </cell>
          <cell r="AD1066">
            <v>3</v>
          </cell>
          <cell r="AE1066" t="str">
            <v>NULL</v>
          </cell>
          <cell r="AF1066">
            <v>3</v>
          </cell>
          <cell r="AG1066">
            <v>3</v>
          </cell>
          <cell r="AH1066">
            <v>3</v>
          </cell>
          <cell r="AI1066">
            <v>3</v>
          </cell>
          <cell r="AJ1066" t="str">
            <v>NULL</v>
          </cell>
          <cell r="AK1066">
            <v>9</v>
          </cell>
          <cell r="AL1066">
            <v>9</v>
          </cell>
        </row>
        <row r="1067">
          <cell r="A1067">
            <v>137603</v>
          </cell>
          <cell r="B1067">
            <v>3714033</v>
          </cell>
          <cell r="C1067" t="str">
            <v>Ridgewood School</v>
          </cell>
          <cell r="D1067" t="str">
            <v>Yorkshire and the Humber</v>
          </cell>
          <cell r="E1067" t="str">
            <v>North East, Yorkshire and the Humber</v>
          </cell>
          <cell r="F1067" t="str">
            <v>Doncaster</v>
          </cell>
          <cell r="G1067" t="str">
            <v>Doncaster North</v>
          </cell>
          <cell r="H1067" t="str">
            <v>DN5 7UB</v>
          </cell>
          <cell r="I1067" t="str">
            <v>Academy Converter</v>
          </cell>
          <cell r="J1067" t="str">
            <v>Secondary</v>
          </cell>
          <cell r="K1067" t="str">
            <v>Has a sixth form</v>
          </cell>
          <cell r="L1067">
            <v>10002158</v>
          </cell>
          <cell r="M1067">
            <v>42298</v>
          </cell>
          <cell r="N1067">
            <v>42299</v>
          </cell>
          <cell r="O1067" t="str">
            <v>Requires Improvement S5 Reinspection Visit 1</v>
          </cell>
          <cell r="P1067" t="str">
            <v>Schools - S5</v>
          </cell>
          <cell r="Q1067">
            <v>106789</v>
          </cell>
          <cell r="R1067">
            <v>2</v>
          </cell>
          <cell r="S1067" t="str">
            <v>NULL</v>
          </cell>
          <cell r="T1067">
            <v>2</v>
          </cell>
          <cell r="U1067">
            <v>2</v>
          </cell>
          <cell r="V1067">
            <v>2</v>
          </cell>
          <cell r="W1067">
            <v>2</v>
          </cell>
          <cell r="X1067" t="str">
            <v>NULL</v>
          </cell>
          <cell r="Y1067" t="str">
            <v>NULL</v>
          </cell>
          <cell r="Z1067">
            <v>1</v>
          </cell>
          <cell r="AA1067" t="str">
            <v>NULL</v>
          </cell>
          <cell r="AB1067" t="str">
            <v>NULL</v>
          </cell>
          <cell r="AC1067" t="str">
            <v>NULL</v>
          </cell>
          <cell r="AD1067">
            <v>3</v>
          </cell>
          <cell r="AE1067" t="str">
            <v>NULL</v>
          </cell>
          <cell r="AF1067">
            <v>3</v>
          </cell>
          <cell r="AG1067">
            <v>3</v>
          </cell>
          <cell r="AH1067">
            <v>2</v>
          </cell>
          <cell r="AI1067">
            <v>3</v>
          </cell>
          <cell r="AJ1067" t="str">
            <v>NULL</v>
          </cell>
          <cell r="AK1067" t="str">
            <v>NULL</v>
          </cell>
          <cell r="AL1067" t="str">
            <v>NULL</v>
          </cell>
        </row>
        <row r="1068">
          <cell r="A1068">
            <v>137608</v>
          </cell>
          <cell r="B1068">
            <v>8844022</v>
          </cell>
          <cell r="C1068" t="str">
            <v>Lady Hawkins' School</v>
          </cell>
          <cell r="D1068" t="str">
            <v>West Midlands</v>
          </cell>
          <cell r="E1068" t="str">
            <v>West Midlands</v>
          </cell>
          <cell r="F1068" t="str">
            <v>Herefordshire</v>
          </cell>
          <cell r="G1068" t="str">
            <v>North Herefordshire</v>
          </cell>
          <cell r="H1068" t="str">
            <v>HR5 3AR</v>
          </cell>
          <cell r="I1068" t="str">
            <v>Academy Converter</v>
          </cell>
          <cell r="J1068" t="str">
            <v>Secondary</v>
          </cell>
          <cell r="K1068" t="str">
            <v>Has a sixth form</v>
          </cell>
          <cell r="L1068">
            <v>10002507</v>
          </cell>
          <cell r="M1068">
            <v>42334</v>
          </cell>
          <cell r="N1068">
            <v>42335</v>
          </cell>
          <cell r="O1068" t="str">
            <v>Requires Improvement S5 Reinspection Visit 1</v>
          </cell>
          <cell r="P1068" t="str">
            <v>Schools - S5</v>
          </cell>
          <cell r="Q1068">
            <v>116940</v>
          </cell>
          <cell r="R1068">
            <v>3</v>
          </cell>
          <cell r="S1068" t="str">
            <v>NULL</v>
          </cell>
          <cell r="T1068">
            <v>3</v>
          </cell>
          <cell r="U1068">
            <v>2</v>
          </cell>
          <cell r="V1068">
            <v>2</v>
          </cell>
          <cell r="W1068">
            <v>3</v>
          </cell>
          <cell r="X1068" t="str">
            <v>NULL</v>
          </cell>
          <cell r="Y1068" t="str">
            <v>NULL</v>
          </cell>
          <cell r="Z1068">
            <v>2</v>
          </cell>
          <cell r="AA1068" t="str">
            <v>NULL</v>
          </cell>
          <cell r="AB1068" t="str">
            <v>NULL</v>
          </cell>
          <cell r="AC1068" t="str">
            <v>NULL</v>
          </cell>
          <cell r="AD1068">
            <v>3</v>
          </cell>
          <cell r="AE1068" t="str">
            <v>NULL</v>
          </cell>
          <cell r="AF1068">
            <v>3</v>
          </cell>
          <cell r="AG1068">
            <v>3</v>
          </cell>
          <cell r="AH1068">
            <v>2</v>
          </cell>
          <cell r="AI1068">
            <v>3</v>
          </cell>
          <cell r="AJ1068" t="str">
            <v>NULL</v>
          </cell>
          <cell r="AK1068" t="str">
            <v>NULL</v>
          </cell>
          <cell r="AL1068" t="str">
            <v>NULL</v>
          </cell>
        </row>
        <row r="1069">
          <cell r="A1069">
            <v>137628</v>
          </cell>
          <cell r="B1069">
            <v>8914408</v>
          </cell>
          <cell r="C1069" t="str">
            <v>Joseph Whitaker School</v>
          </cell>
          <cell r="D1069" t="str">
            <v>East Midlands</v>
          </cell>
          <cell r="E1069" t="str">
            <v>East Midlands</v>
          </cell>
          <cell r="F1069" t="str">
            <v>Nottinghamshire</v>
          </cell>
          <cell r="G1069" t="str">
            <v>Sherwood</v>
          </cell>
          <cell r="H1069" t="str">
            <v>NG21 0AG</v>
          </cell>
          <cell r="I1069" t="str">
            <v>Academy Converter</v>
          </cell>
          <cell r="J1069" t="str">
            <v>Secondary</v>
          </cell>
          <cell r="K1069" t="str">
            <v>Has a sixth form</v>
          </cell>
          <cell r="L1069">
            <v>10005645</v>
          </cell>
          <cell r="M1069">
            <v>42346</v>
          </cell>
          <cell r="N1069">
            <v>42346</v>
          </cell>
          <cell r="O1069" t="str">
            <v>Maintained Academy and School Short inspection</v>
          </cell>
          <cell r="P1069" t="str">
            <v>Schools - Short inspection</v>
          </cell>
          <cell r="Q1069">
            <v>122866</v>
          </cell>
          <cell r="R1069" t="str">
            <v>NULL</v>
          </cell>
          <cell r="S1069" t="str">
            <v>NULL</v>
          </cell>
          <cell r="T1069" t="str">
            <v>NULL</v>
          </cell>
          <cell r="U1069" t="str">
            <v>NULL</v>
          </cell>
          <cell r="V1069" t="str">
            <v>NULL</v>
          </cell>
          <cell r="W1069" t="str">
            <v>NULL</v>
          </cell>
          <cell r="X1069" t="str">
            <v>NULL</v>
          </cell>
          <cell r="Y1069" t="str">
            <v>NULL</v>
          </cell>
          <cell r="Z1069" t="str">
            <v>NULL</v>
          </cell>
          <cell r="AA1069" t="str">
            <v>NULL</v>
          </cell>
          <cell r="AB1069" t="str">
            <v>NULL</v>
          </cell>
          <cell r="AC1069" t="str">
            <v>NULL</v>
          </cell>
          <cell r="AD1069">
            <v>2</v>
          </cell>
          <cell r="AE1069" t="str">
            <v>NULL</v>
          </cell>
          <cell r="AF1069">
            <v>2</v>
          </cell>
          <cell r="AG1069">
            <v>2</v>
          </cell>
          <cell r="AH1069">
            <v>2</v>
          </cell>
          <cell r="AI1069">
            <v>2</v>
          </cell>
          <cell r="AJ1069" t="str">
            <v>NULL</v>
          </cell>
          <cell r="AK1069">
            <v>9</v>
          </cell>
          <cell r="AL1069">
            <v>2</v>
          </cell>
        </row>
        <row r="1070">
          <cell r="A1070">
            <v>137674</v>
          </cell>
          <cell r="B1070">
            <v>9354006</v>
          </cell>
          <cell r="C1070" t="str">
            <v>Ormiston Endeavour Academy</v>
          </cell>
          <cell r="D1070" t="str">
            <v>East of England</v>
          </cell>
          <cell r="E1070" t="str">
            <v>East of England</v>
          </cell>
          <cell r="F1070" t="str">
            <v>Suffolk</v>
          </cell>
          <cell r="G1070" t="str">
            <v>Central Suffolk and North Ipswich</v>
          </cell>
          <cell r="H1070" t="str">
            <v>IP1 6SG</v>
          </cell>
          <cell r="I1070" t="str">
            <v>Academy Sponsor Led</v>
          </cell>
          <cell r="J1070" t="str">
            <v>Secondary</v>
          </cell>
          <cell r="K1070" t="str">
            <v>Not applicable</v>
          </cell>
          <cell r="L1070">
            <v>10005313</v>
          </cell>
          <cell r="M1070">
            <v>42339</v>
          </cell>
          <cell r="N1070">
            <v>42340</v>
          </cell>
          <cell r="O1070" t="str">
            <v>Schools into Special Measures Visit 2</v>
          </cell>
          <cell r="P1070" t="str">
            <v>Schools - S8</v>
          </cell>
          <cell r="Q1070" t="str">
            <v>NULL</v>
          </cell>
          <cell r="R1070" t="str">
            <v>NULL</v>
          </cell>
          <cell r="S1070" t="str">
            <v>NULL</v>
          </cell>
          <cell r="T1070" t="str">
            <v>NULL</v>
          </cell>
          <cell r="U1070" t="str">
            <v>NULL</v>
          </cell>
          <cell r="V1070" t="str">
            <v>NULL</v>
          </cell>
          <cell r="W1070" t="str">
            <v>NULL</v>
          </cell>
          <cell r="X1070" t="str">
            <v>NULL</v>
          </cell>
          <cell r="Y1070" t="str">
            <v>NULL</v>
          </cell>
          <cell r="Z1070" t="str">
            <v>NULL</v>
          </cell>
          <cell r="AA1070" t="str">
            <v>NULL</v>
          </cell>
          <cell r="AB1070" t="str">
            <v>NULL</v>
          </cell>
          <cell r="AC1070" t="str">
            <v>NULL</v>
          </cell>
          <cell r="AD1070">
            <v>4</v>
          </cell>
          <cell r="AE1070" t="str">
            <v>SM</v>
          </cell>
          <cell r="AF1070">
            <v>4</v>
          </cell>
          <cell r="AG1070">
            <v>4</v>
          </cell>
          <cell r="AH1070">
            <v>3</v>
          </cell>
          <cell r="AI1070">
            <v>4</v>
          </cell>
          <cell r="AJ1070" t="str">
            <v>NULL</v>
          </cell>
          <cell r="AK1070">
            <v>9</v>
          </cell>
          <cell r="AL1070">
            <v>9</v>
          </cell>
        </row>
        <row r="1071">
          <cell r="A1071">
            <v>137675</v>
          </cell>
          <cell r="B1071">
            <v>3414000</v>
          </cell>
          <cell r="C1071" t="str">
            <v>King's Leadership Academy, Liverpool</v>
          </cell>
          <cell r="D1071" t="str">
            <v>North West</v>
          </cell>
          <cell r="E1071" t="str">
            <v>North West</v>
          </cell>
          <cell r="F1071" t="str">
            <v>Liverpool</v>
          </cell>
          <cell r="G1071" t="str">
            <v>Liverpool, Riverside</v>
          </cell>
          <cell r="H1071" t="str">
            <v>L8 9SJ</v>
          </cell>
          <cell r="I1071" t="str">
            <v>Academy Sponsor Led</v>
          </cell>
          <cell r="J1071" t="str">
            <v>Secondary</v>
          </cell>
          <cell r="K1071" t="str">
            <v>Has a sixth form</v>
          </cell>
          <cell r="L1071">
            <v>10005427</v>
          </cell>
          <cell r="M1071">
            <v>42340</v>
          </cell>
          <cell r="N1071">
            <v>42341</v>
          </cell>
          <cell r="O1071" t="str">
            <v>Schools into Special Measures Visit 5</v>
          </cell>
          <cell r="P1071" t="str">
            <v>Schools - S8</v>
          </cell>
          <cell r="Q1071" t="str">
            <v>NULL</v>
          </cell>
          <cell r="R1071" t="str">
            <v>NULL</v>
          </cell>
          <cell r="S1071" t="str">
            <v>NULL</v>
          </cell>
          <cell r="T1071" t="str">
            <v>NULL</v>
          </cell>
          <cell r="U1071" t="str">
            <v>NULL</v>
          </cell>
          <cell r="V1071" t="str">
            <v>NULL</v>
          </cell>
          <cell r="W1071" t="str">
            <v>NULL</v>
          </cell>
          <cell r="X1071" t="str">
            <v>NULL</v>
          </cell>
          <cell r="Y1071" t="str">
            <v>NULL</v>
          </cell>
          <cell r="Z1071" t="str">
            <v>NULL</v>
          </cell>
          <cell r="AA1071" t="str">
            <v>NULL</v>
          </cell>
          <cell r="AB1071" t="str">
            <v>NULL</v>
          </cell>
          <cell r="AC1071" t="str">
            <v>NULL</v>
          </cell>
          <cell r="AD1071">
            <v>4</v>
          </cell>
          <cell r="AE1071" t="str">
            <v>SM</v>
          </cell>
          <cell r="AF1071">
            <v>4</v>
          </cell>
          <cell r="AG1071">
            <v>4</v>
          </cell>
          <cell r="AH1071">
            <v>3</v>
          </cell>
          <cell r="AI1071">
            <v>4</v>
          </cell>
          <cell r="AJ1071" t="str">
            <v>NULL</v>
          </cell>
          <cell r="AK1071" t="str">
            <v>NULL</v>
          </cell>
          <cell r="AL1071" t="str">
            <v>NULL</v>
          </cell>
        </row>
        <row r="1072">
          <cell r="A1072">
            <v>137681</v>
          </cell>
          <cell r="B1072">
            <v>3035402</v>
          </cell>
          <cell r="C1072" t="str">
            <v>St Catherine's Catholic School</v>
          </cell>
          <cell r="D1072" t="str">
            <v>London</v>
          </cell>
          <cell r="E1072" t="str">
            <v>London</v>
          </cell>
          <cell r="F1072" t="str">
            <v>Bexley</v>
          </cell>
          <cell r="G1072" t="str">
            <v>Bexleyheath and Crayford</v>
          </cell>
          <cell r="H1072" t="str">
            <v>DA6 7QJ</v>
          </cell>
          <cell r="I1072" t="str">
            <v>Academy Converter</v>
          </cell>
          <cell r="J1072" t="str">
            <v>Secondary</v>
          </cell>
          <cell r="K1072" t="str">
            <v>Does not have a sixth form</v>
          </cell>
          <cell r="L1072">
            <v>10001407</v>
          </cell>
          <cell r="M1072">
            <v>42297</v>
          </cell>
          <cell r="N1072">
            <v>42298</v>
          </cell>
          <cell r="O1072" t="str">
            <v>Maintained Academy and School Short inspection</v>
          </cell>
          <cell r="P1072" t="str">
            <v>Schools - S8 deemed S5</v>
          </cell>
          <cell r="Q1072">
            <v>101478</v>
          </cell>
          <cell r="R1072">
            <v>2</v>
          </cell>
          <cell r="S1072" t="str">
            <v>NULL</v>
          </cell>
          <cell r="T1072">
            <v>1</v>
          </cell>
          <cell r="U1072">
            <v>1</v>
          </cell>
          <cell r="V1072">
            <v>2</v>
          </cell>
          <cell r="W1072">
            <v>2</v>
          </cell>
          <cell r="X1072" t="str">
            <v>NULL</v>
          </cell>
          <cell r="Y1072" t="str">
            <v>NULL</v>
          </cell>
          <cell r="Z1072" t="str">
            <v>NULL</v>
          </cell>
          <cell r="AA1072" t="str">
            <v>NULL</v>
          </cell>
          <cell r="AB1072" t="str">
            <v>NULL</v>
          </cell>
          <cell r="AC1072" t="str">
            <v>NULL</v>
          </cell>
          <cell r="AD1072">
            <v>2</v>
          </cell>
          <cell r="AE1072" t="str">
            <v>NULL</v>
          </cell>
          <cell r="AF1072">
            <v>2</v>
          </cell>
          <cell r="AG1072">
            <v>2</v>
          </cell>
          <cell r="AH1072">
            <v>1</v>
          </cell>
          <cell r="AI1072">
            <v>2</v>
          </cell>
          <cell r="AJ1072" t="str">
            <v>NULL</v>
          </cell>
          <cell r="AK1072" t="str">
            <v>NULL</v>
          </cell>
          <cell r="AL1072" t="str">
            <v>NULL</v>
          </cell>
        </row>
        <row r="1073">
          <cell r="A1073">
            <v>137690</v>
          </cell>
          <cell r="B1073">
            <v>9164003</v>
          </cell>
          <cell r="C1073" t="str">
            <v>Millbrook Academy</v>
          </cell>
          <cell r="D1073" t="str">
            <v>South West</v>
          </cell>
          <cell r="E1073" t="str">
            <v>South West</v>
          </cell>
          <cell r="F1073" t="str">
            <v>Gloucestershire</v>
          </cell>
          <cell r="G1073" t="str">
            <v>Tewkesbury</v>
          </cell>
          <cell r="H1073" t="str">
            <v>GL3 4QF</v>
          </cell>
          <cell r="I1073" t="str">
            <v>Academy Sponsor Led</v>
          </cell>
          <cell r="J1073" t="str">
            <v>Secondary</v>
          </cell>
          <cell r="K1073" t="str">
            <v>Has a sixth form</v>
          </cell>
          <cell r="L1073">
            <v>10002434</v>
          </cell>
          <cell r="M1073">
            <v>42325</v>
          </cell>
          <cell r="N1073">
            <v>42326</v>
          </cell>
          <cell r="O1073" t="str">
            <v>Requires Improvement S5 Reinspection Visit 1</v>
          </cell>
          <cell r="P1073" t="str">
            <v>Schools - S5</v>
          </cell>
          <cell r="Q1073" t="str">
            <v>NULL</v>
          </cell>
          <cell r="R1073">
            <v>4</v>
          </cell>
          <cell r="S1073" t="str">
            <v>SM</v>
          </cell>
          <cell r="T1073">
            <v>4</v>
          </cell>
          <cell r="U1073">
            <v>4</v>
          </cell>
          <cell r="V1073">
            <v>3</v>
          </cell>
          <cell r="W1073">
            <v>4</v>
          </cell>
          <cell r="X1073" t="str">
            <v>NULL</v>
          </cell>
          <cell r="Y1073" t="str">
            <v>NULL</v>
          </cell>
          <cell r="Z1073">
            <v>4</v>
          </cell>
          <cell r="AA1073" t="str">
            <v>NULL</v>
          </cell>
          <cell r="AB1073" t="str">
            <v>NULL</v>
          </cell>
          <cell r="AC1073" t="str">
            <v>NULL</v>
          </cell>
          <cell r="AD1073">
            <v>3</v>
          </cell>
          <cell r="AE1073" t="str">
            <v>NULL</v>
          </cell>
          <cell r="AF1073">
            <v>3</v>
          </cell>
          <cell r="AG1073">
            <v>3</v>
          </cell>
          <cell r="AH1073">
            <v>3</v>
          </cell>
          <cell r="AI1073">
            <v>2</v>
          </cell>
          <cell r="AJ1073" t="str">
            <v>NULL</v>
          </cell>
          <cell r="AK1073" t="str">
            <v>NULL</v>
          </cell>
          <cell r="AL1073" t="str">
            <v>NULL</v>
          </cell>
        </row>
        <row r="1074">
          <cell r="A1074">
            <v>137696</v>
          </cell>
          <cell r="B1074">
            <v>8404190</v>
          </cell>
          <cell r="C1074" t="str">
            <v>Framwellgate School Durham</v>
          </cell>
          <cell r="D1074" t="str">
            <v>North East</v>
          </cell>
          <cell r="E1074" t="str">
            <v>North East, Yorkshire and the Humber</v>
          </cell>
          <cell r="F1074" t="str">
            <v>Durham</v>
          </cell>
          <cell r="G1074" t="str">
            <v>City of Durham</v>
          </cell>
          <cell r="H1074" t="str">
            <v>DH1 5BQ</v>
          </cell>
          <cell r="I1074" t="str">
            <v>Academy Converter</v>
          </cell>
          <cell r="J1074" t="str">
            <v>Secondary</v>
          </cell>
          <cell r="K1074" t="str">
            <v>Has a sixth form</v>
          </cell>
          <cell r="L1074">
            <v>10000700</v>
          </cell>
          <cell r="M1074">
            <v>42318</v>
          </cell>
          <cell r="N1074">
            <v>42319</v>
          </cell>
          <cell r="O1074" t="str">
            <v>Maintained Academy and School Short inspection</v>
          </cell>
          <cell r="P1074" t="str">
            <v>Schools - S8 deemed S5</v>
          </cell>
          <cell r="Q1074">
            <v>114309</v>
          </cell>
          <cell r="R1074">
            <v>3</v>
          </cell>
          <cell r="S1074" t="str">
            <v>NULL</v>
          </cell>
          <cell r="T1074">
            <v>3</v>
          </cell>
          <cell r="U1074">
            <v>3</v>
          </cell>
          <cell r="V1074">
            <v>2</v>
          </cell>
          <cell r="W1074">
            <v>3</v>
          </cell>
          <cell r="X1074" t="str">
            <v>NULL</v>
          </cell>
          <cell r="Y1074" t="str">
            <v>NULL</v>
          </cell>
          <cell r="Z1074">
            <v>3</v>
          </cell>
          <cell r="AA1074" t="str">
            <v>NULL</v>
          </cell>
          <cell r="AB1074" t="str">
            <v>NULL</v>
          </cell>
          <cell r="AC1074" t="str">
            <v>NULL</v>
          </cell>
          <cell r="AD1074">
            <v>2</v>
          </cell>
          <cell r="AE1074" t="str">
            <v>NULL</v>
          </cell>
          <cell r="AF1074">
            <v>2</v>
          </cell>
          <cell r="AG1074">
            <v>2</v>
          </cell>
          <cell r="AH1074">
            <v>2</v>
          </cell>
          <cell r="AI1074">
            <v>2</v>
          </cell>
          <cell r="AJ1074" t="str">
            <v>NULL</v>
          </cell>
          <cell r="AK1074">
            <v>9</v>
          </cell>
          <cell r="AL1074" t="str">
            <v>NULL</v>
          </cell>
        </row>
        <row r="1075">
          <cell r="A1075">
            <v>137699</v>
          </cell>
          <cell r="B1075">
            <v>3812064</v>
          </cell>
          <cell r="C1075" t="str">
            <v>Luddendenfoot Academy</v>
          </cell>
          <cell r="D1075" t="str">
            <v>Yorkshire and the Humber</v>
          </cell>
          <cell r="E1075" t="str">
            <v>North East, Yorkshire and the Humber</v>
          </cell>
          <cell r="F1075" t="str">
            <v>Calderdale</v>
          </cell>
          <cell r="G1075" t="str">
            <v>Calder Valley</v>
          </cell>
          <cell r="H1075" t="str">
            <v>HX2 6AU</v>
          </cell>
          <cell r="I1075" t="str">
            <v>Academy Converter</v>
          </cell>
          <cell r="J1075" t="str">
            <v>Primary</v>
          </cell>
          <cell r="K1075" t="str">
            <v>Not applicable</v>
          </cell>
          <cell r="L1075">
            <v>10002163</v>
          </cell>
          <cell r="M1075">
            <v>42348</v>
          </cell>
          <cell r="N1075">
            <v>42349</v>
          </cell>
          <cell r="O1075" t="str">
            <v>Requires Improvement S5 Reinspection Visit 1</v>
          </cell>
          <cell r="P1075" t="str">
            <v>Schools - S5</v>
          </cell>
          <cell r="Q1075">
            <v>107516</v>
          </cell>
          <cell r="R1075">
            <v>1</v>
          </cell>
          <cell r="S1075" t="str">
            <v>NULL</v>
          </cell>
          <cell r="T1075">
            <v>1</v>
          </cell>
          <cell r="U1075">
            <v>1</v>
          </cell>
          <cell r="V1075">
            <v>1</v>
          </cell>
          <cell r="W1075">
            <v>1</v>
          </cell>
          <cell r="X1075" t="str">
            <v>NULL</v>
          </cell>
          <cell r="Y1075">
            <v>1</v>
          </cell>
          <cell r="Z1075" t="str">
            <v>NULL</v>
          </cell>
          <cell r="AA1075" t="str">
            <v>NULL</v>
          </cell>
          <cell r="AB1075" t="str">
            <v>NULL</v>
          </cell>
          <cell r="AC1075" t="str">
            <v>NULL</v>
          </cell>
          <cell r="AD1075">
            <v>3</v>
          </cell>
          <cell r="AE1075" t="str">
            <v>NULL</v>
          </cell>
          <cell r="AF1075">
            <v>3</v>
          </cell>
          <cell r="AG1075">
            <v>3</v>
          </cell>
          <cell r="AH1075">
            <v>2</v>
          </cell>
          <cell r="AI1075">
            <v>3</v>
          </cell>
          <cell r="AJ1075" t="str">
            <v>NULL</v>
          </cell>
          <cell r="AK1075" t="str">
            <v>NULL</v>
          </cell>
          <cell r="AL1075" t="str">
            <v>NULL</v>
          </cell>
        </row>
        <row r="1076">
          <cell r="A1076">
            <v>137701</v>
          </cell>
          <cell r="B1076">
            <v>3334110</v>
          </cell>
          <cell r="C1076" t="str">
            <v>Oldbury Academy</v>
          </cell>
          <cell r="D1076" t="str">
            <v>West Midlands</v>
          </cell>
          <cell r="E1076" t="str">
            <v>West Midlands</v>
          </cell>
          <cell r="F1076" t="str">
            <v>Sandwell</v>
          </cell>
          <cell r="G1076" t="str">
            <v>Warley</v>
          </cell>
          <cell r="H1076" t="str">
            <v>B68 8NE</v>
          </cell>
          <cell r="I1076" t="str">
            <v>Academy Converter</v>
          </cell>
          <cell r="J1076" t="str">
            <v>Secondary</v>
          </cell>
          <cell r="K1076" t="str">
            <v>Has a sixth form</v>
          </cell>
          <cell r="L1076">
            <v>10002506</v>
          </cell>
          <cell r="M1076">
            <v>42270</v>
          </cell>
          <cell r="N1076">
            <v>42271</v>
          </cell>
          <cell r="O1076" t="str">
            <v>Requires Improvement S5 Reinspection Visit 1</v>
          </cell>
          <cell r="P1076" t="str">
            <v>Schools - S5</v>
          </cell>
          <cell r="Q1076">
            <v>104011</v>
          </cell>
          <cell r="R1076">
            <v>3</v>
          </cell>
          <cell r="S1076" t="str">
            <v>NULL</v>
          </cell>
          <cell r="T1076">
            <v>3</v>
          </cell>
          <cell r="U1076">
            <v>3</v>
          </cell>
          <cell r="V1076">
            <v>3</v>
          </cell>
          <cell r="W1076">
            <v>3</v>
          </cell>
          <cell r="X1076" t="str">
            <v>NULL</v>
          </cell>
          <cell r="Y1076" t="str">
            <v>NULL</v>
          </cell>
          <cell r="Z1076">
            <v>3</v>
          </cell>
          <cell r="AA1076" t="str">
            <v>NULL</v>
          </cell>
          <cell r="AB1076" t="str">
            <v>NULL</v>
          </cell>
          <cell r="AC1076" t="str">
            <v>NULL</v>
          </cell>
          <cell r="AD1076">
            <v>3</v>
          </cell>
          <cell r="AE1076" t="str">
            <v>NULL</v>
          </cell>
          <cell r="AF1076">
            <v>3</v>
          </cell>
          <cell r="AG1076">
            <v>3</v>
          </cell>
          <cell r="AH1076">
            <v>2</v>
          </cell>
          <cell r="AI1076">
            <v>3</v>
          </cell>
          <cell r="AJ1076" t="str">
            <v>NULL</v>
          </cell>
          <cell r="AK1076" t="str">
            <v>NULL</v>
          </cell>
          <cell r="AL1076" t="str">
            <v>NULL</v>
          </cell>
        </row>
        <row r="1077">
          <cell r="A1077">
            <v>137703</v>
          </cell>
          <cell r="B1077">
            <v>8844004</v>
          </cell>
          <cell r="C1077" t="str">
            <v>Queen Elizabeth Humanities College</v>
          </cell>
          <cell r="D1077" t="str">
            <v>West Midlands</v>
          </cell>
          <cell r="E1077" t="str">
            <v>West Midlands</v>
          </cell>
          <cell r="F1077" t="str">
            <v>Herefordshire</v>
          </cell>
          <cell r="G1077" t="str">
            <v>North Herefordshire</v>
          </cell>
          <cell r="H1077" t="str">
            <v>HR7 4QS</v>
          </cell>
          <cell r="I1077" t="str">
            <v>Academy Converter</v>
          </cell>
          <cell r="J1077" t="str">
            <v>Secondary</v>
          </cell>
          <cell r="K1077" t="str">
            <v>Does not have a sixth form</v>
          </cell>
          <cell r="L1077">
            <v>10006551</v>
          </cell>
          <cell r="M1077">
            <v>42283</v>
          </cell>
          <cell r="N1077">
            <v>42284</v>
          </cell>
          <cell r="O1077" t="str">
            <v>Maintained Academy and School Short inspection</v>
          </cell>
          <cell r="P1077" t="str">
            <v>Schools - S8 deemed S5</v>
          </cell>
          <cell r="Q1077">
            <v>116930</v>
          </cell>
          <cell r="R1077">
            <v>4</v>
          </cell>
          <cell r="S1077" t="str">
            <v>SM</v>
          </cell>
          <cell r="T1077">
            <v>4</v>
          </cell>
          <cell r="U1077">
            <v>3</v>
          </cell>
          <cell r="V1077">
            <v>3</v>
          </cell>
          <cell r="W1077">
            <v>4</v>
          </cell>
          <cell r="X1077" t="str">
            <v>NULL</v>
          </cell>
          <cell r="Y1077" t="str">
            <v>NULL</v>
          </cell>
          <cell r="Z1077" t="str">
            <v>NULL</v>
          </cell>
          <cell r="AA1077" t="str">
            <v>NULL</v>
          </cell>
          <cell r="AB1077" t="str">
            <v>NULL</v>
          </cell>
          <cell r="AC1077" t="str">
            <v>NULL</v>
          </cell>
          <cell r="AD1077">
            <v>2</v>
          </cell>
          <cell r="AE1077" t="str">
            <v>NULL</v>
          </cell>
          <cell r="AF1077">
            <v>2</v>
          </cell>
          <cell r="AG1077">
            <v>2</v>
          </cell>
          <cell r="AH1077">
            <v>2</v>
          </cell>
          <cell r="AI1077">
            <v>2</v>
          </cell>
          <cell r="AJ1077" t="str">
            <v>NULL</v>
          </cell>
          <cell r="AK1077">
            <v>9</v>
          </cell>
          <cell r="AL1077">
            <v>9</v>
          </cell>
        </row>
        <row r="1078">
          <cell r="A1078">
            <v>137705</v>
          </cell>
          <cell r="B1078">
            <v>3325403</v>
          </cell>
          <cell r="C1078" t="str">
            <v>The High Arcal School</v>
          </cell>
          <cell r="D1078" t="str">
            <v>West Midlands</v>
          </cell>
          <cell r="E1078" t="str">
            <v>West Midlands</v>
          </cell>
          <cell r="F1078" t="str">
            <v>Dudley</v>
          </cell>
          <cell r="G1078" t="str">
            <v>Dudley North</v>
          </cell>
          <cell r="H1078" t="str">
            <v>DY3 1BP</v>
          </cell>
          <cell r="I1078" t="str">
            <v>Academy Converter</v>
          </cell>
          <cell r="J1078" t="str">
            <v>Secondary</v>
          </cell>
          <cell r="K1078" t="str">
            <v>Does not have a sixth form</v>
          </cell>
          <cell r="L1078">
            <v>10004238</v>
          </cell>
          <cell r="M1078">
            <v>42320</v>
          </cell>
          <cell r="N1078">
            <v>42321</v>
          </cell>
          <cell r="O1078" t="str">
            <v>Schools into Special Measures Visit 5</v>
          </cell>
          <cell r="P1078" t="str">
            <v>Schools - S8 deemed S5</v>
          </cell>
          <cell r="Q1078">
            <v>103873</v>
          </cell>
          <cell r="R1078">
            <v>2</v>
          </cell>
          <cell r="S1078" t="str">
            <v>NULL</v>
          </cell>
          <cell r="T1078">
            <v>2</v>
          </cell>
          <cell r="U1078">
            <v>2</v>
          </cell>
          <cell r="V1078">
            <v>2</v>
          </cell>
          <cell r="W1078">
            <v>2</v>
          </cell>
          <cell r="X1078" t="str">
            <v>NULL</v>
          </cell>
          <cell r="Y1078" t="str">
            <v>NULL</v>
          </cell>
          <cell r="Z1078" t="str">
            <v>NULL</v>
          </cell>
          <cell r="AA1078" t="str">
            <v>NULL</v>
          </cell>
          <cell r="AB1078" t="str">
            <v>NULL</v>
          </cell>
          <cell r="AC1078" t="str">
            <v>NULL</v>
          </cell>
          <cell r="AD1078">
            <v>4</v>
          </cell>
          <cell r="AE1078" t="str">
            <v>SM</v>
          </cell>
          <cell r="AF1078">
            <v>4</v>
          </cell>
          <cell r="AG1078">
            <v>4</v>
          </cell>
          <cell r="AH1078">
            <v>3</v>
          </cell>
          <cell r="AI1078">
            <v>4</v>
          </cell>
          <cell r="AJ1078" t="str">
            <v>NULL</v>
          </cell>
          <cell r="AK1078" t="str">
            <v>NULL</v>
          </cell>
          <cell r="AL1078" t="str">
            <v>NULL</v>
          </cell>
        </row>
        <row r="1079">
          <cell r="A1079">
            <v>137747</v>
          </cell>
          <cell r="B1079">
            <v>9294000</v>
          </cell>
          <cell r="C1079" t="str">
            <v>Morpeth Chantry Middle School</v>
          </cell>
          <cell r="D1079" t="str">
            <v>North East</v>
          </cell>
          <cell r="E1079" t="str">
            <v>North East, Yorkshire and the Humber</v>
          </cell>
          <cell r="F1079" t="str">
            <v>Northumberland</v>
          </cell>
          <cell r="G1079" t="str">
            <v>Wansbeck</v>
          </cell>
          <cell r="H1079" t="str">
            <v>NE61 1RQ</v>
          </cell>
          <cell r="I1079" t="str">
            <v>Academy Converter</v>
          </cell>
          <cell r="J1079" t="str">
            <v>Secondary</v>
          </cell>
          <cell r="K1079" t="str">
            <v>Does not have a sixth form</v>
          </cell>
          <cell r="L1079">
            <v>10002808</v>
          </cell>
          <cell r="M1079">
            <v>42325</v>
          </cell>
          <cell r="N1079">
            <v>42326</v>
          </cell>
          <cell r="O1079" t="str">
            <v>Maintained Academy and School Short inspection</v>
          </cell>
          <cell r="P1079" t="str">
            <v>Schools - S8 deemed S5</v>
          </cell>
          <cell r="Q1079">
            <v>122314</v>
          </cell>
          <cell r="R1079">
            <v>3</v>
          </cell>
          <cell r="S1079" t="str">
            <v>NULL</v>
          </cell>
          <cell r="T1079">
            <v>3</v>
          </cell>
          <cell r="U1079">
            <v>3</v>
          </cell>
          <cell r="V1079">
            <v>2</v>
          </cell>
          <cell r="W1079">
            <v>3</v>
          </cell>
          <cell r="X1079" t="str">
            <v>NULL</v>
          </cell>
          <cell r="Y1079" t="str">
            <v>NULL</v>
          </cell>
          <cell r="Z1079" t="str">
            <v>NULL</v>
          </cell>
          <cell r="AA1079" t="str">
            <v>NULL</v>
          </cell>
          <cell r="AB1079" t="str">
            <v>NULL</v>
          </cell>
          <cell r="AC1079" t="str">
            <v>NULL</v>
          </cell>
          <cell r="AD1079">
            <v>2</v>
          </cell>
          <cell r="AE1079" t="str">
            <v>NULL</v>
          </cell>
          <cell r="AF1079">
            <v>2</v>
          </cell>
          <cell r="AG1079">
            <v>2</v>
          </cell>
          <cell r="AH1079">
            <v>2</v>
          </cell>
          <cell r="AI1079">
            <v>2</v>
          </cell>
          <cell r="AJ1079" t="str">
            <v>NULL</v>
          </cell>
          <cell r="AK1079">
            <v>9</v>
          </cell>
          <cell r="AL1079" t="str">
            <v>NULL</v>
          </cell>
        </row>
        <row r="1080">
          <cell r="A1080">
            <v>137749</v>
          </cell>
          <cell r="B1080">
            <v>8914006</v>
          </cell>
          <cell r="C1080" t="str">
            <v>Queen Elizabeth's Academy</v>
          </cell>
          <cell r="D1080" t="str">
            <v>East Midlands</v>
          </cell>
          <cell r="E1080" t="str">
            <v>East Midlands</v>
          </cell>
          <cell r="F1080" t="str">
            <v>Nottinghamshire</v>
          </cell>
          <cell r="G1080" t="str">
            <v>Mansfield</v>
          </cell>
          <cell r="H1080" t="str">
            <v>NG19 7AP</v>
          </cell>
          <cell r="I1080" t="str">
            <v>Academy Sponsor Led</v>
          </cell>
          <cell r="J1080" t="str">
            <v>Secondary</v>
          </cell>
          <cell r="K1080" t="str">
            <v>Has a sixth form</v>
          </cell>
          <cell r="L1080">
            <v>10001566</v>
          </cell>
          <cell r="M1080">
            <v>42332</v>
          </cell>
          <cell r="N1080">
            <v>42333</v>
          </cell>
          <cell r="O1080" t="str">
            <v>Special Measures S5 ReInspection</v>
          </cell>
          <cell r="P1080" t="str">
            <v>Schools - S5</v>
          </cell>
          <cell r="Q1080" t="str">
            <v>NULL</v>
          </cell>
          <cell r="R1080">
            <v>4</v>
          </cell>
          <cell r="S1080" t="str">
            <v>SM</v>
          </cell>
          <cell r="T1080">
            <v>4</v>
          </cell>
          <cell r="U1080">
            <v>4</v>
          </cell>
          <cell r="V1080">
            <v>3</v>
          </cell>
          <cell r="W1080">
            <v>4</v>
          </cell>
          <cell r="X1080" t="str">
            <v>NULL</v>
          </cell>
          <cell r="Y1080" t="str">
            <v>NULL</v>
          </cell>
          <cell r="Z1080">
            <v>3</v>
          </cell>
          <cell r="AA1080" t="str">
            <v>NULL</v>
          </cell>
          <cell r="AB1080" t="str">
            <v>NULL</v>
          </cell>
          <cell r="AC1080" t="str">
            <v>NULL</v>
          </cell>
          <cell r="AD1080">
            <v>4</v>
          </cell>
          <cell r="AE1080" t="str">
            <v>SM</v>
          </cell>
          <cell r="AF1080">
            <v>4</v>
          </cell>
          <cell r="AG1080">
            <v>4</v>
          </cell>
          <cell r="AH1080">
            <v>3</v>
          </cell>
          <cell r="AI1080">
            <v>4</v>
          </cell>
          <cell r="AJ1080" t="str">
            <v>NULL</v>
          </cell>
          <cell r="AK1080" t="str">
            <v>NULL</v>
          </cell>
          <cell r="AL1080" t="str">
            <v>NULL</v>
          </cell>
        </row>
        <row r="1081">
          <cell r="A1081">
            <v>137751</v>
          </cell>
          <cell r="B1081">
            <v>8151104</v>
          </cell>
          <cell r="C1081" t="str">
            <v>The Rubicon Centre</v>
          </cell>
          <cell r="D1081" t="str">
            <v>Yorkshire and the Humber</v>
          </cell>
          <cell r="E1081" t="str">
            <v>North East, Yorkshire and the Humber</v>
          </cell>
          <cell r="F1081" t="str">
            <v>North Yorkshire</v>
          </cell>
          <cell r="G1081" t="str">
            <v>Selby and Ainsty</v>
          </cell>
          <cell r="H1081" t="str">
            <v>YO8 4AN</v>
          </cell>
          <cell r="I1081" t="str">
            <v>Pupil Referral Unit</v>
          </cell>
          <cell r="J1081" t="str">
            <v>PRU</v>
          </cell>
          <cell r="K1081" t="str">
            <v>Not applicable</v>
          </cell>
          <cell r="L1081">
            <v>10002083</v>
          </cell>
          <cell r="M1081">
            <v>42353</v>
          </cell>
          <cell r="N1081">
            <v>42354</v>
          </cell>
          <cell r="O1081" t="str">
            <v>Requires Improvement S5 Reinspection Visit 1</v>
          </cell>
          <cell r="P1081" t="str">
            <v>Schools - S5</v>
          </cell>
          <cell r="Q1081" t="str">
            <v>NULL</v>
          </cell>
          <cell r="R1081">
            <v>3</v>
          </cell>
          <cell r="S1081" t="str">
            <v>NULL</v>
          </cell>
          <cell r="T1081">
            <v>3</v>
          </cell>
          <cell r="U1081">
            <v>3</v>
          </cell>
          <cell r="V1081">
            <v>2</v>
          </cell>
          <cell r="W1081">
            <v>3</v>
          </cell>
          <cell r="X1081" t="str">
            <v>NULL</v>
          </cell>
          <cell r="Y1081" t="str">
            <v>NULL</v>
          </cell>
          <cell r="Z1081" t="str">
            <v>NULL</v>
          </cell>
          <cell r="AA1081" t="str">
            <v>NULL</v>
          </cell>
          <cell r="AB1081" t="str">
            <v>NULL</v>
          </cell>
          <cell r="AC1081" t="str">
            <v>NULL</v>
          </cell>
          <cell r="AD1081">
            <v>3</v>
          </cell>
          <cell r="AE1081" t="str">
            <v>NULL</v>
          </cell>
          <cell r="AF1081">
            <v>3</v>
          </cell>
          <cell r="AG1081">
            <v>3</v>
          </cell>
          <cell r="AH1081">
            <v>3</v>
          </cell>
          <cell r="AI1081">
            <v>3</v>
          </cell>
          <cell r="AJ1081" t="str">
            <v>NULL</v>
          </cell>
          <cell r="AK1081" t="str">
            <v>NULL</v>
          </cell>
          <cell r="AL1081" t="str">
            <v>NULL</v>
          </cell>
        </row>
        <row r="1082">
          <cell r="A1082">
            <v>137752</v>
          </cell>
          <cell r="B1082">
            <v>9165405</v>
          </cell>
          <cell r="C1082" t="str">
            <v>Tewkesbury School</v>
          </cell>
          <cell r="D1082" t="str">
            <v>South West</v>
          </cell>
          <cell r="E1082" t="str">
            <v>South West</v>
          </cell>
          <cell r="F1082" t="str">
            <v>Gloucestershire</v>
          </cell>
          <cell r="G1082" t="str">
            <v>Tewkesbury</v>
          </cell>
          <cell r="H1082" t="str">
            <v>GL20 8DF</v>
          </cell>
          <cell r="I1082" t="str">
            <v>Academy Converter</v>
          </cell>
          <cell r="J1082" t="str">
            <v>Secondary</v>
          </cell>
          <cell r="K1082" t="str">
            <v>Has a sixth form</v>
          </cell>
          <cell r="L1082">
            <v>10007557</v>
          </cell>
          <cell r="M1082">
            <v>42342</v>
          </cell>
          <cell r="N1082">
            <v>42342</v>
          </cell>
          <cell r="O1082" t="str">
            <v>Requires Improvement monitoring Visit 2</v>
          </cell>
          <cell r="P1082" t="str">
            <v>Schools - S8</v>
          </cell>
          <cell r="Q1082">
            <v>115756</v>
          </cell>
          <cell r="R1082" t="str">
            <v>NULL</v>
          </cell>
          <cell r="S1082" t="str">
            <v>NULL</v>
          </cell>
          <cell r="T1082" t="str">
            <v>NULL</v>
          </cell>
          <cell r="U1082" t="str">
            <v>NULL</v>
          </cell>
          <cell r="V1082" t="str">
            <v>NULL</v>
          </cell>
          <cell r="W1082" t="str">
            <v>NULL</v>
          </cell>
          <cell r="X1082" t="str">
            <v>NULL</v>
          </cell>
          <cell r="Y1082" t="str">
            <v>NULL</v>
          </cell>
          <cell r="Z1082" t="str">
            <v>NULL</v>
          </cell>
          <cell r="AA1082" t="str">
            <v>NULL</v>
          </cell>
          <cell r="AB1082" t="str">
            <v>NULL</v>
          </cell>
          <cell r="AC1082" t="str">
            <v>NULL</v>
          </cell>
          <cell r="AD1082">
            <v>3</v>
          </cell>
          <cell r="AE1082" t="str">
            <v>NULL</v>
          </cell>
          <cell r="AF1082">
            <v>3</v>
          </cell>
          <cell r="AG1082">
            <v>3</v>
          </cell>
          <cell r="AH1082">
            <v>2</v>
          </cell>
          <cell r="AI1082">
            <v>3</v>
          </cell>
          <cell r="AJ1082" t="str">
            <v>NULL</v>
          </cell>
          <cell r="AK1082">
            <v>9</v>
          </cell>
          <cell r="AL1082">
            <v>3</v>
          </cell>
        </row>
        <row r="1083">
          <cell r="A1083">
            <v>137769</v>
          </cell>
          <cell r="B1083">
            <v>3034001</v>
          </cell>
          <cell r="C1083" t="str">
            <v>Townley Grammar School</v>
          </cell>
          <cell r="D1083" t="str">
            <v>London</v>
          </cell>
          <cell r="E1083" t="str">
            <v>London</v>
          </cell>
          <cell r="F1083" t="str">
            <v>Bexley</v>
          </cell>
          <cell r="G1083" t="str">
            <v>Bexleyheath and Crayford</v>
          </cell>
          <cell r="H1083" t="str">
            <v>DA6 7AB</v>
          </cell>
          <cell r="I1083" t="str">
            <v>Academy Converter</v>
          </cell>
          <cell r="J1083" t="str">
            <v>Secondary</v>
          </cell>
          <cell r="K1083" t="str">
            <v>Has a sixth form</v>
          </cell>
          <cell r="L1083">
            <v>10001211</v>
          </cell>
          <cell r="M1083">
            <v>42333</v>
          </cell>
          <cell r="N1083">
            <v>42334</v>
          </cell>
          <cell r="O1083" t="str">
            <v>Maintained Academy and School Short inspection</v>
          </cell>
          <cell r="P1083" t="str">
            <v>Schools - S8 deemed S5</v>
          </cell>
          <cell r="Q1083">
            <v>101463</v>
          </cell>
          <cell r="R1083">
            <v>1</v>
          </cell>
          <cell r="S1083" t="str">
            <v>NULL</v>
          </cell>
          <cell r="T1083">
            <v>1</v>
          </cell>
          <cell r="U1083">
            <v>1</v>
          </cell>
          <cell r="V1083">
            <v>1</v>
          </cell>
          <cell r="W1083">
            <v>1</v>
          </cell>
          <cell r="X1083" t="str">
            <v>NULL</v>
          </cell>
          <cell r="Y1083" t="str">
            <v>NULL</v>
          </cell>
          <cell r="Z1083">
            <v>1</v>
          </cell>
          <cell r="AA1083" t="str">
            <v>NULL</v>
          </cell>
          <cell r="AB1083" t="str">
            <v>NULL</v>
          </cell>
          <cell r="AC1083" t="str">
            <v>NULL</v>
          </cell>
          <cell r="AD1083">
            <v>2</v>
          </cell>
          <cell r="AE1083" t="str">
            <v>NULL</v>
          </cell>
          <cell r="AF1083">
            <v>1</v>
          </cell>
          <cell r="AG1083">
            <v>2</v>
          </cell>
          <cell r="AH1083">
            <v>1</v>
          </cell>
          <cell r="AI1083">
            <v>2</v>
          </cell>
          <cell r="AJ1083" t="str">
            <v>NULL</v>
          </cell>
          <cell r="AK1083">
            <v>9</v>
          </cell>
          <cell r="AL1083">
            <v>2</v>
          </cell>
        </row>
        <row r="1084">
          <cell r="A1084">
            <v>137779</v>
          </cell>
          <cell r="B1084">
            <v>8734083</v>
          </cell>
          <cell r="C1084" t="str">
            <v>Ely College</v>
          </cell>
          <cell r="D1084" t="str">
            <v>East of England</v>
          </cell>
          <cell r="E1084" t="str">
            <v>East of England</v>
          </cell>
          <cell r="F1084" t="str">
            <v>Cambridgeshire</v>
          </cell>
          <cell r="G1084" t="str">
            <v>South East Cambridgeshire</v>
          </cell>
          <cell r="H1084" t="str">
            <v>CB6 2SH</v>
          </cell>
          <cell r="I1084" t="str">
            <v>Academy Converter</v>
          </cell>
          <cell r="J1084" t="str">
            <v>Secondary</v>
          </cell>
          <cell r="K1084" t="str">
            <v>Has a sixth form</v>
          </cell>
          <cell r="L1084">
            <v>10004030</v>
          </cell>
          <cell r="M1084">
            <v>42283</v>
          </cell>
          <cell r="N1084">
            <v>42284</v>
          </cell>
          <cell r="O1084" t="str">
            <v>Schools into Special Measures Visit 2</v>
          </cell>
          <cell r="P1084" t="str">
            <v>Schools - S8</v>
          </cell>
          <cell r="Q1084">
            <v>110883</v>
          </cell>
          <cell r="R1084" t="str">
            <v>NULL</v>
          </cell>
          <cell r="S1084" t="str">
            <v>NULL</v>
          </cell>
          <cell r="T1084" t="str">
            <v>NULL</v>
          </cell>
          <cell r="U1084" t="str">
            <v>NULL</v>
          </cell>
          <cell r="V1084" t="str">
            <v>NULL</v>
          </cell>
          <cell r="W1084" t="str">
            <v>NULL</v>
          </cell>
          <cell r="X1084" t="str">
            <v>NULL</v>
          </cell>
          <cell r="Y1084" t="str">
            <v>NULL</v>
          </cell>
          <cell r="Z1084" t="str">
            <v>NULL</v>
          </cell>
          <cell r="AA1084" t="str">
            <v>NULL</v>
          </cell>
          <cell r="AB1084" t="str">
            <v>NULL</v>
          </cell>
          <cell r="AC1084" t="str">
            <v>NULL</v>
          </cell>
          <cell r="AD1084">
            <v>4</v>
          </cell>
          <cell r="AE1084" t="str">
            <v>SM</v>
          </cell>
          <cell r="AF1084">
            <v>4</v>
          </cell>
          <cell r="AG1084">
            <v>4</v>
          </cell>
          <cell r="AH1084">
            <v>4</v>
          </cell>
          <cell r="AI1084">
            <v>4</v>
          </cell>
          <cell r="AJ1084" t="str">
            <v>NULL</v>
          </cell>
          <cell r="AK1084">
            <v>9</v>
          </cell>
          <cell r="AL1084">
            <v>3</v>
          </cell>
        </row>
        <row r="1085">
          <cell r="A1085">
            <v>137782</v>
          </cell>
          <cell r="B1085">
            <v>9384005</v>
          </cell>
          <cell r="C1085" t="str">
            <v>The Regis School</v>
          </cell>
          <cell r="D1085" t="str">
            <v>South East</v>
          </cell>
          <cell r="E1085" t="str">
            <v>South East</v>
          </cell>
          <cell r="F1085" t="str">
            <v>West Sussex</v>
          </cell>
          <cell r="G1085" t="str">
            <v>Bognor Regis and Littlehampton</v>
          </cell>
          <cell r="H1085" t="str">
            <v>PO21 5LH</v>
          </cell>
          <cell r="I1085" t="str">
            <v>Academy Sponsor Led</v>
          </cell>
          <cell r="J1085" t="str">
            <v>Secondary</v>
          </cell>
          <cell r="K1085" t="str">
            <v>Has a sixth form</v>
          </cell>
          <cell r="L1085">
            <v>10008498</v>
          </cell>
          <cell r="M1085">
            <v>42349</v>
          </cell>
          <cell r="N1085">
            <v>42349</v>
          </cell>
          <cell r="O1085" t="str">
            <v>S8 No Formal Designation Visit</v>
          </cell>
          <cell r="P1085" t="str">
            <v>Schools - S8</v>
          </cell>
          <cell r="Q1085" t="str">
            <v>NULL</v>
          </cell>
          <cell r="R1085" t="str">
            <v>NULL</v>
          </cell>
          <cell r="S1085" t="str">
            <v>NULL</v>
          </cell>
          <cell r="T1085" t="str">
            <v>NULL</v>
          </cell>
          <cell r="U1085" t="str">
            <v>NULL</v>
          </cell>
          <cell r="V1085" t="str">
            <v>NULL</v>
          </cell>
          <cell r="W1085" t="str">
            <v>NULL</v>
          </cell>
          <cell r="X1085" t="str">
            <v>NULL</v>
          </cell>
          <cell r="Y1085" t="str">
            <v>NULL</v>
          </cell>
          <cell r="Z1085" t="str">
            <v>NULL</v>
          </cell>
          <cell r="AA1085" t="str">
            <v>NULL</v>
          </cell>
          <cell r="AB1085" t="str">
            <v>NULL</v>
          </cell>
          <cell r="AC1085" t="str">
            <v>NULL</v>
          </cell>
          <cell r="AD1085">
            <v>2</v>
          </cell>
          <cell r="AE1085" t="str">
            <v>NULL</v>
          </cell>
          <cell r="AF1085">
            <v>2</v>
          </cell>
          <cell r="AG1085">
            <v>2</v>
          </cell>
          <cell r="AH1085">
            <v>2</v>
          </cell>
          <cell r="AI1085">
            <v>2</v>
          </cell>
          <cell r="AJ1085" t="str">
            <v>NULL</v>
          </cell>
          <cell r="AK1085" t="str">
            <v>NULL</v>
          </cell>
          <cell r="AL1085" t="str">
            <v>NULL</v>
          </cell>
        </row>
        <row r="1086">
          <cell r="A1086">
            <v>137824</v>
          </cell>
          <cell r="B1086">
            <v>9251105</v>
          </cell>
          <cell r="C1086" t="str">
            <v>The Lincolnshire  Teaching and Learning Centre</v>
          </cell>
          <cell r="D1086" t="str">
            <v>East Midlands</v>
          </cell>
          <cell r="E1086" t="str">
            <v>East Midlands</v>
          </cell>
          <cell r="F1086" t="str">
            <v>Lincolnshire</v>
          </cell>
          <cell r="G1086" t="str">
            <v>Lincoln</v>
          </cell>
          <cell r="H1086" t="str">
            <v>LN5 8HY</v>
          </cell>
          <cell r="I1086" t="str">
            <v>Pupil Referral Unit</v>
          </cell>
          <cell r="J1086" t="str">
            <v>PRU</v>
          </cell>
          <cell r="K1086" t="str">
            <v>Not applicable</v>
          </cell>
          <cell r="L1086">
            <v>10004126</v>
          </cell>
          <cell r="M1086">
            <v>42290</v>
          </cell>
          <cell r="N1086">
            <v>42291</v>
          </cell>
          <cell r="O1086" t="str">
            <v>Schools into Special Measures Visit 2</v>
          </cell>
          <cell r="P1086" t="str">
            <v>Schools - S8</v>
          </cell>
          <cell r="Q1086" t="str">
            <v>NULL</v>
          </cell>
          <cell r="R1086" t="str">
            <v>NULL</v>
          </cell>
          <cell r="S1086" t="str">
            <v>NULL</v>
          </cell>
          <cell r="T1086" t="str">
            <v>NULL</v>
          </cell>
          <cell r="U1086" t="str">
            <v>NULL</v>
          </cell>
          <cell r="V1086" t="str">
            <v>NULL</v>
          </cell>
          <cell r="W1086" t="str">
            <v>NULL</v>
          </cell>
          <cell r="X1086" t="str">
            <v>NULL</v>
          </cell>
          <cell r="Y1086" t="str">
            <v>NULL</v>
          </cell>
          <cell r="Z1086" t="str">
            <v>NULL</v>
          </cell>
          <cell r="AA1086" t="str">
            <v>NULL</v>
          </cell>
          <cell r="AB1086" t="str">
            <v>NULL</v>
          </cell>
          <cell r="AC1086" t="str">
            <v>NULL</v>
          </cell>
          <cell r="AD1086">
            <v>4</v>
          </cell>
          <cell r="AE1086" t="str">
            <v>SM</v>
          </cell>
          <cell r="AF1086">
            <v>3</v>
          </cell>
          <cell r="AG1086">
            <v>3</v>
          </cell>
          <cell r="AH1086">
            <v>4</v>
          </cell>
          <cell r="AI1086">
            <v>4</v>
          </cell>
          <cell r="AJ1086" t="str">
            <v>NULL</v>
          </cell>
          <cell r="AK1086">
            <v>9</v>
          </cell>
          <cell r="AL1086">
            <v>9</v>
          </cell>
        </row>
        <row r="1087">
          <cell r="A1087">
            <v>137867</v>
          </cell>
          <cell r="B1087">
            <v>8734000</v>
          </cell>
          <cell r="C1087" t="str">
            <v>Thomas Clarkson Academy</v>
          </cell>
          <cell r="D1087" t="str">
            <v>East of England</v>
          </cell>
          <cell r="E1087" t="str">
            <v>East of England</v>
          </cell>
          <cell r="F1087" t="str">
            <v>Cambridgeshire</v>
          </cell>
          <cell r="G1087" t="str">
            <v>North East Cambridgeshire</v>
          </cell>
          <cell r="H1087" t="str">
            <v>PE13 2SE</v>
          </cell>
          <cell r="I1087" t="str">
            <v>Academy Sponsor Led</v>
          </cell>
          <cell r="J1087" t="str">
            <v>Secondary</v>
          </cell>
          <cell r="K1087" t="str">
            <v>Has a sixth form</v>
          </cell>
          <cell r="L1087">
            <v>10008879</v>
          </cell>
          <cell r="M1087">
            <v>42327</v>
          </cell>
          <cell r="N1087">
            <v>42327</v>
          </cell>
          <cell r="O1087" t="str">
            <v>S8 No Formal Designation Visit</v>
          </cell>
          <cell r="P1087" t="str">
            <v>Schools - S8</v>
          </cell>
          <cell r="Q1087" t="str">
            <v>NULL</v>
          </cell>
          <cell r="R1087" t="str">
            <v>NULL</v>
          </cell>
          <cell r="S1087" t="str">
            <v>NULL</v>
          </cell>
          <cell r="T1087" t="str">
            <v>NULL</v>
          </cell>
          <cell r="U1087" t="str">
            <v>NULL</v>
          </cell>
          <cell r="V1087" t="str">
            <v>NULL</v>
          </cell>
          <cell r="W1087" t="str">
            <v>NULL</v>
          </cell>
          <cell r="X1087" t="str">
            <v>NULL</v>
          </cell>
          <cell r="Y1087" t="str">
            <v>NULL</v>
          </cell>
          <cell r="Z1087" t="str">
            <v>NULL</v>
          </cell>
          <cell r="AA1087" t="str">
            <v>NULL</v>
          </cell>
          <cell r="AB1087" t="str">
            <v>NULL</v>
          </cell>
          <cell r="AC1087" t="str">
            <v>NULL</v>
          </cell>
          <cell r="AD1087">
            <v>3</v>
          </cell>
          <cell r="AE1087" t="str">
            <v>NULL</v>
          </cell>
          <cell r="AF1087">
            <v>3</v>
          </cell>
          <cell r="AG1087">
            <v>3</v>
          </cell>
          <cell r="AH1087">
            <v>3</v>
          </cell>
          <cell r="AI1087">
            <v>2</v>
          </cell>
          <cell r="AJ1087" t="str">
            <v>NULL</v>
          </cell>
          <cell r="AK1087" t="str">
            <v>NULL</v>
          </cell>
          <cell r="AL1087" t="str">
            <v>NULL</v>
          </cell>
        </row>
        <row r="1088">
          <cell r="A1088">
            <v>137872</v>
          </cell>
          <cell r="B1088">
            <v>9195408</v>
          </cell>
          <cell r="C1088" t="str">
            <v>Bushey Meads School</v>
          </cell>
          <cell r="D1088" t="str">
            <v>East of England</v>
          </cell>
          <cell r="E1088" t="str">
            <v>East of England</v>
          </cell>
          <cell r="F1088" t="str">
            <v>Hertfordshire</v>
          </cell>
          <cell r="G1088" t="str">
            <v>Hertsmere</v>
          </cell>
          <cell r="H1088" t="str">
            <v>WD23 4PA</v>
          </cell>
          <cell r="I1088" t="str">
            <v>Academy Converter</v>
          </cell>
          <cell r="J1088" t="str">
            <v>Secondary</v>
          </cell>
          <cell r="K1088" t="str">
            <v>Has a sixth form</v>
          </cell>
          <cell r="L1088">
            <v>10003142</v>
          </cell>
          <cell r="M1088">
            <v>42276</v>
          </cell>
          <cell r="N1088">
            <v>42276</v>
          </cell>
          <cell r="O1088" t="str">
            <v>Maintained Academy and School Short inspection</v>
          </cell>
          <cell r="P1088" t="str">
            <v>Schools - Short inspection</v>
          </cell>
          <cell r="Q1088">
            <v>117580</v>
          </cell>
          <cell r="R1088" t="str">
            <v>NULL</v>
          </cell>
          <cell r="S1088" t="str">
            <v>NULL</v>
          </cell>
          <cell r="T1088" t="str">
            <v>NULL</v>
          </cell>
          <cell r="U1088" t="str">
            <v>NULL</v>
          </cell>
          <cell r="V1088" t="str">
            <v>NULL</v>
          </cell>
          <cell r="W1088" t="str">
            <v>NULL</v>
          </cell>
          <cell r="X1088" t="str">
            <v>NULL</v>
          </cell>
          <cell r="Y1088" t="str">
            <v>NULL</v>
          </cell>
          <cell r="Z1088" t="str">
            <v>NULL</v>
          </cell>
          <cell r="AA1088" t="str">
            <v>NULL</v>
          </cell>
          <cell r="AB1088" t="str">
            <v>NULL</v>
          </cell>
          <cell r="AC1088" t="str">
            <v>NULL</v>
          </cell>
          <cell r="AD1088">
            <v>2</v>
          </cell>
          <cell r="AE1088" t="str">
            <v>NULL</v>
          </cell>
          <cell r="AF1088">
            <v>2</v>
          </cell>
          <cell r="AG1088">
            <v>2</v>
          </cell>
          <cell r="AH1088">
            <v>1</v>
          </cell>
          <cell r="AI1088">
            <v>2</v>
          </cell>
          <cell r="AJ1088" t="str">
            <v>NULL</v>
          </cell>
          <cell r="AK1088">
            <v>9</v>
          </cell>
          <cell r="AL1088" t="str">
            <v>NULL</v>
          </cell>
        </row>
        <row r="1089">
          <cell r="A1089">
            <v>137876</v>
          </cell>
          <cell r="B1089">
            <v>8792699</v>
          </cell>
          <cell r="C1089" t="str">
            <v>Old Priory Junior Academy</v>
          </cell>
          <cell r="D1089" t="str">
            <v>South West</v>
          </cell>
          <cell r="E1089" t="str">
            <v>South West</v>
          </cell>
          <cell r="F1089" t="str">
            <v>Plymouth</v>
          </cell>
          <cell r="G1089" t="str">
            <v>South West Devon</v>
          </cell>
          <cell r="H1089" t="str">
            <v>PL7 1QN</v>
          </cell>
          <cell r="I1089" t="str">
            <v>Academy Converter</v>
          </cell>
          <cell r="J1089" t="str">
            <v>Primary</v>
          </cell>
          <cell r="K1089" t="str">
            <v>Not applicable</v>
          </cell>
          <cell r="L1089">
            <v>10004037</v>
          </cell>
          <cell r="M1089">
            <v>42318</v>
          </cell>
          <cell r="N1089">
            <v>42319</v>
          </cell>
          <cell r="O1089" t="str">
            <v>Schools into Special Measures Visit 3</v>
          </cell>
          <cell r="P1089" t="str">
            <v>Schools - S8</v>
          </cell>
          <cell r="Q1089">
            <v>113320</v>
          </cell>
          <cell r="R1089" t="str">
            <v>NULL</v>
          </cell>
          <cell r="S1089" t="str">
            <v>NULL</v>
          </cell>
          <cell r="T1089" t="str">
            <v>NULL</v>
          </cell>
          <cell r="U1089" t="str">
            <v>NULL</v>
          </cell>
          <cell r="V1089" t="str">
            <v>NULL</v>
          </cell>
          <cell r="W1089" t="str">
            <v>NULL</v>
          </cell>
          <cell r="X1089" t="str">
            <v>NULL</v>
          </cell>
          <cell r="Y1089" t="str">
            <v>NULL</v>
          </cell>
          <cell r="Z1089" t="str">
            <v>NULL</v>
          </cell>
          <cell r="AA1089" t="str">
            <v>NULL</v>
          </cell>
          <cell r="AB1089" t="str">
            <v>NULL</v>
          </cell>
          <cell r="AC1089" t="str">
            <v>NULL</v>
          </cell>
          <cell r="AD1089">
            <v>4</v>
          </cell>
          <cell r="AE1089" t="str">
            <v>SM</v>
          </cell>
          <cell r="AF1089">
            <v>4</v>
          </cell>
          <cell r="AG1089">
            <v>4</v>
          </cell>
          <cell r="AH1089">
            <v>3</v>
          </cell>
          <cell r="AI1089">
            <v>4</v>
          </cell>
          <cell r="AJ1089" t="str">
            <v>NULL</v>
          </cell>
          <cell r="AK1089">
            <v>9</v>
          </cell>
          <cell r="AL1089">
            <v>9</v>
          </cell>
        </row>
        <row r="1090">
          <cell r="A1090">
            <v>137885</v>
          </cell>
          <cell r="B1090">
            <v>3564033</v>
          </cell>
          <cell r="C1090" t="str">
            <v>Reddish Vale Technology College</v>
          </cell>
          <cell r="D1090" t="str">
            <v>North West</v>
          </cell>
          <cell r="E1090" t="str">
            <v>North West</v>
          </cell>
          <cell r="F1090" t="str">
            <v>Stockport</v>
          </cell>
          <cell r="G1090" t="str">
            <v>Denton and Reddish</v>
          </cell>
          <cell r="H1090" t="str">
            <v>SK5 7HD</v>
          </cell>
          <cell r="I1090" t="str">
            <v>Academy Converter</v>
          </cell>
          <cell r="J1090" t="str">
            <v>Secondary</v>
          </cell>
          <cell r="K1090" t="str">
            <v>Does not have a sixth form</v>
          </cell>
          <cell r="L1090">
            <v>10005422</v>
          </cell>
          <cell r="M1090">
            <v>42353</v>
          </cell>
          <cell r="N1090">
            <v>42354</v>
          </cell>
          <cell r="O1090" t="str">
            <v>Schools into Special Measures Visit 5</v>
          </cell>
          <cell r="P1090" t="str">
            <v>Schools - S8</v>
          </cell>
          <cell r="Q1090">
            <v>106134</v>
          </cell>
          <cell r="R1090" t="str">
            <v>NULL</v>
          </cell>
          <cell r="S1090" t="str">
            <v>NULL</v>
          </cell>
          <cell r="T1090" t="str">
            <v>NULL</v>
          </cell>
          <cell r="U1090" t="str">
            <v>NULL</v>
          </cell>
          <cell r="V1090" t="str">
            <v>NULL</v>
          </cell>
          <cell r="W1090" t="str">
            <v>NULL</v>
          </cell>
          <cell r="X1090" t="str">
            <v>NULL</v>
          </cell>
          <cell r="Y1090" t="str">
            <v>NULL</v>
          </cell>
          <cell r="Z1090" t="str">
            <v>NULL</v>
          </cell>
          <cell r="AA1090" t="str">
            <v>NULL</v>
          </cell>
          <cell r="AB1090" t="str">
            <v>NULL</v>
          </cell>
          <cell r="AC1090" t="str">
            <v>NULL</v>
          </cell>
          <cell r="AD1090">
            <v>4</v>
          </cell>
          <cell r="AE1090" t="str">
            <v>SM</v>
          </cell>
          <cell r="AF1090">
            <v>4</v>
          </cell>
          <cell r="AG1090">
            <v>4</v>
          </cell>
          <cell r="AH1090">
            <v>4</v>
          </cell>
          <cell r="AI1090">
            <v>4</v>
          </cell>
          <cell r="AJ1090" t="str">
            <v>NULL</v>
          </cell>
          <cell r="AK1090" t="str">
            <v>NULL</v>
          </cell>
          <cell r="AL1090" t="str">
            <v>NULL</v>
          </cell>
        </row>
        <row r="1091">
          <cell r="A1091">
            <v>137907</v>
          </cell>
          <cell r="B1091">
            <v>3134020</v>
          </cell>
          <cell r="C1091" t="str">
            <v>Chiswick School</v>
          </cell>
          <cell r="D1091" t="str">
            <v>London</v>
          </cell>
          <cell r="E1091" t="str">
            <v>London</v>
          </cell>
          <cell r="F1091" t="str">
            <v>Hounslow</v>
          </cell>
          <cell r="G1091" t="str">
            <v>Brentford and Isleworth</v>
          </cell>
          <cell r="H1091" t="str">
            <v>W4 3UN</v>
          </cell>
          <cell r="I1091" t="str">
            <v>Academy Converter</v>
          </cell>
          <cell r="J1091" t="str">
            <v>Secondary</v>
          </cell>
          <cell r="K1091" t="str">
            <v>Has a sixth form</v>
          </cell>
          <cell r="L1091">
            <v>10000944</v>
          </cell>
          <cell r="M1091">
            <v>42311</v>
          </cell>
          <cell r="N1091">
            <v>42312</v>
          </cell>
          <cell r="O1091" t="str">
            <v>Maintained Academy and School Short inspection</v>
          </cell>
          <cell r="P1091" t="str">
            <v>Schools - S8 deemed S5</v>
          </cell>
          <cell r="Q1091">
            <v>102532</v>
          </cell>
          <cell r="R1091">
            <v>3</v>
          </cell>
          <cell r="S1091" t="str">
            <v>NULL</v>
          </cell>
          <cell r="T1091">
            <v>3</v>
          </cell>
          <cell r="U1091">
            <v>2</v>
          </cell>
          <cell r="V1091">
            <v>2</v>
          </cell>
          <cell r="W1091">
            <v>3</v>
          </cell>
          <cell r="X1091" t="str">
            <v>NULL</v>
          </cell>
          <cell r="Y1091" t="str">
            <v>NULL</v>
          </cell>
          <cell r="Z1091">
            <v>2</v>
          </cell>
          <cell r="AA1091" t="str">
            <v>NULL</v>
          </cell>
          <cell r="AB1091" t="str">
            <v>NULL</v>
          </cell>
          <cell r="AC1091" t="str">
            <v>NULL</v>
          </cell>
          <cell r="AD1091">
            <v>2</v>
          </cell>
          <cell r="AE1091" t="str">
            <v>NULL</v>
          </cell>
          <cell r="AF1091">
            <v>2</v>
          </cell>
          <cell r="AG1091">
            <v>2</v>
          </cell>
          <cell r="AH1091">
            <v>2</v>
          </cell>
          <cell r="AI1091">
            <v>2</v>
          </cell>
          <cell r="AJ1091" t="str">
            <v>NULL</v>
          </cell>
          <cell r="AK1091">
            <v>9</v>
          </cell>
          <cell r="AL1091" t="str">
            <v>NULL</v>
          </cell>
        </row>
        <row r="1092">
          <cell r="A1092">
            <v>137936</v>
          </cell>
          <cell r="B1092">
            <v>9314010</v>
          </cell>
          <cell r="C1092" t="str">
            <v>Chipping Norton School</v>
          </cell>
          <cell r="D1092" t="str">
            <v>South East</v>
          </cell>
          <cell r="E1092" t="str">
            <v>South East</v>
          </cell>
          <cell r="F1092" t="str">
            <v>Oxfordshire</v>
          </cell>
          <cell r="G1092" t="str">
            <v>Witney</v>
          </cell>
          <cell r="H1092" t="str">
            <v>OX7 5DY</v>
          </cell>
          <cell r="I1092" t="str">
            <v>Academy Converter</v>
          </cell>
          <cell r="J1092" t="str">
            <v>Secondary</v>
          </cell>
          <cell r="K1092" t="str">
            <v>Has a sixth form</v>
          </cell>
          <cell r="L1092">
            <v>10000742</v>
          </cell>
          <cell r="M1092">
            <v>42353</v>
          </cell>
          <cell r="N1092">
            <v>42354</v>
          </cell>
          <cell r="O1092" t="str">
            <v>Maintained Academy and School Short inspection</v>
          </cell>
          <cell r="P1092" t="str">
            <v>Schools - S8 deemed S5</v>
          </cell>
          <cell r="Q1092">
            <v>123231</v>
          </cell>
          <cell r="R1092">
            <v>4</v>
          </cell>
          <cell r="S1092" t="str">
            <v>SM</v>
          </cell>
          <cell r="T1092">
            <v>4</v>
          </cell>
          <cell r="U1092">
            <v>4</v>
          </cell>
          <cell r="V1092">
            <v>3</v>
          </cell>
          <cell r="W1092">
            <v>4</v>
          </cell>
          <cell r="X1092" t="str">
            <v>NULL</v>
          </cell>
          <cell r="Y1092" t="str">
            <v>NULL</v>
          </cell>
          <cell r="Z1092">
            <v>2</v>
          </cell>
          <cell r="AA1092" t="str">
            <v>NULL</v>
          </cell>
          <cell r="AB1092" t="str">
            <v>NULL</v>
          </cell>
          <cell r="AC1092" t="str">
            <v>NULL</v>
          </cell>
          <cell r="AD1092">
            <v>2</v>
          </cell>
          <cell r="AE1092" t="str">
            <v>NULL</v>
          </cell>
          <cell r="AF1092">
            <v>2</v>
          </cell>
          <cell r="AG1092">
            <v>2</v>
          </cell>
          <cell r="AH1092">
            <v>2</v>
          </cell>
          <cell r="AI1092">
            <v>2</v>
          </cell>
          <cell r="AJ1092" t="str">
            <v>NULL</v>
          </cell>
          <cell r="AK1092">
            <v>9</v>
          </cell>
          <cell r="AL1092" t="str">
            <v>NULL</v>
          </cell>
        </row>
        <row r="1093">
          <cell r="A1093">
            <v>137938</v>
          </cell>
          <cell r="B1093">
            <v>9195412</v>
          </cell>
          <cell r="C1093" t="str">
            <v>Nicholas Breakspear Catholic School</v>
          </cell>
          <cell r="D1093" t="str">
            <v>East of England</v>
          </cell>
          <cell r="E1093" t="str">
            <v>East of England</v>
          </cell>
          <cell r="F1093" t="str">
            <v>Hertfordshire</v>
          </cell>
          <cell r="G1093" t="str">
            <v>St Albans</v>
          </cell>
          <cell r="H1093" t="str">
            <v>AL4 0TT</v>
          </cell>
          <cell r="I1093" t="str">
            <v>Academy Converter</v>
          </cell>
          <cell r="J1093" t="str">
            <v>Secondary</v>
          </cell>
          <cell r="K1093" t="str">
            <v>Has a sixth form</v>
          </cell>
          <cell r="L1093">
            <v>10009907</v>
          </cell>
          <cell r="M1093">
            <v>42340</v>
          </cell>
          <cell r="N1093">
            <v>42340</v>
          </cell>
          <cell r="O1093" t="str">
            <v>Requires Improvement monitoring Visit 2</v>
          </cell>
          <cell r="P1093" t="str">
            <v>Schools - S8</v>
          </cell>
          <cell r="Q1093">
            <v>117584</v>
          </cell>
          <cell r="R1093" t="str">
            <v>NULL</v>
          </cell>
          <cell r="S1093" t="str">
            <v>NULL</v>
          </cell>
          <cell r="T1093" t="str">
            <v>NULL</v>
          </cell>
          <cell r="U1093" t="str">
            <v>NULL</v>
          </cell>
          <cell r="V1093" t="str">
            <v>NULL</v>
          </cell>
          <cell r="W1093" t="str">
            <v>NULL</v>
          </cell>
          <cell r="X1093" t="str">
            <v>NULL</v>
          </cell>
          <cell r="Y1093" t="str">
            <v>NULL</v>
          </cell>
          <cell r="Z1093" t="str">
            <v>NULL</v>
          </cell>
          <cell r="AA1093" t="str">
            <v>NULL</v>
          </cell>
          <cell r="AB1093" t="str">
            <v>NULL</v>
          </cell>
          <cell r="AC1093" t="str">
            <v>NULL</v>
          </cell>
          <cell r="AD1093">
            <v>3</v>
          </cell>
          <cell r="AE1093" t="str">
            <v>NULL</v>
          </cell>
          <cell r="AF1093">
            <v>3</v>
          </cell>
          <cell r="AG1093">
            <v>3</v>
          </cell>
          <cell r="AH1093">
            <v>2</v>
          </cell>
          <cell r="AI1093">
            <v>3</v>
          </cell>
          <cell r="AJ1093" t="str">
            <v>NULL</v>
          </cell>
          <cell r="AK1093">
            <v>9</v>
          </cell>
          <cell r="AL1093">
            <v>2</v>
          </cell>
        </row>
        <row r="1094">
          <cell r="A1094">
            <v>137972</v>
          </cell>
          <cell r="B1094">
            <v>3332045</v>
          </cell>
          <cell r="C1094" t="str">
            <v>Mesty Croft Academy</v>
          </cell>
          <cell r="D1094" t="str">
            <v>West Midlands</v>
          </cell>
          <cell r="E1094" t="str">
            <v>West Midlands</v>
          </cell>
          <cell r="F1094" t="str">
            <v>Sandwell</v>
          </cell>
          <cell r="G1094" t="str">
            <v>West Bromwich East</v>
          </cell>
          <cell r="H1094" t="str">
            <v>WS10 0QY</v>
          </cell>
          <cell r="I1094" t="str">
            <v>Academy Converter</v>
          </cell>
          <cell r="J1094" t="str">
            <v>Primary</v>
          </cell>
          <cell r="K1094" t="str">
            <v>Does not have a sixth form</v>
          </cell>
          <cell r="L1094">
            <v>10005227</v>
          </cell>
          <cell r="M1094">
            <v>42347</v>
          </cell>
          <cell r="N1094">
            <v>42348</v>
          </cell>
          <cell r="O1094" t="str">
            <v>Schools into Special Measures Visit 4</v>
          </cell>
          <cell r="P1094" t="str">
            <v>Schools - S8 deemed S5</v>
          </cell>
          <cell r="Q1094">
            <v>103907</v>
          </cell>
          <cell r="R1094">
            <v>3</v>
          </cell>
          <cell r="S1094" t="str">
            <v>NULL</v>
          </cell>
          <cell r="T1094">
            <v>3</v>
          </cell>
          <cell r="U1094">
            <v>3</v>
          </cell>
          <cell r="V1094">
            <v>2</v>
          </cell>
          <cell r="W1094">
            <v>2</v>
          </cell>
          <cell r="X1094" t="str">
            <v>NULL</v>
          </cell>
          <cell r="Y1094">
            <v>3</v>
          </cell>
          <cell r="Z1094" t="str">
            <v>NULL</v>
          </cell>
          <cell r="AA1094" t="str">
            <v>NULL</v>
          </cell>
          <cell r="AB1094" t="str">
            <v>NULL</v>
          </cell>
          <cell r="AC1094" t="str">
            <v>NULL</v>
          </cell>
          <cell r="AD1094">
            <v>4</v>
          </cell>
          <cell r="AE1094" t="str">
            <v>SM</v>
          </cell>
          <cell r="AF1094">
            <v>4</v>
          </cell>
          <cell r="AG1094">
            <v>4</v>
          </cell>
          <cell r="AH1094">
            <v>3</v>
          </cell>
          <cell r="AI1094">
            <v>4</v>
          </cell>
          <cell r="AJ1094" t="str">
            <v>NULL</v>
          </cell>
          <cell r="AK1094" t="str">
            <v>NULL</v>
          </cell>
          <cell r="AL1094" t="str">
            <v>NULL</v>
          </cell>
        </row>
        <row r="1095">
          <cell r="A1095">
            <v>137973</v>
          </cell>
          <cell r="B1095">
            <v>8904057</v>
          </cell>
          <cell r="C1095" t="str">
            <v xml:space="preserve">Montgomery High School - A Language College and Full Service School </v>
          </cell>
          <cell r="D1095" t="str">
            <v>North West</v>
          </cell>
          <cell r="E1095" t="str">
            <v>North West</v>
          </cell>
          <cell r="F1095" t="str">
            <v>Blackpool</v>
          </cell>
          <cell r="G1095" t="str">
            <v>Blackpool North and Cleveleys</v>
          </cell>
          <cell r="H1095" t="str">
            <v>FY2 0AZ</v>
          </cell>
          <cell r="I1095" t="str">
            <v>Academy Converter</v>
          </cell>
          <cell r="J1095" t="str">
            <v>Secondary</v>
          </cell>
          <cell r="K1095" t="str">
            <v>Does not have a sixth form</v>
          </cell>
          <cell r="L1095">
            <v>10003977</v>
          </cell>
          <cell r="M1095">
            <v>42346</v>
          </cell>
          <cell r="N1095">
            <v>42347</v>
          </cell>
          <cell r="O1095" t="str">
            <v>Schools into Special Measures Visit 3</v>
          </cell>
          <cell r="P1095" t="str">
            <v>Schools - S8</v>
          </cell>
          <cell r="Q1095">
            <v>119735</v>
          </cell>
          <cell r="R1095" t="str">
            <v>NULL</v>
          </cell>
          <cell r="S1095" t="str">
            <v>NULL</v>
          </cell>
          <cell r="T1095" t="str">
            <v>NULL</v>
          </cell>
          <cell r="U1095" t="str">
            <v>NULL</v>
          </cell>
          <cell r="V1095" t="str">
            <v>NULL</v>
          </cell>
          <cell r="W1095" t="str">
            <v>NULL</v>
          </cell>
          <cell r="X1095" t="str">
            <v>NULL</v>
          </cell>
          <cell r="Y1095" t="str">
            <v>NULL</v>
          </cell>
          <cell r="Z1095" t="str">
            <v>NULL</v>
          </cell>
          <cell r="AA1095" t="str">
            <v>NULL</v>
          </cell>
          <cell r="AB1095" t="str">
            <v>NULL</v>
          </cell>
          <cell r="AC1095" t="str">
            <v>NULL</v>
          </cell>
          <cell r="AD1095">
            <v>4</v>
          </cell>
          <cell r="AE1095" t="str">
            <v>SM</v>
          </cell>
          <cell r="AF1095">
            <v>4</v>
          </cell>
          <cell r="AG1095">
            <v>4</v>
          </cell>
          <cell r="AH1095">
            <v>3</v>
          </cell>
          <cell r="AI1095">
            <v>4</v>
          </cell>
          <cell r="AJ1095" t="str">
            <v>NULL</v>
          </cell>
          <cell r="AK1095" t="str">
            <v>NULL</v>
          </cell>
          <cell r="AL1095" t="str">
            <v>NULL</v>
          </cell>
        </row>
        <row r="1096">
          <cell r="A1096">
            <v>137986</v>
          </cell>
          <cell r="B1096">
            <v>8913118</v>
          </cell>
          <cell r="C1096" t="str">
            <v>Leverton Church of England Academy</v>
          </cell>
          <cell r="D1096" t="str">
            <v>East Midlands</v>
          </cell>
          <cell r="E1096" t="str">
            <v>East Midlands</v>
          </cell>
          <cell r="F1096" t="str">
            <v>Nottinghamshire</v>
          </cell>
          <cell r="G1096" t="str">
            <v>Bassetlaw</v>
          </cell>
          <cell r="H1096" t="str">
            <v>DN22 0AD</v>
          </cell>
          <cell r="I1096" t="str">
            <v>Academy Converter</v>
          </cell>
          <cell r="J1096" t="str">
            <v>Primary</v>
          </cell>
          <cell r="K1096" t="str">
            <v>Does not have a sixth form</v>
          </cell>
          <cell r="L1096">
            <v>10008969</v>
          </cell>
          <cell r="M1096">
            <v>42340</v>
          </cell>
          <cell r="N1096">
            <v>42340</v>
          </cell>
          <cell r="O1096" t="str">
            <v>Requires Improvement monitoring Visit 2</v>
          </cell>
          <cell r="P1096" t="str">
            <v>Schools - S8</v>
          </cell>
          <cell r="Q1096">
            <v>122765</v>
          </cell>
          <cell r="R1096" t="str">
            <v>NULL</v>
          </cell>
          <cell r="S1096" t="str">
            <v>NULL</v>
          </cell>
          <cell r="T1096" t="str">
            <v>NULL</v>
          </cell>
          <cell r="U1096" t="str">
            <v>NULL</v>
          </cell>
          <cell r="V1096" t="str">
            <v>NULL</v>
          </cell>
          <cell r="W1096" t="str">
            <v>NULL</v>
          </cell>
          <cell r="X1096" t="str">
            <v>NULL</v>
          </cell>
          <cell r="Y1096" t="str">
            <v>NULL</v>
          </cell>
          <cell r="Z1096" t="str">
            <v>NULL</v>
          </cell>
          <cell r="AA1096" t="str">
            <v>NULL</v>
          </cell>
          <cell r="AB1096" t="str">
            <v>NULL</v>
          </cell>
          <cell r="AC1096" t="str">
            <v>NULL</v>
          </cell>
          <cell r="AD1096">
            <v>3</v>
          </cell>
          <cell r="AE1096" t="str">
            <v>NULL</v>
          </cell>
          <cell r="AF1096">
            <v>3</v>
          </cell>
          <cell r="AG1096">
            <v>3</v>
          </cell>
          <cell r="AH1096">
            <v>2</v>
          </cell>
          <cell r="AI1096">
            <v>3</v>
          </cell>
          <cell r="AJ1096" t="str">
            <v>NULL</v>
          </cell>
          <cell r="AK1096" t="str">
            <v>NULL</v>
          </cell>
          <cell r="AL1096" t="str">
            <v>NULL</v>
          </cell>
        </row>
        <row r="1097">
          <cell r="A1097">
            <v>138003</v>
          </cell>
          <cell r="B1097">
            <v>8234073</v>
          </cell>
          <cell r="C1097" t="str">
            <v>Gilbert Inglefield Academy</v>
          </cell>
          <cell r="D1097" t="str">
            <v>East of England</v>
          </cell>
          <cell r="E1097" t="str">
            <v>East of England</v>
          </cell>
          <cell r="F1097" t="str">
            <v>Central Bedfordshire</v>
          </cell>
          <cell r="G1097" t="str">
            <v>South West Bedfordshire</v>
          </cell>
          <cell r="H1097" t="str">
            <v>LU7 3FU</v>
          </cell>
          <cell r="I1097" t="str">
            <v>Academy Converter</v>
          </cell>
          <cell r="J1097" t="str">
            <v>Secondary</v>
          </cell>
          <cell r="K1097" t="str">
            <v>Does not have a sixth form</v>
          </cell>
          <cell r="L1097">
            <v>10005312</v>
          </cell>
          <cell r="M1097">
            <v>42276</v>
          </cell>
          <cell r="N1097">
            <v>42277</v>
          </cell>
          <cell r="O1097" t="str">
            <v>Schools into Special Measures Visit 2</v>
          </cell>
          <cell r="P1097" t="str">
            <v>Schools - S8</v>
          </cell>
          <cell r="Q1097">
            <v>109667</v>
          </cell>
          <cell r="R1097" t="str">
            <v>NULL</v>
          </cell>
          <cell r="S1097" t="str">
            <v>NULL</v>
          </cell>
          <cell r="T1097" t="str">
            <v>NULL</v>
          </cell>
          <cell r="U1097" t="str">
            <v>NULL</v>
          </cell>
          <cell r="V1097" t="str">
            <v>NULL</v>
          </cell>
          <cell r="W1097" t="str">
            <v>NULL</v>
          </cell>
          <cell r="X1097" t="str">
            <v>NULL</v>
          </cell>
          <cell r="Y1097" t="str">
            <v>NULL</v>
          </cell>
          <cell r="Z1097" t="str">
            <v>NULL</v>
          </cell>
          <cell r="AA1097" t="str">
            <v>NULL</v>
          </cell>
          <cell r="AB1097" t="str">
            <v>NULL</v>
          </cell>
          <cell r="AC1097" t="str">
            <v>NULL</v>
          </cell>
          <cell r="AD1097">
            <v>4</v>
          </cell>
          <cell r="AE1097" t="str">
            <v>SM</v>
          </cell>
          <cell r="AF1097">
            <v>4</v>
          </cell>
          <cell r="AG1097">
            <v>4</v>
          </cell>
          <cell r="AH1097">
            <v>3</v>
          </cell>
          <cell r="AI1097">
            <v>4</v>
          </cell>
          <cell r="AJ1097" t="str">
            <v>NULL</v>
          </cell>
          <cell r="AK1097">
            <v>9</v>
          </cell>
          <cell r="AL1097">
            <v>9</v>
          </cell>
        </row>
        <row r="1098">
          <cell r="A1098">
            <v>138030</v>
          </cell>
          <cell r="B1098">
            <v>9284017</v>
          </cell>
          <cell r="C1098" t="str">
            <v xml:space="preserve">Huxlow Science College </v>
          </cell>
          <cell r="D1098" t="str">
            <v>East Midlands</v>
          </cell>
          <cell r="E1098" t="str">
            <v>East Midlands</v>
          </cell>
          <cell r="F1098" t="str">
            <v>Northamptonshire</v>
          </cell>
          <cell r="G1098" t="str">
            <v>Corby</v>
          </cell>
          <cell r="H1098" t="str">
            <v>NN9 5TY</v>
          </cell>
          <cell r="I1098" t="str">
            <v>Academy Converter</v>
          </cell>
          <cell r="J1098" t="str">
            <v>Secondary</v>
          </cell>
          <cell r="K1098" t="str">
            <v>Has a sixth form</v>
          </cell>
          <cell r="L1098">
            <v>10008840</v>
          </cell>
          <cell r="M1098">
            <v>42333</v>
          </cell>
          <cell r="N1098">
            <v>42333</v>
          </cell>
          <cell r="O1098" t="str">
            <v>Requires Improvement monitoring Visit 2</v>
          </cell>
          <cell r="P1098" t="str">
            <v>Schools - S8</v>
          </cell>
          <cell r="Q1098">
            <v>122053</v>
          </cell>
          <cell r="R1098" t="str">
            <v>NULL</v>
          </cell>
          <cell r="S1098" t="str">
            <v>NULL</v>
          </cell>
          <cell r="T1098" t="str">
            <v>NULL</v>
          </cell>
          <cell r="U1098" t="str">
            <v>NULL</v>
          </cell>
          <cell r="V1098" t="str">
            <v>NULL</v>
          </cell>
          <cell r="W1098" t="str">
            <v>NULL</v>
          </cell>
          <cell r="X1098" t="str">
            <v>NULL</v>
          </cell>
          <cell r="Y1098" t="str">
            <v>NULL</v>
          </cell>
          <cell r="Z1098" t="str">
            <v>NULL</v>
          </cell>
          <cell r="AA1098" t="str">
            <v>NULL</v>
          </cell>
          <cell r="AB1098" t="str">
            <v>NULL</v>
          </cell>
          <cell r="AC1098" t="str">
            <v>NULL</v>
          </cell>
          <cell r="AD1098">
            <v>3</v>
          </cell>
          <cell r="AE1098" t="str">
            <v>NULL</v>
          </cell>
          <cell r="AF1098">
            <v>3</v>
          </cell>
          <cell r="AG1098">
            <v>3</v>
          </cell>
          <cell r="AH1098">
            <v>3</v>
          </cell>
          <cell r="AI1098">
            <v>3</v>
          </cell>
          <cell r="AJ1098" t="str">
            <v>NULL</v>
          </cell>
          <cell r="AK1098" t="str">
            <v>NULL</v>
          </cell>
          <cell r="AL1098" t="str">
            <v>NULL</v>
          </cell>
        </row>
        <row r="1099">
          <cell r="A1099">
            <v>138052</v>
          </cell>
          <cell r="B1099">
            <v>3302182</v>
          </cell>
          <cell r="C1099" t="str">
            <v>Ark Chamberlain Primary Academy</v>
          </cell>
          <cell r="D1099" t="str">
            <v>West Midlands</v>
          </cell>
          <cell r="E1099" t="str">
            <v>West Midlands</v>
          </cell>
          <cell r="F1099" t="str">
            <v>Birmingham</v>
          </cell>
          <cell r="G1099" t="str">
            <v>Birmingham, Yardley</v>
          </cell>
          <cell r="H1099" t="str">
            <v>B10 0HU</v>
          </cell>
          <cell r="I1099" t="str">
            <v>Academy Converter</v>
          </cell>
          <cell r="J1099" t="str">
            <v>Primary</v>
          </cell>
          <cell r="K1099" t="str">
            <v>Does not have a sixth form</v>
          </cell>
          <cell r="L1099">
            <v>10006886</v>
          </cell>
          <cell r="M1099">
            <v>42353</v>
          </cell>
          <cell r="N1099">
            <v>42354</v>
          </cell>
          <cell r="O1099" t="str">
            <v>Schools into Special Measures Visit 1</v>
          </cell>
          <cell r="P1099" t="str">
            <v>Schools - S8</v>
          </cell>
          <cell r="Q1099">
            <v>103260</v>
          </cell>
          <cell r="R1099" t="str">
            <v>NULL</v>
          </cell>
          <cell r="S1099" t="str">
            <v>NULL</v>
          </cell>
          <cell r="T1099" t="str">
            <v>NULL</v>
          </cell>
          <cell r="U1099" t="str">
            <v>NULL</v>
          </cell>
          <cell r="V1099" t="str">
            <v>NULL</v>
          </cell>
          <cell r="W1099" t="str">
            <v>NULL</v>
          </cell>
          <cell r="X1099" t="str">
            <v>NULL</v>
          </cell>
          <cell r="Y1099" t="str">
            <v>NULL</v>
          </cell>
          <cell r="Z1099" t="str">
            <v>NULL</v>
          </cell>
          <cell r="AA1099" t="str">
            <v>NULL</v>
          </cell>
          <cell r="AB1099" t="str">
            <v>NULL</v>
          </cell>
          <cell r="AC1099" t="str">
            <v>NULL</v>
          </cell>
          <cell r="AD1099">
            <v>4</v>
          </cell>
          <cell r="AE1099" t="str">
            <v>SM</v>
          </cell>
          <cell r="AF1099">
            <v>3</v>
          </cell>
          <cell r="AG1099">
            <v>3</v>
          </cell>
          <cell r="AH1099">
            <v>4</v>
          </cell>
          <cell r="AI1099">
            <v>4</v>
          </cell>
          <cell r="AJ1099" t="str">
            <v>NULL</v>
          </cell>
          <cell r="AK1099">
            <v>9</v>
          </cell>
          <cell r="AL1099">
            <v>9</v>
          </cell>
        </row>
        <row r="1100">
          <cell r="A1100">
            <v>138059</v>
          </cell>
          <cell r="B1100">
            <v>3304323</v>
          </cell>
          <cell r="C1100" t="str">
            <v>Rockwood Academy</v>
          </cell>
          <cell r="D1100" t="str">
            <v>West Midlands</v>
          </cell>
          <cell r="E1100" t="str">
            <v>West Midlands</v>
          </cell>
          <cell r="F1100" t="str">
            <v>Birmingham</v>
          </cell>
          <cell r="G1100" t="str">
            <v>Birmingham, Hodge Hill</v>
          </cell>
          <cell r="H1100" t="str">
            <v>B8 3HG</v>
          </cell>
          <cell r="I1100" t="str">
            <v>Academy Converter</v>
          </cell>
          <cell r="J1100" t="str">
            <v>Secondary</v>
          </cell>
          <cell r="K1100" t="str">
            <v>Does not have a sixth form</v>
          </cell>
          <cell r="L1100">
            <v>10005190</v>
          </cell>
          <cell r="M1100">
            <v>42319</v>
          </cell>
          <cell r="N1100">
            <v>42320</v>
          </cell>
          <cell r="O1100" t="str">
            <v>Schools into Special Measures Visit 5</v>
          </cell>
          <cell r="P1100" t="str">
            <v>Schools - S8</v>
          </cell>
          <cell r="Q1100">
            <v>103524</v>
          </cell>
          <cell r="R1100" t="str">
            <v>NULL</v>
          </cell>
          <cell r="S1100" t="str">
            <v>NULL</v>
          </cell>
          <cell r="T1100" t="str">
            <v>NULL</v>
          </cell>
          <cell r="U1100" t="str">
            <v>NULL</v>
          </cell>
          <cell r="V1100" t="str">
            <v>NULL</v>
          </cell>
          <cell r="W1100" t="str">
            <v>NULL</v>
          </cell>
          <cell r="X1100" t="str">
            <v>NULL</v>
          </cell>
          <cell r="Y1100" t="str">
            <v>NULL</v>
          </cell>
          <cell r="Z1100" t="str">
            <v>NULL</v>
          </cell>
          <cell r="AA1100" t="str">
            <v>NULL</v>
          </cell>
          <cell r="AB1100" t="str">
            <v>NULL</v>
          </cell>
          <cell r="AC1100" t="str">
            <v>NULL</v>
          </cell>
          <cell r="AD1100">
            <v>4</v>
          </cell>
          <cell r="AE1100" t="str">
            <v>SM</v>
          </cell>
          <cell r="AF1100">
            <v>2</v>
          </cell>
          <cell r="AG1100">
            <v>2</v>
          </cell>
          <cell r="AH1100">
            <v>4</v>
          </cell>
          <cell r="AI1100">
            <v>4</v>
          </cell>
          <cell r="AJ1100" t="str">
            <v>NULL</v>
          </cell>
          <cell r="AK1100" t="str">
            <v>NULL</v>
          </cell>
          <cell r="AL1100" t="str">
            <v>NULL</v>
          </cell>
        </row>
        <row r="1101">
          <cell r="A1101">
            <v>138063</v>
          </cell>
          <cell r="B1101">
            <v>9252247</v>
          </cell>
          <cell r="C1101" t="str">
            <v>Benjamin Adlard Primary School</v>
          </cell>
          <cell r="D1101" t="str">
            <v>East Midlands</v>
          </cell>
          <cell r="E1101" t="str">
            <v>East Midlands</v>
          </cell>
          <cell r="F1101" t="str">
            <v>Lincolnshire</v>
          </cell>
          <cell r="G1101" t="str">
            <v>Gainsborough</v>
          </cell>
          <cell r="H1101" t="str">
            <v>DN21 1DB</v>
          </cell>
          <cell r="I1101" t="str">
            <v>Academy Converter</v>
          </cell>
          <cell r="J1101" t="str">
            <v>Primary</v>
          </cell>
          <cell r="K1101" t="str">
            <v>Does not have a sixth form</v>
          </cell>
          <cell r="L1101">
            <v>10004050</v>
          </cell>
          <cell r="M1101">
            <v>42332</v>
          </cell>
          <cell r="N1101">
            <v>42333</v>
          </cell>
          <cell r="O1101" t="str">
            <v>Schools into Special Measures Visit 3</v>
          </cell>
          <cell r="P1101" t="str">
            <v>Schools - S8</v>
          </cell>
          <cell r="Q1101">
            <v>120510</v>
          </cell>
          <cell r="R1101" t="str">
            <v>NULL</v>
          </cell>
          <cell r="S1101" t="str">
            <v>NULL</v>
          </cell>
          <cell r="T1101" t="str">
            <v>NULL</v>
          </cell>
          <cell r="U1101" t="str">
            <v>NULL</v>
          </cell>
          <cell r="V1101" t="str">
            <v>NULL</v>
          </cell>
          <cell r="W1101" t="str">
            <v>NULL</v>
          </cell>
          <cell r="X1101" t="str">
            <v>NULL</v>
          </cell>
          <cell r="Y1101" t="str">
            <v>NULL</v>
          </cell>
          <cell r="Z1101" t="str">
            <v>NULL</v>
          </cell>
          <cell r="AA1101" t="str">
            <v>NULL</v>
          </cell>
          <cell r="AB1101" t="str">
            <v>NULL</v>
          </cell>
          <cell r="AC1101" t="str">
            <v>NULL</v>
          </cell>
          <cell r="AD1101">
            <v>4</v>
          </cell>
          <cell r="AE1101" t="str">
            <v>SM</v>
          </cell>
          <cell r="AF1101">
            <v>4</v>
          </cell>
          <cell r="AG1101">
            <v>4</v>
          </cell>
          <cell r="AH1101">
            <v>3</v>
          </cell>
          <cell r="AI1101">
            <v>4</v>
          </cell>
          <cell r="AJ1101" t="str">
            <v>NULL</v>
          </cell>
          <cell r="AK1101">
            <v>2</v>
          </cell>
          <cell r="AL1101">
            <v>9</v>
          </cell>
        </row>
        <row r="1102">
          <cell r="A1102">
            <v>138097</v>
          </cell>
          <cell r="B1102">
            <v>3524002</v>
          </cell>
          <cell r="C1102" t="str">
            <v>Cedar Mount Academy</v>
          </cell>
          <cell r="D1102" t="str">
            <v>North West</v>
          </cell>
          <cell r="E1102" t="str">
            <v>North West</v>
          </cell>
          <cell r="F1102" t="str">
            <v>Manchester</v>
          </cell>
          <cell r="G1102" t="str">
            <v>Manchester, Gorton</v>
          </cell>
          <cell r="H1102" t="str">
            <v>M18 7DT</v>
          </cell>
          <cell r="I1102" t="str">
            <v>Academy Sponsor Led</v>
          </cell>
          <cell r="J1102" t="str">
            <v>Secondary</v>
          </cell>
          <cell r="K1102" t="str">
            <v>Does not have a sixth form</v>
          </cell>
          <cell r="L1102">
            <v>10006709</v>
          </cell>
          <cell r="M1102">
            <v>42353</v>
          </cell>
          <cell r="N1102">
            <v>42354</v>
          </cell>
          <cell r="O1102" t="str">
            <v>Schools into Special Measures Visit 1</v>
          </cell>
          <cell r="P1102" t="str">
            <v>Schools - S8</v>
          </cell>
          <cell r="Q1102" t="str">
            <v>NULL</v>
          </cell>
          <cell r="R1102" t="str">
            <v>NULL</v>
          </cell>
          <cell r="S1102" t="str">
            <v>NULL</v>
          </cell>
          <cell r="T1102" t="str">
            <v>NULL</v>
          </cell>
          <cell r="U1102" t="str">
            <v>NULL</v>
          </cell>
          <cell r="V1102" t="str">
            <v>NULL</v>
          </cell>
          <cell r="W1102" t="str">
            <v>NULL</v>
          </cell>
          <cell r="X1102" t="str">
            <v>NULL</v>
          </cell>
          <cell r="Y1102" t="str">
            <v>NULL</v>
          </cell>
          <cell r="Z1102" t="str">
            <v>NULL</v>
          </cell>
          <cell r="AA1102" t="str">
            <v>NULL</v>
          </cell>
          <cell r="AB1102" t="str">
            <v>NULL</v>
          </cell>
          <cell r="AC1102" t="str">
            <v>NULL</v>
          </cell>
          <cell r="AD1102">
            <v>4</v>
          </cell>
          <cell r="AE1102" t="str">
            <v>SM</v>
          </cell>
          <cell r="AF1102">
            <v>4</v>
          </cell>
          <cell r="AG1102">
            <v>4</v>
          </cell>
          <cell r="AH1102">
            <v>4</v>
          </cell>
          <cell r="AI1102">
            <v>4</v>
          </cell>
          <cell r="AJ1102" t="str">
            <v>NULL</v>
          </cell>
          <cell r="AK1102">
            <v>9</v>
          </cell>
          <cell r="AL1102">
            <v>9</v>
          </cell>
        </row>
        <row r="1103">
          <cell r="A1103">
            <v>138111</v>
          </cell>
          <cell r="B1103">
            <v>3824045</v>
          </cell>
          <cell r="C1103" t="str">
            <v>BBG Academy</v>
          </cell>
          <cell r="D1103" t="str">
            <v>Yorkshire and the Humber</v>
          </cell>
          <cell r="E1103" t="str">
            <v>North East, Yorkshire and the Humber</v>
          </cell>
          <cell r="F1103" t="str">
            <v>Kirklees</v>
          </cell>
          <cell r="G1103" t="str">
            <v>Batley and Spen</v>
          </cell>
          <cell r="H1103" t="str">
            <v>BD19 4BE</v>
          </cell>
          <cell r="I1103" t="str">
            <v>Academy Sponsor Led</v>
          </cell>
          <cell r="J1103" t="str">
            <v>Secondary</v>
          </cell>
          <cell r="K1103" t="str">
            <v>Does not have a sixth form</v>
          </cell>
          <cell r="L1103">
            <v>10004129</v>
          </cell>
          <cell r="M1103">
            <v>42292</v>
          </cell>
          <cell r="N1103">
            <v>42293</v>
          </cell>
          <cell r="O1103" t="str">
            <v>Schools into Special Measures Visit 3</v>
          </cell>
          <cell r="P1103" t="str">
            <v>Schools - S8</v>
          </cell>
          <cell r="Q1103" t="str">
            <v>NULL</v>
          </cell>
          <cell r="R1103" t="str">
            <v>NULL</v>
          </cell>
          <cell r="S1103" t="str">
            <v>NULL</v>
          </cell>
          <cell r="T1103" t="str">
            <v>NULL</v>
          </cell>
          <cell r="U1103" t="str">
            <v>NULL</v>
          </cell>
          <cell r="V1103" t="str">
            <v>NULL</v>
          </cell>
          <cell r="W1103" t="str">
            <v>NULL</v>
          </cell>
          <cell r="X1103" t="str">
            <v>NULL</v>
          </cell>
          <cell r="Y1103" t="str">
            <v>NULL</v>
          </cell>
          <cell r="Z1103" t="str">
            <v>NULL</v>
          </cell>
          <cell r="AA1103" t="str">
            <v>NULL</v>
          </cell>
          <cell r="AB1103" t="str">
            <v>NULL</v>
          </cell>
          <cell r="AC1103" t="str">
            <v>NULL</v>
          </cell>
          <cell r="AD1103">
            <v>4</v>
          </cell>
          <cell r="AE1103" t="str">
            <v>SM</v>
          </cell>
          <cell r="AF1103">
            <v>3</v>
          </cell>
          <cell r="AG1103">
            <v>3</v>
          </cell>
          <cell r="AH1103">
            <v>4</v>
          </cell>
          <cell r="AI1103">
            <v>4</v>
          </cell>
          <cell r="AJ1103" t="str">
            <v>NULL</v>
          </cell>
          <cell r="AK1103">
            <v>9</v>
          </cell>
          <cell r="AL1103">
            <v>9</v>
          </cell>
        </row>
        <row r="1104">
          <cell r="A1104">
            <v>138166</v>
          </cell>
          <cell r="B1104">
            <v>8713365</v>
          </cell>
          <cell r="C1104" t="str">
            <v>Marish Primary School</v>
          </cell>
          <cell r="D1104" t="str">
            <v>South East</v>
          </cell>
          <cell r="E1104" t="str">
            <v>South East</v>
          </cell>
          <cell r="F1104" t="str">
            <v>Slough</v>
          </cell>
          <cell r="G1104" t="str">
            <v>Slough</v>
          </cell>
          <cell r="H1104" t="str">
            <v>SL3 8NZ</v>
          </cell>
          <cell r="I1104" t="str">
            <v>Academy Converter</v>
          </cell>
          <cell r="J1104" t="str">
            <v>Primary</v>
          </cell>
          <cell r="K1104" t="str">
            <v>Does not have a sixth form</v>
          </cell>
          <cell r="L1104">
            <v>10001641</v>
          </cell>
          <cell r="M1104">
            <v>42326</v>
          </cell>
          <cell r="N1104">
            <v>42327</v>
          </cell>
          <cell r="O1104" t="str">
            <v>Serious Weaknesses S5 Reinspection</v>
          </cell>
          <cell r="P1104" t="str">
            <v>Schools - S5</v>
          </cell>
          <cell r="Q1104">
            <v>134651</v>
          </cell>
          <cell r="R1104">
            <v>2</v>
          </cell>
          <cell r="S1104" t="str">
            <v>NULL</v>
          </cell>
          <cell r="T1104">
            <v>2</v>
          </cell>
          <cell r="U1104">
            <v>2</v>
          </cell>
          <cell r="V1104">
            <v>2</v>
          </cell>
          <cell r="W1104">
            <v>2</v>
          </cell>
          <cell r="X1104" t="str">
            <v>NULL</v>
          </cell>
          <cell r="Y1104">
            <v>2</v>
          </cell>
          <cell r="Z1104" t="str">
            <v>NULL</v>
          </cell>
          <cell r="AA1104" t="str">
            <v>NULL</v>
          </cell>
          <cell r="AB1104" t="str">
            <v>NULL</v>
          </cell>
          <cell r="AC1104" t="str">
            <v>NULL</v>
          </cell>
          <cell r="AD1104">
            <v>4</v>
          </cell>
          <cell r="AE1104" t="str">
            <v>SWK</v>
          </cell>
          <cell r="AF1104">
            <v>4</v>
          </cell>
          <cell r="AG1104">
            <v>4</v>
          </cell>
          <cell r="AH1104">
            <v>3</v>
          </cell>
          <cell r="AI1104">
            <v>3</v>
          </cell>
          <cell r="AJ1104" t="str">
            <v>NULL</v>
          </cell>
          <cell r="AK1104" t="str">
            <v>NULL</v>
          </cell>
          <cell r="AL1104" t="str">
            <v>NULL</v>
          </cell>
        </row>
        <row r="1105">
          <cell r="A1105">
            <v>138195</v>
          </cell>
          <cell r="B1105">
            <v>8862007</v>
          </cell>
          <cell r="C1105" t="str">
            <v>Molehill Primary Academy</v>
          </cell>
          <cell r="D1105" t="str">
            <v>South East</v>
          </cell>
          <cell r="E1105" t="str">
            <v>South East</v>
          </cell>
          <cell r="F1105" t="str">
            <v>Kent</v>
          </cell>
          <cell r="G1105" t="str">
            <v>Faversham and Mid Kent</v>
          </cell>
          <cell r="H1105" t="str">
            <v>ME15 7ND</v>
          </cell>
          <cell r="I1105" t="str">
            <v>Academy Sponsor Led</v>
          </cell>
          <cell r="J1105" t="str">
            <v>Primary</v>
          </cell>
          <cell r="K1105" t="str">
            <v>Not applicable</v>
          </cell>
          <cell r="L1105">
            <v>10007294</v>
          </cell>
          <cell r="M1105">
            <v>42347</v>
          </cell>
          <cell r="N1105">
            <v>42348</v>
          </cell>
          <cell r="O1105" t="str">
            <v>Serious Weaknesses S5 Reinspection</v>
          </cell>
          <cell r="P1105" t="str">
            <v>Schools - S5</v>
          </cell>
          <cell r="Q1105" t="str">
            <v>NULL</v>
          </cell>
          <cell r="R1105">
            <v>3</v>
          </cell>
          <cell r="S1105" t="str">
            <v>NULL</v>
          </cell>
          <cell r="T1105">
            <v>3</v>
          </cell>
          <cell r="U1105">
            <v>3</v>
          </cell>
          <cell r="V1105">
            <v>3</v>
          </cell>
          <cell r="W1105">
            <v>2</v>
          </cell>
          <cell r="X1105" t="str">
            <v>NULL</v>
          </cell>
          <cell r="Y1105">
            <v>3</v>
          </cell>
          <cell r="Z1105" t="str">
            <v>NULL</v>
          </cell>
          <cell r="AA1105" t="str">
            <v>NULL</v>
          </cell>
          <cell r="AB1105" t="str">
            <v>NULL</v>
          </cell>
          <cell r="AC1105" t="str">
            <v>NULL</v>
          </cell>
          <cell r="AD1105">
            <v>4</v>
          </cell>
          <cell r="AE1105" t="str">
            <v>SWK</v>
          </cell>
          <cell r="AF1105">
            <v>4</v>
          </cell>
          <cell r="AG1105">
            <v>4</v>
          </cell>
          <cell r="AH1105">
            <v>3</v>
          </cell>
          <cell r="AI1105">
            <v>3</v>
          </cell>
          <cell r="AJ1105" t="str">
            <v>NULL</v>
          </cell>
          <cell r="AK1105" t="str">
            <v>NULL</v>
          </cell>
          <cell r="AL1105" t="str">
            <v>NULL</v>
          </cell>
        </row>
        <row r="1106">
          <cell r="A1106">
            <v>138211</v>
          </cell>
          <cell r="B1106">
            <v>3902058</v>
          </cell>
          <cell r="C1106" t="str">
            <v>Kibblesworth Academy</v>
          </cell>
          <cell r="D1106" t="str">
            <v>North East</v>
          </cell>
          <cell r="E1106" t="str">
            <v>North East, Yorkshire and the Humber</v>
          </cell>
          <cell r="F1106" t="str">
            <v>Gateshead</v>
          </cell>
          <cell r="G1106" t="str">
            <v>Blaydon</v>
          </cell>
          <cell r="H1106" t="str">
            <v>NE11 0XP</v>
          </cell>
          <cell r="I1106" t="str">
            <v>Academy Converter</v>
          </cell>
          <cell r="J1106" t="str">
            <v>Primary</v>
          </cell>
          <cell r="K1106" t="str">
            <v>Does not have a sixth form</v>
          </cell>
          <cell r="L1106">
            <v>10007171</v>
          </cell>
          <cell r="M1106">
            <v>42353</v>
          </cell>
          <cell r="N1106">
            <v>42353</v>
          </cell>
          <cell r="O1106" t="str">
            <v>Requires Improvement monitoring Visit 1</v>
          </cell>
          <cell r="P1106" t="str">
            <v>Schools - S8</v>
          </cell>
          <cell r="Q1106">
            <v>108334</v>
          </cell>
          <cell r="R1106" t="str">
            <v>NULL</v>
          </cell>
          <cell r="S1106" t="str">
            <v>NULL</v>
          </cell>
          <cell r="T1106" t="str">
            <v>NULL</v>
          </cell>
          <cell r="U1106" t="str">
            <v>NULL</v>
          </cell>
          <cell r="V1106" t="str">
            <v>NULL</v>
          </cell>
          <cell r="W1106" t="str">
            <v>NULL</v>
          </cell>
          <cell r="X1106" t="str">
            <v>NULL</v>
          </cell>
          <cell r="Y1106" t="str">
            <v>NULL</v>
          </cell>
          <cell r="Z1106" t="str">
            <v>NULL</v>
          </cell>
          <cell r="AA1106" t="str">
            <v>NULL</v>
          </cell>
          <cell r="AB1106" t="str">
            <v>NULL</v>
          </cell>
          <cell r="AC1106" t="str">
            <v>NULL</v>
          </cell>
          <cell r="AD1106">
            <v>3</v>
          </cell>
          <cell r="AE1106" t="str">
            <v>NULL</v>
          </cell>
          <cell r="AF1106">
            <v>3</v>
          </cell>
          <cell r="AG1106">
            <v>3</v>
          </cell>
          <cell r="AH1106">
            <v>3</v>
          </cell>
          <cell r="AI1106">
            <v>3</v>
          </cell>
          <cell r="AJ1106" t="str">
            <v>NULL</v>
          </cell>
          <cell r="AK1106">
            <v>3</v>
          </cell>
          <cell r="AL1106">
            <v>9</v>
          </cell>
        </row>
        <row r="1107">
          <cell r="A1107">
            <v>138235</v>
          </cell>
          <cell r="B1107">
            <v>9284001</v>
          </cell>
          <cell r="C1107" t="str">
            <v>The Parker E-ACT Academy</v>
          </cell>
          <cell r="D1107" t="str">
            <v>East Midlands</v>
          </cell>
          <cell r="E1107" t="str">
            <v>East Midlands</v>
          </cell>
          <cell r="F1107" t="str">
            <v>Northamptonshire</v>
          </cell>
          <cell r="G1107" t="str">
            <v>Daventry</v>
          </cell>
          <cell r="H1107" t="str">
            <v>NN11 0QF</v>
          </cell>
          <cell r="I1107" t="str">
            <v>Academy Sponsor Led</v>
          </cell>
          <cell r="J1107" t="str">
            <v>Secondary</v>
          </cell>
          <cell r="K1107" t="str">
            <v>Has a sixth form</v>
          </cell>
          <cell r="L1107">
            <v>10004083</v>
          </cell>
          <cell r="M1107">
            <v>42340</v>
          </cell>
          <cell r="N1107">
            <v>42341</v>
          </cell>
          <cell r="O1107" t="str">
            <v>Schools into Special Measures Visit 5</v>
          </cell>
          <cell r="P1107" t="str">
            <v>Schools - S8 deemed S5</v>
          </cell>
          <cell r="Q1107" t="str">
            <v>NULL</v>
          </cell>
          <cell r="R1107">
            <v>3</v>
          </cell>
          <cell r="S1107" t="str">
            <v>NULL</v>
          </cell>
          <cell r="T1107">
            <v>3</v>
          </cell>
          <cell r="U1107">
            <v>3</v>
          </cell>
          <cell r="V1107">
            <v>3</v>
          </cell>
          <cell r="W1107">
            <v>2</v>
          </cell>
          <cell r="X1107" t="str">
            <v>NULL</v>
          </cell>
          <cell r="Y1107" t="str">
            <v>NULL</v>
          </cell>
          <cell r="Z1107">
            <v>3</v>
          </cell>
          <cell r="AA1107" t="str">
            <v>NULL</v>
          </cell>
          <cell r="AB1107" t="str">
            <v>NULL</v>
          </cell>
          <cell r="AC1107" t="str">
            <v>NULL</v>
          </cell>
          <cell r="AD1107">
            <v>4</v>
          </cell>
          <cell r="AE1107" t="str">
            <v>SM</v>
          </cell>
          <cell r="AF1107">
            <v>4</v>
          </cell>
          <cell r="AG1107">
            <v>4</v>
          </cell>
          <cell r="AH1107">
            <v>3</v>
          </cell>
          <cell r="AI1107">
            <v>4</v>
          </cell>
          <cell r="AJ1107" t="str">
            <v>NULL</v>
          </cell>
          <cell r="AK1107" t="str">
            <v>NULL</v>
          </cell>
          <cell r="AL1107" t="str">
            <v>NULL</v>
          </cell>
        </row>
        <row r="1108">
          <cell r="A1108">
            <v>138246</v>
          </cell>
          <cell r="B1108">
            <v>8104007</v>
          </cell>
          <cell r="C1108" t="str">
            <v>Sirius Academy North</v>
          </cell>
          <cell r="D1108" t="str">
            <v>Yorkshire and the Humber</v>
          </cell>
          <cell r="E1108" t="str">
            <v>North East, Yorkshire and the Humber</v>
          </cell>
          <cell r="F1108" t="str">
            <v>Kingston upon Hull</v>
          </cell>
          <cell r="G1108" t="str">
            <v>Kingston upon Hull North</v>
          </cell>
          <cell r="H1108" t="str">
            <v>HU6 9BP</v>
          </cell>
          <cell r="I1108" t="str">
            <v>Academy Sponsor Led</v>
          </cell>
          <cell r="J1108" t="str">
            <v>Secondary</v>
          </cell>
          <cell r="K1108" t="str">
            <v>Not applicable</v>
          </cell>
          <cell r="L1108">
            <v>10005212</v>
          </cell>
          <cell r="M1108">
            <v>42347</v>
          </cell>
          <cell r="N1108">
            <v>42348</v>
          </cell>
          <cell r="O1108" t="str">
            <v>Schools into Special Measures Visit 4</v>
          </cell>
          <cell r="P1108" t="str">
            <v>Schools - S8 deemed S5</v>
          </cell>
          <cell r="Q1108" t="str">
            <v>NULL</v>
          </cell>
          <cell r="R1108">
            <v>2</v>
          </cell>
          <cell r="S1108" t="str">
            <v>NULL</v>
          </cell>
          <cell r="T1108">
            <v>2</v>
          </cell>
          <cell r="U1108">
            <v>2</v>
          </cell>
          <cell r="V1108">
            <v>2</v>
          </cell>
          <cell r="W1108">
            <v>1</v>
          </cell>
          <cell r="X1108" t="str">
            <v>NULL</v>
          </cell>
          <cell r="Y1108" t="str">
            <v>NULL</v>
          </cell>
          <cell r="Z1108" t="str">
            <v>NULL</v>
          </cell>
          <cell r="AA1108" t="str">
            <v>NULL</v>
          </cell>
          <cell r="AB1108" t="str">
            <v>NULL</v>
          </cell>
          <cell r="AC1108" t="str">
            <v>NULL</v>
          </cell>
          <cell r="AD1108">
            <v>4</v>
          </cell>
          <cell r="AE1108" t="str">
            <v>SM</v>
          </cell>
          <cell r="AF1108">
            <v>4</v>
          </cell>
          <cell r="AG1108">
            <v>4</v>
          </cell>
          <cell r="AH1108">
            <v>4</v>
          </cell>
          <cell r="AI1108">
            <v>4</v>
          </cell>
          <cell r="AJ1108" t="str">
            <v>NULL</v>
          </cell>
          <cell r="AK1108" t="str">
            <v>NULL</v>
          </cell>
          <cell r="AL1108" t="str">
            <v>NULL</v>
          </cell>
        </row>
        <row r="1109">
          <cell r="A1109">
            <v>138247</v>
          </cell>
          <cell r="B1109">
            <v>8914011</v>
          </cell>
          <cell r="C1109" t="str">
            <v>Outwood Academy Valley</v>
          </cell>
          <cell r="D1109" t="str">
            <v>East Midlands</v>
          </cell>
          <cell r="E1109" t="str">
            <v>East Midlands</v>
          </cell>
          <cell r="F1109" t="str">
            <v>Nottinghamshire</v>
          </cell>
          <cell r="G1109" t="str">
            <v>Bassetlaw</v>
          </cell>
          <cell r="H1109" t="str">
            <v>S81 7EN</v>
          </cell>
          <cell r="I1109" t="str">
            <v>Academy Sponsor Led</v>
          </cell>
          <cell r="J1109" t="str">
            <v>Secondary</v>
          </cell>
          <cell r="K1109" t="str">
            <v>Has a sixth form</v>
          </cell>
          <cell r="L1109">
            <v>10008543</v>
          </cell>
          <cell r="M1109">
            <v>42326</v>
          </cell>
          <cell r="N1109">
            <v>42326</v>
          </cell>
          <cell r="O1109" t="str">
            <v>Section 8 Inspection due to Parental Complaint</v>
          </cell>
          <cell r="P1109" t="str">
            <v>Schools - S8</v>
          </cell>
          <cell r="Q1109" t="str">
            <v>NULL</v>
          </cell>
          <cell r="R1109" t="str">
            <v>NULL</v>
          </cell>
          <cell r="S1109" t="str">
            <v>NULL</v>
          </cell>
          <cell r="T1109" t="str">
            <v>NULL</v>
          </cell>
          <cell r="U1109" t="str">
            <v>NULL</v>
          </cell>
          <cell r="V1109" t="str">
            <v>NULL</v>
          </cell>
          <cell r="W1109" t="str">
            <v>NULL</v>
          </cell>
          <cell r="X1109" t="str">
            <v>NULL</v>
          </cell>
          <cell r="Y1109" t="str">
            <v>NULL</v>
          </cell>
          <cell r="Z1109" t="str">
            <v>NULL</v>
          </cell>
          <cell r="AA1109" t="str">
            <v>NULL</v>
          </cell>
          <cell r="AB1109" t="str">
            <v>NULL</v>
          </cell>
          <cell r="AC1109" t="str">
            <v>NULL</v>
          </cell>
          <cell r="AD1109">
            <v>2</v>
          </cell>
          <cell r="AE1109" t="str">
            <v>NULL</v>
          </cell>
          <cell r="AF1109">
            <v>2</v>
          </cell>
          <cell r="AG1109">
            <v>2</v>
          </cell>
          <cell r="AH1109">
            <v>2</v>
          </cell>
          <cell r="AI1109">
            <v>1</v>
          </cell>
          <cell r="AJ1109" t="str">
            <v>NULL</v>
          </cell>
          <cell r="AK1109" t="str">
            <v>NULL</v>
          </cell>
          <cell r="AL1109" t="str">
            <v>NULL</v>
          </cell>
        </row>
        <row r="1110">
          <cell r="A1110">
            <v>138250</v>
          </cell>
          <cell r="B1110">
            <v>9354009</v>
          </cell>
          <cell r="C1110" t="str">
            <v>IES Breckland</v>
          </cell>
          <cell r="D1110" t="str">
            <v>East of England</v>
          </cell>
          <cell r="E1110" t="str">
            <v>East of England</v>
          </cell>
          <cell r="F1110" t="str">
            <v>Suffolk</v>
          </cell>
          <cell r="G1110" t="str">
            <v>West Suffolk</v>
          </cell>
          <cell r="H1110" t="str">
            <v>IP27 0NJ</v>
          </cell>
          <cell r="I1110" t="str">
            <v>Free School</v>
          </cell>
          <cell r="J1110" t="str">
            <v>Secondary</v>
          </cell>
          <cell r="K1110" t="str">
            <v>Does not have a sixth form</v>
          </cell>
          <cell r="L1110">
            <v>10005248</v>
          </cell>
          <cell r="M1110">
            <v>42311</v>
          </cell>
          <cell r="N1110">
            <v>42312</v>
          </cell>
          <cell r="O1110" t="str">
            <v>Schools into Special Measures Visit 5</v>
          </cell>
          <cell r="P1110" t="str">
            <v>Schools - S8 deemed S5</v>
          </cell>
          <cell r="Q1110" t="str">
            <v>NULL</v>
          </cell>
          <cell r="R1110">
            <v>3</v>
          </cell>
          <cell r="S1110" t="str">
            <v>NULL</v>
          </cell>
          <cell r="T1110">
            <v>3</v>
          </cell>
          <cell r="U1110">
            <v>3</v>
          </cell>
          <cell r="V1110">
            <v>3</v>
          </cell>
          <cell r="W1110">
            <v>2</v>
          </cell>
          <cell r="X1110" t="str">
            <v>NULL</v>
          </cell>
          <cell r="Y1110" t="str">
            <v>NULL</v>
          </cell>
          <cell r="Z1110" t="str">
            <v>NULL</v>
          </cell>
          <cell r="AA1110" t="str">
            <v>NULL</v>
          </cell>
          <cell r="AB1110" t="str">
            <v>NULL</v>
          </cell>
          <cell r="AC1110" t="str">
            <v>NULL</v>
          </cell>
          <cell r="AD1110">
            <v>4</v>
          </cell>
          <cell r="AE1110" t="str">
            <v>SM</v>
          </cell>
          <cell r="AF1110">
            <v>4</v>
          </cell>
          <cell r="AG1110">
            <v>4</v>
          </cell>
          <cell r="AH1110">
            <v>4</v>
          </cell>
          <cell r="AI1110">
            <v>4</v>
          </cell>
          <cell r="AJ1110" t="str">
            <v>NULL</v>
          </cell>
          <cell r="AK1110" t="str">
            <v>NULL</v>
          </cell>
          <cell r="AL1110" t="str">
            <v>NULL</v>
          </cell>
        </row>
        <row r="1111">
          <cell r="A1111">
            <v>138304</v>
          </cell>
          <cell r="B1111">
            <v>3834107</v>
          </cell>
          <cell r="C1111" t="str">
            <v>Crawshaw Academy</v>
          </cell>
          <cell r="D1111" t="str">
            <v>Yorkshire and the Humber</v>
          </cell>
          <cell r="E1111" t="str">
            <v>North East, Yorkshire and the Humber</v>
          </cell>
          <cell r="F1111" t="str">
            <v>Leeds</v>
          </cell>
          <cell r="G1111" t="str">
            <v>Pudsey</v>
          </cell>
          <cell r="H1111" t="str">
            <v>LS28 9HU</v>
          </cell>
          <cell r="I1111" t="str">
            <v>Academy Sponsor Led</v>
          </cell>
          <cell r="J1111" t="str">
            <v>Secondary</v>
          </cell>
          <cell r="K1111" t="str">
            <v>Has a sixth form</v>
          </cell>
          <cell r="L1111">
            <v>10005198</v>
          </cell>
          <cell r="M1111">
            <v>42311</v>
          </cell>
          <cell r="N1111">
            <v>42312</v>
          </cell>
          <cell r="O1111" t="str">
            <v>Schools into Special Measures Visit 5</v>
          </cell>
          <cell r="P1111" t="str">
            <v>Schools - S8 deemed S5</v>
          </cell>
          <cell r="Q1111" t="str">
            <v>NULL</v>
          </cell>
          <cell r="R1111">
            <v>2</v>
          </cell>
          <cell r="S1111" t="str">
            <v>NULL</v>
          </cell>
          <cell r="T1111">
            <v>2</v>
          </cell>
          <cell r="U1111">
            <v>2</v>
          </cell>
          <cell r="V1111">
            <v>2</v>
          </cell>
          <cell r="W1111">
            <v>2</v>
          </cell>
          <cell r="X1111" t="str">
            <v>NULL</v>
          </cell>
          <cell r="Y1111" t="str">
            <v>NULL</v>
          </cell>
          <cell r="Z1111">
            <v>3</v>
          </cell>
          <cell r="AA1111" t="str">
            <v>NULL</v>
          </cell>
          <cell r="AB1111" t="str">
            <v>NULL</v>
          </cell>
          <cell r="AC1111" t="str">
            <v>NULL</v>
          </cell>
          <cell r="AD1111">
            <v>4</v>
          </cell>
          <cell r="AE1111" t="str">
            <v>SM</v>
          </cell>
          <cell r="AF1111">
            <v>4</v>
          </cell>
          <cell r="AG1111">
            <v>4</v>
          </cell>
          <cell r="AH1111">
            <v>4</v>
          </cell>
          <cell r="AI1111">
            <v>4</v>
          </cell>
          <cell r="AJ1111" t="str">
            <v>NULL</v>
          </cell>
          <cell r="AK1111" t="str">
            <v>NULL</v>
          </cell>
          <cell r="AL1111" t="str">
            <v>NULL</v>
          </cell>
        </row>
        <row r="1112">
          <cell r="A1112">
            <v>138342</v>
          </cell>
          <cell r="B1112">
            <v>8684506</v>
          </cell>
          <cell r="C1112" t="str">
            <v>Altwood CofE Secondary School</v>
          </cell>
          <cell r="D1112" t="str">
            <v>South East</v>
          </cell>
          <cell r="E1112" t="str">
            <v>South East</v>
          </cell>
          <cell r="F1112" t="str">
            <v>Windsor and Maidenhead</v>
          </cell>
          <cell r="G1112" t="str">
            <v>Maidenhead</v>
          </cell>
          <cell r="H1112" t="str">
            <v>SL6 4PU</v>
          </cell>
          <cell r="I1112" t="str">
            <v>Academy Converter</v>
          </cell>
          <cell r="J1112" t="str">
            <v>Secondary</v>
          </cell>
          <cell r="K1112" t="str">
            <v>Has a sixth form</v>
          </cell>
          <cell r="L1112">
            <v>10005923</v>
          </cell>
          <cell r="M1112">
            <v>42347</v>
          </cell>
          <cell r="N1112">
            <v>42347</v>
          </cell>
          <cell r="O1112" t="str">
            <v>Requires Improvement monitoring Visit 1</v>
          </cell>
          <cell r="P1112" t="str">
            <v>Schools - S8</v>
          </cell>
          <cell r="Q1112">
            <v>110080</v>
          </cell>
          <cell r="R1112" t="str">
            <v>NULL</v>
          </cell>
          <cell r="S1112" t="str">
            <v>NULL</v>
          </cell>
          <cell r="T1112" t="str">
            <v>NULL</v>
          </cell>
          <cell r="U1112" t="str">
            <v>NULL</v>
          </cell>
          <cell r="V1112" t="str">
            <v>NULL</v>
          </cell>
          <cell r="W1112" t="str">
            <v>NULL</v>
          </cell>
          <cell r="X1112" t="str">
            <v>NULL</v>
          </cell>
          <cell r="Y1112" t="str">
            <v>NULL</v>
          </cell>
          <cell r="Z1112" t="str">
            <v>NULL</v>
          </cell>
          <cell r="AA1112" t="str">
            <v>NULL</v>
          </cell>
          <cell r="AB1112" t="str">
            <v>NULL</v>
          </cell>
          <cell r="AC1112" t="str">
            <v>NULL</v>
          </cell>
          <cell r="AD1112">
            <v>3</v>
          </cell>
          <cell r="AE1112" t="str">
            <v>NULL</v>
          </cell>
          <cell r="AF1112">
            <v>3</v>
          </cell>
          <cell r="AG1112">
            <v>3</v>
          </cell>
          <cell r="AH1112">
            <v>3</v>
          </cell>
          <cell r="AI1112">
            <v>3</v>
          </cell>
          <cell r="AJ1112" t="str">
            <v>NULL</v>
          </cell>
          <cell r="AK1112">
            <v>9</v>
          </cell>
          <cell r="AL1112">
            <v>3</v>
          </cell>
        </row>
        <row r="1113">
          <cell r="A1113">
            <v>138350</v>
          </cell>
          <cell r="B1113">
            <v>8554028</v>
          </cell>
          <cell r="C1113" t="str">
            <v>Ivanhoe College Ashby-De-La-Zouch</v>
          </cell>
          <cell r="D1113" t="str">
            <v>East Midlands</v>
          </cell>
          <cell r="E1113" t="str">
            <v>East Midlands</v>
          </cell>
          <cell r="F1113" t="str">
            <v>Leicestershire</v>
          </cell>
          <cell r="G1113" t="str">
            <v>North West Leicestershire</v>
          </cell>
          <cell r="H1113" t="str">
            <v>LE65 1HX</v>
          </cell>
          <cell r="I1113" t="str">
            <v>Academy Converter</v>
          </cell>
          <cell r="J1113" t="str">
            <v>Secondary</v>
          </cell>
          <cell r="K1113" t="str">
            <v>Does not have a sixth form</v>
          </cell>
          <cell r="L1113">
            <v>10007082</v>
          </cell>
          <cell r="M1113">
            <v>42311</v>
          </cell>
          <cell r="N1113">
            <v>42311</v>
          </cell>
          <cell r="O1113" t="str">
            <v>S8 No Formal Designation Visit</v>
          </cell>
          <cell r="P1113" t="str">
            <v>Schools - S8</v>
          </cell>
          <cell r="Q1113">
            <v>120251</v>
          </cell>
          <cell r="R1113" t="str">
            <v>NULL</v>
          </cell>
          <cell r="S1113" t="str">
            <v>NULL</v>
          </cell>
          <cell r="T1113" t="str">
            <v>NULL</v>
          </cell>
          <cell r="U1113" t="str">
            <v>NULL</v>
          </cell>
          <cell r="V1113" t="str">
            <v>NULL</v>
          </cell>
          <cell r="W1113" t="str">
            <v>NULL</v>
          </cell>
          <cell r="X1113" t="str">
            <v>NULL</v>
          </cell>
          <cell r="Y1113" t="str">
            <v>NULL</v>
          </cell>
          <cell r="Z1113" t="str">
            <v>NULL</v>
          </cell>
          <cell r="AA1113" t="str">
            <v>NULL</v>
          </cell>
          <cell r="AB1113" t="str">
            <v>NULL</v>
          </cell>
          <cell r="AC1113" t="str">
            <v>NULL</v>
          </cell>
          <cell r="AD1113">
            <v>2</v>
          </cell>
          <cell r="AE1113" t="str">
            <v>NULL</v>
          </cell>
          <cell r="AF1113">
            <v>2</v>
          </cell>
          <cell r="AG1113">
            <v>2</v>
          </cell>
          <cell r="AH1113">
            <v>2</v>
          </cell>
          <cell r="AI1113">
            <v>2</v>
          </cell>
          <cell r="AJ1113" t="str">
            <v>NULL</v>
          </cell>
          <cell r="AK1113" t="str">
            <v>NULL</v>
          </cell>
          <cell r="AL1113" t="str">
            <v>NULL</v>
          </cell>
        </row>
        <row r="1114">
          <cell r="A1114">
            <v>138371</v>
          </cell>
          <cell r="B1114">
            <v>3302041</v>
          </cell>
          <cell r="C1114" t="str">
            <v>Ark Rose Primary Academy</v>
          </cell>
          <cell r="D1114" t="str">
            <v>West Midlands</v>
          </cell>
          <cell r="E1114" t="str">
            <v>West Midlands</v>
          </cell>
          <cell r="F1114" t="str">
            <v>Birmingham</v>
          </cell>
          <cell r="G1114" t="str">
            <v>Birmingham, Northfield</v>
          </cell>
          <cell r="H1114" t="str">
            <v>B38 9DH</v>
          </cell>
          <cell r="I1114" t="str">
            <v>Academy Sponsor Led</v>
          </cell>
          <cell r="J1114" t="str">
            <v>Primary</v>
          </cell>
          <cell r="K1114" t="str">
            <v>Not applicable</v>
          </cell>
          <cell r="L1114">
            <v>10001646</v>
          </cell>
          <cell r="M1114">
            <v>42291</v>
          </cell>
          <cell r="N1114">
            <v>42292</v>
          </cell>
          <cell r="O1114" t="str">
            <v>Serious Weaknesses S5 Reinspection</v>
          </cell>
          <cell r="P1114" t="str">
            <v>Schools - S5</v>
          </cell>
          <cell r="Q1114" t="str">
            <v>NULL</v>
          </cell>
          <cell r="R1114">
            <v>3</v>
          </cell>
          <cell r="S1114" t="str">
            <v>NULL</v>
          </cell>
          <cell r="T1114">
            <v>3</v>
          </cell>
          <cell r="U1114">
            <v>3</v>
          </cell>
          <cell r="V1114">
            <v>3</v>
          </cell>
          <cell r="W1114">
            <v>2</v>
          </cell>
          <cell r="X1114" t="str">
            <v>NULL</v>
          </cell>
          <cell r="Y1114">
            <v>2</v>
          </cell>
          <cell r="Z1114" t="str">
            <v>NULL</v>
          </cell>
          <cell r="AA1114" t="str">
            <v>NULL</v>
          </cell>
          <cell r="AB1114" t="str">
            <v>NULL</v>
          </cell>
          <cell r="AC1114" t="str">
            <v>NULL</v>
          </cell>
          <cell r="AD1114">
            <v>4</v>
          </cell>
          <cell r="AE1114" t="str">
            <v>SWK</v>
          </cell>
          <cell r="AF1114">
            <v>4</v>
          </cell>
          <cell r="AG1114">
            <v>4</v>
          </cell>
          <cell r="AH1114">
            <v>3</v>
          </cell>
          <cell r="AI1114">
            <v>3</v>
          </cell>
          <cell r="AJ1114" t="str">
            <v>NULL</v>
          </cell>
          <cell r="AK1114" t="str">
            <v>NULL</v>
          </cell>
          <cell r="AL1114" t="str">
            <v>NULL</v>
          </cell>
        </row>
        <row r="1115">
          <cell r="A1115">
            <v>138372</v>
          </cell>
          <cell r="B1115">
            <v>8702004</v>
          </cell>
          <cell r="C1115" t="str">
            <v>Meadow Park Academy</v>
          </cell>
          <cell r="D1115" t="str">
            <v>South East</v>
          </cell>
          <cell r="E1115" t="str">
            <v>South East</v>
          </cell>
          <cell r="F1115" t="str">
            <v>Reading</v>
          </cell>
          <cell r="G1115" t="str">
            <v>Reading West</v>
          </cell>
          <cell r="H1115" t="str">
            <v>RG30 6BS</v>
          </cell>
          <cell r="I1115" t="str">
            <v>Academy Sponsor Led</v>
          </cell>
          <cell r="J1115" t="str">
            <v>Primary</v>
          </cell>
          <cell r="K1115" t="str">
            <v>Not applicable</v>
          </cell>
          <cell r="L1115">
            <v>10005913</v>
          </cell>
          <cell r="M1115">
            <v>42297</v>
          </cell>
          <cell r="N1115">
            <v>42297</v>
          </cell>
          <cell r="O1115" t="str">
            <v>Schools with Serious Weaknesses Visit 2</v>
          </cell>
          <cell r="P1115" t="str">
            <v>Schools - S8</v>
          </cell>
          <cell r="Q1115" t="str">
            <v>NULL</v>
          </cell>
          <cell r="R1115" t="str">
            <v>NULL</v>
          </cell>
          <cell r="S1115" t="str">
            <v>NULL</v>
          </cell>
          <cell r="T1115" t="str">
            <v>NULL</v>
          </cell>
          <cell r="U1115" t="str">
            <v>NULL</v>
          </cell>
          <cell r="V1115" t="str">
            <v>NULL</v>
          </cell>
          <cell r="W1115" t="str">
            <v>NULL</v>
          </cell>
          <cell r="X1115" t="str">
            <v>NULL</v>
          </cell>
          <cell r="Y1115" t="str">
            <v>NULL</v>
          </cell>
          <cell r="Z1115" t="str">
            <v>NULL</v>
          </cell>
          <cell r="AA1115" t="str">
            <v>NULL</v>
          </cell>
          <cell r="AB1115" t="str">
            <v>NULL</v>
          </cell>
          <cell r="AC1115" t="str">
            <v>NULL</v>
          </cell>
          <cell r="AD1115">
            <v>4</v>
          </cell>
          <cell r="AE1115" t="str">
            <v>SWK</v>
          </cell>
          <cell r="AF1115">
            <v>4</v>
          </cell>
          <cell r="AG1115">
            <v>4</v>
          </cell>
          <cell r="AH1115">
            <v>3</v>
          </cell>
          <cell r="AI1115">
            <v>3</v>
          </cell>
          <cell r="AJ1115" t="str">
            <v>NULL</v>
          </cell>
          <cell r="AK1115" t="str">
            <v>NULL</v>
          </cell>
          <cell r="AL1115" t="str">
            <v>NULL</v>
          </cell>
        </row>
        <row r="1116">
          <cell r="A1116">
            <v>138373</v>
          </cell>
          <cell r="B1116">
            <v>9354007</v>
          </cell>
          <cell r="C1116" t="str">
            <v>Chantry Academy</v>
          </cell>
          <cell r="D1116" t="str">
            <v>East of England</v>
          </cell>
          <cell r="E1116" t="str">
            <v>East of England</v>
          </cell>
          <cell r="F1116" t="str">
            <v>Suffolk</v>
          </cell>
          <cell r="G1116" t="str">
            <v>Ipswich</v>
          </cell>
          <cell r="H1116" t="str">
            <v>IP2 9LR</v>
          </cell>
          <cell r="I1116" t="str">
            <v>Academy Sponsor Led</v>
          </cell>
          <cell r="J1116" t="str">
            <v>Secondary</v>
          </cell>
          <cell r="K1116" t="str">
            <v>Not applicable</v>
          </cell>
          <cell r="L1116">
            <v>10005311</v>
          </cell>
          <cell r="M1116">
            <v>42346</v>
          </cell>
          <cell r="N1116">
            <v>42347</v>
          </cell>
          <cell r="O1116" t="str">
            <v>Schools into Special Measures Visit 3</v>
          </cell>
          <cell r="P1116" t="str">
            <v>Schools - S8</v>
          </cell>
          <cell r="Q1116" t="str">
            <v>NULL</v>
          </cell>
          <cell r="R1116" t="str">
            <v>NULL</v>
          </cell>
          <cell r="S1116" t="str">
            <v>NULL</v>
          </cell>
          <cell r="T1116" t="str">
            <v>NULL</v>
          </cell>
          <cell r="U1116" t="str">
            <v>NULL</v>
          </cell>
          <cell r="V1116" t="str">
            <v>NULL</v>
          </cell>
          <cell r="W1116" t="str">
            <v>NULL</v>
          </cell>
          <cell r="X1116" t="str">
            <v>NULL</v>
          </cell>
          <cell r="Y1116" t="str">
            <v>NULL</v>
          </cell>
          <cell r="Z1116" t="str">
            <v>NULL</v>
          </cell>
          <cell r="AA1116" t="str">
            <v>NULL</v>
          </cell>
          <cell r="AB1116" t="str">
            <v>NULL</v>
          </cell>
          <cell r="AC1116" t="str">
            <v>NULL</v>
          </cell>
          <cell r="AD1116">
            <v>4</v>
          </cell>
          <cell r="AE1116" t="str">
            <v>SM</v>
          </cell>
          <cell r="AF1116">
            <v>4</v>
          </cell>
          <cell r="AG1116">
            <v>4</v>
          </cell>
          <cell r="AH1116">
            <v>4</v>
          </cell>
          <cell r="AI1116">
            <v>4</v>
          </cell>
          <cell r="AJ1116" t="str">
            <v>NULL</v>
          </cell>
          <cell r="AK1116">
            <v>9</v>
          </cell>
          <cell r="AL1116">
            <v>9</v>
          </cell>
        </row>
        <row r="1117">
          <cell r="A1117">
            <v>138374</v>
          </cell>
          <cell r="B1117">
            <v>3354003</v>
          </cell>
          <cell r="C1117" t="str">
            <v>West Walsall E-ACT Academy</v>
          </cell>
          <cell r="D1117" t="str">
            <v>West Midlands</v>
          </cell>
          <cell r="E1117" t="str">
            <v>West Midlands</v>
          </cell>
          <cell r="F1117" t="str">
            <v>Walsall</v>
          </cell>
          <cell r="G1117" t="str">
            <v>Walsall South</v>
          </cell>
          <cell r="H1117" t="str">
            <v>WS2 9UA</v>
          </cell>
          <cell r="I1117" t="str">
            <v>Academy Sponsor Led</v>
          </cell>
          <cell r="J1117" t="str">
            <v>Secondary</v>
          </cell>
          <cell r="K1117" t="str">
            <v>Has a sixth form</v>
          </cell>
          <cell r="L1117">
            <v>10004045</v>
          </cell>
          <cell r="M1117">
            <v>42339</v>
          </cell>
          <cell r="N1117">
            <v>42340</v>
          </cell>
          <cell r="O1117" t="str">
            <v>Schools into Special Measures Visit 5</v>
          </cell>
          <cell r="P1117" t="str">
            <v>Schools - S8</v>
          </cell>
          <cell r="Q1117" t="str">
            <v>NULL</v>
          </cell>
          <cell r="R1117" t="str">
            <v>NULL</v>
          </cell>
          <cell r="S1117" t="str">
            <v>NULL</v>
          </cell>
          <cell r="T1117" t="str">
            <v>NULL</v>
          </cell>
          <cell r="U1117" t="str">
            <v>NULL</v>
          </cell>
          <cell r="V1117" t="str">
            <v>NULL</v>
          </cell>
          <cell r="W1117" t="str">
            <v>NULL</v>
          </cell>
          <cell r="X1117" t="str">
            <v>NULL</v>
          </cell>
          <cell r="Y1117" t="str">
            <v>NULL</v>
          </cell>
          <cell r="Z1117" t="str">
            <v>NULL</v>
          </cell>
          <cell r="AA1117" t="str">
            <v>NULL</v>
          </cell>
          <cell r="AB1117" t="str">
            <v>NULL</v>
          </cell>
          <cell r="AC1117" t="str">
            <v>NULL</v>
          </cell>
          <cell r="AD1117">
            <v>4</v>
          </cell>
          <cell r="AE1117" t="str">
            <v>SM</v>
          </cell>
          <cell r="AF1117">
            <v>4</v>
          </cell>
          <cell r="AG1117">
            <v>4</v>
          </cell>
          <cell r="AH1117">
            <v>3</v>
          </cell>
          <cell r="AI1117">
            <v>4</v>
          </cell>
          <cell r="AJ1117" t="str">
            <v>NULL</v>
          </cell>
          <cell r="AK1117" t="str">
            <v>NULL</v>
          </cell>
          <cell r="AL1117" t="str">
            <v>NULL</v>
          </cell>
        </row>
        <row r="1118">
          <cell r="A1118">
            <v>138381</v>
          </cell>
          <cell r="B1118">
            <v>3082016</v>
          </cell>
          <cell r="C1118" t="str">
            <v>Enfield Heights Academy</v>
          </cell>
          <cell r="D1118" t="str">
            <v>London</v>
          </cell>
          <cell r="E1118" t="str">
            <v>London</v>
          </cell>
          <cell r="F1118" t="str">
            <v>Enfield</v>
          </cell>
          <cell r="G1118" t="str">
            <v>Enfield North</v>
          </cell>
          <cell r="H1118" t="str">
            <v>EN3 5BY</v>
          </cell>
          <cell r="I1118" t="str">
            <v>Free School</v>
          </cell>
          <cell r="J1118" t="str">
            <v>Primary</v>
          </cell>
          <cell r="K1118" t="str">
            <v>Does not have a sixth form</v>
          </cell>
          <cell r="L1118">
            <v>10006630</v>
          </cell>
          <cell r="M1118">
            <v>42277</v>
          </cell>
          <cell r="N1118">
            <v>42277</v>
          </cell>
          <cell r="O1118" t="str">
            <v>Requires Improvement monitoring Visit 2</v>
          </cell>
          <cell r="P1118" t="str">
            <v>Schools - S8</v>
          </cell>
          <cell r="Q1118" t="str">
            <v>NULL</v>
          </cell>
          <cell r="R1118" t="str">
            <v>NULL</v>
          </cell>
          <cell r="S1118" t="str">
            <v>NULL</v>
          </cell>
          <cell r="T1118" t="str">
            <v>NULL</v>
          </cell>
          <cell r="U1118" t="str">
            <v>NULL</v>
          </cell>
          <cell r="V1118" t="str">
            <v>NULL</v>
          </cell>
          <cell r="W1118" t="str">
            <v>NULL</v>
          </cell>
          <cell r="X1118" t="str">
            <v>NULL</v>
          </cell>
          <cell r="Y1118" t="str">
            <v>NULL</v>
          </cell>
          <cell r="Z1118" t="str">
            <v>NULL</v>
          </cell>
          <cell r="AA1118" t="str">
            <v>NULL</v>
          </cell>
          <cell r="AB1118" t="str">
            <v>NULL</v>
          </cell>
          <cell r="AC1118" t="str">
            <v>NULL</v>
          </cell>
          <cell r="AD1118">
            <v>3</v>
          </cell>
          <cell r="AE1118" t="str">
            <v>NULL</v>
          </cell>
          <cell r="AF1118">
            <v>3</v>
          </cell>
          <cell r="AG1118">
            <v>3</v>
          </cell>
          <cell r="AH1118">
            <v>3</v>
          </cell>
          <cell r="AI1118">
            <v>3</v>
          </cell>
          <cell r="AJ1118" t="str">
            <v>NULL</v>
          </cell>
          <cell r="AK1118" t="str">
            <v>NULL</v>
          </cell>
          <cell r="AL1118" t="str">
            <v>NULL</v>
          </cell>
        </row>
        <row r="1119">
          <cell r="A1119">
            <v>138396</v>
          </cell>
          <cell r="B1119">
            <v>3302048</v>
          </cell>
          <cell r="C1119" t="str">
            <v>Nechells Primary E-ACT Academy</v>
          </cell>
          <cell r="D1119" t="str">
            <v>West Midlands</v>
          </cell>
          <cell r="E1119" t="str">
            <v>West Midlands</v>
          </cell>
          <cell r="F1119" t="str">
            <v>Birmingham</v>
          </cell>
          <cell r="G1119" t="str">
            <v>Birmingham, Ladywood</v>
          </cell>
          <cell r="H1119" t="str">
            <v>B7 5LB</v>
          </cell>
          <cell r="I1119" t="str">
            <v>Academy Sponsor Led</v>
          </cell>
          <cell r="J1119" t="str">
            <v>Primary</v>
          </cell>
          <cell r="K1119" t="str">
            <v>Not applicable</v>
          </cell>
          <cell r="L1119">
            <v>10004053</v>
          </cell>
          <cell r="M1119">
            <v>42340</v>
          </cell>
          <cell r="N1119">
            <v>42341</v>
          </cell>
          <cell r="O1119" t="str">
            <v>Schools into Special Measures Visit 5</v>
          </cell>
          <cell r="P1119" t="str">
            <v>Schools - S8</v>
          </cell>
          <cell r="Q1119" t="str">
            <v>NULL</v>
          </cell>
          <cell r="R1119" t="str">
            <v>NULL</v>
          </cell>
          <cell r="S1119" t="str">
            <v>NULL</v>
          </cell>
          <cell r="T1119" t="str">
            <v>NULL</v>
          </cell>
          <cell r="U1119" t="str">
            <v>NULL</v>
          </cell>
          <cell r="V1119" t="str">
            <v>NULL</v>
          </cell>
          <cell r="W1119" t="str">
            <v>NULL</v>
          </cell>
          <cell r="X1119" t="str">
            <v>NULL</v>
          </cell>
          <cell r="Y1119" t="str">
            <v>NULL</v>
          </cell>
          <cell r="Z1119" t="str">
            <v>NULL</v>
          </cell>
          <cell r="AA1119" t="str">
            <v>NULL</v>
          </cell>
          <cell r="AB1119" t="str">
            <v>NULL</v>
          </cell>
          <cell r="AC1119" t="str">
            <v>NULL</v>
          </cell>
          <cell r="AD1119">
            <v>4</v>
          </cell>
          <cell r="AE1119" t="str">
            <v>SM</v>
          </cell>
          <cell r="AF1119">
            <v>4</v>
          </cell>
          <cell r="AG1119">
            <v>4</v>
          </cell>
          <cell r="AH1119">
            <v>3</v>
          </cell>
          <cell r="AI1119">
            <v>4</v>
          </cell>
          <cell r="AJ1119" t="str">
            <v>NULL</v>
          </cell>
          <cell r="AK1119" t="str">
            <v>NULL</v>
          </cell>
          <cell r="AL1119" t="str">
            <v>NULL</v>
          </cell>
        </row>
        <row r="1120">
          <cell r="A1120">
            <v>138412</v>
          </cell>
          <cell r="B1120">
            <v>3702005</v>
          </cell>
          <cell r="C1120" t="str">
            <v>Littleworth Grange Primary Academy</v>
          </cell>
          <cell r="D1120" t="str">
            <v>Yorkshire and the Humber</v>
          </cell>
          <cell r="E1120" t="str">
            <v>North East, Yorkshire and the Humber</v>
          </cell>
          <cell r="F1120" t="str">
            <v>Barnsley</v>
          </cell>
          <cell r="G1120" t="str">
            <v>Barnsley Central</v>
          </cell>
          <cell r="H1120" t="str">
            <v>S71 5RG</v>
          </cell>
          <cell r="I1120" t="str">
            <v>Academy Sponsor Led</v>
          </cell>
          <cell r="J1120" t="str">
            <v>Primary</v>
          </cell>
          <cell r="K1120" t="str">
            <v>Not applicable</v>
          </cell>
          <cell r="L1120">
            <v>10006823</v>
          </cell>
          <cell r="M1120">
            <v>42325</v>
          </cell>
          <cell r="N1120">
            <v>42325</v>
          </cell>
          <cell r="O1120" t="str">
            <v>Requires Improvement monitoring Visit 1</v>
          </cell>
          <cell r="P1120" t="str">
            <v>Schools - S8</v>
          </cell>
          <cell r="Q1120" t="str">
            <v>NULL</v>
          </cell>
          <cell r="R1120" t="str">
            <v>NULL</v>
          </cell>
          <cell r="S1120" t="str">
            <v>NULL</v>
          </cell>
          <cell r="T1120" t="str">
            <v>NULL</v>
          </cell>
          <cell r="U1120" t="str">
            <v>NULL</v>
          </cell>
          <cell r="V1120" t="str">
            <v>NULL</v>
          </cell>
          <cell r="W1120" t="str">
            <v>NULL</v>
          </cell>
          <cell r="X1120" t="str">
            <v>NULL</v>
          </cell>
          <cell r="Y1120" t="str">
            <v>NULL</v>
          </cell>
          <cell r="Z1120" t="str">
            <v>NULL</v>
          </cell>
          <cell r="AA1120" t="str">
            <v>NULL</v>
          </cell>
          <cell r="AB1120" t="str">
            <v>NULL</v>
          </cell>
          <cell r="AC1120" t="str">
            <v>NULL</v>
          </cell>
          <cell r="AD1120">
            <v>3</v>
          </cell>
          <cell r="AE1120" t="str">
            <v>NULL</v>
          </cell>
          <cell r="AF1120">
            <v>3</v>
          </cell>
          <cell r="AG1120">
            <v>3</v>
          </cell>
          <cell r="AH1120">
            <v>3</v>
          </cell>
          <cell r="AI1120">
            <v>3</v>
          </cell>
          <cell r="AJ1120" t="str">
            <v>NULL</v>
          </cell>
          <cell r="AK1120">
            <v>2</v>
          </cell>
          <cell r="AL1120">
            <v>9</v>
          </cell>
        </row>
        <row r="1121">
          <cell r="A1121">
            <v>138421</v>
          </cell>
          <cell r="B1121">
            <v>9164005</v>
          </cell>
          <cell r="C1121" t="str">
            <v>The Dean Academy</v>
          </cell>
          <cell r="D1121" t="str">
            <v>South West</v>
          </cell>
          <cell r="E1121" t="str">
            <v>South West</v>
          </cell>
          <cell r="F1121" t="str">
            <v>Gloucestershire</v>
          </cell>
          <cell r="G1121" t="str">
            <v>Forest of Dean</v>
          </cell>
          <cell r="H1121" t="str">
            <v>GL15 5DZ</v>
          </cell>
          <cell r="I1121" t="str">
            <v>Academy Sponsor Led</v>
          </cell>
          <cell r="J1121" t="str">
            <v>Secondary</v>
          </cell>
          <cell r="K1121" t="str">
            <v>Not applicable</v>
          </cell>
          <cell r="L1121">
            <v>10001768</v>
          </cell>
          <cell r="M1121">
            <v>42284</v>
          </cell>
          <cell r="N1121">
            <v>42285</v>
          </cell>
          <cell r="O1121" t="str">
            <v>Academy First Section 5</v>
          </cell>
          <cell r="P1121" t="str">
            <v>Schools - S5</v>
          </cell>
          <cell r="Q1121" t="str">
            <v>NULL</v>
          </cell>
          <cell r="R1121">
            <v>4</v>
          </cell>
          <cell r="S1121" t="str">
            <v>SM</v>
          </cell>
          <cell r="T1121">
            <v>4</v>
          </cell>
          <cell r="U1121">
            <v>4</v>
          </cell>
          <cell r="V1121">
            <v>3</v>
          </cell>
          <cell r="W1121">
            <v>4</v>
          </cell>
          <cell r="X1121" t="str">
            <v>NULL</v>
          </cell>
          <cell r="Y1121" t="str">
            <v>NULL</v>
          </cell>
          <cell r="Z1121" t="str">
            <v>NULL</v>
          </cell>
          <cell r="AA1121" t="str">
            <v>NULL</v>
          </cell>
          <cell r="AB1121" t="str">
            <v>NULL</v>
          </cell>
          <cell r="AC1121" t="str">
            <v>NULL</v>
          </cell>
          <cell r="AD1121" t="str">
            <v>NULL</v>
          </cell>
          <cell r="AE1121" t="str">
            <v>NULL</v>
          </cell>
          <cell r="AF1121" t="str">
            <v>NULL</v>
          </cell>
          <cell r="AG1121" t="str">
            <v>NULL</v>
          </cell>
          <cell r="AH1121" t="str">
            <v>NULL</v>
          </cell>
          <cell r="AI1121" t="str">
            <v>NULL</v>
          </cell>
          <cell r="AJ1121" t="str">
            <v>NULL</v>
          </cell>
          <cell r="AK1121" t="str">
            <v>NULL</v>
          </cell>
          <cell r="AL1121" t="str">
            <v>NULL</v>
          </cell>
        </row>
        <row r="1122">
          <cell r="A1122">
            <v>138437</v>
          </cell>
          <cell r="B1122">
            <v>8504004</v>
          </cell>
          <cell r="C1122" t="str">
            <v>Bridgemary School</v>
          </cell>
          <cell r="D1122" t="str">
            <v>South East</v>
          </cell>
          <cell r="E1122" t="str">
            <v>South East</v>
          </cell>
          <cell r="F1122" t="str">
            <v>Hampshire</v>
          </cell>
          <cell r="G1122" t="str">
            <v>Gosport</v>
          </cell>
          <cell r="H1122" t="str">
            <v>PO13 0JN</v>
          </cell>
          <cell r="I1122" t="str">
            <v>Academy Sponsor Led</v>
          </cell>
          <cell r="J1122" t="str">
            <v>Secondary</v>
          </cell>
          <cell r="K1122" t="str">
            <v>Not applicable</v>
          </cell>
          <cell r="L1122">
            <v>10003994</v>
          </cell>
          <cell r="M1122">
            <v>42283</v>
          </cell>
          <cell r="N1122">
            <v>42284</v>
          </cell>
          <cell r="O1122" t="str">
            <v>Schools into Special Measures Visit 3</v>
          </cell>
          <cell r="P1122" t="str">
            <v>Schools - S8</v>
          </cell>
          <cell r="Q1122" t="str">
            <v>NULL</v>
          </cell>
          <cell r="R1122" t="str">
            <v>NULL</v>
          </cell>
          <cell r="S1122" t="str">
            <v>NULL</v>
          </cell>
          <cell r="T1122" t="str">
            <v>NULL</v>
          </cell>
          <cell r="U1122" t="str">
            <v>NULL</v>
          </cell>
          <cell r="V1122" t="str">
            <v>NULL</v>
          </cell>
          <cell r="W1122" t="str">
            <v>NULL</v>
          </cell>
          <cell r="X1122" t="str">
            <v>NULL</v>
          </cell>
          <cell r="Y1122" t="str">
            <v>NULL</v>
          </cell>
          <cell r="Z1122" t="str">
            <v>NULL</v>
          </cell>
          <cell r="AA1122" t="str">
            <v>NULL</v>
          </cell>
          <cell r="AB1122" t="str">
            <v>NULL</v>
          </cell>
          <cell r="AC1122" t="str">
            <v>NULL</v>
          </cell>
          <cell r="AD1122">
            <v>4</v>
          </cell>
          <cell r="AE1122" t="str">
            <v>SM</v>
          </cell>
          <cell r="AF1122">
            <v>4</v>
          </cell>
          <cell r="AG1122">
            <v>4</v>
          </cell>
          <cell r="AH1122">
            <v>4</v>
          </cell>
          <cell r="AI1122">
            <v>4</v>
          </cell>
          <cell r="AJ1122" t="str">
            <v>NULL</v>
          </cell>
          <cell r="AK1122">
            <v>9</v>
          </cell>
          <cell r="AL1122">
            <v>9</v>
          </cell>
        </row>
        <row r="1123">
          <cell r="A1123">
            <v>138448</v>
          </cell>
          <cell r="B1123">
            <v>8014003</v>
          </cell>
          <cell r="C1123" t="str">
            <v>Orchard School Bristol</v>
          </cell>
          <cell r="D1123" t="str">
            <v>South West</v>
          </cell>
          <cell r="E1123" t="str">
            <v>South West</v>
          </cell>
          <cell r="F1123" t="str">
            <v>Bristol</v>
          </cell>
          <cell r="G1123" t="str">
            <v>Bristol North West</v>
          </cell>
          <cell r="H1123" t="str">
            <v>BS7 0XZ</v>
          </cell>
          <cell r="I1123" t="str">
            <v>Academy Sponsor Led</v>
          </cell>
          <cell r="J1123" t="str">
            <v>Secondary</v>
          </cell>
          <cell r="K1123" t="str">
            <v>Not applicable</v>
          </cell>
          <cell r="L1123">
            <v>10002450</v>
          </cell>
          <cell r="M1123">
            <v>42297</v>
          </cell>
          <cell r="N1123">
            <v>42298</v>
          </cell>
          <cell r="O1123" t="str">
            <v>Requires Improvement S5 Reinspection Visit 1</v>
          </cell>
          <cell r="P1123" t="str">
            <v>Schools - S5</v>
          </cell>
          <cell r="Q1123" t="str">
            <v>NULL</v>
          </cell>
          <cell r="R1123">
            <v>2</v>
          </cell>
          <cell r="S1123" t="str">
            <v>NULL</v>
          </cell>
          <cell r="T1123">
            <v>2</v>
          </cell>
          <cell r="U1123">
            <v>2</v>
          </cell>
          <cell r="V1123">
            <v>2</v>
          </cell>
          <cell r="W1123">
            <v>2</v>
          </cell>
          <cell r="X1123" t="str">
            <v>NULL</v>
          </cell>
          <cell r="Y1123" t="str">
            <v>NULL</v>
          </cell>
          <cell r="Z1123" t="str">
            <v>NULL</v>
          </cell>
          <cell r="AA1123" t="str">
            <v>NULL</v>
          </cell>
          <cell r="AB1123" t="str">
            <v>NULL</v>
          </cell>
          <cell r="AC1123" t="str">
            <v>NULL</v>
          </cell>
          <cell r="AD1123">
            <v>3</v>
          </cell>
          <cell r="AE1123" t="str">
            <v>NULL</v>
          </cell>
          <cell r="AF1123">
            <v>3</v>
          </cell>
          <cell r="AG1123">
            <v>2</v>
          </cell>
          <cell r="AH1123">
            <v>2</v>
          </cell>
          <cell r="AI1123">
            <v>2</v>
          </cell>
          <cell r="AJ1123" t="str">
            <v>NULL</v>
          </cell>
          <cell r="AK1123" t="str">
            <v>NULL</v>
          </cell>
          <cell r="AL1123" t="str">
            <v>NULL</v>
          </cell>
        </row>
        <row r="1124">
          <cell r="A1124">
            <v>138490</v>
          </cell>
          <cell r="B1124">
            <v>9314139</v>
          </cell>
          <cell r="C1124" t="str">
            <v>Didcot Girls' School</v>
          </cell>
          <cell r="D1124" t="str">
            <v>South East</v>
          </cell>
          <cell r="E1124" t="str">
            <v>South East</v>
          </cell>
          <cell r="F1124" t="str">
            <v>Oxfordshire</v>
          </cell>
          <cell r="G1124" t="str">
            <v>Wantage</v>
          </cell>
          <cell r="H1124" t="str">
            <v>OX11 7AJ</v>
          </cell>
          <cell r="I1124" t="str">
            <v>Academy Converter</v>
          </cell>
          <cell r="J1124" t="str">
            <v>Secondary</v>
          </cell>
          <cell r="K1124" t="str">
            <v>Has a sixth form</v>
          </cell>
          <cell r="L1124">
            <v>10005569</v>
          </cell>
          <cell r="M1124">
            <v>42332</v>
          </cell>
          <cell r="N1124">
            <v>42333</v>
          </cell>
          <cell r="O1124" t="str">
            <v>Maintained Academy and School Short inspection</v>
          </cell>
          <cell r="P1124" t="str">
            <v>Schools - S8 deemed S5</v>
          </cell>
          <cell r="Q1124">
            <v>123260</v>
          </cell>
          <cell r="R1124">
            <v>1</v>
          </cell>
          <cell r="S1124" t="str">
            <v>NULL</v>
          </cell>
          <cell r="T1124">
            <v>1</v>
          </cell>
          <cell r="U1124">
            <v>1</v>
          </cell>
          <cell r="V1124">
            <v>2</v>
          </cell>
          <cell r="W1124">
            <v>1</v>
          </cell>
          <cell r="X1124" t="str">
            <v>NULL</v>
          </cell>
          <cell r="Y1124" t="str">
            <v>NULL</v>
          </cell>
          <cell r="Z1124">
            <v>2</v>
          </cell>
          <cell r="AA1124" t="str">
            <v>NULL</v>
          </cell>
          <cell r="AB1124" t="str">
            <v>NULL</v>
          </cell>
          <cell r="AC1124" t="str">
            <v>NULL</v>
          </cell>
          <cell r="AD1124">
            <v>2</v>
          </cell>
          <cell r="AE1124" t="str">
            <v>NULL</v>
          </cell>
          <cell r="AF1124">
            <v>2</v>
          </cell>
          <cell r="AG1124">
            <v>2</v>
          </cell>
          <cell r="AH1124">
            <v>2</v>
          </cell>
          <cell r="AI1124">
            <v>2</v>
          </cell>
          <cell r="AJ1124" t="str">
            <v>NULL</v>
          </cell>
          <cell r="AK1124">
            <v>9</v>
          </cell>
          <cell r="AL1124" t="str">
            <v>NULL</v>
          </cell>
        </row>
        <row r="1125">
          <cell r="A1125">
            <v>138494</v>
          </cell>
          <cell r="B1125">
            <v>9282034</v>
          </cell>
          <cell r="C1125" t="str">
            <v>Lumbertubs Primary School</v>
          </cell>
          <cell r="D1125" t="str">
            <v>East Midlands</v>
          </cell>
          <cell r="E1125" t="str">
            <v>East Midlands</v>
          </cell>
          <cell r="F1125" t="str">
            <v>Northamptonshire</v>
          </cell>
          <cell r="G1125" t="str">
            <v>Northampton North</v>
          </cell>
          <cell r="H1125" t="str">
            <v>NN3 8HZ</v>
          </cell>
          <cell r="I1125" t="str">
            <v>Academy Sponsor Led</v>
          </cell>
          <cell r="J1125" t="str">
            <v>Primary</v>
          </cell>
          <cell r="K1125" t="str">
            <v>Not applicable</v>
          </cell>
          <cell r="L1125">
            <v>10005355</v>
          </cell>
          <cell r="M1125">
            <v>42324</v>
          </cell>
          <cell r="N1125">
            <v>42325</v>
          </cell>
          <cell r="O1125" t="str">
            <v>Schools into Special Measures Visit 4</v>
          </cell>
          <cell r="P1125" t="str">
            <v>Schools - S8</v>
          </cell>
          <cell r="Q1125" t="str">
            <v>NULL</v>
          </cell>
          <cell r="R1125" t="str">
            <v>NULL</v>
          </cell>
          <cell r="S1125" t="str">
            <v>NULL</v>
          </cell>
          <cell r="T1125" t="str">
            <v>NULL</v>
          </cell>
          <cell r="U1125" t="str">
            <v>NULL</v>
          </cell>
          <cell r="V1125" t="str">
            <v>NULL</v>
          </cell>
          <cell r="W1125" t="str">
            <v>NULL</v>
          </cell>
          <cell r="X1125" t="str">
            <v>NULL</v>
          </cell>
          <cell r="Y1125" t="str">
            <v>NULL</v>
          </cell>
          <cell r="Z1125" t="str">
            <v>NULL</v>
          </cell>
          <cell r="AA1125" t="str">
            <v>NULL</v>
          </cell>
          <cell r="AB1125" t="str">
            <v>NULL</v>
          </cell>
          <cell r="AC1125" t="str">
            <v>NULL</v>
          </cell>
          <cell r="AD1125">
            <v>4</v>
          </cell>
          <cell r="AE1125" t="str">
            <v>SM</v>
          </cell>
          <cell r="AF1125">
            <v>4</v>
          </cell>
          <cell r="AG1125">
            <v>4</v>
          </cell>
          <cell r="AH1125">
            <v>3</v>
          </cell>
          <cell r="AI1125">
            <v>4</v>
          </cell>
          <cell r="AJ1125" t="str">
            <v>NULL</v>
          </cell>
          <cell r="AK1125" t="str">
            <v>NULL</v>
          </cell>
          <cell r="AL1125" t="str">
            <v>NULL</v>
          </cell>
        </row>
        <row r="1126">
          <cell r="A1126">
            <v>138496</v>
          </cell>
          <cell r="B1126">
            <v>9164006</v>
          </cell>
          <cell r="C1126" t="str">
            <v>The Forest High School</v>
          </cell>
          <cell r="D1126" t="str">
            <v>South West</v>
          </cell>
          <cell r="E1126" t="str">
            <v>South West</v>
          </cell>
          <cell r="F1126" t="str">
            <v>Gloucestershire</v>
          </cell>
          <cell r="G1126" t="str">
            <v>Forest of Dean</v>
          </cell>
          <cell r="H1126" t="str">
            <v>GL14 2AZ</v>
          </cell>
          <cell r="I1126" t="str">
            <v>Academy Sponsor Led</v>
          </cell>
          <cell r="J1126" t="str">
            <v>Secondary</v>
          </cell>
          <cell r="K1126" t="str">
            <v>Not applicable</v>
          </cell>
          <cell r="L1126">
            <v>10005370</v>
          </cell>
          <cell r="M1126">
            <v>42353</v>
          </cell>
          <cell r="N1126">
            <v>42354</v>
          </cell>
          <cell r="O1126" t="str">
            <v>Schools into Special Measures Visit 1</v>
          </cell>
          <cell r="P1126" t="str">
            <v>Schools - S8</v>
          </cell>
          <cell r="Q1126" t="str">
            <v>NULL</v>
          </cell>
          <cell r="R1126" t="str">
            <v>NULL</v>
          </cell>
          <cell r="S1126" t="str">
            <v>NULL</v>
          </cell>
          <cell r="T1126" t="str">
            <v>NULL</v>
          </cell>
          <cell r="U1126" t="str">
            <v>NULL</v>
          </cell>
          <cell r="V1126" t="str">
            <v>NULL</v>
          </cell>
          <cell r="W1126" t="str">
            <v>NULL</v>
          </cell>
          <cell r="X1126" t="str">
            <v>NULL</v>
          </cell>
          <cell r="Y1126" t="str">
            <v>NULL</v>
          </cell>
          <cell r="Z1126" t="str">
            <v>NULL</v>
          </cell>
          <cell r="AA1126" t="str">
            <v>NULL</v>
          </cell>
          <cell r="AB1126" t="str">
            <v>NULL</v>
          </cell>
          <cell r="AC1126" t="str">
            <v>NULL</v>
          </cell>
          <cell r="AD1126">
            <v>4</v>
          </cell>
          <cell r="AE1126" t="str">
            <v>SM</v>
          </cell>
          <cell r="AF1126">
            <v>4</v>
          </cell>
          <cell r="AG1126">
            <v>4</v>
          </cell>
          <cell r="AH1126">
            <v>3</v>
          </cell>
          <cell r="AI1126">
            <v>4</v>
          </cell>
          <cell r="AJ1126" t="str">
            <v>NULL</v>
          </cell>
          <cell r="AK1126">
            <v>9</v>
          </cell>
          <cell r="AL1126">
            <v>9</v>
          </cell>
        </row>
        <row r="1127">
          <cell r="A1127">
            <v>138524</v>
          </cell>
          <cell r="B1127">
            <v>8554050</v>
          </cell>
          <cell r="C1127" t="str">
            <v>Countesthorpe Community College</v>
          </cell>
          <cell r="D1127" t="str">
            <v>East Midlands</v>
          </cell>
          <cell r="E1127" t="str">
            <v>East Midlands</v>
          </cell>
          <cell r="F1127" t="str">
            <v>Leicestershire</v>
          </cell>
          <cell r="G1127" t="str">
            <v>South Leicestershire</v>
          </cell>
          <cell r="H1127" t="str">
            <v>LE8 5PR</v>
          </cell>
          <cell r="I1127" t="str">
            <v>Academy Converter</v>
          </cell>
          <cell r="J1127" t="str">
            <v>Secondary</v>
          </cell>
          <cell r="K1127" t="str">
            <v>Has a sixth form</v>
          </cell>
          <cell r="L1127">
            <v>10005939</v>
          </cell>
          <cell r="M1127">
            <v>42324</v>
          </cell>
          <cell r="N1127">
            <v>42324</v>
          </cell>
          <cell r="O1127" t="str">
            <v>Requires Improvement monitoring Visit 1</v>
          </cell>
          <cell r="P1127" t="str">
            <v>Schools - S8</v>
          </cell>
          <cell r="Q1127">
            <v>120268</v>
          </cell>
          <cell r="R1127" t="str">
            <v>NULL</v>
          </cell>
          <cell r="S1127" t="str">
            <v>NULL</v>
          </cell>
          <cell r="T1127" t="str">
            <v>NULL</v>
          </cell>
          <cell r="U1127" t="str">
            <v>NULL</v>
          </cell>
          <cell r="V1127" t="str">
            <v>NULL</v>
          </cell>
          <cell r="W1127" t="str">
            <v>NULL</v>
          </cell>
          <cell r="X1127" t="str">
            <v>NULL</v>
          </cell>
          <cell r="Y1127" t="str">
            <v>NULL</v>
          </cell>
          <cell r="Z1127" t="str">
            <v>NULL</v>
          </cell>
          <cell r="AA1127" t="str">
            <v>NULL</v>
          </cell>
          <cell r="AB1127" t="str">
            <v>NULL</v>
          </cell>
          <cell r="AC1127" t="str">
            <v>NULL</v>
          </cell>
          <cell r="AD1127">
            <v>3</v>
          </cell>
          <cell r="AE1127" t="str">
            <v>NULL</v>
          </cell>
          <cell r="AF1127">
            <v>3</v>
          </cell>
          <cell r="AG1127">
            <v>3</v>
          </cell>
          <cell r="AH1127">
            <v>3</v>
          </cell>
          <cell r="AI1127">
            <v>3</v>
          </cell>
          <cell r="AJ1127" t="str">
            <v>NULL</v>
          </cell>
          <cell r="AK1127">
            <v>9</v>
          </cell>
          <cell r="AL1127">
            <v>2</v>
          </cell>
        </row>
        <row r="1128">
          <cell r="A1128">
            <v>138561</v>
          </cell>
          <cell r="B1128">
            <v>9192018</v>
          </cell>
          <cell r="C1128" t="str">
            <v>Harpenden Free School</v>
          </cell>
          <cell r="D1128" t="str">
            <v>East of England</v>
          </cell>
          <cell r="E1128" t="str">
            <v>East of England</v>
          </cell>
          <cell r="F1128" t="str">
            <v>Hertfordshire</v>
          </cell>
          <cell r="G1128" t="str">
            <v>Hitchin and Harpenden</v>
          </cell>
          <cell r="H1128" t="str">
            <v>AL3 7ET</v>
          </cell>
          <cell r="I1128" t="str">
            <v>Free School</v>
          </cell>
          <cell r="J1128" t="str">
            <v>Primary</v>
          </cell>
          <cell r="K1128" t="str">
            <v>Does not have a sixth form</v>
          </cell>
          <cell r="L1128">
            <v>10006924</v>
          </cell>
          <cell r="M1128">
            <v>42264</v>
          </cell>
          <cell r="N1128">
            <v>42265</v>
          </cell>
          <cell r="O1128" t="str">
            <v>Requires Improvement S5 Reinspection Visit 1</v>
          </cell>
          <cell r="P1128" t="str">
            <v>Schools - S5</v>
          </cell>
          <cell r="Q1128" t="str">
            <v>NULL</v>
          </cell>
          <cell r="R1128">
            <v>3</v>
          </cell>
          <cell r="S1128" t="str">
            <v>NULL</v>
          </cell>
          <cell r="T1128">
            <v>3</v>
          </cell>
          <cell r="U1128">
            <v>3</v>
          </cell>
          <cell r="V1128">
            <v>2</v>
          </cell>
          <cell r="W1128">
            <v>3</v>
          </cell>
          <cell r="X1128" t="str">
            <v>NULL</v>
          </cell>
          <cell r="Y1128">
            <v>3</v>
          </cell>
          <cell r="Z1128" t="str">
            <v>NULL</v>
          </cell>
          <cell r="AA1128" t="str">
            <v>NULL</v>
          </cell>
          <cell r="AB1128" t="str">
            <v>NULL</v>
          </cell>
          <cell r="AC1128" t="str">
            <v>NULL</v>
          </cell>
          <cell r="AD1128">
            <v>3</v>
          </cell>
          <cell r="AE1128" t="str">
            <v>NULL</v>
          </cell>
          <cell r="AF1128">
            <v>3</v>
          </cell>
          <cell r="AG1128">
            <v>3</v>
          </cell>
          <cell r="AH1128">
            <v>2</v>
          </cell>
          <cell r="AI1128">
            <v>3</v>
          </cell>
          <cell r="AJ1128" t="str">
            <v>NULL</v>
          </cell>
          <cell r="AK1128" t="str">
            <v>NULL</v>
          </cell>
          <cell r="AL1128" t="str">
            <v>NULL</v>
          </cell>
        </row>
        <row r="1129">
          <cell r="A1129">
            <v>138567</v>
          </cell>
          <cell r="B1129">
            <v>3946010</v>
          </cell>
          <cell r="C1129" t="str">
            <v>Grindon Hall Christian School</v>
          </cell>
          <cell r="D1129" t="str">
            <v>North East</v>
          </cell>
          <cell r="E1129" t="str">
            <v>North East, Yorkshire and the Humber</v>
          </cell>
          <cell r="F1129" t="str">
            <v>Sunderland</v>
          </cell>
          <cell r="G1129" t="str">
            <v>Washington and Sunderland West</v>
          </cell>
          <cell r="H1129" t="str">
            <v>SR4 8PG</v>
          </cell>
          <cell r="I1129" t="str">
            <v>Free School</v>
          </cell>
          <cell r="J1129" t="str">
            <v>Secondary</v>
          </cell>
          <cell r="K1129" t="str">
            <v>Has a sixth form</v>
          </cell>
          <cell r="L1129">
            <v>10004107</v>
          </cell>
          <cell r="M1129">
            <v>42319</v>
          </cell>
          <cell r="N1129">
            <v>42320</v>
          </cell>
          <cell r="O1129" t="str">
            <v>Schools into Special Measures Visit 3</v>
          </cell>
          <cell r="P1129" t="str">
            <v>Schools - S8</v>
          </cell>
          <cell r="Q1129" t="str">
            <v>NULL</v>
          </cell>
          <cell r="R1129" t="str">
            <v>NULL</v>
          </cell>
          <cell r="S1129" t="str">
            <v>NULL</v>
          </cell>
          <cell r="T1129" t="str">
            <v>NULL</v>
          </cell>
          <cell r="U1129" t="str">
            <v>NULL</v>
          </cell>
          <cell r="V1129" t="str">
            <v>NULL</v>
          </cell>
          <cell r="W1129" t="str">
            <v>NULL</v>
          </cell>
          <cell r="X1129" t="str">
            <v>NULL</v>
          </cell>
          <cell r="Y1129" t="str">
            <v>NULL</v>
          </cell>
          <cell r="Z1129" t="str">
            <v>NULL</v>
          </cell>
          <cell r="AA1129" t="str">
            <v>NULL</v>
          </cell>
          <cell r="AB1129" t="str">
            <v>NULL</v>
          </cell>
          <cell r="AC1129" t="str">
            <v>NULL</v>
          </cell>
          <cell r="AD1129">
            <v>4</v>
          </cell>
          <cell r="AE1129" t="str">
            <v>SM</v>
          </cell>
          <cell r="AF1129">
            <v>3</v>
          </cell>
          <cell r="AG1129">
            <v>3</v>
          </cell>
          <cell r="AH1129">
            <v>4</v>
          </cell>
          <cell r="AI1129">
            <v>4</v>
          </cell>
          <cell r="AJ1129" t="str">
            <v>NULL</v>
          </cell>
          <cell r="AK1129">
            <v>3</v>
          </cell>
          <cell r="AL1129">
            <v>4</v>
          </cell>
        </row>
        <row r="1130">
          <cell r="A1130">
            <v>138576</v>
          </cell>
          <cell r="B1130">
            <v>3922001</v>
          </cell>
          <cell r="C1130" t="str">
            <v>Grasmere Academy</v>
          </cell>
          <cell r="D1130" t="str">
            <v>North East</v>
          </cell>
          <cell r="E1130" t="str">
            <v>North East, Yorkshire and the Humber</v>
          </cell>
          <cell r="F1130" t="str">
            <v>North Tyneside</v>
          </cell>
          <cell r="G1130" t="str">
            <v>North Tyneside</v>
          </cell>
          <cell r="H1130" t="str">
            <v>NE12 6TS</v>
          </cell>
          <cell r="I1130" t="str">
            <v>Academy Sponsor Led</v>
          </cell>
          <cell r="J1130" t="str">
            <v>Primary</v>
          </cell>
          <cell r="K1130" t="str">
            <v>Not applicable</v>
          </cell>
          <cell r="L1130">
            <v>10001633</v>
          </cell>
          <cell r="M1130">
            <v>42277</v>
          </cell>
          <cell r="N1130">
            <v>42278</v>
          </cell>
          <cell r="O1130" t="str">
            <v>Serious Weaknesses S5 Reinspection</v>
          </cell>
          <cell r="P1130" t="str">
            <v>Schools - S5</v>
          </cell>
          <cell r="Q1130" t="str">
            <v>NULL</v>
          </cell>
          <cell r="R1130">
            <v>3</v>
          </cell>
          <cell r="S1130" t="str">
            <v>NULL</v>
          </cell>
          <cell r="T1130">
            <v>3</v>
          </cell>
          <cell r="U1130">
            <v>3</v>
          </cell>
          <cell r="V1130">
            <v>2</v>
          </cell>
          <cell r="W1130">
            <v>2</v>
          </cell>
          <cell r="X1130" t="str">
            <v>NULL</v>
          </cell>
          <cell r="Y1130">
            <v>2</v>
          </cell>
          <cell r="Z1130" t="str">
            <v>NULL</v>
          </cell>
          <cell r="AA1130" t="str">
            <v>NULL</v>
          </cell>
          <cell r="AB1130" t="str">
            <v>NULL</v>
          </cell>
          <cell r="AC1130" t="str">
            <v>NULL</v>
          </cell>
          <cell r="AD1130">
            <v>4</v>
          </cell>
          <cell r="AE1130" t="str">
            <v>SWK</v>
          </cell>
          <cell r="AF1130">
            <v>4</v>
          </cell>
          <cell r="AG1130">
            <v>4</v>
          </cell>
          <cell r="AH1130">
            <v>3</v>
          </cell>
          <cell r="AI1130">
            <v>3</v>
          </cell>
          <cell r="AJ1130" t="str">
            <v>NULL</v>
          </cell>
          <cell r="AK1130" t="str">
            <v>NULL</v>
          </cell>
          <cell r="AL1130" t="str">
            <v>NULL</v>
          </cell>
        </row>
        <row r="1131">
          <cell r="A1131">
            <v>138585</v>
          </cell>
          <cell r="B1131">
            <v>8504005</v>
          </cell>
          <cell r="C1131" t="str">
            <v>The New Forest Academy</v>
          </cell>
          <cell r="D1131" t="str">
            <v>South East</v>
          </cell>
          <cell r="E1131" t="str">
            <v>South East</v>
          </cell>
          <cell r="F1131" t="str">
            <v>Hampshire</v>
          </cell>
          <cell r="G1131" t="str">
            <v>New Forest East</v>
          </cell>
          <cell r="H1131" t="str">
            <v>SO45 2PA</v>
          </cell>
          <cell r="I1131" t="str">
            <v>Academy Sponsor Led</v>
          </cell>
          <cell r="J1131" t="str">
            <v>Secondary</v>
          </cell>
          <cell r="K1131" t="str">
            <v>Has a sixth form</v>
          </cell>
          <cell r="L1131">
            <v>10005230</v>
          </cell>
          <cell r="M1131">
            <v>42269</v>
          </cell>
          <cell r="N1131">
            <v>42270</v>
          </cell>
          <cell r="O1131" t="str">
            <v>Schools into Special Measures Visit 4</v>
          </cell>
          <cell r="P1131" t="str">
            <v>Schools - S8</v>
          </cell>
          <cell r="Q1131" t="str">
            <v>NULL</v>
          </cell>
          <cell r="R1131" t="str">
            <v>NULL</v>
          </cell>
          <cell r="S1131" t="str">
            <v>NULL</v>
          </cell>
          <cell r="T1131" t="str">
            <v>NULL</v>
          </cell>
          <cell r="U1131" t="str">
            <v>NULL</v>
          </cell>
          <cell r="V1131" t="str">
            <v>NULL</v>
          </cell>
          <cell r="W1131" t="str">
            <v>NULL</v>
          </cell>
          <cell r="X1131" t="str">
            <v>NULL</v>
          </cell>
          <cell r="Y1131" t="str">
            <v>NULL</v>
          </cell>
          <cell r="Z1131" t="str">
            <v>NULL</v>
          </cell>
          <cell r="AA1131" t="str">
            <v>NULL</v>
          </cell>
          <cell r="AB1131" t="str">
            <v>NULL</v>
          </cell>
          <cell r="AC1131" t="str">
            <v>NULL</v>
          </cell>
          <cell r="AD1131">
            <v>4</v>
          </cell>
          <cell r="AE1131" t="str">
            <v>SM</v>
          </cell>
          <cell r="AF1131">
            <v>4</v>
          </cell>
          <cell r="AG1131">
            <v>3</v>
          </cell>
          <cell r="AH1131">
            <v>4</v>
          </cell>
          <cell r="AI1131">
            <v>4</v>
          </cell>
          <cell r="AJ1131" t="str">
            <v>NULL</v>
          </cell>
          <cell r="AK1131" t="str">
            <v>NULL</v>
          </cell>
          <cell r="AL1131" t="str">
            <v>NULL</v>
          </cell>
        </row>
        <row r="1132">
          <cell r="A1132">
            <v>138608</v>
          </cell>
          <cell r="B1132">
            <v>3042076</v>
          </cell>
          <cell r="C1132" t="str">
            <v>Sudbury Primary School</v>
          </cell>
          <cell r="D1132" t="str">
            <v>London</v>
          </cell>
          <cell r="E1132" t="str">
            <v>London</v>
          </cell>
          <cell r="F1132" t="str">
            <v>Brent</v>
          </cell>
          <cell r="G1132" t="str">
            <v>Brent North</v>
          </cell>
          <cell r="H1132" t="str">
            <v>HA0 3EY</v>
          </cell>
          <cell r="I1132" t="str">
            <v>Academy Converter</v>
          </cell>
          <cell r="J1132" t="str">
            <v>Primary</v>
          </cell>
          <cell r="K1132" t="str">
            <v>Does not have a sixth form</v>
          </cell>
          <cell r="L1132">
            <v>10001304</v>
          </cell>
          <cell r="M1132">
            <v>42325</v>
          </cell>
          <cell r="N1132">
            <v>42326</v>
          </cell>
          <cell r="O1132" t="str">
            <v>Maintained Academy and School Short inspection</v>
          </cell>
          <cell r="P1132" t="str">
            <v>Schools - S8 deemed S5</v>
          </cell>
          <cell r="Q1132">
            <v>131813</v>
          </cell>
          <cell r="R1132">
            <v>3</v>
          </cell>
          <cell r="S1132" t="str">
            <v>NULL</v>
          </cell>
          <cell r="T1132">
            <v>2</v>
          </cell>
          <cell r="U1132">
            <v>2</v>
          </cell>
          <cell r="V1132">
            <v>2</v>
          </cell>
          <cell r="W1132">
            <v>3</v>
          </cell>
          <cell r="X1132" t="str">
            <v>NULL</v>
          </cell>
          <cell r="Y1132">
            <v>2</v>
          </cell>
          <cell r="Z1132" t="str">
            <v>NULL</v>
          </cell>
          <cell r="AA1132" t="str">
            <v>NULL</v>
          </cell>
          <cell r="AB1132" t="str">
            <v>NULL</v>
          </cell>
          <cell r="AC1132" t="str">
            <v>NULL</v>
          </cell>
          <cell r="AD1132">
            <v>2</v>
          </cell>
          <cell r="AE1132" t="str">
            <v>NULL</v>
          </cell>
          <cell r="AF1132">
            <v>2</v>
          </cell>
          <cell r="AG1132">
            <v>2</v>
          </cell>
          <cell r="AH1132">
            <v>1</v>
          </cell>
          <cell r="AI1132">
            <v>2</v>
          </cell>
          <cell r="AJ1132" t="str">
            <v>NULL</v>
          </cell>
          <cell r="AK1132">
            <v>2</v>
          </cell>
          <cell r="AL1132">
            <v>9</v>
          </cell>
        </row>
        <row r="1133">
          <cell r="A1133">
            <v>138676</v>
          </cell>
          <cell r="B1133">
            <v>8912004</v>
          </cell>
          <cell r="C1133" t="str">
            <v>Wainwright Primary Academy</v>
          </cell>
          <cell r="D1133" t="str">
            <v>East Midlands</v>
          </cell>
          <cell r="E1133" t="str">
            <v>East Midlands</v>
          </cell>
          <cell r="F1133" t="str">
            <v>Nottinghamshire</v>
          </cell>
          <cell r="G1133" t="str">
            <v>Mansfield</v>
          </cell>
          <cell r="H1133" t="str">
            <v>NG19 6TF</v>
          </cell>
          <cell r="I1133" t="str">
            <v>Academy Sponsor Led</v>
          </cell>
          <cell r="J1133" t="str">
            <v>Primary</v>
          </cell>
          <cell r="K1133" t="str">
            <v>Not applicable</v>
          </cell>
          <cell r="L1133">
            <v>10005356</v>
          </cell>
          <cell r="M1133">
            <v>42332</v>
          </cell>
          <cell r="N1133">
            <v>42333</v>
          </cell>
          <cell r="O1133" t="str">
            <v>Schools into Special Measures Visit 4</v>
          </cell>
          <cell r="P1133" t="str">
            <v>Schools - S8</v>
          </cell>
          <cell r="Q1133" t="str">
            <v>NULL</v>
          </cell>
          <cell r="R1133" t="str">
            <v>NULL</v>
          </cell>
          <cell r="S1133" t="str">
            <v>NULL</v>
          </cell>
          <cell r="T1133" t="str">
            <v>NULL</v>
          </cell>
          <cell r="U1133" t="str">
            <v>NULL</v>
          </cell>
          <cell r="V1133" t="str">
            <v>NULL</v>
          </cell>
          <cell r="W1133" t="str">
            <v>NULL</v>
          </cell>
          <cell r="X1133" t="str">
            <v>NULL</v>
          </cell>
          <cell r="Y1133" t="str">
            <v>NULL</v>
          </cell>
          <cell r="Z1133" t="str">
            <v>NULL</v>
          </cell>
          <cell r="AA1133" t="str">
            <v>NULL</v>
          </cell>
          <cell r="AB1133" t="str">
            <v>NULL</v>
          </cell>
          <cell r="AC1133" t="str">
            <v>NULL</v>
          </cell>
          <cell r="AD1133">
            <v>4</v>
          </cell>
          <cell r="AE1133" t="str">
            <v>SM</v>
          </cell>
          <cell r="AF1133">
            <v>3</v>
          </cell>
          <cell r="AG1133">
            <v>3</v>
          </cell>
          <cell r="AH1133">
            <v>4</v>
          </cell>
          <cell r="AI1133">
            <v>4</v>
          </cell>
          <cell r="AJ1133" t="str">
            <v>NULL</v>
          </cell>
          <cell r="AK1133" t="str">
            <v>NULL</v>
          </cell>
          <cell r="AL1133" t="str">
            <v>NULL</v>
          </cell>
        </row>
        <row r="1134">
          <cell r="A1134">
            <v>138678</v>
          </cell>
          <cell r="B1134">
            <v>8102006</v>
          </cell>
          <cell r="C1134" t="str">
            <v>The Green Way Academy</v>
          </cell>
          <cell r="D1134" t="str">
            <v>Yorkshire and the Humber</v>
          </cell>
          <cell r="E1134" t="str">
            <v>North East, Yorkshire and the Humber</v>
          </cell>
          <cell r="F1134" t="str">
            <v>Kingston upon Hull</v>
          </cell>
          <cell r="G1134" t="str">
            <v>Kingston upon Hull North</v>
          </cell>
          <cell r="H1134" t="str">
            <v>HU6 8HD</v>
          </cell>
          <cell r="I1134" t="str">
            <v>Academy Sponsor Led</v>
          </cell>
          <cell r="J1134" t="str">
            <v>Primary</v>
          </cell>
          <cell r="K1134" t="str">
            <v>Not applicable</v>
          </cell>
          <cell r="L1134">
            <v>10005214</v>
          </cell>
          <cell r="M1134">
            <v>42346</v>
          </cell>
          <cell r="N1134">
            <v>42347</v>
          </cell>
          <cell r="O1134" t="str">
            <v>Schools into Special Measures Visit 4</v>
          </cell>
          <cell r="P1134" t="str">
            <v>Schools - S8</v>
          </cell>
          <cell r="Q1134" t="str">
            <v>NULL</v>
          </cell>
          <cell r="R1134" t="str">
            <v>NULL</v>
          </cell>
          <cell r="S1134" t="str">
            <v>NULL</v>
          </cell>
          <cell r="T1134" t="str">
            <v>NULL</v>
          </cell>
          <cell r="U1134" t="str">
            <v>NULL</v>
          </cell>
          <cell r="V1134" t="str">
            <v>NULL</v>
          </cell>
          <cell r="W1134" t="str">
            <v>NULL</v>
          </cell>
          <cell r="X1134" t="str">
            <v>NULL</v>
          </cell>
          <cell r="Y1134" t="str">
            <v>NULL</v>
          </cell>
          <cell r="Z1134" t="str">
            <v>NULL</v>
          </cell>
          <cell r="AA1134" t="str">
            <v>NULL</v>
          </cell>
          <cell r="AB1134" t="str">
            <v>NULL</v>
          </cell>
          <cell r="AC1134" t="str">
            <v>NULL</v>
          </cell>
          <cell r="AD1134">
            <v>4</v>
          </cell>
          <cell r="AE1134" t="str">
            <v>SM</v>
          </cell>
          <cell r="AF1134">
            <v>4</v>
          </cell>
          <cell r="AG1134">
            <v>4</v>
          </cell>
          <cell r="AH1134">
            <v>3</v>
          </cell>
          <cell r="AI1134">
            <v>4</v>
          </cell>
          <cell r="AJ1134" t="str">
            <v>NULL</v>
          </cell>
          <cell r="AK1134" t="str">
            <v>NULL</v>
          </cell>
          <cell r="AL1134" t="str">
            <v>NULL</v>
          </cell>
        </row>
        <row r="1135">
          <cell r="A1135">
            <v>138698</v>
          </cell>
          <cell r="B1135">
            <v>3554018</v>
          </cell>
          <cell r="C1135" t="str">
            <v>Beis Yaakov High School</v>
          </cell>
          <cell r="D1135" t="str">
            <v>North West</v>
          </cell>
          <cell r="E1135" t="str">
            <v>North West</v>
          </cell>
          <cell r="F1135" t="str">
            <v>Salford</v>
          </cell>
          <cell r="G1135" t="str">
            <v>Blackley and Broughton</v>
          </cell>
          <cell r="H1135" t="str">
            <v>M7 4FF</v>
          </cell>
          <cell r="I1135" t="str">
            <v>Academy Converter</v>
          </cell>
          <cell r="J1135" t="str">
            <v>Secondary</v>
          </cell>
          <cell r="K1135" t="str">
            <v>Does not have a sixth form</v>
          </cell>
          <cell r="L1135">
            <v>10004116</v>
          </cell>
          <cell r="M1135">
            <v>42353</v>
          </cell>
          <cell r="N1135">
            <v>42354</v>
          </cell>
          <cell r="O1135" t="str">
            <v>Schools into Special Measures Visit 3</v>
          </cell>
          <cell r="P1135" t="str">
            <v>Schools - S8 deemed S5</v>
          </cell>
          <cell r="Q1135">
            <v>134196</v>
          </cell>
          <cell r="R1135">
            <v>2</v>
          </cell>
          <cell r="S1135" t="str">
            <v>NULL</v>
          </cell>
          <cell r="T1135">
            <v>2</v>
          </cell>
          <cell r="U1135">
            <v>2</v>
          </cell>
          <cell r="V1135">
            <v>2</v>
          </cell>
          <cell r="W1135">
            <v>2</v>
          </cell>
          <cell r="X1135" t="str">
            <v>NULL</v>
          </cell>
          <cell r="Y1135" t="str">
            <v>NULL</v>
          </cell>
          <cell r="Z1135" t="str">
            <v>NULL</v>
          </cell>
          <cell r="AA1135" t="str">
            <v>NULL</v>
          </cell>
          <cell r="AB1135" t="str">
            <v>NULL</v>
          </cell>
          <cell r="AC1135" t="str">
            <v>NULL</v>
          </cell>
          <cell r="AD1135">
            <v>4</v>
          </cell>
          <cell r="AE1135" t="str">
            <v>SM</v>
          </cell>
          <cell r="AF1135">
            <v>2</v>
          </cell>
          <cell r="AG1135">
            <v>2</v>
          </cell>
          <cell r="AH1135">
            <v>3</v>
          </cell>
          <cell r="AI1135">
            <v>4</v>
          </cell>
          <cell r="AJ1135" t="str">
            <v>NULL</v>
          </cell>
          <cell r="AK1135">
            <v>9</v>
          </cell>
          <cell r="AL1135">
            <v>9</v>
          </cell>
        </row>
        <row r="1136">
          <cell r="A1136">
            <v>138709</v>
          </cell>
          <cell r="B1136">
            <v>8013431</v>
          </cell>
          <cell r="C1136" t="str">
            <v>Greenfield E-Act Primary Academy</v>
          </cell>
          <cell r="D1136" t="str">
            <v>South West</v>
          </cell>
          <cell r="E1136" t="str">
            <v>South West</v>
          </cell>
          <cell r="F1136" t="str">
            <v>Bristol</v>
          </cell>
          <cell r="G1136" t="str">
            <v>Bristol South</v>
          </cell>
          <cell r="H1136" t="str">
            <v>BS4 1QW</v>
          </cell>
          <cell r="I1136" t="str">
            <v>Academy Converter</v>
          </cell>
          <cell r="J1136" t="str">
            <v>Primary</v>
          </cell>
          <cell r="K1136" t="str">
            <v>Does not have a sixth form</v>
          </cell>
          <cell r="L1136">
            <v>10002898</v>
          </cell>
          <cell r="M1136">
            <v>42339</v>
          </cell>
          <cell r="N1136">
            <v>42339</v>
          </cell>
          <cell r="O1136" t="str">
            <v>Maintained Academy and School Short inspection</v>
          </cell>
          <cell r="P1136" t="str">
            <v>Schools - Short inspection</v>
          </cell>
          <cell r="Q1136">
            <v>134862</v>
          </cell>
          <cell r="R1136" t="str">
            <v>NULL</v>
          </cell>
          <cell r="S1136" t="str">
            <v>NULL</v>
          </cell>
          <cell r="T1136" t="str">
            <v>NULL</v>
          </cell>
          <cell r="U1136" t="str">
            <v>NULL</v>
          </cell>
          <cell r="V1136" t="str">
            <v>NULL</v>
          </cell>
          <cell r="W1136" t="str">
            <v>NULL</v>
          </cell>
          <cell r="X1136" t="str">
            <v>NULL</v>
          </cell>
          <cell r="Y1136" t="str">
            <v>NULL</v>
          </cell>
          <cell r="Z1136" t="str">
            <v>NULL</v>
          </cell>
          <cell r="AA1136" t="str">
            <v>NULL</v>
          </cell>
          <cell r="AB1136" t="str">
            <v>NULL</v>
          </cell>
          <cell r="AC1136" t="str">
            <v>NULL</v>
          </cell>
          <cell r="AD1136">
            <v>2</v>
          </cell>
          <cell r="AE1136" t="str">
            <v>NULL</v>
          </cell>
          <cell r="AF1136">
            <v>2</v>
          </cell>
          <cell r="AG1136">
            <v>2</v>
          </cell>
          <cell r="AH1136">
            <v>2</v>
          </cell>
          <cell r="AI1136">
            <v>2</v>
          </cell>
          <cell r="AJ1136" t="str">
            <v>NULL</v>
          </cell>
          <cell r="AK1136" t="str">
            <v>NULL</v>
          </cell>
          <cell r="AL1136" t="str">
            <v>NULL</v>
          </cell>
        </row>
        <row r="1137">
          <cell r="A1137">
            <v>138711</v>
          </cell>
          <cell r="B1137">
            <v>8064122</v>
          </cell>
          <cell r="C1137" t="str">
            <v>Outwood Academy Ormesby</v>
          </cell>
          <cell r="D1137" t="str">
            <v>North East</v>
          </cell>
          <cell r="E1137" t="str">
            <v>North East, Yorkshire and the Humber</v>
          </cell>
          <cell r="F1137" t="str">
            <v>Middlesbrough</v>
          </cell>
          <cell r="G1137" t="str">
            <v>Middlesbrough</v>
          </cell>
          <cell r="H1137" t="str">
            <v>TS3 0RH</v>
          </cell>
          <cell r="I1137" t="str">
            <v>Academy Converter</v>
          </cell>
          <cell r="J1137" t="str">
            <v>Secondary</v>
          </cell>
          <cell r="K1137" t="str">
            <v>Does not have a sixth form</v>
          </cell>
          <cell r="L1137">
            <v>10004099</v>
          </cell>
          <cell r="M1137">
            <v>42312</v>
          </cell>
          <cell r="N1137">
            <v>42313</v>
          </cell>
          <cell r="O1137" t="str">
            <v>Schools into Special Measures Visit 2</v>
          </cell>
          <cell r="P1137" t="str">
            <v>Schools - S8</v>
          </cell>
          <cell r="Q1137">
            <v>111741</v>
          </cell>
          <cell r="R1137" t="str">
            <v>NULL</v>
          </cell>
          <cell r="S1137" t="str">
            <v>NULL</v>
          </cell>
          <cell r="T1137" t="str">
            <v>NULL</v>
          </cell>
          <cell r="U1137" t="str">
            <v>NULL</v>
          </cell>
          <cell r="V1137" t="str">
            <v>NULL</v>
          </cell>
          <cell r="W1137" t="str">
            <v>NULL</v>
          </cell>
          <cell r="X1137" t="str">
            <v>NULL</v>
          </cell>
          <cell r="Y1137" t="str">
            <v>NULL</v>
          </cell>
          <cell r="Z1137" t="str">
            <v>NULL</v>
          </cell>
          <cell r="AA1137" t="str">
            <v>NULL</v>
          </cell>
          <cell r="AB1137" t="str">
            <v>NULL</v>
          </cell>
          <cell r="AC1137" t="str">
            <v>NULL</v>
          </cell>
          <cell r="AD1137">
            <v>4</v>
          </cell>
          <cell r="AE1137" t="str">
            <v>SM</v>
          </cell>
          <cell r="AF1137">
            <v>4</v>
          </cell>
          <cell r="AG1137">
            <v>4</v>
          </cell>
          <cell r="AH1137">
            <v>4</v>
          </cell>
          <cell r="AI1137">
            <v>4</v>
          </cell>
          <cell r="AJ1137" t="str">
            <v>NULL</v>
          </cell>
          <cell r="AK1137">
            <v>9</v>
          </cell>
          <cell r="AL1137">
            <v>9</v>
          </cell>
        </row>
        <row r="1138">
          <cell r="A1138">
            <v>138718</v>
          </cell>
          <cell r="B1138">
            <v>8407029</v>
          </cell>
          <cell r="C1138" t="str">
            <v>Glendene Arts Academy</v>
          </cell>
          <cell r="D1138" t="str">
            <v>North East</v>
          </cell>
          <cell r="E1138" t="str">
            <v>North East, Yorkshire and the Humber</v>
          </cell>
          <cell r="F1138" t="str">
            <v>Durham</v>
          </cell>
          <cell r="G1138" t="str">
            <v>Easington</v>
          </cell>
          <cell r="H1138" t="str">
            <v>SR8 3LP</v>
          </cell>
          <cell r="I1138" t="str">
            <v>Academy Special Converter</v>
          </cell>
          <cell r="J1138" t="str">
            <v>Special</v>
          </cell>
          <cell r="K1138" t="str">
            <v>Has a sixth form</v>
          </cell>
          <cell r="L1138">
            <v>10005210</v>
          </cell>
          <cell r="M1138">
            <v>42312</v>
          </cell>
          <cell r="N1138">
            <v>42313</v>
          </cell>
          <cell r="O1138" t="str">
            <v>Schools into Special Measures Visit 4</v>
          </cell>
          <cell r="P1138" t="str">
            <v>Schools - S8</v>
          </cell>
          <cell r="Q1138">
            <v>114346</v>
          </cell>
          <cell r="R1138" t="str">
            <v>NULL</v>
          </cell>
          <cell r="S1138" t="str">
            <v>NULL</v>
          </cell>
          <cell r="T1138" t="str">
            <v>NULL</v>
          </cell>
          <cell r="U1138" t="str">
            <v>NULL</v>
          </cell>
          <cell r="V1138" t="str">
            <v>NULL</v>
          </cell>
          <cell r="W1138" t="str">
            <v>NULL</v>
          </cell>
          <cell r="X1138" t="str">
            <v>NULL</v>
          </cell>
          <cell r="Y1138" t="str">
            <v>NULL</v>
          </cell>
          <cell r="Z1138" t="str">
            <v>NULL</v>
          </cell>
          <cell r="AA1138" t="str">
            <v>NULL</v>
          </cell>
          <cell r="AB1138" t="str">
            <v>NULL</v>
          </cell>
          <cell r="AC1138" t="str">
            <v>NULL</v>
          </cell>
          <cell r="AD1138">
            <v>4</v>
          </cell>
          <cell r="AE1138" t="str">
            <v>SM</v>
          </cell>
          <cell r="AF1138">
            <v>4</v>
          </cell>
          <cell r="AG1138">
            <v>4</v>
          </cell>
          <cell r="AH1138">
            <v>4</v>
          </cell>
          <cell r="AI1138">
            <v>4</v>
          </cell>
          <cell r="AJ1138" t="str">
            <v>NULL</v>
          </cell>
          <cell r="AK1138" t="str">
            <v>NULL</v>
          </cell>
          <cell r="AL1138" t="str">
            <v>NULL</v>
          </cell>
        </row>
        <row r="1139">
          <cell r="A1139">
            <v>138758</v>
          </cell>
          <cell r="B1139">
            <v>9265405</v>
          </cell>
          <cell r="C1139" t="str">
            <v>Acle Academy</v>
          </cell>
          <cell r="D1139" t="str">
            <v>East of England</v>
          </cell>
          <cell r="E1139" t="str">
            <v>East of England</v>
          </cell>
          <cell r="F1139" t="str">
            <v>Norfolk</v>
          </cell>
          <cell r="G1139" t="str">
            <v>Broadland</v>
          </cell>
          <cell r="H1139" t="str">
            <v>NR13 3ER</v>
          </cell>
          <cell r="I1139" t="str">
            <v>Academy Converter</v>
          </cell>
          <cell r="J1139" t="str">
            <v>Secondary</v>
          </cell>
          <cell r="K1139" t="str">
            <v>Does not have a sixth form</v>
          </cell>
          <cell r="L1139">
            <v>10008002</v>
          </cell>
          <cell r="M1139">
            <v>42339</v>
          </cell>
          <cell r="N1139">
            <v>42340</v>
          </cell>
          <cell r="O1139" t="str">
            <v>S8 No Formal Designation Visit</v>
          </cell>
          <cell r="P1139" t="str">
            <v>Schools - S8 deemed S5</v>
          </cell>
          <cell r="Q1139">
            <v>121213</v>
          </cell>
          <cell r="R1139">
            <v>4</v>
          </cell>
          <cell r="S1139" t="str">
            <v>SM</v>
          </cell>
          <cell r="T1139">
            <v>4</v>
          </cell>
          <cell r="U1139">
            <v>4</v>
          </cell>
          <cell r="V1139">
            <v>4</v>
          </cell>
          <cell r="W1139">
            <v>4</v>
          </cell>
          <cell r="X1139" t="str">
            <v>NULL</v>
          </cell>
          <cell r="Y1139" t="str">
            <v>NULL</v>
          </cell>
          <cell r="Z1139" t="str">
            <v>NULL</v>
          </cell>
          <cell r="AA1139" t="str">
            <v>NULL</v>
          </cell>
          <cell r="AB1139" t="str">
            <v>NULL</v>
          </cell>
          <cell r="AC1139" t="str">
            <v>NULL</v>
          </cell>
          <cell r="AD1139">
            <v>2</v>
          </cell>
          <cell r="AE1139" t="str">
            <v>NULL</v>
          </cell>
          <cell r="AF1139">
            <v>2</v>
          </cell>
          <cell r="AG1139">
            <v>2</v>
          </cell>
          <cell r="AH1139">
            <v>2</v>
          </cell>
          <cell r="AI1139">
            <v>2</v>
          </cell>
          <cell r="AJ1139" t="str">
            <v>NULL</v>
          </cell>
          <cell r="AK1139" t="str">
            <v>NULL</v>
          </cell>
          <cell r="AL1139" t="str">
            <v>NULL</v>
          </cell>
        </row>
        <row r="1140">
          <cell r="A1140">
            <v>138765</v>
          </cell>
          <cell r="B1140">
            <v>9364202</v>
          </cell>
          <cell r="C1140" t="str">
            <v>The Matthew Arnold School</v>
          </cell>
          <cell r="D1140" t="str">
            <v>South East</v>
          </cell>
          <cell r="E1140" t="str">
            <v>South East</v>
          </cell>
          <cell r="F1140" t="str">
            <v>Surrey</v>
          </cell>
          <cell r="G1140" t="str">
            <v>Spelthorne</v>
          </cell>
          <cell r="H1140" t="str">
            <v>TW18 1PF</v>
          </cell>
          <cell r="I1140" t="str">
            <v>Academy Converter</v>
          </cell>
          <cell r="J1140" t="str">
            <v>Secondary</v>
          </cell>
          <cell r="K1140" t="str">
            <v>Does not have a sixth form</v>
          </cell>
          <cell r="L1140">
            <v>10004120</v>
          </cell>
          <cell r="M1140">
            <v>42347</v>
          </cell>
          <cell r="N1140">
            <v>42348</v>
          </cell>
          <cell r="O1140" t="str">
            <v>Schools into Special Measures Visit 4</v>
          </cell>
          <cell r="P1140" t="str">
            <v>Schools - S8</v>
          </cell>
          <cell r="Q1140">
            <v>125263</v>
          </cell>
          <cell r="R1140" t="str">
            <v>NULL</v>
          </cell>
          <cell r="S1140" t="str">
            <v>NULL</v>
          </cell>
          <cell r="T1140" t="str">
            <v>NULL</v>
          </cell>
          <cell r="U1140" t="str">
            <v>NULL</v>
          </cell>
          <cell r="V1140" t="str">
            <v>NULL</v>
          </cell>
          <cell r="W1140" t="str">
            <v>NULL</v>
          </cell>
          <cell r="X1140" t="str">
            <v>NULL</v>
          </cell>
          <cell r="Y1140" t="str">
            <v>NULL</v>
          </cell>
          <cell r="Z1140" t="str">
            <v>NULL</v>
          </cell>
          <cell r="AA1140" t="str">
            <v>NULL</v>
          </cell>
          <cell r="AB1140" t="str">
            <v>NULL</v>
          </cell>
          <cell r="AC1140" t="str">
            <v>NULL</v>
          </cell>
          <cell r="AD1140">
            <v>4</v>
          </cell>
          <cell r="AE1140" t="str">
            <v>SM</v>
          </cell>
          <cell r="AF1140">
            <v>4</v>
          </cell>
          <cell r="AG1140">
            <v>4</v>
          </cell>
          <cell r="AH1140">
            <v>4</v>
          </cell>
          <cell r="AI1140">
            <v>4</v>
          </cell>
          <cell r="AJ1140" t="str">
            <v>NULL</v>
          </cell>
          <cell r="AK1140" t="str">
            <v>NULL</v>
          </cell>
          <cell r="AL1140" t="str">
            <v>NULL</v>
          </cell>
        </row>
        <row r="1141">
          <cell r="A1141">
            <v>138799</v>
          </cell>
          <cell r="B1141">
            <v>3302038</v>
          </cell>
          <cell r="C1141" t="str">
            <v>Nansen Primary School</v>
          </cell>
          <cell r="D1141" t="str">
            <v>West Midlands</v>
          </cell>
          <cell r="E1141" t="str">
            <v>West Midlands</v>
          </cell>
          <cell r="F1141" t="str">
            <v>Birmingham</v>
          </cell>
          <cell r="G1141" t="str">
            <v>Birmingham, Hodge Hill</v>
          </cell>
          <cell r="H1141" t="str">
            <v>B8 3HG</v>
          </cell>
          <cell r="I1141" t="str">
            <v>Academy Sponsor Led</v>
          </cell>
          <cell r="J1141" t="str">
            <v>Primary</v>
          </cell>
          <cell r="K1141" t="str">
            <v>Not applicable</v>
          </cell>
          <cell r="L1141">
            <v>10005194</v>
          </cell>
          <cell r="M1141">
            <v>42347</v>
          </cell>
          <cell r="N1141">
            <v>42348</v>
          </cell>
          <cell r="O1141" t="str">
            <v>Schools into Special Measures Visit 5</v>
          </cell>
          <cell r="P1141" t="str">
            <v>Schools - S8</v>
          </cell>
          <cell r="Q1141" t="str">
            <v>NULL</v>
          </cell>
          <cell r="R1141" t="str">
            <v>NULL</v>
          </cell>
          <cell r="S1141" t="str">
            <v>NULL</v>
          </cell>
          <cell r="T1141" t="str">
            <v>NULL</v>
          </cell>
          <cell r="U1141" t="str">
            <v>NULL</v>
          </cell>
          <cell r="V1141" t="str">
            <v>NULL</v>
          </cell>
          <cell r="W1141" t="str">
            <v>NULL</v>
          </cell>
          <cell r="X1141" t="str">
            <v>NULL</v>
          </cell>
          <cell r="Y1141" t="str">
            <v>NULL</v>
          </cell>
          <cell r="Z1141" t="str">
            <v>NULL</v>
          </cell>
          <cell r="AA1141" t="str">
            <v>NULL</v>
          </cell>
          <cell r="AB1141" t="str">
            <v>NULL</v>
          </cell>
          <cell r="AC1141" t="str">
            <v>NULL</v>
          </cell>
          <cell r="AD1141">
            <v>4</v>
          </cell>
          <cell r="AE1141" t="str">
            <v>SM</v>
          </cell>
          <cell r="AF1141">
            <v>3</v>
          </cell>
          <cell r="AG1141">
            <v>3</v>
          </cell>
          <cell r="AH1141">
            <v>4</v>
          </cell>
          <cell r="AI1141">
            <v>4</v>
          </cell>
          <cell r="AJ1141" t="str">
            <v>NULL</v>
          </cell>
          <cell r="AK1141" t="str">
            <v>NULL</v>
          </cell>
          <cell r="AL1141" t="str">
            <v>NULL</v>
          </cell>
        </row>
        <row r="1142">
          <cell r="A1142">
            <v>138836</v>
          </cell>
          <cell r="B1142">
            <v>8304197</v>
          </cell>
          <cell r="C1142" t="str">
            <v>The Bolsover School</v>
          </cell>
          <cell r="D1142" t="str">
            <v>East Midlands</v>
          </cell>
          <cell r="E1142" t="str">
            <v>East Midlands</v>
          </cell>
          <cell r="F1142" t="str">
            <v>Derbyshire</v>
          </cell>
          <cell r="G1142" t="str">
            <v>Bolsover</v>
          </cell>
          <cell r="H1142" t="str">
            <v>S44 6XA</v>
          </cell>
          <cell r="I1142" t="str">
            <v>Academy Converter</v>
          </cell>
          <cell r="J1142" t="str">
            <v>Secondary</v>
          </cell>
          <cell r="K1142" t="str">
            <v>Does not have a sixth form</v>
          </cell>
          <cell r="L1142">
            <v>10009738</v>
          </cell>
          <cell r="M1142">
            <v>42327</v>
          </cell>
          <cell r="N1142">
            <v>42327</v>
          </cell>
          <cell r="O1142" t="str">
            <v>Requires Improvement monitoring Visit 2</v>
          </cell>
          <cell r="P1142" t="str">
            <v>Schools - S8</v>
          </cell>
          <cell r="Q1142">
            <v>112963</v>
          </cell>
          <cell r="R1142" t="str">
            <v>NULL</v>
          </cell>
          <cell r="S1142" t="str">
            <v>NULL</v>
          </cell>
          <cell r="T1142" t="str">
            <v>NULL</v>
          </cell>
          <cell r="U1142" t="str">
            <v>NULL</v>
          </cell>
          <cell r="V1142" t="str">
            <v>NULL</v>
          </cell>
          <cell r="W1142" t="str">
            <v>NULL</v>
          </cell>
          <cell r="X1142" t="str">
            <v>NULL</v>
          </cell>
          <cell r="Y1142" t="str">
            <v>NULL</v>
          </cell>
          <cell r="Z1142" t="str">
            <v>NULL</v>
          </cell>
          <cell r="AA1142" t="str">
            <v>NULL</v>
          </cell>
          <cell r="AB1142" t="str">
            <v>NULL</v>
          </cell>
          <cell r="AC1142" t="str">
            <v>NULL</v>
          </cell>
          <cell r="AD1142">
            <v>3</v>
          </cell>
          <cell r="AE1142" t="str">
            <v>NULL</v>
          </cell>
          <cell r="AF1142">
            <v>3</v>
          </cell>
          <cell r="AG1142">
            <v>3</v>
          </cell>
          <cell r="AH1142">
            <v>3</v>
          </cell>
          <cell r="AI1142">
            <v>3</v>
          </cell>
          <cell r="AJ1142" t="str">
            <v>NULL</v>
          </cell>
          <cell r="AK1142" t="str">
            <v>NULL</v>
          </cell>
          <cell r="AL1142" t="str">
            <v>NULL</v>
          </cell>
        </row>
        <row r="1143">
          <cell r="A1143">
            <v>138837</v>
          </cell>
          <cell r="B1143">
            <v>8914119</v>
          </cell>
          <cell r="C1143" t="str">
            <v>The Bramcote School</v>
          </cell>
          <cell r="D1143" t="str">
            <v>East Midlands</v>
          </cell>
          <cell r="E1143" t="str">
            <v>East Midlands</v>
          </cell>
          <cell r="F1143" t="str">
            <v>Nottinghamshire</v>
          </cell>
          <cell r="G1143" t="str">
            <v>Broxtowe</v>
          </cell>
          <cell r="H1143" t="str">
            <v>NG9 3GD</v>
          </cell>
          <cell r="I1143" t="str">
            <v>Academy Converter</v>
          </cell>
          <cell r="J1143" t="str">
            <v>Secondary</v>
          </cell>
          <cell r="K1143" t="str">
            <v>Does not have a sixth form</v>
          </cell>
          <cell r="L1143">
            <v>10005947</v>
          </cell>
          <cell r="M1143">
            <v>42311</v>
          </cell>
          <cell r="N1143">
            <v>42311</v>
          </cell>
          <cell r="O1143" t="str">
            <v>Requires Improvement monitoring Visit 1</v>
          </cell>
          <cell r="P1143" t="str">
            <v>Schools - S8</v>
          </cell>
          <cell r="Q1143">
            <v>122853</v>
          </cell>
          <cell r="R1143" t="str">
            <v>NULL</v>
          </cell>
          <cell r="S1143" t="str">
            <v>NULL</v>
          </cell>
          <cell r="T1143" t="str">
            <v>NULL</v>
          </cell>
          <cell r="U1143" t="str">
            <v>NULL</v>
          </cell>
          <cell r="V1143" t="str">
            <v>NULL</v>
          </cell>
          <cell r="W1143" t="str">
            <v>NULL</v>
          </cell>
          <cell r="X1143" t="str">
            <v>NULL</v>
          </cell>
          <cell r="Y1143" t="str">
            <v>NULL</v>
          </cell>
          <cell r="Z1143" t="str">
            <v>NULL</v>
          </cell>
          <cell r="AA1143" t="str">
            <v>NULL</v>
          </cell>
          <cell r="AB1143" t="str">
            <v>NULL</v>
          </cell>
          <cell r="AC1143" t="str">
            <v>NULL</v>
          </cell>
          <cell r="AD1143">
            <v>3</v>
          </cell>
          <cell r="AE1143" t="str">
            <v>NULL</v>
          </cell>
          <cell r="AF1143">
            <v>3</v>
          </cell>
          <cell r="AG1143">
            <v>3</v>
          </cell>
          <cell r="AH1143">
            <v>3</v>
          </cell>
          <cell r="AI1143">
            <v>3</v>
          </cell>
          <cell r="AJ1143" t="str">
            <v>NULL</v>
          </cell>
          <cell r="AK1143">
            <v>9</v>
          </cell>
          <cell r="AL1143">
            <v>9</v>
          </cell>
        </row>
        <row r="1144">
          <cell r="A1144">
            <v>138894</v>
          </cell>
          <cell r="B1144">
            <v>8554033</v>
          </cell>
          <cell r="C1144" t="str">
            <v>Wigston College</v>
          </cell>
          <cell r="D1144" t="str">
            <v>East Midlands</v>
          </cell>
          <cell r="E1144" t="str">
            <v>East Midlands</v>
          </cell>
          <cell r="F1144" t="str">
            <v>Leicestershire</v>
          </cell>
          <cell r="G1144" t="str">
            <v>Harborough</v>
          </cell>
          <cell r="H1144" t="str">
            <v>LE18 2DS</v>
          </cell>
          <cell r="I1144" t="str">
            <v>Academy Converter</v>
          </cell>
          <cell r="J1144" t="str">
            <v>Secondary</v>
          </cell>
          <cell r="K1144" t="str">
            <v>Has a sixth form</v>
          </cell>
          <cell r="L1144">
            <v>10006297</v>
          </cell>
          <cell r="M1144">
            <v>42346</v>
          </cell>
          <cell r="N1144">
            <v>42347</v>
          </cell>
          <cell r="O1144" t="str">
            <v>Schools into Special Measures Visit 1</v>
          </cell>
          <cell r="P1144" t="str">
            <v>Schools - S8</v>
          </cell>
          <cell r="Q1144">
            <v>120256</v>
          </cell>
          <cell r="R1144" t="str">
            <v>NULL</v>
          </cell>
          <cell r="S1144" t="str">
            <v>NULL</v>
          </cell>
          <cell r="T1144" t="str">
            <v>NULL</v>
          </cell>
          <cell r="U1144" t="str">
            <v>NULL</v>
          </cell>
          <cell r="V1144" t="str">
            <v>NULL</v>
          </cell>
          <cell r="W1144" t="str">
            <v>NULL</v>
          </cell>
          <cell r="X1144" t="str">
            <v>NULL</v>
          </cell>
          <cell r="Y1144" t="str">
            <v>NULL</v>
          </cell>
          <cell r="Z1144" t="str">
            <v>NULL</v>
          </cell>
          <cell r="AA1144" t="str">
            <v>NULL</v>
          </cell>
          <cell r="AB1144" t="str">
            <v>NULL</v>
          </cell>
          <cell r="AC1144" t="str">
            <v>NULL</v>
          </cell>
          <cell r="AD1144">
            <v>4</v>
          </cell>
          <cell r="AE1144" t="str">
            <v>SM</v>
          </cell>
          <cell r="AF1144">
            <v>4</v>
          </cell>
          <cell r="AG1144">
            <v>4</v>
          </cell>
          <cell r="AH1144">
            <v>4</v>
          </cell>
          <cell r="AI1144">
            <v>4</v>
          </cell>
          <cell r="AJ1144" t="str">
            <v>NULL</v>
          </cell>
          <cell r="AK1144">
            <v>9</v>
          </cell>
          <cell r="AL1144">
            <v>3</v>
          </cell>
        </row>
        <row r="1145">
          <cell r="A1145">
            <v>138895</v>
          </cell>
          <cell r="B1145">
            <v>8454044</v>
          </cell>
          <cell r="C1145" t="str">
            <v>Bexhill High Academy</v>
          </cell>
          <cell r="D1145" t="str">
            <v>South East</v>
          </cell>
          <cell r="E1145" t="str">
            <v>South East</v>
          </cell>
          <cell r="F1145" t="str">
            <v>East Sussex</v>
          </cell>
          <cell r="G1145" t="str">
            <v>Bexhill and Battle</v>
          </cell>
          <cell r="H1145" t="str">
            <v>TN39 4BY</v>
          </cell>
          <cell r="I1145" t="str">
            <v>Academy Converter</v>
          </cell>
          <cell r="J1145" t="str">
            <v>Secondary</v>
          </cell>
          <cell r="K1145" t="str">
            <v>Does not have a sixth form</v>
          </cell>
          <cell r="L1145">
            <v>10005920</v>
          </cell>
          <cell r="M1145">
            <v>42275</v>
          </cell>
          <cell r="N1145">
            <v>42275</v>
          </cell>
          <cell r="O1145" t="str">
            <v>Requires Improvement monitoring Visit 1</v>
          </cell>
          <cell r="P1145" t="str">
            <v>Schools - S8</v>
          </cell>
          <cell r="Q1145">
            <v>114595</v>
          </cell>
          <cell r="R1145" t="str">
            <v>NULL</v>
          </cell>
          <cell r="S1145" t="str">
            <v>NULL</v>
          </cell>
          <cell r="T1145" t="str">
            <v>NULL</v>
          </cell>
          <cell r="U1145" t="str">
            <v>NULL</v>
          </cell>
          <cell r="V1145" t="str">
            <v>NULL</v>
          </cell>
          <cell r="W1145" t="str">
            <v>NULL</v>
          </cell>
          <cell r="X1145" t="str">
            <v>NULL</v>
          </cell>
          <cell r="Y1145" t="str">
            <v>NULL</v>
          </cell>
          <cell r="Z1145" t="str">
            <v>NULL</v>
          </cell>
          <cell r="AA1145" t="str">
            <v>NULL</v>
          </cell>
          <cell r="AB1145" t="str">
            <v>NULL</v>
          </cell>
          <cell r="AC1145" t="str">
            <v>NULL</v>
          </cell>
          <cell r="AD1145">
            <v>3</v>
          </cell>
          <cell r="AE1145" t="str">
            <v>NULL</v>
          </cell>
          <cell r="AF1145">
            <v>3</v>
          </cell>
          <cell r="AG1145">
            <v>3</v>
          </cell>
          <cell r="AH1145">
            <v>3</v>
          </cell>
          <cell r="AI1145">
            <v>3</v>
          </cell>
          <cell r="AJ1145" t="str">
            <v>NULL</v>
          </cell>
          <cell r="AK1145">
            <v>9</v>
          </cell>
          <cell r="AL1145">
            <v>9</v>
          </cell>
        </row>
        <row r="1146">
          <cell r="A1146">
            <v>138920</v>
          </cell>
          <cell r="B1146">
            <v>8504006</v>
          </cell>
          <cell r="C1146" t="str">
            <v>Winton Community Academy</v>
          </cell>
          <cell r="D1146" t="str">
            <v>South East</v>
          </cell>
          <cell r="E1146" t="str">
            <v>South East</v>
          </cell>
          <cell r="F1146" t="str">
            <v>Hampshire</v>
          </cell>
          <cell r="G1146" t="str">
            <v>North West Hampshire</v>
          </cell>
          <cell r="H1146" t="str">
            <v>SP10 2PS</v>
          </cell>
          <cell r="I1146" t="str">
            <v>Academy Sponsor Led</v>
          </cell>
          <cell r="J1146" t="str">
            <v>Secondary</v>
          </cell>
          <cell r="K1146" t="str">
            <v>Not applicable</v>
          </cell>
          <cell r="L1146">
            <v>10004239</v>
          </cell>
          <cell r="M1146">
            <v>42278</v>
          </cell>
          <cell r="N1146">
            <v>42279</v>
          </cell>
          <cell r="O1146" t="str">
            <v>Schools into Special Measures Visit 4</v>
          </cell>
          <cell r="P1146" t="str">
            <v>Schools - S8</v>
          </cell>
          <cell r="Q1146" t="str">
            <v>NULL</v>
          </cell>
          <cell r="R1146" t="str">
            <v>NULL</v>
          </cell>
          <cell r="S1146" t="str">
            <v>NULL</v>
          </cell>
          <cell r="T1146" t="str">
            <v>NULL</v>
          </cell>
          <cell r="U1146" t="str">
            <v>NULL</v>
          </cell>
          <cell r="V1146" t="str">
            <v>NULL</v>
          </cell>
          <cell r="W1146" t="str">
            <v>NULL</v>
          </cell>
          <cell r="X1146" t="str">
            <v>NULL</v>
          </cell>
          <cell r="Y1146" t="str">
            <v>NULL</v>
          </cell>
          <cell r="Z1146" t="str">
            <v>NULL</v>
          </cell>
          <cell r="AA1146" t="str">
            <v>NULL</v>
          </cell>
          <cell r="AB1146" t="str">
            <v>NULL</v>
          </cell>
          <cell r="AC1146" t="str">
            <v>NULL</v>
          </cell>
          <cell r="AD1146">
            <v>4</v>
          </cell>
          <cell r="AE1146" t="str">
            <v>SM</v>
          </cell>
          <cell r="AF1146">
            <v>4</v>
          </cell>
          <cell r="AG1146">
            <v>4</v>
          </cell>
          <cell r="AH1146">
            <v>4</v>
          </cell>
          <cell r="AI1146">
            <v>4</v>
          </cell>
          <cell r="AJ1146" t="str">
            <v>NULL</v>
          </cell>
          <cell r="AK1146" t="str">
            <v>NULL</v>
          </cell>
          <cell r="AL1146" t="str">
            <v>NULL</v>
          </cell>
        </row>
        <row r="1147">
          <cell r="A1147">
            <v>138936</v>
          </cell>
          <cell r="B1147">
            <v>8604123</v>
          </cell>
          <cell r="C1147" t="str">
            <v>Wilnecote High School</v>
          </cell>
          <cell r="D1147" t="str">
            <v>West Midlands</v>
          </cell>
          <cell r="E1147" t="str">
            <v>West Midlands</v>
          </cell>
          <cell r="F1147" t="str">
            <v>Staffordshire</v>
          </cell>
          <cell r="G1147" t="str">
            <v>Tamworth</v>
          </cell>
          <cell r="H1147" t="str">
            <v>B77 5LF</v>
          </cell>
          <cell r="I1147" t="str">
            <v>Academy Converter</v>
          </cell>
          <cell r="J1147" t="str">
            <v>Secondary</v>
          </cell>
          <cell r="K1147" t="str">
            <v>Does not have a sixth form</v>
          </cell>
          <cell r="L1147">
            <v>10003989</v>
          </cell>
          <cell r="M1147">
            <v>42326</v>
          </cell>
          <cell r="N1147">
            <v>42327</v>
          </cell>
          <cell r="O1147" t="str">
            <v>Schools into Special Measures Visit 3</v>
          </cell>
          <cell r="P1147" t="str">
            <v>Schools - S8</v>
          </cell>
          <cell r="Q1147">
            <v>124420</v>
          </cell>
          <cell r="R1147" t="str">
            <v>NULL</v>
          </cell>
          <cell r="S1147" t="str">
            <v>NULL</v>
          </cell>
          <cell r="T1147" t="str">
            <v>NULL</v>
          </cell>
          <cell r="U1147" t="str">
            <v>NULL</v>
          </cell>
          <cell r="V1147" t="str">
            <v>NULL</v>
          </cell>
          <cell r="W1147" t="str">
            <v>NULL</v>
          </cell>
          <cell r="X1147" t="str">
            <v>NULL</v>
          </cell>
          <cell r="Y1147" t="str">
            <v>NULL</v>
          </cell>
          <cell r="Z1147" t="str">
            <v>NULL</v>
          </cell>
          <cell r="AA1147" t="str">
            <v>NULL</v>
          </cell>
          <cell r="AB1147" t="str">
            <v>NULL</v>
          </cell>
          <cell r="AC1147" t="str">
            <v>NULL</v>
          </cell>
          <cell r="AD1147">
            <v>4</v>
          </cell>
          <cell r="AE1147" t="str">
            <v>SM</v>
          </cell>
          <cell r="AF1147">
            <v>4</v>
          </cell>
          <cell r="AG1147">
            <v>4</v>
          </cell>
          <cell r="AH1147">
            <v>4</v>
          </cell>
          <cell r="AI1147">
            <v>4</v>
          </cell>
          <cell r="AJ1147" t="str">
            <v>NULL</v>
          </cell>
          <cell r="AK1147">
            <v>9</v>
          </cell>
          <cell r="AL1147">
            <v>9</v>
          </cell>
        </row>
        <row r="1148">
          <cell r="A1148">
            <v>138948</v>
          </cell>
          <cell r="B1148">
            <v>8884135</v>
          </cell>
          <cell r="C1148" t="str">
            <v>Penwortham Priory Academy</v>
          </cell>
          <cell r="D1148" t="str">
            <v>North West</v>
          </cell>
          <cell r="E1148" t="str">
            <v>North West</v>
          </cell>
          <cell r="F1148" t="str">
            <v>Lancashire</v>
          </cell>
          <cell r="G1148" t="str">
            <v>South Ribble</v>
          </cell>
          <cell r="H1148" t="str">
            <v>PR1 0JE</v>
          </cell>
          <cell r="I1148" t="str">
            <v>Academy Converter</v>
          </cell>
          <cell r="J1148" t="str">
            <v>Secondary</v>
          </cell>
          <cell r="K1148" t="str">
            <v>Does not have a sixth form</v>
          </cell>
          <cell r="L1148">
            <v>10005523</v>
          </cell>
          <cell r="M1148">
            <v>42325</v>
          </cell>
          <cell r="N1148">
            <v>42326</v>
          </cell>
          <cell r="O1148" t="str">
            <v>Maintained Academy and School Short inspection</v>
          </cell>
          <cell r="P1148" t="str">
            <v>Schools - S8 deemed S5</v>
          </cell>
          <cell r="Q1148">
            <v>119739</v>
          </cell>
          <cell r="R1148">
            <v>3</v>
          </cell>
          <cell r="S1148" t="str">
            <v>NULL</v>
          </cell>
          <cell r="T1148">
            <v>3</v>
          </cell>
          <cell r="U1148">
            <v>3</v>
          </cell>
          <cell r="V1148">
            <v>2</v>
          </cell>
          <cell r="W1148">
            <v>3</v>
          </cell>
          <cell r="X1148" t="str">
            <v>NULL</v>
          </cell>
          <cell r="Y1148" t="str">
            <v>NULL</v>
          </cell>
          <cell r="Z1148" t="str">
            <v>NULL</v>
          </cell>
          <cell r="AA1148" t="str">
            <v>NULL</v>
          </cell>
          <cell r="AB1148" t="str">
            <v>NULL</v>
          </cell>
          <cell r="AC1148" t="str">
            <v>NULL</v>
          </cell>
          <cell r="AD1148">
            <v>2</v>
          </cell>
          <cell r="AE1148" t="str">
            <v>NULL</v>
          </cell>
          <cell r="AF1148">
            <v>2</v>
          </cell>
          <cell r="AG1148">
            <v>2</v>
          </cell>
          <cell r="AH1148">
            <v>2</v>
          </cell>
          <cell r="AI1148">
            <v>2</v>
          </cell>
          <cell r="AJ1148" t="str">
            <v>NULL</v>
          </cell>
          <cell r="AK1148" t="str">
            <v>NULL</v>
          </cell>
          <cell r="AL1148" t="str">
            <v>NULL</v>
          </cell>
        </row>
        <row r="1149">
          <cell r="A1149">
            <v>138984</v>
          </cell>
          <cell r="B1149">
            <v>9282049</v>
          </cell>
          <cell r="C1149" t="str">
            <v>Blackthorn Primary School</v>
          </cell>
          <cell r="D1149" t="str">
            <v>East Midlands</v>
          </cell>
          <cell r="E1149" t="str">
            <v>East Midlands</v>
          </cell>
          <cell r="F1149" t="str">
            <v>Northamptonshire</v>
          </cell>
          <cell r="G1149" t="str">
            <v>Northampton North</v>
          </cell>
          <cell r="H1149" t="str">
            <v>NN3 8EP</v>
          </cell>
          <cell r="I1149" t="str">
            <v>Academy Sponsor Led</v>
          </cell>
          <cell r="J1149" t="str">
            <v>Primary</v>
          </cell>
          <cell r="K1149" t="str">
            <v>Does not have a sixth form</v>
          </cell>
          <cell r="L1149">
            <v>10005357</v>
          </cell>
          <cell r="M1149">
            <v>42353</v>
          </cell>
          <cell r="N1149">
            <v>42354</v>
          </cell>
          <cell r="O1149" t="str">
            <v>Schools into Special Measures Visit 4</v>
          </cell>
          <cell r="P1149" t="str">
            <v>Schools - S8</v>
          </cell>
          <cell r="Q1149" t="str">
            <v>NULL</v>
          </cell>
          <cell r="R1149" t="str">
            <v>NULL</v>
          </cell>
          <cell r="S1149" t="str">
            <v>NULL</v>
          </cell>
          <cell r="T1149" t="str">
            <v>NULL</v>
          </cell>
          <cell r="U1149" t="str">
            <v>NULL</v>
          </cell>
          <cell r="V1149" t="str">
            <v>NULL</v>
          </cell>
          <cell r="W1149" t="str">
            <v>NULL</v>
          </cell>
          <cell r="X1149" t="str">
            <v>NULL</v>
          </cell>
          <cell r="Y1149" t="str">
            <v>NULL</v>
          </cell>
          <cell r="Z1149" t="str">
            <v>NULL</v>
          </cell>
          <cell r="AA1149" t="str">
            <v>NULL</v>
          </cell>
          <cell r="AB1149" t="str">
            <v>NULL</v>
          </cell>
          <cell r="AC1149" t="str">
            <v>NULL</v>
          </cell>
          <cell r="AD1149">
            <v>4</v>
          </cell>
          <cell r="AE1149" t="str">
            <v>SM</v>
          </cell>
          <cell r="AF1149">
            <v>4</v>
          </cell>
          <cell r="AG1149">
            <v>4</v>
          </cell>
          <cell r="AH1149">
            <v>3</v>
          </cell>
          <cell r="AI1149">
            <v>4</v>
          </cell>
          <cell r="AJ1149" t="str">
            <v>NULL</v>
          </cell>
          <cell r="AK1149" t="str">
            <v>NULL</v>
          </cell>
          <cell r="AL1149" t="str">
            <v>NULL</v>
          </cell>
        </row>
        <row r="1150">
          <cell r="A1150">
            <v>138996</v>
          </cell>
          <cell r="B1150">
            <v>8812031</v>
          </cell>
          <cell r="C1150" t="str">
            <v>Kingsmoor Academy</v>
          </cell>
          <cell r="D1150" t="str">
            <v>East of England</v>
          </cell>
          <cell r="E1150" t="str">
            <v>East of England</v>
          </cell>
          <cell r="F1150" t="str">
            <v>Essex</v>
          </cell>
          <cell r="G1150" t="str">
            <v>Harlow</v>
          </cell>
          <cell r="H1150" t="str">
            <v>CM18 7PS</v>
          </cell>
          <cell r="I1150" t="str">
            <v>Academy Sponsor Led</v>
          </cell>
          <cell r="J1150" t="str">
            <v>Primary</v>
          </cell>
          <cell r="K1150" t="str">
            <v>Does not have a sixth form</v>
          </cell>
          <cell r="L1150">
            <v>10009990</v>
          </cell>
          <cell r="M1150">
            <v>42342</v>
          </cell>
          <cell r="N1150">
            <v>42342</v>
          </cell>
          <cell r="O1150" t="str">
            <v>Requires Improvement monitoring Visit 2</v>
          </cell>
          <cell r="P1150" t="str">
            <v>Schools - S8</v>
          </cell>
          <cell r="Q1150" t="str">
            <v>NULL</v>
          </cell>
          <cell r="R1150" t="str">
            <v>NULL</v>
          </cell>
          <cell r="S1150" t="str">
            <v>NULL</v>
          </cell>
          <cell r="T1150" t="str">
            <v>NULL</v>
          </cell>
          <cell r="U1150" t="str">
            <v>NULL</v>
          </cell>
          <cell r="V1150" t="str">
            <v>NULL</v>
          </cell>
          <cell r="W1150" t="str">
            <v>NULL</v>
          </cell>
          <cell r="X1150" t="str">
            <v>NULL</v>
          </cell>
          <cell r="Y1150" t="str">
            <v>NULL</v>
          </cell>
          <cell r="Z1150" t="str">
            <v>NULL</v>
          </cell>
          <cell r="AA1150" t="str">
            <v>NULL</v>
          </cell>
          <cell r="AB1150" t="str">
            <v>NULL</v>
          </cell>
          <cell r="AC1150" t="str">
            <v>NULL</v>
          </cell>
          <cell r="AD1150">
            <v>3</v>
          </cell>
          <cell r="AE1150" t="str">
            <v>NULL</v>
          </cell>
          <cell r="AF1150">
            <v>3</v>
          </cell>
          <cell r="AG1150">
            <v>3</v>
          </cell>
          <cell r="AH1150">
            <v>3</v>
          </cell>
          <cell r="AI1150">
            <v>3</v>
          </cell>
          <cell r="AJ1150" t="str">
            <v>NULL</v>
          </cell>
          <cell r="AK1150" t="str">
            <v>NULL</v>
          </cell>
          <cell r="AL1150" t="str">
            <v>NULL</v>
          </cell>
        </row>
        <row r="1151">
          <cell r="A1151">
            <v>138998</v>
          </cell>
          <cell r="B1151">
            <v>3302075</v>
          </cell>
          <cell r="C1151" t="str">
            <v>Mansfield Green E-ACT Academy</v>
          </cell>
          <cell r="D1151" t="str">
            <v>West Midlands</v>
          </cell>
          <cell r="E1151" t="str">
            <v>West Midlands</v>
          </cell>
          <cell r="F1151" t="str">
            <v>Birmingham</v>
          </cell>
          <cell r="G1151" t="str">
            <v>Birmingham, Ladywood</v>
          </cell>
          <cell r="H1151" t="str">
            <v>B6 5NH</v>
          </cell>
          <cell r="I1151" t="str">
            <v>Academy Sponsor Led</v>
          </cell>
          <cell r="J1151" t="str">
            <v>Primary</v>
          </cell>
          <cell r="K1151" t="str">
            <v>Does not have a sixth form</v>
          </cell>
          <cell r="L1151">
            <v>10004092</v>
          </cell>
          <cell r="M1151">
            <v>42339</v>
          </cell>
          <cell r="N1151">
            <v>42340</v>
          </cell>
          <cell r="O1151" t="str">
            <v>Schools into Special Measures Visit 3</v>
          </cell>
          <cell r="P1151" t="str">
            <v>Schools - S8</v>
          </cell>
          <cell r="Q1151" t="str">
            <v>NULL</v>
          </cell>
          <cell r="R1151" t="str">
            <v>NULL</v>
          </cell>
          <cell r="S1151" t="str">
            <v>NULL</v>
          </cell>
          <cell r="T1151" t="str">
            <v>NULL</v>
          </cell>
          <cell r="U1151" t="str">
            <v>NULL</v>
          </cell>
          <cell r="V1151" t="str">
            <v>NULL</v>
          </cell>
          <cell r="W1151" t="str">
            <v>NULL</v>
          </cell>
          <cell r="X1151" t="str">
            <v>NULL</v>
          </cell>
          <cell r="Y1151" t="str">
            <v>NULL</v>
          </cell>
          <cell r="Z1151" t="str">
            <v>NULL</v>
          </cell>
          <cell r="AA1151" t="str">
            <v>NULL</v>
          </cell>
          <cell r="AB1151" t="str">
            <v>NULL</v>
          </cell>
          <cell r="AC1151" t="str">
            <v>NULL</v>
          </cell>
          <cell r="AD1151">
            <v>4</v>
          </cell>
          <cell r="AE1151" t="str">
            <v>SM</v>
          </cell>
          <cell r="AF1151">
            <v>4</v>
          </cell>
          <cell r="AG1151">
            <v>4</v>
          </cell>
          <cell r="AH1151">
            <v>3</v>
          </cell>
          <cell r="AI1151">
            <v>4</v>
          </cell>
          <cell r="AJ1151" t="str">
            <v>NULL</v>
          </cell>
          <cell r="AK1151">
            <v>3</v>
          </cell>
          <cell r="AL1151">
            <v>9</v>
          </cell>
        </row>
        <row r="1152">
          <cell r="A1152">
            <v>139000</v>
          </cell>
          <cell r="B1152">
            <v>3302078</v>
          </cell>
          <cell r="C1152" t="str">
            <v>Moor Green Primary Academy</v>
          </cell>
          <cell r="D1152" t="str">
            <v>West Midlands</v>
          </cell>
          <cell r="E1152" t="str">
            <v>West Midlands</v>
          </cell>
          <cell r="F1152" t="str">
            <v>Birmingham</v>
          </cell>
          <cell r="G1152" t="str">
            <v>Birmingham, Hall Green</v>
          </cell>
          <cell r="H1152" t="str">
            <v>B13 8QP</v>
          </cell>
          <cell r="I1152" t="str">
            <v>Academy Sponsor Led</v>
          </cell>
          <cell r="J1152" t="str">
            <v>Primary</v>
          </cell>
          <cell r="K1152" t="str">
            <v>Does not have a sixth form</v>
          </cell>
          <cell r="L1152">
            <v>10005246</v>
          </cell>
          <cell r="M1152">
            <v>42353</v>
          </cell>
          <cell r="N1152">
            <v>42354</v>
          </cell>
          <cell r="O1152" t="str">
            <v>Schools into Special Measures Visit 4</v>
          </cell>
          <cell r="P1152" t="str">
            <v>Schools - S8</v>
          </cell>
          <cell r="Q1152" t="str">
            <v>NULL</v>
          </cell>
          <cell r="R1152" t="str">
            <v>NULL</v>
          </cell>
          <cell r="S1152" t="str">
            <v>NULL</v>
          </cell>
          <cell r="T1152" t="str">
            <v>NULL</v>
          </cell>
          <cell r="U1152" t="str">
            <v>NULL</v>
          </cell>
          <cell r="V1152" t="str">
            <v>NULL</v>
          </cell>
          <cell r="W1152" t="str">
            <v>NULL</v>
          </cell>
          <cell r="X1152" t="str">
            <v>NULL</v>
          </cell>
          <cell r="Y1152" t="str">
            <v>NULL</v>
          </cell>
          <cell r="Z1152" t="str">
            <v>NULL</v>
          </cell>
          <cell r="AA1152" t="str">
            <v>NULL</v>
          </cell>
          <cell r="AB1152" t="str">
            <v>NULL</v>
          </cell>
          <cell r="AC1152" t="str">
            <v>NULL</v>
          </cell>
          <cell r="AD1152">
            <v>4</v>
          </cell>
          <cell r="AE1152" t="str">
            <v>SM</v>
          </cell>
          <cell r="AF1152">
            <v>4</v>
          </cell>
          <cell r="AG1152">
            <v>4</v>
          </cell>
          <cell r="AH1152">
            <v>4</v>
          </cell>
          <cell r="AI1152">
            <v>4</v>
          </cell>
          <cell r="AJ1152" t="str">
            <v>NULL</v>
          </cell>
          <cell r="AK1152">
            <v>2</v>
          </cell>
          <cell r="AL1152">
            <v>9</v>
          </cell>
        </row>
        <row r="1153">
          <cell r="A1153">
            <v>139004</v>
          </cell>
          <cell r="B1153">
            <v>3702015</v>
          </cell>
          <cell r="C1153" t="str">
            <v>Shafton Primary Academy</v>
          </cell>
          <cell r="D1153" t="str">
            <v>Yorkshire and the Humber</v>
          </cell>
          <cell r="E1153" t="str">
            <v>North East, Yorkshire and the Humber</v>
          </cell>
          <cell r="F1153" t="str">
            <v>Barnsley</v>
          </cell>
          <cell r="G1153" t="str">
            <v>Barnsley East</v>
          </cell>
          <cell r="H1153" t="str">
            <v>S72 8QA</v>
          </cell>
          <cell r="I1153" t="str">
            <v>Academy Sponsor Led</v>
          </cell>
          <cell r="J1153" t="str">
            <v>Primary</v>
          </cell>
          <cell r="K1153" t="str">
            <v>Does not have a sixth form</v>
          </cell>
          <cell r="L1153">
            <v>10002175</v>
          </cell>
          <cell r="M1153">
            <v>42325</v>
          </cell>
          <cell r="N1153">
            <v>42326</v>
          </cell>
          <cell r="O1153" t="str">
            <v>Requires Improvement S5 Reinspection Visit 1</v>
          </cell>
          <cell r="P1153" t="str">
            <v>Schools - S5</v>
          </cell>
          <cell r="Q1153" t="str">
            <v>NULL</v>
          </cell>
          <cell r="R1153">
            <v>2</v>
          </cell>
          <cell r="S1153" t="str">
            <v>NULL</v>
          </cell>
          <cell r="T1153">
            <v>2</v>
          </cell>
          <cell r="U1153">
            <v>2</v>
          </cell>
          <cell r="V1153">
            <v>2</v>
          </cell>
          <cell r="W1153">
            <v>1</v>
          </cell>
          <cell r="X1153" t="str">
            <v>NULL</v>
          </cell>
          <cell r="Y1153">
            <v>1</v>
          </cell>
          <cell r="Z1153" t="str">
            <v>NULL</v>
          </cell>
          <cell r="AA1153" t="str">
            <v>NULL</v>
          </cell>
          <cell r="AB1153" t="str">
            <v>NULL</v>
          </cell>
          <cell r="AC1153" t="str">
            <v>NULL</v>
          </cell>
          <cell r="AD1153">
            <v>3</v>
          </cell>
          <cell r="AE1153" t="str">
            <v>NULL</v>
          </cell>
          <cell r="AF1153">
            <v>3</v>
          </cell>
          <cell r="AG1153">
            <v>3</v>
          </cell>
          <cell r="AH1153">
            <v>3</v>
          </cell>
          <cell r="AI1153">
            <v>3</v>
          </cell>
          <cell r="AJ1153" t="str">
            <v>NULL</v>
          </cell>
          <cell r="AK1153" t="str">
            <v>NULL</v>
          </cell>
          <cell r="AL1153" t="str">
            <v>NULL</v>
          </cell>
        </row>
        <row r="1154">
          <cell r="A1154">
            <v>139005</v>
          </cell>
          <cell r="B1154">
            <v>8552008</v>
          </cell>
          <cell r="C1154" t="str">
            <v>Beacon Academy</v>
          </cell>
          <cell r="D1154" t="str">
            <v>East Midlands</v>
          </cell>
          <cell r="E1154" t="str">
            <v>East Midlands</v>
          </cell>
          <cell r="F1154" t="str">
            <v>Leicestershire</v>
          </cell>
          <cell r="G1154" t="str">
            <v>Loughborough</v>
          </cell>
          <cell r="H1154" t="str">
            <v>LE11 2NF</v>
          </cell>
          <cell r="I1154" t="str">
            <v>Academy Sponsor Led</v>
          </cell>
          <cell r="J1154" t="str">
            <v>Primary</v>
          </cell>
          <cell r="K1154" t="str">
            <v>Does not have a sixth form</v>
          </cell>
          <cell r="L1154">
            <v>10001836</v>
          </cell>
          <cell r="M1154">
            <v>42326</v>
          </cell>
          <cell r="N1154">
            <v>42327</v>
          </cell>
          <cell r="O1154" t="str">
            <v>Requires Improvement S5 Reinspection Visit 1</v>
          </cell>
          <cell r="P1154" t="str">
            <v>Schools - S5</v>
          </cell>
          <cell r="Q1154" t="str">
            <v>NULL</v>
          </cell>
          <cell r="R1154">
            <v>3</v>
          </cell>
          <cell r="S1154" t="str">
            <v>NULL</v>
          </cell>
          <cell r="T1154">
            <v>3</v>
          </cell>
          <cell r="U1154">
            <v>3</v>
          </cell>
          <cell r="V1154">
            <v>3</v>
          </cell>
          <cell r="W1154">
            <v>3</v>
          </cell>
          <cell r="X1154" t="str">
            <v>NULL</v>
          </cell>
          <cell r="Y1154">
            <v>3</v>
          </cell>
          <cell r="Z1154" t="str">
            <v>NULL</v>
          </cell>
          <cell r="AA1154" t="str">
            <v>NULL</v>
          </cell>
          <cell r="AB1154" t="str">
            <v>NULL</v>
          </cell>
          <cell r="AC1154" t="str">
            <v>NULL</v>
          </cell>
          <cell r="AD1154">
            <v>3</v>
          </cell>
          <cell r="AE1154" t="str">
            <v>NULL</v>
          </cell>
          <cell r="AF1154">
            <v>3</v>
          </cell>
          <cell r="AG1154">
            <v>3</v>
          </cell>
          <cell r="AH1154">
            <v>3</v>
          </cell>
          <cell r="AI1154">
            <v>3</v>
          </cell>
          <cell r="AJ1154" t="str">
            <v>NULL</v>
          </cell>
          <cell r="AK1154" t="str">
            <v>NULL</v>
          </cell>
          <cell r="AL1154" t="str">
            <v>NULL</v>
          </cell>
        </row>
        <row r="1155">
          <cell r="A1155">
            <v>139006</v>
          </cell>
          <cell r="B1155">
            <v>3702016</v>
          </cell>
          <cell r="C1155" t="str">
            <v>St Helen's Primary Academy</v>
          </cell>
          <cell r="D1155" t="str">
            <v>Yorkshire and the Humber</v>
          </cell>
          <cell r="E1155" t="str">
            <v>North East, Yorkshire and the Humber</v>
          </cell>
          <cell r="F1155" t="str">
            <v>Barnsley</v>
          </cell>
          <cell r="G1155" t="str">
            <v>Barnsley Central</v>
          </cell>
          <cell r="H1155" t="str">
            <v>S71 2PS</v>
          </cell>
          <cell r="I1155" t="str">
            <v>Academy Sponsor Led</v>
          </cell>
          <cell r="J1155" t="str">
            <v>Primary</v>
          </cell>
          <cell r="K1155" t="str">
            <v>Does not have a sixth form</v>
          </cell>
          <cell r="L1155">
            <v>10002176</v>
          </cell>
          <cell r="M1155">
            <v>42325</v>
          </cell>
          <cell r="N1155">
            <v>42326</v>
          </cell>
          <cell r="O1155" t="str">
            <v>Requires Improvement S5 Reinspection Visit 1</v>
          </cell>
          <cell r="P1155" t="str">
            <v>Schools - S5</v>
          </cell>
          <cell r="Q1155" t="str">
            <v>NULL</v>
          </cell>
          <cell r="R1155">
            <v>3</v>
          </cell>
          <cell r="S1155" t="str">
            <v>NULL</v>
          </cell>
          <cell r="T1155">
            <v>3</v>
          </cell>
          <cell r="U1155">
            <v>3</v>
          </cell>
          <cell r="V1155">
            <v>2</v>
          </cell>
          <cell r="W1155">
            <v>2</v>
          </cell>
          <cell r="X1155" t="str">
            <v>NULL</v>
          </cell>
          <cell r="Y1155">
            <v>2</v>
          </cell>
          <cell r="Z1155" t="str">
            <v>NULL</v>
          </cell>
          <cell r="AA1155" t="str">
            <v>NULL</v>
          </cell>
          <cell r="AB1155" t="str">
            <v>NULL</v>
          </cell>
          <cell r="AC1155" t="str">
            <v>NULL</v>
          </cell>
          <cell r="AD1155">
            <v>3</v>
          </cell>
          <cell r="AE1155" t="str">
            <v>NULL</v>
          </cell>
          <cell r="AF1155">
            <v>3</v>
          </cell>
          <cell r="AG1155">
            <v>3</v>
          </cell>
          <cell r="AH1155">
            <v>2</v>
          </cell>
          <cell r="AI1155">
            <v>3</v>
          </cell>
          <cell r="AJ1155" t="str">
            <v>NULL</v>
          </cell>
          <cell r="AK1155" t="str">
            <v>NULL</v>
          </cell>
          <cell r="AL1155" t="str">
            <v>NULL</v>
          </cell>
        </row>
        <row r="1156">
          <cell r="A1156">
            <v>139009</v>
          </cell>
          <cell r="B1156">
            <v>8122010</v>
          </cell>
          <cell r="C1156" t="str">
            <v>Saint Mary's Catholic Voluntary Academy</v>
          </cell>
          <cell r="D1156" t="str">
            <v>Yorkshire and the Humber</v>
          </cell>
          <cell r="E1156" t="str">
            <v>North East, Yorkshire and the Humber</v>
          </cell>
          <cell r="F1156" t="str">
            <v>North East Lincolnshire</v>
          </cell>
          <cell r="G1156" t="str">
            <v>Great Grimsby</v>
          </cell>
          <cell r="H1156" t="str">
            <v>DN32 7JX</v>
          </cell>
          <cell r="I1156" t="str">
            <v>Academy Sponsor Led</v>
          </cell>
          <cell r="J1156" t="str">
            <v>Primary</v>
          </cell>
          <cell r="K1156" t="str">
            <v>Does not have a sixth form</v>
          </cell>
          <cell r="L1156">
            <v>10001634</v>
          </cell>
          <cell r="M1156">
            <v>42291</v>
          </cell>
          <cell r="N1156">
            <v>42292</v>
          </cell>
          <cell r="O1156" t="str">
            <v>Serious Weaknesses S5 Reinspection</v>
          </cell>
          <cell r="P1156" t="str">
            <v>Schools - S5</v>
          </cell>
          <cell r="Q1156" t="str">
            <v>NULL</v>
          </cell>
          <cell r="R1156">
            <v>3</v>
          </cell>
          <cell r="S1156" t="str">
            <v>NULL</v>
          </cell>
          <cell r="T1156">
            <v>3</v>
          </cell>
          <cell r="U1156">
            <v>3</v>
          </cell>
          <cell r="V1156">
            <v>2</v>
          </cell>
          <cell r="W1156">
            <v>2</v>
          </cell>
          <cell r="X1156" t="str">
            <v>NULL</v>
          </cell>
          <cell r="Y1156">
            <v>3</v>
          </cell>
          <cell r="Z1156" t="str">
            <v>NULL</v>
          </cell>
          <cell r="AA1156" t="str">
            <v>NULL</v>
          </cell>
          <cell r="AB1156" t="str">
            <v>NULL</v>
          </cell>
          <cell r="AC1156" t="str">
            <v>NULL</v>
          </cell>
          <cell r="AD1156">
            <v>4</v>
          </cell>
          <cell r="AE1156" t="str">
            <v>SWK</v>
          </cell>
          <cell r="AF1156">
            <v>4</v>
          </cell>
          <cell r="AG1156">
            <v>3</v>
          </cell>
          <cell r="AH1156">
            <v>3</v>
          </cell>
          <cell r="AI1156">
            <v>3</v>
          </cell>
          <cell r="AJ1156" t="str">
            <v>NULL</v>
          </cell>
          <cell r="AK1156" t="str">
            <v>NULL</v>
          </cell>
          <cell r="AL1156" t="str">
            <v>NULL</v>
          </cell>
        </row>
        <row r="1157">
          <cell r="A1157">
            <v>139021</v>
          </cell>
          <cell r="B1157">
            <v>8862017</v>
          </cell>
          <cell r="C1157" t="str">
            <v>Drapers Mills Primary Academy</v>
          </cell>
          <cell r="D1157" t="str">
            <v>South East</v>
          </cell>
          <cell r="E1157" t="str">
            <v>South East</v>
          </cell>
          <cell r="F1157" t="str">
            <v>Kent</v>
          </cell>
          <cell r="G1157" t="str">
            <v>North Thanet</v>
          </cell>
          <cell r="H1157" t="str">
            <v>CT9 2SP</v>
          </cell>
          <cell r="I1157" t="str">
            <v>Academy Sponsor Led</v>
          </cell>
          <cell r="J1157" t="str">
            <v>Primary</v>
          </cell>
          <cell r="K1157" t="str">
            <v>Does not have a sixth form</v>
          </cell>
          <cell r="L1157">
            <v>10005262</v>
          </cell>
          <cell r="M1157">
            <v>42269</v>
          </cell>
          <cell r="N1157">
            <v>42270</v>
          </cell>
          <cell r="O1157" t="str">
            <v>Schools into Special Measures Visit 3</v>
          </cell>
          <cell r="P1157" t="str">
            <v>Schools - S8</v>
          </cell>
          <cell r="Q1157" t="str">
            <v>NULL</v>
          </cell>
          <cell r="R1157" t="str">
            <v>NULL</v>
          </cell>
          <cell r="S1157" t="str">
            <v>NULL</v>
          </cell>
          <cell r="T1157" t="str">
            <v>NULL</v>
          </cell>
          <cell r="U1157" t="str">
            <v>NULL</v>
          </cell>
          <cell r="V1157" t="str">
            <v>NULL</v>
          </cell>
          <cell r="W1157" t="str">
            <v>NULL</v>
          </cell>
          <cell r="X1157" t="str">
            <v>NULL</v>
          </cell>
          <cell r="Y1157" t="str">
            <v>NULL</v>
          </cell>
          <cell r="Z1157" t="str">
            <v>NULL</v>
          </cell>
          <cell r="AA1157" t="str">
            <v>NULL</v>
          </cell>
          <cell r="AB1157" t="str">
            <v>NULL</v>
          </cell>
          <cell r="AC1157" t="str">
            <v>NULL</v>
          </cell>
          <cell r="AD1157">
            <v>4</v>
          </cell>
          <cell r="AE1157" t="str">
            <v>SM</v>
          </cell>
          <cell r="AF1157">
            <v>4</v>
          </cell>
          <cell r="AG1157">
            <v>4</v>
          </cell>
          <cell r="AH1157">
            <v>3</v>
          </cell>
          <cell r="AI1157">
            <v>4</v>
          </cell>
          <cell r="AJ1157" t="str">
            <v>NULL</v>
          </cell>
          <cell r="AK1157" t="str">
            <v>NULL</v>
          </cell>
          <cell r="AL1157" t="str">
            <v>NULL</v>
          </cell>
        </row>
        <row r="1158">
          <cell r="A1158">
            <v>139028</v>
          </cell>
          <cell r="B1158">
            <v>8074141</v>
          </cell>
          <cell r="C1158" t="str">
            <v>Redcar Academy - A Community School for the Performing and Visual Arts</v>
          </cell>
          <cell r="D1158" t="str">
            <v>North East</v>
          </cell>
          <cell r="E1158" t="str">
            <v>North East, Yorkshire and the Humber</v>
          </cell>
          <cell r="F1158" t="str">
            <v>Redcar and Cleveland</v>
          </cell>
          <cell r="G1158" t="str">
            <v>Redcar</v>
          </cell>
          <cell r="H1158" t="str">
            <v>TS10 4AB</v>
          </cell>
          <cell r="I1158" t="str">
            <v>Academy Converter</v>
          </cell>
          <cell r="J1158" t="str">
            <v>Secondary</v>
          </cell>
          <cell r="K1158" t="str">
            <v>Does not have a sixth form</v>
          </cell>
          <cell r="L1158">
            <v>10007166</v>
          </cell>
          <cell r="M1158">
            <v>42334</v>
          </cell>
          <cell r="N1158">
            <v>42334</v>
          </cell>
          <cell r="O1158" t="str">
            <v>Requires Improvement monitoring Visit 1</v>
          </cell>
          <cell r="P1158" t="str">
            <v>Schools - S8</v>
          </cell>
          <cell r="Q1158">
            <v>111755</v>
          </cell>
          <cell r="R1158" t="str">
            <v>NULL</v>
          </cell>
          <cell r="S1158" t="str">
            <v>NULL</v>
          </cell>
          <cell r="T1158" t="str">
            <v>NULL</v>
          </cell>
          <cell r="U1158" t="str">
            <v>NULL</v>
          </cell>
          <cell r="V1158" t="str">
            <v>NULL</v>
          </cell>
          <cell r="W1158" t="str">
            <v>NULL</v>
          </cell>
          <cell r="X1158" t="str">
            <v>NULL</v>
          </cell>
          <cell r="Y1158" t="str">
            <v>NULL</v>
          </cell>
          <cell r="Z1158" t="str">
            <v>NULL</v>
          </cell>
          <cell r="AA1158" t="str">
            <v>NULL</v>
          </cell>
          <cell r="AB1158" t="str">
            <v>NULL</v>
          </cell>
          <cell r="AC1158" t="str">
            <v>NULL</v>
          </cell>
          <cell r="AD1158">
            <v>3</v>
          </cell>
          <cell r="AE1158" t="str">
            <v>NULL</v>
          </cell>
          <cell r="AF1158">
            <v>3</v>
          </cell>
          <cell r="AG1158">
            <v>3</v>
          </cell>
          <cell r="AH1158">
            <v>3</v>
          </cell>
          <cell r="AI1158">
            <v>3</v>
          </cell>
          <cell r="AJ1158" t="str">
            <v>NULL</v>
          </cell>
          <cell r="AK1158">
            <v>9</v>
          </cell>
          <cell r="AL1158">
            <v>9</v>
          </cell>
        </row>
        <row r="1159">
          <cell r="A1159">
            <v>139054</v>
          </cell>
          <cell r="B1159">
            <v>3834037</v>
          </cell>
          <cell r="C1159" t="str">
            <v>Swallow Hill Community College</v>
          </cell>
          <cell r="D1159" t="str">
            <v>Yorkshire and the Humber</v>
          </cell>
          <cell r="E1159" t="str">
            <v>North East, Yorkshire and the Humber</v>
          </cell>
          <cell r="F1159" t="str">
            <v>Leeds</v>
          </cell>
          <cell r="G1159" t="str">
            <v>Leeds West</v>
          </cell>
          <cell r="H1159" t="str">
            <v>LS12 3DS</v>
          </cell>
          <cell r="I1159" t="str">
            <v>Academy Sponsor Led</v>
          </cell>
          <cell r="J1159" t="str">
            <v>Secondary</v>
          </cell>
          <cell r="K1159" t="str">
            <v>Does not have a sixth form</v>
          </cell>
          <cell r="L1159">
            <v>10005406</v>
          </cell>
          <cell r="M1159">
            <v>42326</v>
          </cell>
          <cell r="N1159">
            <v>42326</v>
          </cell>
          <cell r="O1159" t="str">
            <v>Schools with Serious Weaknesses Visit 2</v>
          </cell>
          <cell r="P1159" t="str">
            <v>Schools - S8</v>
          </cell>
          <cell r="Q1159" t="str">
            <v>NULL</v>
          </cell>
          <cell r="R1159" t="str">
            <v>NULL</v>
          </cell>
          <cell r="S1159" t="str">
            <v>NULL</v>
          </cell>
          <cell r="T1159" t="str">
            <v>NULL</v>
          </cell>
          <cell r="U1159" t="str">
            <v>NULL</v>
          </cell>
          <cell r="V1159" t="str">
            <v>NULL</v>
          </cell>
          <cell r="W1159" t="str">
            <v>NULL</v>
          </cell>
          <cell r="X1159" t="str">
            <v>NULL</v>
          </cell>
          <cell r="Y1159" t="str">
            <v>NULL</v>
          </cell>
          <cell r="Z1159" t="str">
            <v>NULL</v>
          </cell>
          <cell r="AA1159" t="str">
            <v>NULL</v>
          </cell>
          <cell r="AB1159" t="str">
            <v>NULL</v>
          </cell>
          <cell r="AC1159" t="str">
            <v>NULL</v>
          </cell>
          <cell r="AD1159">
            <v>4</v>
          </cell>
          <cell r="AE1159" t="str">
            <v>SWK</v>
          </cell>
          <cell r="AF1159">
            <v>4</v>
          </cell>
          <cell r="AG1159">
            <v>3</v>
          </cell>
          <cell r="AH1159">
            <v>3</v>
          </cell>
          <cell r="AI1159">
            <v>3</v>
          </cell>
          <cell r="AJ1159" t="str">
            <v>NULL</v>
          </cell>
          <cell r="AK1159">
            <v>9</v>
          </cell>
          <cell r="AL1159">
            <v>3</v>
          </cell>
        </row>
        <row r="1160">
          <cell r="A1160">
            <v>139059</v>
          </cell>
          <cell r="B1160">
            <v>8134000</v>
          </cell>
          <cell r="C1160" t="str">
            <v>Melior Community Academy</v>
          </cell>
          <cell r="D1160" t="str">
            <v>Yorkshire and the Humber</v>
          </cell>
          <cell r="E1160" t="str">
            <v>North East, Yorkshire and the Humber</v>
          </cell>
          <cell r="F1160" t="str">
            <v>North Lincolnshire</v>
          </cell>
          <cell r="G1160" t="str">
            <v>Scunthorpe</v>
          </cell>
          <cell r="H1160" t="str">
            <v>DN17 1HA</v>
          </cell>
          <cell r="I1160" t="str">
            <v>Academy Sponsor Led</v>
          </cell>
          <cell r="J1160" t="str">
            <v>Secondary</v>
          </cell>
          <cell r="K1160" t="str">
            <v>Does not have a sixth form</v>
          </cell>
          <cell r="L1160">
            <v>10004130</v>
          </cell>
          <cell r="M1160">
            <v>42332</v>
          </cell>
          <cell r="N1160">
            <v>42333</v>
          </cell>
          <cell r="O1160" t="str">
            <v>Schools into Special Measures Visit 3</v>
          </cell>
          <cell r="P1160" t="str">
            <v>Schools - S8</v>
          </cell>
          <cell r="Q1160" t="str">
            <v>NULL</v>
          </cell>
          <cell r="R1160" t="str">
            <v>NULL</v>
          </cell>
          <cell r="S1160" t="str">
            <v>NULL</v>
          </cell>
          <cell r="T1160" t="str">
            <v>NULL</v>
          </cell>
          <cell r="U1160" t="str">
            <v>NULL</v>
          </cell>
          <cell r="V1160" t="str">
            <v>NULL</v>
          </cell>
          <cell r="W1160" t="str">
            <v>NULL</v>
          </cell>
          <cell r="X1160" t="str">
            <v>NULL</v>
          </cell>
          <cell r="Y1160" t="str">
            <v>NULL</v>
          </cell>
          <cell r="Z1160" t="str">
            <v>NULL</v>
          </cell>
          <cell r="AA1160" t="str">
            <v>NULL</v>
          </cell>
          <cell r="AB1160" t="str">
            <v>NULL</v>
          </cell>
          <cell r="AC1160" t="str">
            <v>NULL</v>
          </cell>
          <cell r="AD1160">
            <v>4</v>
          </cell>
          <cell r="AE1160" t="str">
            <v>SM</v>
          </cell>
          <cell r="AF1160">
            <v>4</v>
          </cell>
          <cell r="AG1160">
            <v>4</v>
          </cell>
          <cell r="AH1160">
            <v>3</v>
          </cell>
          <cell r="AI1160">
            <v>4</v>
          </cell>
          <cell r="AJ1160" t="str">
            <v>NULL</v>
          </cell>
          <cell r="AK1160">
            <v>9</v>
          </cell>
          <cell r="AL1160">
            <v>9</v>
          </cell>
        </row>
        <row r="1161">
          <cell r="A1161">
            <v>139070</v>
          </cell>
          <cell r="B1161">
            <v>9362011</v>
          </cell>
          <cell r="C1161" t="str">
            <v>Weyfield Academy</v>
          </cell>
          <cell r="D1161" t="str">
            <v>South East</v>
          </cell>
          <cell r="E1161" t="str">
            <v>South East</v>
          </cell>
          <cell r="F1161" t="str">
            <v>Surrey</v>
          </cell>
          <cell r="G1161" t="str">
            <v>Guildford</v>
          </cell>
          <cell r="H1161" t="str">
            <v>GU1 1QJ</v>
          </cell>
          <cell r="I1161" t="str">
            <v>Academy Sponsor Led</v>
          </cell>
          <cell r="J1161" t="str">
            <v>Primary</v>
          </cell>
          <cell r="K1161" t="str">
            <v>Does not have a sixth form</v>
          </cell>
          <cell r="L1161">
            <v>10005270</v>
          </cell>
          <cell r="M1161">
            <v>42325</v>
          </cell>
          <cell r="N1161">
            <v>42326</v>
          </cell>
          <cell r="O1161" t="str">
            <v>Schools into Special Measures Visit 4</v>
          </cell>
          <cell r="P1161" t="str">
            <v>Schools - S8 deemed S5</v>
          </cell>
          <cell r="Q1161" t="str">
            <v>NULL</v>
          </cell>
          <cell r="R1161">
            <v>2</v>
          </cell>
          <cell r="S1161" t="str">
            <v>NULL</v>
          </cell>
          <cell r="T1161">
            <v>2</v>
          </cell>
          <cell r="U1161">
            <v>2</v>
          </cell>
          <cell r="V1161">
            <v>2</v>
          </cell>
          <cell r="W1161">
            <v>2</v>
          </cell>
          <cell r="X1161" t="str">
            <v>NULL</v>
          </cell>
          <cell r="Y1161">
            <v>2</v>
          </cell>
          <cell r="Z1161" t="str">
            <v>NULL</v>
          </cell>
          <cell r="AA1161" t="str">
            <v>NULL</v>
          </cell>
          <cell r="AB1161" t="str">
            <v>NULL</v>
          </cell>
          <cell r="AC1161" t="str">
            <v>NULL</v>
          </cell>
          <cell r="AD1161">
            <v>4</v>
          </cell>
          <cell r="AE1161" t="str">
            <v>SM</v>
          </cell>
          <cell r="AF1161">
            <v>4</v>
          </cell>
          <cell r="AG1161">
            <v>4</v>
          </cell>
          <cell r="AH1161">
            <v>4</v>
          </cell>
          <cell r="AI1161">
            <v>4</v>
          </cell>
          <cell r="AJ1161" t="str">
            <v>NULL</v>
          </cell>
          <cell r="AK1161">
            <v>4</v>
          </cell>
          <cell r="AL1161">
            <v>9</v>
          </cell>
        </row>
        <row r="1162">
          <cell r="A1162">
            <v>139118</v>
          </cell>
          <cell r="B1162">
            <v>8104009</v>
          </cell>
          <cell r="C1162" t="str">
            <v>Kingswood Academy</v>
          </cell>
          <cell r="D1162" t="str">
            <v>Yorkshire and the Humber</v>
          </cell>
          <cell r="E1162" t="str">
            <v>North East, Yorkshire and the Humber</v>
          </cell>
          <cell r="F1162" t="str">
            <v>Kingston upon Hull</v>
          </cell>
          <cell r="G1162" t="str">
            <v>Kingston upon Hull North</v>
          </cell>
          <cell r="H1162" t="str">
            <v>HU7 4WR</v>
          </cell>
          <cell r="I1162" t="str">
            <v>Academy Sponsor Led</v>
          </cell>
          <cell r="J1162" t="str">
            <v>Secondary</v>
          </cell>
          <cell r="K1162" t="str">
            <v>Does not have a sixth form</v>
          </cell>
          <cell r="L1162">
            <v>10005400</v>
          </cell>
          <cell r="M1162">
            <v>42325</v>
          </cell>
          <cell r="N1162">
            <v>42325</v>
          </cell>
          <cell r="O1162" t="str">
            <v>Schools with Serious Weaknesses Visit 2</v>
          </cell>
          <cell r="P1162" t="str">
            <v>Schools - S8</v>
          </cell>
          <cell r="Q1162" t="str">
            <v>NULL</v>
          </cell>
          <cell r="R1162" t="str">
            <v>NULL</v>
          </cell>
          <cell r="S1162" t="str">
            <v>NULL</v>
          </cell>
          <cell r="T1162" t="str">
            <v>NULL</v>
          </cell>
          <cell r="U1162" t="str">
            <v>NULL</v>
          </cell>
          <cell r="V1162" t="str">
            <v>NULL</v>
          </cell>
          <cell r="W1162" t="str">
            <v>NULL</v>
          </cell>
          <cell r="X1162" t="str">
            <v>NULL</v>
          </cell>
          <cell r="Y1162" t="str">
            <v>NULL</v>
          </cell>
          <cell r="Z1162" t="str">
            <v>NULL</v>
          </cell>
          <cell r="AA1162" t="str">
            <v>NULL</v>
          </cell>
          <cell r="AB1162" t="str">
            <v>NULL</v>
          </cell>
          <cell r="AC1162" t="str">
            <v>NULL</v>
          </cell>
          <cell r="AD1162">
            <v>4</v>
          </cell>
          <cell r="AE1162" t="str">
            <v>SWK</v>
          </cell>
          <cell r="AF1162">
            <v>4</v>
          </cell>
          <cell r="AG1162">
            <v>3</v>
          </cell>
          <cell r="AH1162">
            <v>3</v>
          </cell>
          <cell r="AI1162">
            <v>3</v>
          </cell>
          <cell r="AJ1162" t="str">
            <v>NULL</v>
          </cell>
          <cell r="AK1162">
            <v>9</v>
          </cell>
          <cell r="AL1162">
            <v>9</v>
          </cell>
        </row>
        <row r="1163">
          <cell r="A1163">
            <v>139123</v>
          </cell>
          <cell r="B1163">
            <v>3352011</v>
          </cell>
          <cell r="C1163" t="str">
            <v>The Charles Coddy Walker Academy</v>
          </cell>
          <cell r="D1163" t="str">
            <v>West Midlands</v>
          </cell>
          <cell r="E1163" t="str">
            <v>West Midlands</v>
          </cell>
          <cell r="F1163" t="str">
            <v>Walsall</v>
          </cell>
          <cell r="G1163" t="str">
            <v>Walsall North</v>
          </cell>
          <cell r="H1163" t="str">
            <v>WS2 7BH</v>
          </cell>
          <cell r="I1163" t="str">
            <v>Academy Sponsor Led</v>
          </cell>
          <cell r="J1163" t="str">
            <v>Primary</v>
          </cell>
          <cell r="K1163" t="str">
            <v>Does not have a sixth form</v>
          </cell>
          <cell r="L1163">
            <v>10006679</v>
          </cell>
          <cell r="M1163">
            <v>42342</v>
          </cell>
          <cell r="N1163">
            <v>42342</v>
          </cell>
          <cell r="O1163" t="str">
            <v>Requires Improvement monitoring Visit 1</v>
          </cell>
          <cell r="P1163" t="str">
            <v>Schools - S8</v>
          </cell>
          <cell r="Q1163" t="str">
            <v>NULL</v>
          </cell>
          <cell r="R1163" t="str">
            <v>NULL</v>
          </cell>
          <cell r="S1163" t="str">
            <v>NULL</v>
          </cell>
          <cell r="T1163" t="str">
            <v>NULL</v>
          </cell>
          <cell r="U1163" t="str">
            <v>NULL</v>
          </cell>
          <cell r="V1163" t="str">
            <v>NULL</v>
          </cell>
          <cell r="W1163" t="str">
            <v>NULL</v>
          </cell>
          <cell r="X1163" t="str">
            <v>NULL</v>
          </cell>
          <cell r="Y1163" t="str">
            <v>NULL</v>
          </cell>
          <cell r="Z1163" t="str">
            <v>NULL</v>
          </cell>
          <cell r="AA1163" t="str">
            <v>NULL</v>
          </cell>
          <cell r="AB1163" t="str">
            <v>NULL</v>
          </cell>
          <cell r="AC1163" t="str">
            <v>NULL</v>
          </cell>
          <cell r="AD1163">
            <v>3</v>
          </cell>
          <cell r="AE1163" t="str">
            <v>NULL</v>
          </cell>
          <cell r="AF1163">
            <v>3</v>
          </cell>
          <cell r="AG1163">
            <v>3</v>
          </cell>
          <cell r="AH1163">
            <v>3</v>
          </cell>
          <cell r="AI1163">
            <v>3</v>
          </cell>
          <cell r="AJ1163" t="str">
            <v>NULL</v>
          </cell>
          <cell r="AK1163">
            <v>2</v>
          </cell>
          <cell r="AL1163">
            <v>9</v>
          </cell>
        </row>
        <row r="1164">
          <cell r="A1164">
            <v>139143</v>
          </cell>
          <cell r="B1164">
            <v>8934500</v>
          </cell>
          <cell r="C1164" t="str">
            <v>Bridgnorth Endowed School</v>
          </cell>
          <cell r="D1164" t="str">
            <v>West Midlands</v>
          </cell>
          <cell r="E1164" t="str">
            <v>West Midlands</v>
          </cell>
          <cell r="F1164" t="str">
            <v>Shropshire</v>
          </cell>
          <cell r="G1164" t="str">
            <v>Ludlow</v>
          </cell>
          <cell r="H1164" t="str">
            <v>WV16 4ER</v>
          </cell>
          <cell r="I1164" t="str">
            <v>Academy Converter</v>
          </cell>
          <cell r="J1164" t="str">
            <v>Secondary</v>
          </cell>
          <cell r="K1164" t="str">
            <v>Has a sixth form</v>
          </cell>
          <cell r="L1164">
            <v>10004111</v>
          </cell>
          <cell r="M1164">
            <v>42326</v>
          </cell>
          <cell r="N1164">
            <v>42327</v>
          </cell>
          <cell r="O1164" t="str">
            <v>Schools into Special Measures Visit 3</v>
          </cell>
          <cell r="P1164" t="str">
            <v>Schools - S8</v>
          </cell>
          <cell r="Q1164">
            <v>123586</v>
          </cell>
          <cell r="R1164" t="str">
            <v>NULL</v>
          </cell>
          <cell r="S1164" t="str">
            <v>NULL</v>
          </cell>
          <cell r="T1164" t="str">
            <v>NULL</v>
          </cell>
          <cell r="U1164" t="str">
            <v>NULL</v>
          </cell>
          <cell r="V1164" t="str">
            <v>NULL</v>
          </cell>
          <cell r="W1164" t="str">
            <v>NULL</v>
          </cell>
          <cell r="X1164" t="str">
            <v>NULL</v>
          </cell>
          <cell r="Y1164" t="str">
            <v>NULL</v>
          </cell>
          <cell r="Z1164" t="str">
            <v>NULL</v>
          </cell>
          <cell r="AA1164" t="str">
            <v>NULL</v>
          </cell>
          <cell r="AB1164" t="str">
            <v>NULL</v>
          </cell>
          <cell r="AC1164" t="str">
            <v>NULL</v>
          </cell>
          <cell r="AD1164">
            <v>4</v>
          </cell>
          <cell r="AE1164" t="str">
            <v>SM</v>
          </cell>
          <cell r="AF1164">
            <v>4</v>
          </cell>
          <cell r="AG1164">
            <v>4</v>
          </cell>
          <cell r="AH1164">
            <v>3</v>
          </cell>
          <cell r="AI1164">
            <v>4</v>
          </cell>
          <cell r="AJ1164" t="str">
            <v>NULL</v>
          </cell>
          <cell r="AK1164">
            <v>9</v>
          </cell>
          <cell r="AL1164">
            <v>3</v>
          </cell>
        </row>
        <row r="1165">
          <cell r="A1165">
            <v>139157</v>
          </cell>
          <cell r="B1165">
            <v>3304057</v>
          </cell>
          <cell r="C1165" t="str">
            <v>Lordswood Boys' School</v>
          </cell>
          <cell r="D1165" t="str">
            <v>West Midlands</v>
          </cell>
          <cell r="E1165" t="str">
            <v>West Midlands</v>
          </cell>
          <cell r="F1165" t="str">
            <v>Birmingham</v>
          </cell>
          <cell r="G1165" t="str">
            <v>Birmingham, Edgbaston</v>
          </cell>
          <cell r="H1165" t="str">
            <v>B17 8BJ</v>
          </cell>
          <cell r="I1165" t="str">
            <v>Academy Converter</v>
          </cell>
          <cell r="J1165" t="str">
            <v>Secondary</v>
          </cell>
          <cell r="K1165" t="str">
            <v>Has a sixth form</v>
          </cell>
          <cell r="L1165">
            <v>10004056</v>
          </cell>
          <cell r="M1165">
            <v>42325</v>
          </cell>
          <cell r="N1165">
            <v>42326</v>
          </cell>
          <cell r="O1165" t="str">
            <v>Schools into Special Measures Visit 3</v>
          </cell>
          <cell r="P1165" t="str">
            <v>Schools - S8</v>
          </cell>
          <cell r="Q1165">
            <v>103484</v>
          </cell>
          <cell r="R1165" t="str">
            <v>NULL</v>
          </cell>
          <cell r="S1165" t="str">
            <v>NULL</v>
          </cell>
          <cell r="T1165" t="str">
            <v>NULL</v>
          </cell>
          <cell r="U1165" t="str">
            <v>NULL</v>
          </cell>
          <cell r="V1165" t="str">
            <v>NULL</v>
          </cell>
          <cell r="W1165" t="str">
            <v>NULL</v>
          </cell>
          <cell r="X1165" t="str">
            <v>NULL</v>
          </cell>
          <cell r="Y1165" t="str">
            <v>NULL</v>
          </cell>
          <cell r="Z1165" t="str">
            <v>NULL</v>
          </cell>
          <cell r="AA1165" t="str">
            <v>NULL</v>
          </cell>
          <cell r="AB1165" t="str">
            <v>NULL</v>
          </cell>
          <cell r="AC1165" t="str">
            <v>NULL</v>
          </cell>
          <cell r="AD1165">
            <v>4</v>
          </cell>
          <cell r="AE1165" t="str">
            <v>SM</v>
          </cell>
          <cell r="AF1165">
            <v>4</v>
          </cell>
          <cell r="AG1165">
            <v>4</v>
          </cell>
          <cell r="AH1165">
            <v>4</v>
          </cell>
          <cell r="AI1165">
            <v>4</v>
          </cell>
          <cell r="AJ1165" t="str">
            <v>NULL</v>
          </cell>
          <cell r="AK1165">
            <v>9</v>
          </cell>
          <cell r="AL1165">
            <v>9</v>
          </cell>
        </row>
        <row r="1166">
          <cell r="A1166">
            <v>139168</v>
          </cell>
          <cell r="B1166">
            <v>9255416</v>
          </cell>
          <cell r="C1166" t="str">
            <v>Sir John Gleed School</v>
          </cell>
          <cell r="D1166" t="str">
            <v>East Midlands</v>
          </cell>
          <cell r="E1166" t="str">
            <v>East Midlands</v>
          </cell>
          <cell r="F1166" t="str">
            <v>Lincolnshire</v>
          </cell>
          <cell r="G1166" t="str">
            <v>South Holland and The Deepings</v>
          </cell>
          <cell r="H1166" t="str">
            <v>PE11 2EJ</v>
          </cell>
          <cell r="I1166" t="str">
            <v>Academy Converter</v>
          </cell>
          <cell r="J1166" t="str">
            <v>Secondary</v>
          </cell>
          <cell r="K1166" t="str">
            <v>Has a sixth form</v>
          </cell>
          <cell r="L1166">
            <v>10009311</v>
          </cell>
          <cell r="M1166">
            <v>42346</v>
          </cell>
          <cell r="N1166">
            <v>42346</v>
          </cell>
          <cell r="O1166" t="str">
            <v>Schools with Serious Weaknesses Visit 2</v>
          </cell>
          <cell r="P1166" t="str">
            <v>Schools - S8</v>
          </cell>
          <cell r="Q1166">
            <v>120712</v>
          </cell>
          <cell r="R1166" t="str">
            <v>NULL</v>
          </cell>
          <cell r="S1166" t="str">
            <v>NULL</v>
          </cell>
          <cell r="T1166" t="str">
            <v>NULL</v>
          </cell>
          <cell r="U1166" t="str">
            <v>NULL</v>
          </cell>
          <cell r="V1166" t="str">
            <v>NULL</v>
          </cell>
          <cell r="W1166" t="str">
            <v>NULL</v>
          </cell>
          <cell r="X1166" t="str">
            <v>NULL</v>
          </cell>
          <cell r="Y1166" t="str">
            <v>NULL</v>
          </cell>
          <cell r="Z1166" t="str">
            <v>NULL</v>
          </cell>
          <cell r="AA1166" t="str">
            <v>NULL</v>
          </cell>
          <cell r="AB1166" t="str">
            <v>NULL</v>
          </cell>
          <cell r="AC1166" t="str">
            <v>NULL</v>
          </cell>
          <cell r="AD1166">
            <v>4</v>
          </cell>
          <cell r="AE1166" t="str">
            <v>SWK</v>
          </cell>
          <cell r="AF1166">
            <v>4</v>
          </cell>
          <cell r="AG1166">
            <v>3</v>
          </cell>
          <cell r="AH1166">
            <v>3</v>
          </cell>
          <cell r="AI1166">
            <v>3</v>
          </cell>
          <cell r="AJ1166" t="str">
            <v>NULL</v>
          </cell>
          <cell r="AK1166">
            <v>9</v>
          </cell>
          <cell r="AL1166">
            <v>3</v>
          </cell>
        </row>
        <row r="1167">
          <cell r="A1167">
            <v>139168</v>
          </cell>
          <cell r="B1167">
            <v>9255416</v>
          </cell>
          <cell r="C1167" t="str">
            <v>Sir John Gleed School</v>
          </cell>
          <cell r="D1167" t="str">
            <v>East Midlands</v>
          </cell>
          <cell r="E1167" t="str">
            <v>East Midlands</v>
          </cell>
          <cell r="F1167" t="str">
            <v>Lincolnshire</v>
          </cell>
          <cell r="G1167" t="str">
            <v>South Holland and The Deepings</v>
          </cell>
          <cell r="H1167" t="str">
            <v>PE11 2EJ</v>
          </cell>
          <cell r="I1167" t="str">
            <v>Academy Converter</v>
          </cell>
          <cell r="J1167" t="str">
            <v>Secondary</v>
          </cell>
          <cell r="K1167" t="str">
            <v>Has a sixth form</v>
          </cell>
          <cell r="L1167">
            <v>10006394</v>
          </cell>
          <cell r="M1167">
            <v>42299</v>
          </cell>
          <cell r="N1167">
            <v>42299</v>
          </cell>
          <cell r="O1167" t="str">
            <v>Schools with Serious Weaknesses Visit 1</v>
          </cell>
          <cell r="P1167" t="str">
            <v>Schools - S8</v>
          </cell>
          <cell r="Q1167">
            <v>120712</v>
          </cell>
          <cell r="R1167" t="str">
            <v>NULL</v>
          </cell>
          <cell r="S1167" t="str">
            <v>NULL</v>
          </cell>
          <cell r="T1167" t="str">
            <v>NULL</v>
          </cell>
          <cell r="U1167" t="str">
            <v>NULL</v>
          </cell>
          <cell r="V1167" t="str">
            <v>NULL</v>
          </cell>
          <cell r="W1167" t="str">
            <v>NULL</v>
          </cell>
          <cell r="X1167" t="str">
            <v>NULL</v>
          </cell>
          <cell r="Y1167" t="str">
            <v>NULL</v>
          </cell>
          <cell r="Z1167" t="str">
            <v>NULL</v>
          </cell>
          <cell r="AA1167" t="str">
            <v>NULL</v>
          </cell>
          <cell r="AB1167" t="str">
            <v>NULL</v>
          </cell>
          <cell r="AC1167" t="str">
            <v>NULL</v>
          </cell>
          <cell r="AD1167">
            <v>4</v>
          </cell>
          <cell r="AE1167" t="str">
            <v>SWK</v>
          </cell>
          <cell r="AF1167">
            <v>4</v>
          </cell>
          <cell r="AG1167">
            <v>3</v>
          </cell>
          <cell r="AH1167">
            <v>3</v>
          </cell>
          <cell r="AI1167">
            <v>3</v>
          </cell>
          <cell r="AJ1167" t="str">
            <v>NULL</v>
          </cell>
          <cell r="AK1167">
            <v>9</v>
          </cell>
          <cell r="AL1167">
            <v>3</v>
          </cell>
        </row>
        <row r="1168">
          <cell r="A1168">
            <v>139179</v>
          </cell>
          <cell r="B1168">
            <v>8814470</v>
          </cell>
          <cell r="C1168" t="str">
            <v>Tabor Academy</v>
          </cell>
          <cell r="D1168" t="str">
            <v>East of England</v>
          </cell>
          <cell r="E1168" t="str">
            <v>East of England</v>
          </cell>
          <cell r="F1168" t="str">
            <v>Essex</v>
          </cell>
          <cell r="G1168" t="str">
            <v>Braintree</v>
          </cell>
          <cell r="H1168" t="str">
            <v>CM7 5XP</v>
          </cell>
          <cell r="I1168" t="str">
            <v>Academy Converter</v>
          </cell>
          <cell r="J1168" t="str">
            <v>Secondary</v>
          </cell>
          <cell r="K1168" t="str">
            <v>Does not have a sixth form</v>
          </cell>
          <cell r="L1168">
            <v>10004085</v>
          </cell>
          <cell r="M1168">
            <v>42332</v>
          </cell>
          <cell r="N1168">
            <v>42333</v>
          </cell>
          <cell r="O1168" t="str">
            <v>Schools into Special Measures Visit 3</v>
          </cell>
          <cell r="P1168" t="str">
            <v>Schools - S8</v>
          </cell>
          <cell r="Q1168">
            <v>115231</v>
          </cell>
          <cell r="R1168" t="str">
            <v>NULL</v>
          </cell>
          <cell r="S1168" t="str">
            <v>NULL</v>
          </cell>
          <cell r="T1168" t="str">
            <v>NULL</v>
          </cell>
          <cell r="U1168" t="str">
            <v>NULL</v>
          </cell>
          <cell r="V1168" t="str">
            <v>NULL</v>
          </cell>
          <cell r="W1168" t="str">
            <v>NULL</v>
          </cell>
          <cell r="X1168" t="str">
            <v>NULL</v>
          </cell>
          <cell r="Y1168" t="str">
            <v>NULL</v>
          </cell>
          <cell r="Z1168" t="str">
            <v>NULL</v>
          </cell>
          <cell r="AA1168" t="str">
            <v>NULL</v>
          </cell>
          <cell r="AB1168" t="str">
            <v>NULL</v>
          </cell>
          <cell r="AC1168" t="str">
            <v>NULL</v>
          </cell>
          <cell r="AD1168">
            <v>4</v>
          </cell>
          <cell r="AE1168" t="str">
            <v>SM</v>
          </cell>
          <cell r="AF1168">
            <v>4</v>
          </cell>
          <cell r="AG1168">
            <v>4</v>
          </cell>
          <cell r="AH1168">
            <v>3</v>
          </cell>
          <cell r="AI1168">
            <v>4</v>
          </cell>
          <cell r="AJ1168" t="str">
            <v>NULL</v>
          </cell>
          <cell r="AK1168">
            <v>9</v>
          </cell>
          <cell r="AL1168">
            <v>9</v>
          </cell>
        </row>
        <row r="1169">
          <cell r="A1169">
            <v>139191</v>
          </cell>
          <cell r="B1169">
            <v>9252237</v>
          </cell>
          <cell r="C1169" t="str">
            <v>Park Primary School</v>
          </cell>
          <cell r="D1169" t="str">
            <v>East Midlands</v>
          </cell>
          <cell r="E1169" t="str">
            <v>East Midlands</v>
          </cell>
          <cell r="F1169" t="str">
            <v>Lincolnshire</v>
          </cell>
          <cell r="G1169" t="str">
            <v>Boston and Skegness</v>
          </cell>
          <cell r="H1169" t="str">
            <v>PE21 9LQ</v>
          </cell>
          <cell r="I1169" t="str">
            <v>Academy Converter</v>
          </cell>
          <cell r="J1169" t="str">
            <v>Primary</v>
          </cell>
          <cell r="K1169" t="str">
            <v>Does not have a sixth form</v>
          </cell>
          <cell r="L1169">
            <v>10009752</v>
          </cell>
          <cell r="M1169">
            <v>42353</v>
          </cell>
          <cell r="N1169">
            <v>42353</v>
          </cell>
          <cell r="O1169" t="str">
            <v>S8 No Formal Designation Visit</v>
          </cell>
          <cell r="P1169" t="str">
            <v>Schools - S8</v>
          </cell>
          <cell r="Q1169">
            <v>120501</v>
          </cell>
          <cell r="R1169" t="str">
            <v>NULL</v>
          </cell>
          <cell r="S1169" t="str">
            <v>NULL</v>
          </cell>
          <cell r="T1169" t="str">
            <v>NULL</v>
          </cell>
          <cell r="U1169" t="str">
            <v>NULL</v>
          </cell>
          <cell r="V1169" t="str">
            <v>NULL</v>
          </cell>
          <cell r="W1169" t="str">
            <v>NULL</v>
          </cell>
          <cell r="X1169" t="str">
            <v>NULL</v>
          </cell>
          <cell r="Y1169" t="str">
            <v>NULL</v>
          </cell>
          <cell r="Z1169" t="str">
            <v>NULL</v>
          </cell>
          <cell r="AA1169" t="str">
            <v>NULL</v>
          </cell>
          <cell r="AB1169" t="str">
            <v>NULL</v>
          </cell>
          <cell r="AC1169" t="str">
            <v>NULL</v>
          </cell>
          <cell r="AD1169">
            <v>2</v>
          </cell>
          <cell r="AE1169" t="str">
            <v>NULL</v>
          </cell>
          <cell r="AF1169">
            <v>2</v>
          </cell>
          <cell r="AG1169">
            <v>2</v>
          </cell>
          <cell r="AH1169">
            <v>2</v>
          </cell>
          <cell r="AI1169">
            <v>2</v>
          </cell>
          <cell r="AJ1169" t="str">
            <v>NULL</v>
          </cell>
          <cell r="AK1169" t="str">
            <v>NULL</v>
          </cell>
          <cell r="AL1169" t="str">
            <v>NULL</v>
          </cell>
        </row>
        <row r="1170">
          <cell r="A1170">
            <v>139204</v>
          </cell>
          <cell r="B1170">
            <v>9264001</v>
          </cell>
          <cell r="C1170" t="str">
            <v>Downham Market Academy</v>
          </cell>
          <cell r="D1170" t="str">
            <v>East of England</v>
          </cell>
          <cell r="E1170" t="str">
            <v>East of England</v>
          </cell>
          <cell r="F1170" t="str">
            <v>Norfolk</v>
          </cell>
          <cell r="G1170" t="str">
            <v>South West Norfolk</v>
          </cell>
          <cell r="H1170" t="str">
            <v>PE38 9LL</v>
          </cell>
          <cell r="I1170" t="str">
            <v>Academy Sponsor Led</v>
          </cell>
          <cell r="J1170" t="str">
            <v>Secondary</v>
          </cell>
          <cell r="K1170" t="str">
            <v>Has a sixth form</v>
          </cell>
          <cell r="L1170">
            <v>10009380</v>
          </cell>
          <cell r="M1170">
            <v>42341</v>
          </cell>
          <cell r="N1170">
            <v>42341</v>
          </cell>
          <cell r="O1170" t="str">
            <v>S8 No Formal Designation Visit</v>
          </cell>
          <cell r="P1170" t="str">
            <v>Schools - S8</v>
          </cell>
          <cell r="Q1170" t="str">
            <v>NULL</v>
          </cell>
          <cell r="R1170" t="str">
            <v>NULL</v>
          </cell>
          <cell r="S1170" t="str">
            <v>NULL</v>
          </cell>
          <cell r="T1170" t="str">
            <v>NULL</v>
          </cell>
          <cell r="U1170" t="str">
            <v>NULL</v>
          </cell>
          <cell r="V1170" t="str">
            <v>NULL</v>
          </cell>
          <cell r="W1170" t="str">
            <v>NULL</v>
          </cell>
          <cell r="X1170" t="str">
            <v>NULL</v>
          </cell>
          <cell r="Y1170" t="str">
            <v>NULL</v>
          </cell>
          <cell r="Z1170" t="str">
            <v>NULL</v>
          </cell>
          <cell r="AA1170" t="str">
            <v>NULL</v>
          </cell>
          <cell r="AB1170" t="str">
            <v>NULL</v>
          </cell>
          <cell r="AC1170" t="str">
            <v>NULL</v>
          </cell>
          <cell r="AD1170">
            <v>3</v>
          </cell>
          <cell r="AE1170" t="str">
            <v>NULL</v>
          </cell>
          <cell r="AF1170">
            <v>3</v>
          </cell>
          <cell r="AG1170">
            <v>3</v>
          </cell>
          <cell r="AH1170">
            <v>3</v>
          </cell>
          <cell r="AI1170">
            <v>3</v>
          </cell>
          <cell r="AJ1170" t="str">
            <v>NULL</v>
          </cell>
          <cell r="AK1170">
            <v>9</v>
          </cell>
          <cell r="AL1170">
            <v>3</v>
          </cell>
        </row>
        <row r="1171">
          <cell r="A1171">
            <v>139229</v>
          </cell>
          <cell r="B1171">
            <v>3802014</v>
          </cell>
          <cell r="C1171" t="str">
            <v>Merlin Top Primary Academy</v>
          </cell>
          <cell r="D1171" t="str">
            <v>Yorkshire and the Humber</v>
          </cell>
          <cell r="E1171" t="str">
            <v>North East, Yorkshire and the Humber</v>
          </cell>
          <cell r="F1171" t="str">
            <v>Bradford</v>
          </cell>
          <cell r="G1171" t="str">
            <v>Keighley</v>
          </cell>
          <cell r="H1171" t="str">
            <v>BD22 6HZ</v>
          </cell>
          <cell r="I1171" t="str">
            <v>Academy Sponsor Led</v>
          </cell>
          <cell r="J1171" t="str">
            <v>Primary</v>
          </cell>
          <cell r="K1171" t="str">
            <v>Does not have a sixth form</v>
          </cell>
          <cell r="L1171">
            <v>10006715</v>
          </cell>
          <cell r="M1171">
            <v>42297</v>
          </cell>
          <cell r="N1171">
            <v>42297</v>
          </cell>
          <cell r="O1171" t="str">
            <v>Requires Improvement monitoring Visit 1</v>
          </cell>
          <cell r="P1171" t="str">
            <v>Schools - S8</v>
          </cell>
          <cell r="Q1171" t="str">
            <v>NULL</v>
          </cell>
          <cell r="R1171" t="str">
            <v>NULL</v>
          </cell>
          <cell r="S1171" t="str">
            <v>NULL</v>
          </cell>
          <cell r="T1171" t="str">
            <v>NULL</v>
          </cell>
          <cell r="U1171" t="str">
            <v>NULL</v>
          </cell>
          <cell r="V1171" t="str">
            <v>NULL</v>
          </cell>
          <cell r="W1171" t="str">
            <v>NULL</v>
          </cell>
          <cell r="X1171" t="str">
            <v>NULL</v>
          </cell>
          <cell r="Y1171" t="str">
            <v>NULL</v>
          </cell>
          <cell r="Z1171" t="str">
            <v>NULL</v>
          </cell>
          <cell r="AA1171" t="str">
            <v>NULL</v>
          </cell>
          <cell r="AB1171" t="str">
            <v>NULL</v>
          </cell>
          <cell r="AC1171" t="str">
            <v>NULL</v>
          </cell>
          <cell r="AD1171">
            <v>3</v>
          </cell>
          <cell r="AE1171" t="str">
            <v>NULL</v>
          </cell>
          <cell r="AF1171">
            <v>3</v>
          </cell>
          <cell r="AG1171">
            <v>3</v>
          </cell>
          <cell r="AH1171">
            <v>3</v>
          </cell>
          <cell r="AI1171">
            <v>3</v>
          </cell>
          <cell r="AJ1171" t="str">
            <v>NULL</v>
          </cell>
          <cell r="AK1171">
            <v>3</v>
          </cell>
          <cell r="AL1171">
            <v>9</v>
          </cell>
        </row>
        <row r="1172">
          <cell r="A1172">
            <v>139231</v>
          </cell>
          <cell r="B1172">
            <v>8934000</v>
          </cell>
          <cell r="C1172" t="str">
            <v>The Grange School</v>
          </cell>
          <cell r="D1172" t="str">
            <v>West Midlands</v>
          </cell>
          <cell r="E1172" t="str">
            <v>West Midlands</v>
          </cell>
          <cell r="F1172" t="str">
            <v>Shropshire</v>
          </cell>
          <cell r="G1172" t="str">
            <v>Shrewsbury and Atcham</v>
          </cell>
          <cell r="H1172" t="str">
            <v>SY1 3LP</v>
          </cell>
          <cell r="I1172" t="str">
            <v>Academy Sponsor Led</v>
          </cell>
          <cell r="J1172" t="str">
            <v>Secondary</v>
          </cell>
          <cell r="K1172" t="str">
            <v>Does not have a sixth form</v>
          </cell>
          <cell r="L1172">
            <v>10006681</v>
          </cell>
          <cell r="M1172">
            <v>42320</v>
          </cell>
          <cell r="N1172">
            <v>42320</v>
          </cell>
          <cell r="O1172" t="str">
            <v>Requires Improvement monitoring Visit 1</v>
          </cell>
          <cell r="P1172" t="str">
            <v>Schools - S8</v>
          </cell>
          <cell r="Q1172" t="str">
            <v>NULL</v>
          </cell>
          <cell r="R1172" t="str">
            <v>NULL</v>
          </cell>
          <cell r="S1172" t="str">
            <v>NULL</v>
          </cell>
          <cell r="T1172" t="str">
            <v>NULL</v>
          </cell>
          <cell r="U1172" t="str">
            <v>NULL</v>
          </cell>
          <cell r="V1172" t="str">
            <v>NULL</v>
          </cell>
          <cell r="W1172" t="str">
            <v>NULL</v>
          </cell>
          <cell r="X1172" t="str">
            <v>NULL</v>
          </cell>
          <cell r="Y1172" t="str">
            <v>NULL</v>
          </cell>
          <cell r="Z1172" t="str">
            <v>NULL</v>
          </cell>
          <cell r="AA1172" t="str">
            <v>NULL</v>
          </cell>
          <cell r="AB1172" t="str">
            <v>NULL</v>
          </cell>
          <cell r="AC1172" t="str">
            <v>NULL</v>
          </cell>
          <cell r="AD1172">
            <v>3</v>
          </cell>
          <cell r="AE1172" t="str">
            <v>NULL</v>
          </cell>
          <cell r="AF1172">
            <v>3</v>
          </cell>
          <cell r="AG1172">
            <v>3</v>
          </cell>
          <cell r="AH1172">
            <v>2</v>
          </cell>
          <cell r="AI1172">
            <v>3</v>
          </cell>
          <cell r="AJ1172" t="str">
            <v>NULL</v>
          </cell>
          <cell r="AK1172">
            <v>9</v>
          </cell>
          <cell r="AL1172">
            <v>9</v>
          </cell>
        </row>
        <row r="1173">
          <cell r="A1173">
            <v>139242</v>
          </cell>
          <cell r="B1173">
            <v>3302117</v>
          </cell>
          <cell r="C1173" t="str">
            <v>Oasis Academy Boulton</v>
          </cell>
          <cell r="D1173" t="str">
            <v>West Midlands</v>
          </cell>
          <cell r="E1173" t="str">
            <v>West Midlands</v>
          </cell>
          <cell r="F1173" t="str">
            <v>Birmingham</v>
          </cell>
          <cell r="G1173" t="str">
            <v>Birmingham, Ladywood</v>
          </cell>
          <cell r="H1173" t="str">
            <v>B21 0RE</v>
          </cell>
          <cell r="I1173" t="str">
            <v>Academy Sponsor Led</v>
          </cell>
          <cell r="J1173" t="str">
            <v>Primary</v>
          </cell>
          <cell r="K1173" t="str">
            <v>Does not have a sixth form</v>
          </cell>
          <cell r="L1173">
            <v>10007047</v>
          </cell>
          <cell r="M1173">
            <v>42326</v>
          </cell>
          <cell r="N1173">
            <v>42326</v>
          </cell>
          <cell r="O1173" t="str">
            <v>Section 8 Inspection due to Parental Complaint</v>
          </cell>
          <cell r="P1173" t="str">
            <v>Schools - S8</v>
          </cell>
          <cell r="Q1173" t="str">
            <v>NULL</v>
          </cell>
          <cell r="R1173" t="str">
            <v>NULL</v>
          </cell>
          <cell r="S1173" t="str">
            <v>NULL</v>
          </cell>
          <cell r="T1173" t="str">
            <v>NULL</v>
          </cell>
          <cell r="U1173" t="str">
            <v>NULL</v>
          </cell>
          <cell r="V1173" t="str">
            <v>NULL</v>
          </cell>
          <cell r="W1173" t="str">
            <v>NULL</v>
          </cell>
          <cell r="X1173" t="str">
            <v>NULL</v>
          </cell>
          <cell r="Y1173" t="str">
            <v>NULL</v>
          </cell>
          <cell r="Z1173" t="str">
            <v>NULL</v>
          </cell>
          <cell r="AA1173" t="str">
            <v>NULL</v>
          </cell>
          <cell r="AB1173" t="str">
            <v>NULL</v>
          </cell>
          <cell r="AC1173" t="str">
            <v>NULL</v>
          </cell>
          <cell r="AD1173">
            <v>2</v>
          </cell>
          <cell r="AE1173" t="str">
            <v>NULL</v>
          </cell>
          <cell r="AF1173">
            <v>2</v>
          </cell>
          <cell r="AG1173">
            <v>2</v>
          </cell>
          <cell r="AH1173">
            <v>2</v>
          </cell>
          <cell r="AI1173">
            <v>2</v>
          </cell>
          <cell r="AJ1173" t="str">
            <v>NULL</v>
          </cell>
          <cell r="AK1173">
            <v>1</v>
          </cell>
          <cell r="AL1173">
            <v>9</v>
          </cell>
        </row>
        <row r="1174">
          <cell r="A1174">
            <v>139254</v>
          </cell>
          <cell r="B1174">
            <v>8862019</v>
          </cell>
          <cell r="C1174" t="str">
            <v>Chantry Community Academy</v>
          </cell>
          <cell r="D1174" t="str">
            <v>South East</v>
          </cell>
          <cell r="E1174" t="str">
            <v>South East</v>
          </cell>
          <cell r="F1174" t="str">
            <v>Kent</v>
          </cell>
          <cell r="G1174" t="str">
            <v>Gravesham</v>
          </cell>
          <cell r="H1174" t="str">
            <v>DA12 2RL</v>
          </cell>
          <cell r="I1174" t="str">
            <v>Academy Sponsor Led</v>
          </cell>
          <cell r="J1174" t="str">
            <v>Primary</v>
          </cell>
          <cell r="K1174" t="str">
            <v>Does not have a sixth form</v>
          </cell>
          <cell r="L1174">
            <v>10006569</v>
          </cell>
          <cell r="M1174">
            <v>42332</v>
          </cell>
          <cell r="N1174">
            <v>42332</v>
          </cell>
          <cell r="O1174" t="str">
            <v>Schools with Serious Weaknesses Visit 1</v>
          </cell>
          <cell r="P1174" t="str">
            <v>Schools - S8</v>
          </cell>
          <cell r="Q1174" t="str">
            <v>NULL</v>
          </cell>
          <cell r="R1174" t="str">
            <v>NULL</v>
          </cell>
          <cell r="S1174" t="str">
            <v>NULL</v>
          </cell>
          <cell r="T1174" t="str">
            <v>NULL</v>
          </cell>
          <cell r="U1174" t="str">
            <v>NULL</v>
          </cell>
          <cell r="V1174" t="str">
            <v>NULL</v>
          </cell>
          <cell r="W1174" t="str">
            <v>NULL</v>
          </cell>
          <cell r="X1174" t="str">
            <v>NULL</v>
          </cell>
          <cell r="Y1174" t="str">
            <v>NULL</v>
          </cell>
          <cell r="Z1174" t="str">
            <v>NULL</v>
          </cell>
          <cell r="AA1174" t="str">
            <v>NULL</v>
          </cell>
          <cell r="AB1174" t="str">
            <v>NULL</v>
          </cell>
          <cell r="AC1174" t="str">
            <v>NULL</v>
          </cell>
          <cell r="AD1174">
            <v>4</v>
          </cell>
          <cell r="AE1174" t="str">
            <v>SWK</v>
          </cell>
          <cell r="AF1174">
            <v>4</v>
          </cell>
          <cell r="AG1174">
            <v>3</v>
          </cell>
          <cell r="AH1174">
            <v>3</v>
          </cell>
          <cell r="AI1174">
            <v>3</v>
          </cell>
          <cell r="AJ1174" t="str">
            <v>NULL</v>
          </cell>
          <cell r="AK1174">
            <v>3</v>
          </cell>
          <cell r="AL1174">
            <v>9</v>
          </cell>
        </row>
        <row r="1175">
          <cell r="A1175">
            <v>139256</v>
          </cell>
          <cell r="B1175">
            <v>9312005</v>
          </cell>
          <cell r="C1175" t="str">
            <v>Windale Community Primary School</v>
          </cell>
          <cell r="D1175" t="str">
            <v>South East</v>
          </cell>
          <cell r="E1175" t="str">
            <v>South East</v>
          </cell>
          <cell r="F1175" t="str">
            <v>Oxfordshire</v>
          </cell>
          <cell r="G1175" t="str">
            <v>Oxford East</v>
          </cell>
          <cell r="H1175" t="str">
            <v>OX4 6JD</v>
          </cell>
          <cell r="I1175" t="str">
            <v>Academy Sponsor Led</v>
          </cell>
          <cell r="J1175" t="str">
            <v>Primary</v>
          </cell>
          <cell r="K1175" t="str">
            <v>Does not have a sixth form</v>
          </cell>
          <cell r="L1175">
            <v>10003988</v>
          </cell>
          <cell r="M1175">
            <v>42283</v>
          </cell>
          <cell r="N1175">
            <v>42284</v>
          </cell>
          <cell r="O1175" t="str">
            <v>Schools into Special Measures Visit 2</v>
          </cell>
          <cell r="P1175" t="str">
            <v>Schools - S8</v>
          </cell>
          <cell r="Q1175" t="str">
            <v>NULL</v>
          </cell>
          <cell r="R1175" t="str">
            <v>NULL</v>
          </cell>
          <cell r="S1175" t="str">
            <v>NULL</v>
          </cell>
          <cell r="T1175" t="str">
            <v>NULL</v>
          </cell>
          <cell r="U1175" t="str">
            <v>NULL</v>
          </cell>
          <cell r="V1175" t="str">
            <v>NULL</v>
          </cell>
          <cell r="W1175" t="str">
            <v>NULL</v>
          </cell>
          <cell r="X1175" t="str">
            <v>NULL</v>
          </cell>
          <cell r="Y1175" t="str">
            <v>NULL</v>
          </cell>
          <cell r="Z1175" t="str">
            <v>NULL</v>
          </cell>
          <cell r="AA1175" t="str">
            <v>NULL</v>
          </cell>
          <cell r="AB1175" t="str">
            <v>NULL</v>
          </cell>
          <cell r="AC1175" t="str">
            <v>NULL</v>
          </cell>
          <cell r="AD1175">
            <v>4</v>
          </cell>
          <cell r="AE1175" t="str">
            <v>SM</v>
          </cell>
          <cell r="AF1175">
            <v>4</v>
          </cell>
          <cell r="AG1175">
            <v>4</v>
          </cell>
          <cell r="AH1175">
            <v>4</v>
          </cell>
          <cell r="AI1175">
            <v>4</v>
          </cell>
          <cell r="AJ1175" t="str">
            <v>NULL</v>
          </cell>
          <cell r="AK1175">
            <v>4</v>
          </cell>
          <cell r="AL1175">
            <v>9</v>
          </cell>
        </row>
        <row r="1176">
          <cell r="A1176">
            <v>139272</v>
          </cell>
          <cell r="B1176">
            <v>8734003</v>
          </cell>
          <cell r="C1176" t="str">
            <v>Neale-Wade Academy</v>
          </cell>
          <cell r="D1176" t="str">
            <v>East of England</v>
          </cell>
          <cell r="E1176" t="str">
            <v>East of England</v>
          </cell>
          <cell r="F1176" t="str">
            <v>Cambridgeshire</v>
          </cell>
          <cell r="G1176" t="str">
            <v>North East Cambridgeshire</v>
          </cell>
          <cell r="H1176" t="str">
            <v>PE15 9PX</v>
          </cell>
          <cell r="I1176" t="str">
            <v>Academy Sponsor Led</v>
          </cell>
          <cell r="J1176" t="str">
            <v>Secondary</v>
          </cell>
          <cell r="K1176" t="str">
            <v>Has a sixth form</v>
          </cell>
          <cell r="L1176">
            <v>10008881</v>
          </cell>
          <cell r="M1176">
            <v>42326</v>
          </cell>
          <cell r="N1176">
            <v>42326</v>
          </cell>
          <cell r="O1176" t="str">
            <v>S8 No Formal Designation Visit</v>
          </cell>
          <cell r="P1176" t="str">
            <v>Schools - S8</v>
          </cell>
          <cell r="Q1176" t="str">
            <v>NULL</v>
          </cell>
          <cell r="R1176" t="str">
            <v>NULL</v>
          </cell>
          <cell r="S1176" t="str">
            <v>NULL</v>
          </cell>
          <cell r="T1176" t="str">
            <v>NULL</v>
          </cell>
          <cell r="U1176" t="str">
            <v>NULL</v>
          </cell>
          <cell r="V1176" t="str">
            <v>NULL</v>
          </cell>
          <cell r="W1176" t="str">
            <v>NULL</v>
          </cell>
          <cell r="X1176" t="str">
            <v>NULL</v>
          </cell>
          <cell r="Y1176" t="str">
            <v>NULL</v>
          </cell>
          <cell r="Z1176" t="str">
            <v>NULL</v>
          </cell>
          <cell r="AA1176" t="str">
            <v>NULL</v>
          </cell>
          <cell r="AB1176" t="str">
            <v>NULL</v>
          </cell>
          <cell r="AC1176" t="str">
            <v>NULL</v>
          </cell>
          <cell r="AD1176">
            <v>3</v>
          </cell>
          <cell r="AE1176" t="str">
            <v>NULL</v>
          </cell>
          <cell r="AF1176">
            <v>3</v>
          </cell>
          <cell r="AG1176">
            <v>3</v>
          </cell>
          <cell r="AH1176">
            <v>3</v>
          </cell>
          <cell r="AI1176">
            <v>2</v>
          </cell>
          <cell r="AJ1176" t="str">
            <v>NULL</v>
          </cell>
          <cell r="AK1176">
            <v>9</v>
          </cell>
          <cell r="AL1176">
            <v>2</v>
          </cell>
        </row>
        <row r="1177">
          <cell r="A1177">
            <v>139276</v>
          </cell>
          <cell r="B1177">
            <v>3134001</v>
          </cell>
          <cell r="C1177" t="str">
            <v>Kingsley Academy</v>
          </cell>
          <cell r="D1177" t="str">
            <v>London</v>
          </cell>
          <cell r="E1177" t="str">
            <v>London</v>
          </cell>
          <cell r="F1177" t="str">
            <v>Hounslow</v>
          </cell>
          <cell r="G1177" t="str">
            <v>Brentford and Isleworth</v>
          </cell>
          <cell r="H1177" t="str">
            <v>TW3 1NE</v>
          </cell>
          <cell r="I1177" t="str">
            <v>Academy Sponsor Led</v>
          </cell>
          <cell r="J1177" t="str">
            <v>Secondary</v>
          </cell>
          <cell r="K1177" t="str">
            <v>Has a sixth form</v>
          </cell>
          <cell r="L1177">
            <v>10005981</v>
          </cell>
          <cell r="M1177">
            <v>42290</v>
          </cell>
          <cell r="N1177">
            <v>42290</v>
          </cell>
          <cell r="O1177" t="str">
            <v>Requires Improvement monitoring Visit 1</v>
          </cell>
          <cell r="P1177" t="str">
            <v>Schools - S8</v>
          </cell>
          <cell r="Q1177" t="str">
            <v>NULL</v>
          </cell>
          <cell r="R1177" t="str">
            <v>NULL</v>
          </cell>
          <cell r="S1177" t="str">
            <v>NULL</v>
          </cell>
          <cell r="T1177" t="str">
            <v>NULL</v>
          </cell>
          <cell r="U1177" t="str">
            <v>NULL</v>
          </cell>
          <cell r="V1177" t="str">
            <v>NULL</v>
          </cell>
          <cell r="W1177" t="str">
            <v>NULL</v>
          </cell>
          <cell r="X1177" t="str">
            <v>NULL</v>
          </cell>
          <cell r="Y1177" t="str">
            <v>NULL</v>
          </cell>
          <cell r="Z1177" t="str">
            <v>NULL</v>
          </cell>
          <cell r="AA1177" t="str">
            <v>NULL</v>
          </cell>
          <cell r="AB1177" t="str">
            <v>NULL</v>
          </cell>
          <cell r="AC1177" t="str">
            <v>NULL</v>
          </cell>
          <cell r="AD1177">
            <v>3</v>
          </cell>
          <cell r="AE1177" t="str">
            <v>NULL</v>
          </cell>
          <cell r="AF1177">
            <v>3</v>
          </cell>
          <cell r="AG1177">
            <v>3</v>
          </cell>
          <cell r="AH1177">
            <v>2</v>
          </cell>
          <cell r="AI1177">
            <v>3</v>
          </cell>
          <cell r="AJ1177" t="str">
            <v>NULL</v>
          </cell>
          <cell r="AK1177">
            <v>9</v>
          </cell>
          <cell r="AL1177">
            <v>3</v>
          </cell>
        </row>
        <row r="1178">
          <cell r="A1178">
            <v>139280</v>
          </cell>
          <cell r="B1178">
            <v>3842005</v>
          </cell>
          <cell r="C1178" t="str">
            <v>Sandal Magna Community Academy</v>
          </cell>
          <cell r="D1178" t="str">
            <v>Yorkshire and the Humber</v>
          </cell>
          <cell r="E1178" t="str">
            <v>North East, Yorkshire and the Humber</v>
          </cell>
          <cell r="F1178" t="str">
            <v>Wakefield</v>
          </cell>
          <cell r="G1178" t="str">
            <v>Hemsworth</v>
          </cell>
          <cell r="H1178" t="str">
            <v>WF1 5NF</v>
          </cell>
          <cell r="I1178" t="str">
            <v>Academy Sponsor Led</v>
          </cell>
          <cell r="J1178" t="str">
            <v>Primary</v>
          </cell>
          <cell r="K1178" t="str">
            <v>Does not have a sixth form</v>
          </cell>
          <cell r="L1178">
            <v>10007208</v>
          </cell>
          <cell r="M1178">
            <v>42319</v>
          </cell>
          <cell r="N1178">
            <v>42319</v>
          </cell>
          <cell r="O1178" t="str">
            <v>S8 No Formal Designation Visit</v>
          </cell>
          <cell r="P1178" t="str">
            <v>Schools - S8</v>
          </cell>
          <cell r="Q1178" t="str">
            <v>NULL</v>
          </cell>
          <cell r="R1178" t="str">
            <v>NULL</v>
          </cell>
          <cell r="S1178" t="str">
            <v>NULL</v>
          </cell>
          <cell r="T1178" t="str">
            <v>NULL</v>
          </cell>
          <cell r="U1178" t="str">
            <v>NULL</v>
          </cell>
          <cell r="V1178" t="str">
            <v>NULL</v>
          </cell>
          <cell r="W1178" t="str">
            <v>NULL</v>
          </cell>
          <cell r="X1178" t="str">
            <v>NULL</v>
          </cell>
          <cell r="Y1178" t="str">
            <v>NULL</v>
          </cell>
          <cell r="Z1178" t="str">
            <v>NULL</v>
          </cell>
          <cell r="AA1178" t="str">
            <v>NULL</v>
          </cell>
          <cell r="AB1178" t="str">
            <v>NULL</v>
          </cell>
          <cell r="AC1178" t="str">
            <v>NULL</v>
          </cell>
          <cell r="AD1178">
            <v>3</v>
          </cell>
          <cell r="AE1178" t="str">
            <v>NULL</v>
          </cell>
          <cell r="AF1178">
            <v>3</v>
          </cell>
          <cell r="AG1178">
            <v>3</v>
          </cell>
          <cell r="AH1178">
            <v>3</v>
          </cell>
          <cell r="AI1178">
            <v>2</v>
          </cell>
          <cell r="AJ1178" t="str">
            <v>NULL</v>
          </cell>
          <cell r="AK1178">
            <v>2</v>
          </cell>
          <cell r="AL1178">
            <v>9</v>
          </cell>
        </row>
        <row r="1179">
          <cell r="A1179">
            <v>139301</v>
          </cell>
          <cell r="B1179">
            <v>3714031</v>
          </cell>
          <cell r="C1179" t="str">
            <v>Sir Thomas Wharton Community College</v>
          </cell>
          <cell r="D1179" t="str">
            <v>Yorkshire and the Humber</v>
          </cell>
          <cell r="E1179" t="str">
            <v>North East, Yorkshire and the Humber</v>
          </cell>
          <cell r="F1179" t="str">
            <v>Doncaster</v>
          </cell>
          <cell r="G1179" t="str">
            <v>Don Valley</v>
          </cell>
          <cell r="H1179" t="str">
            <v>DN12 1HH</v>
          </cell>
          <cell r="I1179" t="str">
            <v>Academy Converter</v>
          </cell>
          <cell r="J1179" t="str">
            <v>Secondary</v>
          </cell>
          <cell r="K1179" t="str">
            <v>Has a sixth form</v>
          </cell>
          <cell r="L1179">
            <v>10005397</v>
          </cell>
          <cell r="M1179">
            <v>42271</v>
          </cell>
          <cell r="N1179">
            <v>42271</v>
          </cell>
          <cell r="O1179" t="str">
            <v>Schools with Serious Weaknesses Visit 2</v>
          </cell>
          <cell r="P1179" t="str">
            <v>Schools - S8</v>
          </cell>
          <cell r="Q1179">
            <v>106787</v>
          </cell>
          <cell r="R1179" t="str">
            <v>NULL</v>
          </cell>
          <cell r="S1179" t="str">
            <v>NULL</v>
          </cell>
          <cell r="T1179" t="str">
            <v>NULL</v>
          </cell>
          <cell r="U1179" t="str">
            <v>NULL</v>
          </cell>
          <cell r="V1179" t="str">
            <v>NULL</v>
          </cell>
          <cell r="W1179" t="str">
            <v>NULL</v>
          </cell>
          <cell r="X1179" t="str">
            <v>NULL</v>
          </cell>
          <cell r="Y1179" t="str">
            <v>NULL</v>
          </cell>
          <cell r="Z1179" t="str">
            <v>NULL</v>
          </cell>
          <cell r="AA1179" t="str">
            <v>NULL</v>
          </cell>
          <cell r="AB1179" t="str">
            <v>NULL</v>
          </cell>
          <cell r="AC1179" t="str">
            <v>NULL</v>
          </cell>
          <cell r="AD1179">
            <v>4</v>
          </cell>
          <cell r="AE1179" t="str">
            <v>SWK</v>
          </cell>
          <cell r="AF1179">
            <v>4</v>
          </cell>
          <cell r="AG1179">
            <v>4</v>
          </cell>
          <cell r="AH1179">
            <v>3</v>
          </cell>
          <cell r="AI1179">
            <v>3</v>
          </cell>
          <cell r="AJ1179" t="str">
            <v>NULL</v>
          </cell>
          <cell r="AK1179">
            <v>9</v>
          </cell>
          <cell r="AL1179">
            <v>3</v>
          </cell>
        </row>
        <row r="1180">
          <cell r="A1180">
            <v>139304</v>
          </cell>
          <cell r="B1180">
            <v>9254603</v>
          </cell>
          <cell r="C1180" t="str">
            <v>Spalding Grammar School</v>
          </cell>
          <cell r="D1180" t="str">
            <v>East Midlands</v>
          </cell>
          <cell r="E1180" t="str">
            <v>East Midlands</v>
          </cell>
          <cell r="F1180" t="str">
            <v>Lincolnshire</v>
          </cell>
          <cell r="G1180" t="str">
            <v>South Holland and The Deepings</v>
          </cell>
          <cell r="H1180" t="str">
            <v>PE11 2XH</v>
          </cell>
          <cell r="I1180" t="str">
            <v>Academy Converter</v>
          </cell>
          <cell r="J1180" t="str">
            <v>Secondary</v>
          </cell>
          <cell r="K1180" t="str">
            <v>Has a sixth form</v>
          </cell>
          <cell r="L1180">
            <v>10007588</v>
          </cell>
          <cell r="M1180">
            <v>42313</v>
          </cell>
          <cell r="N1180">
            <v>42314</v>
          </cell>
          <cell r="O1180" t="str">
            <v>S8 No Formal Designation Visit</v>
          </cell>
          <cell r="P1180" t="str">
            <v>Schools - S8 deemed S5</v>
          </cell>
          <cell r="Q1180">
            <v>120665</v>
          </cell>
          <cell r="R1180">
            <v>2</v>
          </cell>
          <cell r="S1180" t="str">
            <v>NULL</v>
          </cell>
          <cell r="T1180">
            <v>2</v>
          </cell>
          <cell r="U1180">
            <v>2</v>
          </cell>
          <cell r="V1180">
            <v>1</v>
          </cell>
          <cell r="W1180">
            <v>2</v>
          </cell>
          <cell r="X1180" t="str">
            <v>NULL</v>
          </cell>
          <cell r="Y1180" t="str">
            <v>NULL</v>
          </cell>
          <cell r="Z1180">
            <v>2</v>
          </cell>
          <cell r="AA1180" t="str">
            <v>NULL</v>
          </cell>
          <cell r="AB1180" t="str">
            <v>NULL</v>
          </cell>
          <cell r="AC1180" t="str">
            <v>NULL</v>
          </cell>
          <cell r="AD1180">
            <v>1</v>
          </cell>
          <cell r="AE1180" t="str">
            <v>NULL</v>
          </cell>
          <cell r="AF1180">
            <v>1</v>
          </cell>
          <cell r="AG1180">
            <v>2</v>
          </cell>
          <cell r="AH1180">
            <v>1</v>
          </cell>
          <cell r="AI1180">
            <v>1</v>
          </cell>
          <cell r="AJ1180" t="str">
            <v>NULL</v>
          </cell>
          <cell r="AK1180">
            <v>9</v>
          </cell>
          <cell r="AL1180">
            <v>2</v>
          </cell>
        </row>
        <row r="1181">
          <cell r="A1181">
            <v>139309</v>
          </cell>
          <cell r="B1181">
            <v>8863148</v>
          </cell>
          <cell r="C1181" t="str">
            <v>Christ Church Cep Academy, Folkestone</v>
          </cell>
          <cell r="D1181" t="str">
            <v>South East</v>
          </cell>
          <cell r="E1181" t="str">
            <v>South East</v>
          </cell>
          <cell r="F1181" t="str">
            <v>Kent</v>
          </cell>
          <cell r="G1181" t="str">
            <v>Folkestone and Hythe</v>
          </cell>
          <cell r="H1181" t="str">
            <v>CT20 1DJ</v>
          </cell>
          <cell r="I1181" t="str">
            <v>Academy Converter</v>
          </cell>
          <cell r="J1181" t="str">
            <v>Primary</v>
          </cell>
          <cell r="K1181" t="str">
            <v>Does not have a sixth form</v>
          </cell>
          <cell r="L1181">
            <v>10005780</v>
          </cell>
          <cell r="M1181">
            <v>42291</v>
          </cell>
          <cell r="N1181">
            <v>42292</v>
          </cell>
          <cell r="O1181" t="str">
            <v>Requires Improvement S5 Reinspection Visit 1</v>
          </cell>
          <cell r="P1181" t="str">
            <v>Schools - S5</v>
          </cell>
          <cell r="Q1181">
            <v>118674</v>
          </cell>
          <cell r="R1181">
            <v>2</v>
          </cell>
          <cell r="S1181" t="str">
            <v>NULL</v>
          </cell>
          <cell r="T1181">
            <v>2</v>
          </cell>
          <cell r="U1181">
            <v>2</v>
          </cell>
          <cell r="V1181">
            <v>2</v>
          </cell>
          <cell r="W1181">
            <v>2</v>
          </cell>
          <cell r="X1181" t="str">
            <v>NULL</v>
          </cell>
          <cell r="Y1181">
            <v>2</v>
          </cell>
          <cell r="Z1181" t="str">
            <v>NULL</v>
          </cell>
          <cell r="AA1181" t="str">
            <v>NULL</v>
          </cell>
          <cell r="AB1181" t="str">
            <v>NULL</v>
          </cell>
          <cell r="AC1181" t="str">
            <v>NULL</v>
          </cell>
          <cell r="AD1181">
            <v>3</v>
          </cell>
          <cell r="AE1181" t="str">
            <v>NULL</v>
          </cell>
          <cell r="AF1181">
            <v>3</v>
          </cell>
          <cell r="AG1181">
            <v>3</v>
          </cell>
          <cell r="AH1181">
            <v>2</v>
          </cell>
          <cell r="AI1181">
            <v>3</v>
          </cell>
          <cell r="AJ1181" t="str">
            <v>NULL</v>
          </cell>
          <cell r="AK1181" t="str">
            <v>NULL</v>
          </cell>
          <cell r="AL1181" t="str">
            <v>NULL</v>
          </cell>
        </row>
        <row r="1182">
          <cell r="A1182">
            <v>139326</v>
          </cell>
          <cell r="B1182">
            <v>8922005</v>
          </cell>
          <cell r="C1182" t="str">
            <v>Firbeck Academy</v>
          </cell>
          <cell r="D1182" t="str">
            <v>East Midlands</v>
          </cell>
          <cell r="E1182" t="str">
            <v>East Midlands</v>
          </cell>
          <cell r="F1182" t="str">
            <v>Nottingham</v>
          </cell>
          <cell r="G1182" t="str">
            <v>Nottingham North</v>
          </cell>
          <cell r="H1182" t="str">
            <v>NG8 2FB</v>
          </cell>
          <cell r="I1182" t="str">
            <v>Academy Sponsor Led</v>
          </cell>
          <cell r="J1182" t="str">
            <v>Primary</v>
          </cell>
          <cell r="K1182" t="str">
            <v>Does not have a sixth form</v>
          </cell>
          <cell r="L1182">
            <v>10004127</v>
          </cell>
          <cell r="M1182">
            <v>42311</v>
          </cell>
          <cell r="N1182">
            <v>42312</v>
          </cell>
          <cell r="O1182" t="str">
            <v>Schools into Special Measures Visit 2</v>
          </cell>
          <cell r="P1182" t="str">
            <v>Schools - S8</v>
          </cell>
          <cell r="Q1182" t="str">
            <v>NULL</v>
          </cell>
          <cell r="R1182" t="str">
            <v>NULL</v>
          </cell>
          <cell r="S1182" t="str">
            <v>NULL</v>
          </cell>
          <cell r="T1182" t="str">
            <v>NULL</v>
          </cell>
          <cell r="U1182" t="str">
            <v>NULL</v>
          </cell>
          <cell r="V1182" t="str">
            <v>NULL</v>
          </cell>
          <cell r="W1182" t="str">
            <v>NULL</v>
          </cell>
          <cell r="X1182" t="str">
            <v>NULL</v>
          </cell>
          <cell r="Y1182" t="str">
            <v>NULL</v>
          </cell>
          <cell r="Z1182" t="str">
            <v>NULL</v>
          </cell>
          <cell r="AA1182" t="str">
            <v>NULL</v>
          </cell>
          <cell r="AB1182" t="str">
            <v>NULL</v>
          </cell>
          <cell r="AC1182" t="str">
            <v>NULL</v>
          </cell>
          <cell r="AD1182">
            <v>4</v>
          </cell>
          <cell r="AE1182" t="str">
            <v>SM</v>
          </cell>
          <cell r="AF1182">
            <v>4</v>
          </cell>
          <cell r="AG1182">
            <v>4</v>
          </cell>
          <cell r="AH1182">
            <v>3</v>
          </cell>
          <cell r="AI1182">
            <v>4</v>
          </cell>
          <cell r="AJ1182" t="str">
            <v>NULL</v>
          </cell>
          <cell r="AK1182">
            <v>4</v>
          </cell>
          <cell r="AL1182">
            <v>9</v>
          </cell>
        </row>
        <row r="1183">
          <cell r="A1183">
            <v>139328</v>
          </cell>
          <cell r="B1183">
            <v>3334001</v>
          </cell>
          <cell r="C1183" t="str">
            <v>The ACE Academy</v>
          </cell>
          <cell r="D1183" t="str">
            <v>West Midlands</v>
          </cell>
          <cell r="E1183" t="str">
            <v>West Midlands</v>
          </cell>
          <cell r="F1183" t="str">
            <v>Sandwell</v>
          </cell>
          <cell r="G1183" t="str">
            <v>West Bromwich West</v>
          </cell>
          <cell r="H1183" t="str">
            <v>DY4 7NR</v>
          </cell>
          <cell r="I1183" t="str">
            <v>Academy Sponsor Led</v>
          </cell>
          <cell r="J1183" t="str">
            <v>Secondary</v>
          </cell>
          <cell r="K1183" t="str">
            <v>Has a sixth form</v>
          </cell>
          <cell r="L1183">
            <v>10004034</v>
          </cell>
          <cell r="M1183">
            <v>42297</v>
          </cell>
          <cell r="N1183">
            <v>42298</v>
          </cell>
          <cell r="O1183" t="str">
            <v>Schools into Special Measures Visit 3</v>
          </cell>
          <cell r="P1183" t="str">
            <v>Schools - S8</v>
          </cell>
          <cell r="Q1183" t="str">
            <v>NULL</v>
          </cell>
          <cell r="R1183" t="str">
            <v>NULL</v>
          </cell>
          <cell r="S1183" t="str">
            <v>NULL</v>
          </cell>
          <cell r="T1183" t="str">
            <v>NULL</v>
          </cell>
          <cell r="U1183" t="str">
            <v>NULL</v>
          </cell>
          <cell r="V1183" t="str">
            <v>NULL</v>
          </cell>
          <cell r="W1183" t="str">
            <v>NULL</v>
          </cell>
          <cell r="X1183" t="str">
            <v>NULL</v>
          </cell>
          <cell r="Y1183" t="str">
            <v>NULL</v>
          </cell>
          <cell r="Z1183" t="str">
            <v>NULL</v>
          </cell>
          <cell r="AA1183" t="str">
            <v>NULL</v>
          </cell>
          <cell r="AB1183" t="str">
            <v>NULL</v>
          </cell>
          <cell r="AC1183" t="str">
            <v>NULL</v>
          </cell>
          <cell r="AD1183">
            <v>4</v>
          </cell>
          <cell r="AE1183" t="str">
            <v>SM</v>
          </cell>
          <cell r="AF1183">
            <v>4</v>
          </cell>
          <cell r="AG1183">
            <v>4</v>
          </cell>
          <cell r="AH1183">
            <v>4</v>
          </cell>
          <cell r="AI1183">
            <v>4</v>
          </cell>
          <cell r="AJ1183" t="str">
            <v>NULL</v>
          </cell>
          <cell r="AK1183">
            <v>9</v>
          </cell>
          <cell r="AL1183">
            <v>4</v>
          </cell>
        </row>
        <row r="1184">
          <cell r="A1184">
            <v>139335</v>
          </cell>
          <cell r="B1184">
            <v>3844003</v>
          </cell>
          <cell r="C1184" t="str">
            <v>Hemsworth Arts and Community Academy</v>
          </cell>
          <cell r="D1184" t="str">
            <v>Yorkshire and the Humber</v>
          </cell>
          <cell r="E1184" t="str">
            <v>North East, Yorkshire and the Humber</v>
          </cell>
          <cell r="F1184" t="str">
            <v>Wakefield</v>
          </cell>
          <cell r="G1184" t="str">
            <v>Hemsworth</v>
          </cell>
          <cell r="H1184" t="str">
            <v>WF9 4AB</v>
          </cell>
          <cell r="I1184" t="str">
            <v>Academy Sponsor Led</v>
          </cell>
          <cell r="J1184" t="str">
            <v>Secondary</v>
          </cell>
          <cell r="K1184" t="str">
            <v>Has a sixth form</v>
          </cell>
          <cell r="L1184">
            <v>10006800</v>
          </cell>
          <cell r="M1184">
            <v>42334</v>
          </cell>
          <cell r="N1184">
            <v>42334</v>
          </cell>
          <cell r="O1184" t="str">
            <v>Requires Improvement monitoring Visit 1</v>
          </cell>
          <cell r="P1184" t="str">
            <v>Schools - S8</v>
          </cell>
          <cell r="Q1184" t="str">
            <v>NULL</v>
          </cell>
          <cell r="R1184" t="str">
            <v>NULL</v>
          </cell>
          <cell r="S1184" t="str">
            <v>NULL</v>
          </cell>
          <cell r="T1184" t="str">
            <v>NULL</v>
          </cell>
          <cell r="U1184" t="str">
            <v>NULL</v>
          </cell>
          <cell r="V1184" t="str">
            <v>NULL</v>
          </cell>
          <cell r="W1184" t="str">
            <v>NULL</v>
          </cell>
          <cell r="X1184" t="str">
            <v>NULL</v>
          </cell>
          <cell r="Y1184" t="str">
            <v>NULL</v>
          </cell>
          <cell r="Z1184" t="str">
            <v>NULL</v>
          </cell>
          <cell r="AA1184" t="str">
            <v>NULL</v>
          </cell>
          <cell r="AB1184" t="str">
            <v>NULL</v>
          </cell>
          <cell r="AC1184" t="str">
            <v>NULL</v>
          </cell>
          <cell r="AD1184">
            <v>3</v>
          </cell>
          <cell r="AE1184" t="str">
            <v>NULL</v>
          </cell>
          <cell r="AF1184">
            <v>3</v>
          </cell>
          <cell r="AG1184">
            <v>3</v>
          </cell>
          <cell r="AH1184">
            <v>3</v>
          </cell>
          <cell r="AI1184">
            <v>3</v>
          </cell>
          <cell r="AJ1184" t="str">
            <v>NULL</v>
          </cell>
          <cell r="AK1184">
            <v>9</v>
          </cell>
          <cell r="AL1184">
            <v>2</v>
          </cell>
        </row>
        <row r="1185">
          <cell r="A1185">
            <v>139336</v>
          </cell>
          <cell r="B1185">
            <v>3732013</v>
          </cell>
          <cell r="C1185" t="str">
            <v>Meynell Community Primary School</v>
          </cell>
          <cell r="D1185" t="str">
            <v>Yorkshire and the Humber</v>
          </cell>
          <cell r="E1185" t="str">
            <v>North East, Yorkshire and the Humber</v>
          </cell>
          <cell r="F1185" t="str">
            <v>Sheffield</v>
          </cell>
          <cell r="G1185" t="str">
            <v>Sheffield, Brightside and Hillsborough</v>
          </cell>
          <cell r="H1185" t="str">
            <v>S5 8GN</v>
          </cell>
          <cell r="I1185" t="str">
            <v>Academy Sponsor Led</v>
          </cell>
          <cell r="J1185" t="str">
            <v>Primary</v>
          </cell>
          <cell r="K1185" t="str">
            <v>Does not have a sixth form</v>
          </cell>
          <cell r="L1185">
            <v>10007209</v>
          </cell>
          <cell r="M1185">
            <v>42333</v>
          </cell>
          <cell r="N1185">
            <v>42333</v>
          </cell>
          <cell r="O1185" t="str">
            <v>S8 No Formal Designation Visit</v>
          </cell>
          <cell r="P1185" t="str">
            <v>Schools - S8</v>
          </cell>
          <cell r="Q1185" t="str">
            <v>NULL</v>
          </cell>
          <cell r="R1185" t="str">
            <v>NULL</v>
          </cell>
          <cell r="S1185" t="str">
            <v>NULL</v>
          </cell>
          <cell r="T1185" t="str">
            <v>NULL</v>
          </cell>
          <cell r="U1185" t="str">
            <v>NULL</v>
          </cell>
          <cell r="V1185" t="str">
            <v>NULL</v>
          </cell>
          <cell r="W1185" t="str">
            <v>NULL</v>
          </cell>
          <cell r="X1185" t="str">
            <v>NULL</v>
          </cell>
          <cell r="Y1185" t="str">
            <v>NULL</v>
          </cell>
          <cell r="Z1185" t="str">
            <v>NULL</v>
          </cell>
          <cell r="AA1185" t="str">
            <v>NULL</v>
          </cell>
          <cell r="AB1185" t="str">
            <v>NULL</v>
          </cell>
          <cell r="AC1185" t="str">
            <v>NULL</v>
          </cell>
          <cell r="AD1185">
            <v>3</v>
          </cell>
          <cell r="AE1185" t="str">
            <v>NULL</v>
          </cell>
          <cell r="AF1185">
            <v>3</v>
          </cell>
          <cell r="AG1185">
            <v>3</v>
          </cell>
          <cell r="AH1185">
            <v>3</v>
          </cell>
          <cell r="AI1185">
            <v>2</v>
          </cell>
          <cell r="AJ1185" t="str">
            <v>NULL</v>
          </cell>
          <cell r="AK1185">
            <v>3</v>
          </cell>
          <cell r="AL1185">
            <v>9</v>
          </cell>
        </row>
        <row r="1186">
          <cell r="A1186">
            <v>139365</v>
          </cell>
          <cell r="B1186">
            <v>2054315</v>
          </cell>
          <cell r="C1186" t="str">
            <v>Fulham Cross Girls' School and Language College</v>
          </cell>
          <cell r="D1186" t="str">
            <v>London</v>
          </cell>
          <cell r="E1186" t="str">
            <v>London</v>
          </cell>
          <cell r="F1186" t="str">
            <v>Hammersmith and Fulham</v>
          </cell>
          <cell r="G1186" t="str">
            <v>Chelsea and Fulham</v>
          </cell>
          <cell r="H1186" t="str">
            <v>SW6 6BP</v>
          </cell>
          <cell r="I1186" t="str">
            <v>Academy Converter</v>
          </cell>
          <cell r="J1186" t="str">
            <v>Secondary</v>
          </cell>
          <cell r="K1186" t="str">
            <v>Does not have a sixth form</v>
          </cell>
          <cell r="L1186">
            <v>10008395</v>
          </cell>
          <cell r="M1186">
            <v>42334</v>
          </cell>
          <cell r="N1186">
            <v>42334</v>
          </cell>
          <cell r="O1186" t="str">
            <v>S8 No Formal Designation Visit</v>
          </cell>
          <cell r="P1186" t="str">
            <v>Schools - S8</v>
          </cell>
          <cell r="Q1186">
            <v>100360</v>
          </cell>
          <cell r="R1186" t="str">
            <v>NULL</v>
          </cell>
          <cell r="S1186" t="str">
            <v>NULL</v>
          </cell>
          <cell r="T1186" t="str">
            <v>NULL</v>
          </cell>
          <cell r="U1186" t="str">
            <v>NULL</v>
          </cell>
          <cell r="V1186" t="str">
            <v>NULL</v>
          </cell>
          <cell r="W1186" t="str">
            <v>NULL</v>
          </cell>
          <cell r="X1186" t="str">
            <v>NULL</v>
          </cell>
          <cell r="Y1186" t="str">
            <v>NULL</v>
          </cell>
          <cell r="Z1186" t="str">
            <v>NULL</v>
          </cell>
          <cell r="AA1186" t="str">
            <v>NULL</v>
          </cell>
          <cell r="AB1186" t="str">
            <v>NULL</v>
          </cell>
          <cell r="AC1186" t="str">
            <v>NULL</v>
          </cell>
          <cell r="AD1186">
            <v>1</v>
          </cell>
          <cell r="AE1186" t="str">
            <v>NULL</v>
          </cell>
          <cell r="AF1186">
            <v>1</v>
          </cell>
          <cell r="AG1186">
            <v>2</v>
          </cell>
          <cell r="AH1186">
            <v>1</v>
          </cell>
          <cell r="AI1186">
            <v>1</v>
          </cell>
          <cell r="AJ1186" t="str">
            <v>NULL</v>
          </cell>
          <cell r="AK1186">
            <v>9</v>
          </cell>
          <cell r="AL1186">
            <v>9</v>
          </cell>
        </row>
        <row r="1187">
          <cell r="A1187">
            <v>139385</v>
          </cell>
          <cell r="B1187">
            <v>9332004</v>
          </cell>
          <cell r="C1187" t="str">
            <v>Manor Court Community Primary School</v>
          </cell>
          <cell r="D1187" t="str">
            <v>South West</v>
          </cell>
          <cell r="E1187" t="str">
            <v>South West</v>
          </cell>
          <cell r="F1187" t="str">
            <v>Somerset</v>
          </cell>
          <cell r="G1187" t="str">
            <v>Yeovil</v>
          </cell>
          <cell r="H1187" t="str">
            <v>TA20 2ES</v>
          </cell>
          <cell r="I1187" t="str">
            <v>Academy Sponsor Led</v>
          </cell>
          <cell r="J1187" t="str">
            <v>Primary</v>
          </cell>
          <cell r="K1187" t="str">
            <v>Does not have a sixth form</v>
          </cell>
          <cell r="L1187">
            <v>10003981</v>
          </cell>
          <cell r="M1187">
            <v>42317</v>
          </cell>
          <cell r="N1187">
            <v>42317</v>
          </cell>
          <cell r="O1187" t="str">
            <v>Requires Improvement monitoring Visit 1</v>
          </cell>
          <cell r="P1187" t="str">
            <v>Schools - S8</v>
          </cell>
          <cell r="Q1187" t="str">
            <v>NULL</v>
          </cell>
          <cell r="R1187" t="str">
            <v>NULL</v>
          </cell>
          <cell r="S1187" t="str">
            <v>NULL</v>
          </cell>
          <cell r="T1187" t="str">
            <v>NULL</v>
          </cell>
          <cell r="U1187" t="str">
            <v>NULL</v>
          </cell>
          <cell r="V1187" t="str">
            <v>NULL</v>
          </cell>
          <cell r="W1187" t="str">
            <v>NULL</v>
          </cell>
          <cell r="X1187" t="str">
            <v>NULL</v>
          </cell>
          <cell r="Y1187" t="str">
            <v>NULL</v>
          </cell>
          <cell r="Z1187" t="str">
            <v>NULL</v>
          </cell>
          <cell r="AA1187" t="str">
            <v>NULL</v>
          </cell>
          <cell r="AB1187" t="str">
            <v>NULL</v>
          </cell>
          <cell r="AC1187" t="str">
            <v>NULL</v>
          </cell>
          <cell r="AD1187">
            <v>3</v>
          </cell>
          <cell r="AE1187" t="str">
            <v>NULL</v>
          </cell>
          <cell r="AF1187">
            <v>3</v>
          </cell>
          <cell r="AG1187">
            <v>3</v>
          </cell>
          <cell r="AH1187">
            <v>3</v>
          </cell>
          <cell r="AI1187">
            <v>3</v>
          </cell>
          <cell r="AJ1187" t="str">
            <v>NULL</v>
          </cell>
          <cell r="AK1187">
            <v>3</v>
          </cell>
          <cell r="AL1187">
            <v>9</v>
          </cell>
        </row>
        <row r="1188">
          <cell r="A1188">
            <v>139386</v>
          </cell>
          <cell r="B1188">
            <v>8652014</v>
          </cell>
          <cell r="C1188" t="str">
            <v>Pembroke Park Primary School</v>
          </cell>
          <cell r="D1188" t="str">
            <v>South West</v>
          </cell>
          <cell r="E1188" t="str">
            <v>South West</v>
          </cell>
          <cell r="F1188" t="str">
            <v>Wiltshire</v>
          </cell>
          <cell r="G1188" t="str">
            <v>Salisbury</v>
          </cell>
          <cell r="H1188" t="str">
            <v>SP2 9LY</v>
          </cell>
          <cell r="I1188" t="str">
            <v>Academy Sponsor Led</v>
          </cell>
          <cell r="J1188" t="str">
            <v>Primary</v>
          </cell>
          <cell r="K1188" t="str">
            <v>Does not have a sixth form</v>
          </cell>
          <cell r="L1188">
            <v>10005893</v>
          </cell>
          <cell r="M1188">
            <v>42312</v>
          </cell>
          <cell r="N1188">
            <v>42312</v>
          </cell>
          <cell r="O1188" t="str">
            <v>Schools with Serious Weaknesses Visit 2</v>
          </cell>
          <cell r="P1188" t="str">
            <v>Schools - S8</v>
          </cell>
          <cell r="Q1188" t="str">
            <v>NULL</v>
          </cell>
          <cell r="R1188" t="str">
            <v>NULL</v>
          </cell>
          <cell r="S1188" t="str">
            <v>NULL</v>
          </cell>
          <cell r="T1188" t="str">
            <v>NULL</v>
          </cell>
          <cell r="U1188" t="str">
            <v>NULL</v>
          </cell>
          <cell r="V1188" t="str">
            <v>NULL</v>
          </cell>
          <cell r="W1188" t="str">
            <v>NULL</v>
          </cell>
          <cell r="X1188" t="str">
            <v>NULL</v>
          </cell>
          <cell r="Y1188" t="str">
            <v>NULL</v>
          </cell>
          <cell r="Z1188" t="str">
            <v>NULL</v>
          </cell>
          <cell r="AA1188" t="str">
            <v>NULL</v>
          </cell>
          <cell r="AB1188" t="str">
            <v>NULL</v>
          </cell>
          <cell r="AC1188" t="str">
            <v>NULL</v>
          </cell>
          <cell r="AD1188">
            <v>4</v>
          </cell>
          <cell r="AE1188" t="str">
            <v>SWK</v>
          </cell>
          <cell r="AF1188">
            <v>4</v>
          </cell>
          <cell r="AG1188">
            <v>4</v>
          </cell>
          <cell r="AH1188">
            <v>4</v>
          </cell>
          <cell r="AI1188">
            <v>3</v>
          </cell>
          <cell r="AJ1188" t="str">
            <v>NULL</v>
          </cell>
          <cell r="AK1188">
            <v>2</v>
          </cell>
          <cell r="AL1188">
            <v>9</v>
          </cell>
        </row>
        <row r="1189">
          <cell r="A1189">
            <v>139387</v>
          </cell>
          <cell r="B1189">
            <v>9332005</v>
          </cell>
          <cell r="C1189" t="str">
            <v>Wellesley Park Primary School</v>
          </cell>
          <cell r="D1189" t="str">
            <v>South West</v>
          </cell>
          <cell r="E1189" t="str">
            <v>South West</v>
          </cell>
          <cell r="F1189" t="str">
            <v>Somerset</v>
          </cell>
          <cell r="G1189" t="str">
            <v>Taunton Deane</v>
          </cell>
          <cell r="H1189" t="str">
            <v>TA21 9AJ</v>
          </cell>
          <cell r="I1189" t="str">
            <v>Academy Sponsor Led</v>
          </cell>
          <cell r="J1189" t="str">
            <v>Primary</v>
          </cell>
          <cell r="K1189" t="str">
            <v>Does not have a sixth form</v>
          </cell>
          <cell r="L1189">
            <v>10006372</v>
          </cell>
          <cell r="M1189">
            <v>42297</v>
          </cell>
          <cell r="N1189">
            <v>42298</v>
          </cell>
          <cell r="O1189" t="str">
            <v>Academy First Section 5</v>
          </cell>
          <cell r="P1189" t="str">
            <v>Schools - S5</v>
          </cell>
          <cell r="Q1189" t="str">
            <v>NULL</v>
          </cell>
          <cell r="R1189">
            <v>2</v>
          </cell>
          <cell r="S1189" t="str">
            <v>NULL</v>
          </cell>
          <cell r="T1189">
            <v>2</v>
          </cell>
          <cell r="U1189">
            <v>2</v>
          </cell>
          <cell r="V1189">
            <v>2</v>
          </cell>
          <cell r="W1189">
            <v>2</v>
          </cell>
          <cell r="X1189" t="str">
            <v>NULL</v>
          </cell>
          <cell r="Y1189">
            <v>2</v>
          </cell>
          <cell r="Z1189" t="str">
            <v>NULL</v>
          </cell>
          <cell r="AA1189" t="str">
            <v>NULL</v>
          </cell>
          <cell r="AB1189" t="str">
            <v>NULL</v>
          </cell>
          <cell r="AC1189" t="str">
            <v>NULL</v>
          </cell>
          <cell r="AD1189" t="str">
            <v>NULL</v>
          </cell>
          <cell r="AE1189" t="str">
            <v>NULL</v>
          </cell>
          <cell r="AF1189" t="str">
            <v>NULL</v>
          </cell>
          <cell r="AG1189" t="str">
            <v>NULL</v>
          </cell>
          <cell r="AH1189" t="str">
            <v>NULL</v>
          </cell>
          <cell r="AI1189" t="str">
            <v>NULL</v>
          </cell>
          <cell r="AJ1189" t="str">
            <v>NULL</v>
          </cell>
          <cell r="AK1189" t="str">
            <v>NULL</v>
          </cell>
          <cell r="AL1189" t="str">
            <v>NULL</v>
          </cell>
        </row>
        <row r="1190">
          <cell r="A1190">
            <v>139388</v>
          </cell>
        </row>
        <row r="1191">
          <cell r="A1191">
            <v>139398</v>
          </cell>
          <cell r="B1191">
            <v>8812033</v>
          </cell>
          <cell r="C1191" t="str">
            <v>Freshwaters Primary Academy</v>
          </cell>
          <cell r="D1191" t="str">
            <v>East of England</v>
          </cell>
          <cell r="E1191" t="str">
            <v>East of England</v>
          </cell>
          <cell r="F1191" t="str">
            <v>Essex</v>
          </cell>
          <cell r="G1191" t="str">
            <v>Harlow</v>
          </cell>
          <cell r="H1191" t="str">
            <v>CM20 3QA</v>
          </cell>
          <cell r="I1191" t="str">
            <v>Academy Sponsor Led</v>
          </cell>
          <cell r="J1191" t="str">
            <v>Primary</v>
          </cell>
          <cell r="K1191" t="str">
            <v>Does not have a sixth form</v>
          </cell>
          <cell r="L1191">
            <v>10007999</v>
          </cell>
          <cell r="M1191">
            <v>42286</v>
          </cell>
          <cell r="N1191">
            <v>42286</v>
          </cell>
          <cell r="O1191" t="str">
            <v>Section 8 Inspection due to Parental Complaint</v>
          </cell>
          <cell r="P1191" t="str">
            <v>Schools - S8</v>
          </cell>
          <cell r="Q1191" t="str">
            <v>NULL</v>
          </cell>
          <cell r="R1191" t="str">
            <v>NULL</v>
          </cell>
          <cell r="S1191" t="str">
            <v>NULL</v>
          </cell>
          <cell r="T1191" t="str">
            <v>NULL</v>
          </cell>
          <cell r="U1191" t="str">
            <v>NULL</v>
          </cell>
          <cell r="V1191" t="str">
            <v>NULL</v>
          </cell>
          <cell r="W1191" t="str">
            <v>NULL</v>
          </cell>
          <cell r="X1191" t="str">
            <v>NULL</v>
          </cell>
          <cell r="Y1191" t="str">
            <v>NULL</v>
          </cell>
          <cell r="Z1191" t="str">
            <v>NULL</v>
          </cell>
          <cell r="AA1191" t="str">
            <v>NULL</v>
          </cell>
          <cell r="AB1191" t="str">
            <v>NULL</v>
          </cell>
          <cell r="AC1191" t="str">
            <v>NULL</v>
          </cell>
          <cell r="AD1191">
            <v>2</v>
          </cell>
          <cell r="AE1191" t="str">
            <v>NULL</v>
          </cell>
          <cell r="AF1191">
            <v>2</v>
          </cell>
          <cell r="AG1191">
            <v>2</v>
          </cell>
          <cell r="AH1191">
            <v>2</v>
          </cell>
          <cell r="AI1191">
            <v>2</v>
          </cell>
          <cell r="AJ1191" t="str">
            <v>NULL</v>
          </cell>
          <cell r="AK1191">
            <v>2</v>
          </cell>
          <cell r="AL1191">
            <v>9</v>
          </cell>
        </row>
        <row r="1192">
          <cell r="A1192">
            <v>139400</v>
          </cell>
          <cell r="B1192">
            <v>9262039</v>
          </cell>
          <cell r="C1192" t="str">
            <v>Cliff Park Junior School</v>
          </cell>
          <cell r="D1192" t="str">
            <v>East of England</v>
          </cell>
          <cell r="E1192" t="str">
            <v>East of England</v>
          </cell>
          <cell r="F1192" t="str">
            <v>Norfolk</v>
          </cell>
          <cell r="G1192" t="str">
            <v>Great Yarmouth</v>
          </cell>
          <cell r="H1192" t="str">
            <v>NR31 6SZ</v>
          </cell>
          <cell r="I1192" t="str">
            <v>Academy Sponsor Led</v>
          </cell>
          <cell r="J1192" t="str">
            <v>Primary</v>
          </cell>
          <cell r="K1192" t="str">
            <v>Does not have a sixth form</v>
          </cell>
          <cell r="L1192">
            <v>10009887</v>
          </cell>
          <cell r="M1192">
            <v>42334</v>
          </cell>
          <cell r="N1192">
            <v>42334</v>
          </cell>
          <cell r="O1192" t="str">
            <v>Requires Improvement monitoring Visit 2</v>
          </cell>
          <cell r="P1192" t="str">
            <v>Schools - S8</v>
          </cell>
          <cell r="Q1192" t="str">
            <v>NULL</v>
          </cell>
          <cell r="R1192" t="str">
            <v>NULL</v>
          </cell>
          <cell r="S1192" t="str">
            <v>NULL</v>
          </cell>
          <cell r="T1192" t="str">
            <v>NULL</v>
          </cell>
          <cell r="U1192" t="str">
            <v>NULL</v>
          </cell>
          <cell r="V1192" t="str">
            <v>NULL</v>
          </cell>
          <cell r="W1192" t="str">
            <v>NULL</v>
          </cell>
          <cell r="X1192" t="str">
            <v>NULL</v>
          </cell>
          <cell r="Y1192" t="str">
            <v>NULL</v>
          </cell>
          <cell r="Z1192" t="str">
            <v>NULL</v>
          </cell>
          <cell r="AA1192" t="str">
            <v>NULL</v>
          </cell>
          <cell r="AB1192" t="str">
            <v>NULL</v>
          </cell>
          <cell r="AC1192" t="str">
            <v>NULL</v>
          </cell>
          <cell r="AD1192">
            <v>3</v>
          </cell>
          <cell r="AE1192" t="str">
            <v>NULL</v>
          </cell>
          <cell r="AF1192">
            <v>3</v>
          </cell>
          <cell r="AG1192">
            <v>3</v>
          </cell>
          <cell r="AH1192">
            <v>2</v>
          </cell>
          <cell r="AI1192">
            <v>3</v>
          </cell>
          <cell r="AJ1192" t="str">
            <v>NULL</v>
          </cell>
          <cell r="AK1192">
            <v>9</v>
          </cell>
          <cell r="AL1192">
            <v>9</v>
          </cell>
        </row>
        <row r="1193">
          <cell r="A1193">
            <v>139405</v>
          </cell>
          <cell r="B1193">
            <v>8054001</v>
          </cell>
          <cell r="C1193" t="str">
            <v>Dyke House Sports and Technology College</v>
          </cell>
          <cell r="D1193" t="str">
            <v>North East</v>
          </cell>
          <cell r="E1193" t="str">
            <v>North East, Yorkshire and the Humber</v>
          </cell>
          <cell r="F1193" t="str">
            <v>Hartlepool</v>
          </cell>
          <cell r="G1193" t="str">
            <v>Hartlepool</v>
          </cell>
          <cell r="H1193" t="str">
            <v>TS24 8NQ</v>
          </cell>
          <cell r="I1193" t="str">
            <v>Academy Sponsor Led</v>
          </cell>
          <cell r="J1193" t="str">
            <v>Secondary</v>
          </cell>
          <cell r="K1193" t="str">
            <v>Has a sixth form</v>
          </cell>
          <cell r="L1193">
            <v>10001747</v>
          </cell>
          <cell r="M1193">
            <v>42284</v>
          </cell>
          <cell r="N1193">
            <v>42285</v>
          </cell>
          <cell r="O1193" t="str">
            <v>Academy First Section 5</v>
          </cell>
          <cell r="P1193" t="str">
            <v>Schools - S5</v>
          </cell>
          <cell r="Q1193" t="str">
            <v>NULL</v>
          </cell>
          <cell r="R1193">
            <v>2</v>
          </cell>
          <cell r="S1193" t="str">
            <v>NULL</v>
          </cell>
          <cell r="T1193">
            <v>2</v>
          </cell>
          <cell r="U1193">
            <v>2</v>
          </cell>
          <cell r="V1193">
            <v>1</v>
          </cell>
          <cell r="W1193">
            <v>2</v>
          </cell>
          <cell r="X1193" t="str">
            <v>NULL</v>
          </cell>
          <cell r="Y1193" t="str">
            <v>NULL</v>
          </cell>
          <cell r="Z1193">
            <v>2</v>
          </cell>
          <cell r="AA1193" t="str">
            <v>NULL</v>
          </cell>
          <cell r="AB1193" t="str">
            <v>NULL</v>
          </cell>
          <cell r="AC1193" t="str">
            <v>NULL</v>
          </cell>
          <cell r="AD1193" t="str">
            <v>NULL</v>
          </cell>
          <cell r="AE1193" t="str">
            <v>NULL</v>
          </cell>
          <cell r="AF1193" t="str">
            <v>NULL</v>
          </cell>
          <cell r="AG1193" t="str">
            <v>NULL</v>
          </cell>
          <cell r="AH1193" t="str">
            <v>NULL</v>
          </cell>
          <cell r="AI1193" t="str">
            <v>NULL</v>
          </cell>
          <cell r="AJ1193" t="str">
            <v>NULL</v>
          </cell>
          <cell r="AK1193" t="str">
            <v>NULL</v>
          </cell>
          <cell r="AL1193" t="str">
            <v>NULL</v>
          </cell>
        </row>
        <row r="1194">
          <cell r="A1194">
            <v>139456</v>
          </cell>
          <cell r="B1194">
            <v>3524766</v>
          </cell>
          <cell r="C1194" t="str">
            <v>Saint Paul's Catholic High School</v>
          </cell>
          <cell r="D1194" t="str">
            <v>North West</v>
          </cell>
          <cell r="E1194" t="str">
            <v>North West</v>
          </cell>
          <cell r="F1194" t="str">
            <v>Manchester</v>
          </cell>
          <cell r="G1194" t="str">
            <v>Wythenshawe and Sale East</v>
          </cell>
          <cell r="H1194" t="str">
            <v>M23 2YS</v>
          </cell>
          <cell r="I1194" t="str">
            <v>Academy Converter</v>
          </cell>
          <cell r="J1194" t="str">
            <v>Secondary</v>
          </cell>
          <cell r="K1194" t="str">
            <v>Does not have a sixth form</v>
          </cell>
          <cell r="L1194">
            <v>10003972</v>
          </cell>
          <cell r="M1194">
            <v>42270</v>
          </cell>
          <cell r="N1194">
            <v>42270</v>
          </cell>
          <cell r="O1194" t="str">
            <v>Schools with Serious Weaknesses Visit 2</v>
          </cell>
          <cell r="P1194" t="str">
            <v>Schools - S8</v>
          </cell>
          <cell r="Q1194">
            <v>105579</v>
          </cell>
          <cell r="R1194" t="str">
            <v>NULL</v>
          </cell>
          <cell r="S1194" t="str">
            <v>NULL</v>
          </cell>
          <cell r="T1194" t="str">
            <v>NULL</v>
          </cell>
          <cell r="U1194" t="str">
            <v>NULL</v>
          </cell>
          <cell r="V1194" t="str">
            <v>NULL</v>
          </cell>
          <cell r="W1194" t="str">
            <v>NULL</v>
          </cell>
          <cell r="X1194" t="str">
            <v>NULL</v>
          </cell>
          <cell r="Y1194" t="str">
            <v>NULL</v>
          </cell>
          <cell r="Z1194" t="str">
            <v>NULL</v>
          </cell>
          <cell r="AA1194" t="str">
            <v>NULL</v>
          </cell>
          <cell r="AB1194" t="str">
            <v>NULL</v>
          </cell>
          <cell r="AC1194" t="str">
            <v>NULL</v>
          </cell>
          <cell r="AD1194">
            <v>4</v>
          </cell>
          <cell r="AE1194" t="str">
            <v>SWK</v>
          </cell>
          <cell r="AF1194">
            <v>4</v>
          </cell>
          <cell r="AG1194">
            <v>4</v>
          </cell>
          <cell r="AH1194">
            <v>3</v>
          </cell>
          <cell r="AI1194">
            <v>3</v>
          </cell>
          <cell r="AJ1194" t="str">
            <v>NULL</v>
          </cell>
          <cell r="AK1194">
            <v>9</v>
          </cell>
          <cell r="AL1194">
            <v>9</v>
          </cell>
        </row>
        <row r="1195">
          <cell r="A1195">
            <v>139463</v>
          </cell>
          <cell r="B1195">
            <v>9283204</v>
          </cell>
          <cell r="C1195" t="str">
            <v>St Mary's Church of England Primary School, Burton Latimer</v>
          </cell>
          <cell r="D1195" t="str">
            <v>East Midlands</v>
          </cell>
          <cell r="E1195" t="str">
            <v>East Midlands</v>
          </cell>
          <cell r="F1195" t="str">
            <v>Northamptonshire</v>
          </cell>
          <cell r="G1195" t="str">
            <v>Kettering</v>
          </cell>
          <cell r="H1195" t="str">
            <v>NN15 5RL</v>
          </cell>
          <cell r="I1195" t="str">
            <v>Academy Converter</v>
          </cell>
          <cell r="J1195" t="str">
            <v>Primary</v>
          </cell>
          <cell r="K1195" t="str">
            <v>Does not have a sixth form</v>
          </cell>
          <cell r="L1195">
            <v>10006361</v>
          </cell>
          <cell r="M1195">
            <v>42269</v>
          </cell>
          <cell r="N1195">
            <v>42269</v>
          </cell>
          <cell r="O1195" t="str">
            <v>Requires Improvement monitoring Visit 1</v>
          </cell>
          <cell r="P1195" t="str">
            <v>Schools - S8</v>
          </cell>
          <cell r="Q1195">
            <v>122015</v>
          </cell>
          <cell r="R1195" t="str">
            <v>NULL</v>
          </cell>
          <cell r="S1195" t="str">
            <v>NULL</v>
          </cell>
          <cell r="T1195" t="str">
            <v>NULL</v>
          </cell>
          <cell r="U1195" t="str">
            <v>NULL</v>
          </cell>
          <cell r="V1195" t="str">
            <v>NULL</v>
          </cell>
          <cell r="W1195" t="str">
            <v>NULL</v>
          </cell>
          <cell r="X1195" t="str">
            <v>NULL</v>
          </cell>
          <cell r="Y1195" t="str">
            <v>NULL</v>
          </cell>
          <cell r="Z1195" t="str">
            <v>NULL</v>
          </cell>
          <cell r="AA1195" t="str">
            <v>NULL</v>
          </cell>
          <cell r="AB1195" t="str">
            <v>NULL</v>
          </cell>
          <cell r="AC1195" t="str">
            <v>NULL</v>
          </cell>
          <cell r="AD1195">
            <v>3</v>
          </cell>
          <cell r="AE1195" t="str">
            <v>NULL</v>
          </cell>
          <cell r="AF1195">
            <v>3</v>
          </cell>
          <cell r="AG1195">
            <v>3</v>
          </cell>
          <cell r="AH1195">
            <v>2</v>
          </cell>
          <cell r="AI1195">
            <v>3</v>
          </cell>
          <cell r="AJ1195" t="str">
            <v>NULL</v>
          </cell>
          <cell r="AK1195">
            <v>2</v>
          </cell>
          <cell r="AL1195">
            <v>9</v>
          </cell>
        </row>
        <row r="1196">
          <cell r="A1196">
            <v>139474</v>
          </cell>
          <cell r="B1196">
            <v>3804013</v>
          </cell>
          <cell r="C1196" t="str">
            <v>One In A Million Free School</v>
          </cell>
          <cell r="D1196" t="str">
            <v>Yorkshire and the Humber</v>
          </cell>
          <cell r="E1196" t="str">
            <v>North East, Yorkshire and the Humber</v>
          </cell>
          <cell r="F1196" t="str">
            <v>Bradford</v>
          </cell>
          <cell r="G1196" t="str">
            <v>Bradford West</v>
          </cell>
          <cell r="H1196" t="str">
            <v>BD8 7DY</v>
          </cell>
          <cell r="I1196" t="str">
            <v>Free School</v>
          </cell>
          <cell r="J1196" t="str">
            <v>Secondary</v>
          </cell>
          <cell r="K1196" t="str">
            <v>Has a sixth form</v>
          </cell>
          <cell r="L1196" t="str">
            <v>ITS450067</v>
          </cell>
          <cell r="M1196">
            <v>42185</v>
          </cell>
          <cell r="N1196">
            <v>42269</v>
          </cell>
          <cell r="O1196" t="str">
            <v>S5 Inspection</v>
          </cell>
          <cell r="P1196" t="str">
            <v>Schools - S5</v>
          </cell>
          <cell r="Q1196" t="str">
            <v>NULL</v>
          </cell>
          <cell r="R1196">
            <v>3</v>
          </cell>
          <cell r="S1196" t="str">
            <v>NULL</v>
          </cell>
          <cell r="T1196">
            <v>2</v>
          </cell>
          <cell r="U1196">
            <v>2</v>
          </cell>
          <cell r="V1196" t="str">
            <v>NULL</v>
          </cell>
          <cell r="W1196">
            <v>2</v>
          </cell>
          <cell r="X1196">
            <v>3</v>
          </cell>
          <cell r="Y1196">
            <v>9</v>
          </cell>
          <cell r="Z1196">
            <v>9</v>
          </cell>
          <cell r="AA1196" t="str">
            <v>NULL</v>
          </cell>
          <cell r="AB1196" t="str">
            <v>NULL</v>
          </cell>
          <cell r="AC1196" t="str">
            <v>NULL</v>
          </cell>
          <cell r="AD1196" t="str">
            <v>NULL</v>
          </cell>
          <cell r="AE1196" t="str">
            <v>NULL</v>
          </cell>
          <cell r="AF1196" t="str">
            <v>NULL</v>
          </cell>
          <cell r="AG1196" t="str">
            <v>NULL</v>
          </cell>
          <cell r="AH1196" t="str">
            <v>NULL</v>
          </cell>
          <cell r="AI1196" t="str">
            <v>NULL</v>
          </cell>
          <cell r="AJ1196" t="str">
            <v>NULL</v>
          </cell>
          <cell r="AK1196" t="str">
            <v>NULL</v>
          </cell>
          <cell r="AL1196" t="str">
            <v>NULL</v>
          </cell>
        </row>
        <row r="1197">
          <cell r="A1197">
            <v>139487</v>
          </cell>
          <cell r="B1197">
            <v>9264084</v>
          </cell>
          <cell r="C1197" t="str">
            <v>Taverham High School</v>
          </cell>
          <cell r="D1197" t="str">
            <v>East of England</v>
          </cell>
          <cell r="E1197" t="str">
            <v>East of England</v>
          </cell>
          <cell r="F1197" t="str">
            <v>Norfolk</v>
          </cell>
          <cell r="G1197" t="str">
            <v>Broadland</v>
          </cell>
          <cell r="H1197" t="str">
            <v>NR8 6HP</v>
          </cell>
          <cell r="I1197" t="str">
            <v>Academy Converter</v>
          </cell>
          <cell r="J1197" t="str">
            <v>Secondary</v>
          </cell>
          <cell r="K1197" t="str">
            <v>Has a sixth form</v>
          </cell>
          <cell r="L1197">
            <v>10006978</v>
          </cell>
          <cell r="M1197">
            <v>42270</v>
          </cell>
          <cell r="N1197">
            <v>42270</v>
          </cell>
          <cell r="O1197" t="str">
            <v>Section 8 Inspection due to Parental Complaint</v>
          </cell>
          <cell r="P1197" t="str">
            <v>Schools - S8</v>
          </cell>
          <cell r="Q1197">
            <v>121181</v>
          </cell>
          <cell r="R1197" t="str">
            <v>NULL</v>
          </cell>
          <cell r="S1197" t="str">
            <v>NULL</v>
          </cell>
          <cell r="T1197" t="str">
            <v>NULL</v>
          </cell>
          <cell r="U1197" t="str">
            <v>NULL</v>
          </cell>
          <cell r="V1197" t="str">
            <v>NULL</v>
          </cell>
          <cell r="W1197" t="str">
            <v>NULL</v>
          </cell>
          <cell r="X1197" t="str">
            <v>NULL</v>
          </cell>
          <cell r="Y1197" t="str">
            <v>NULL</v>
          </cell>
          <cell r="Z1197" t="str">
            <v>NULL</v>
          </cell>
          <cell r="AA1197" t="str">
            <v>NULL</v>
          </cell>
          <cell r="AB1197" t="str">
            <v>NULL</v>
          </cell>
          <cell r="AC1197" t="str">
            <v>NULL</v>
          </cell>
          <cell r="AD1197">
            <v>2</v>
          </cell>
          <cell r="AE1197" t="str">
            <v>NULL</v>
          </cell>
          <cell r="AF1197">
            <v>2</v>
          </cell>
          <cell r="AG1197">
            <v>2</v>
          </cell>
          <cell r="AH1197">
            <v>1</v>
          </cell>
          <cell r="AI1197">
            <v>2</v>
          </cell>
          <cell r="AJ1197" t="str">
            <v>NULL</v>
          </cell>
          <cell r="AK1197" t="str">
            <v>NULL</v>
          </cell>
          <cell r="AL1197" t="str">
            <v>NULL</v>
          </cell>
        </row>
        <row r="1198">
          <cell r="A1198">
            <v>139496</v>
          </cell>
          <cell r="B1198">
            <v>8515211</v>
          </cell>
          <cell r="C1198" t="str">
            <v>Lyndhurst Junior School</v>
          </cell>
          <cell r="D1198" t="str">
            <v>South East</v>
          </cell>
          <cell r="E1198" t="str">
            <v>South East</v>
          </cell>
          <cell r="F1198" t="str">
            <v>Portsmouth</v>
          </cell>
          <cell r="G1198" t="str">
            <v>Portsmouth North</v>
          </cell>
          <cell r="H1198" t="str">
            <v>PO2 0NT</v>
          </cell>
          <cell r="I1198" t="str">
            <v>Academy Converter</v>
          </cell>
          <cell r="J1198" t="str">
            <v>Primary</v>
          </cell>
          <cell r="K1198" t="str">
            <v>Does not have a sixth form</v>
          </cell>
          <cell r="L1198">
            <v>10007308</v>
          </cell>
          <cell r="M1198">
            <v>42270</v>
          </cell>
          <cell r="N1198">
            <v>42270</v>
          </cell>
          <cell r="O1198" t="str">
            <v>Requires Improvement monitoring Visit 1</v>
          </cell>
          <cell r="P1198" t="str">
            <v>Schools - S8</v>
          </cell>
          <cell r="Q1198">
            <v>116491</v>
          </cell>
          <cell r="R1198" t="str">
            <v>NULL</v>
          </cell>
          <cell r="S1198" t="str">
            <v>NULL</v>
          </cell>
          <cell r="T1198" t="str">
            <v>NULL</v>
          </cell>
          <cell r="U1198" t="str">
            <v>NULL</v>
          </cell>
          <cell r="V1198" t="str">
            <v>NULL</v>
          </cell>
          <cell r="W1198" t="str">
            <v>NULL</v>
          </cell>
          <cell r="X1198" t="str">
            <v>NULL</v>
          </cell>
          <cell r="Y1198" t="str">
            <v>NULL</v>
          </cell>
          <cell r="Z1198" t="str">
            <v>NULL</v>
          </cell>
          <cell r="AA1198" t="str">
            <v>NULL</v>
          </cell>
          <cell r="AB1198" t="str">
            <v>NULL</v>
          </cell>
          <cell r="AC1198" t="str">
            <v>NULL</v>
          </cell>
          <cell r="AD1198">
            <v>3</v>
          </cell>
          <cell r="AE1198" t="str">
            <v>NULL</v>
          </cell>
          <cell r="AF1198">
            <v>3</v>
          </cell>
          <cell r="AG1198">
            <v>3</v>
          </cell>
          <cell r="AH1198">
            <v>3</v>
          </cell>
          <cell r="AI1198">
            <v>3</v>
          </cell>
          <cell r="AJ1198" t="str">
            <v>NULL</v>
          </cell>
          <cell r="AK1198">
            <v>9</v>
          </cell>
          <cell r="AL1198">
            <v>9</v>
          </cell>
        </row>
        <row r="1199">
          <cell r="A1199">
            <v>139526</v>
          </cell>
          <cell r="B1199">
            <v>3307063</v>
          </cell>
          <cell r="C1199" t="str">
            <v>James Brindley School</v>
          </cell>
          <cell r="D1199" t="str">
            <v>West Midlands</v>
          </cell>
          <cell r="E1199" t="str">
            <v>West Midlands</v>
          </cell>
          <cell r="F1199" t="str">
            <v>Birmingham</v>
          </cell>
          <cell r="G1199" t="str">
            <v>Birmingham, Ladywood</v>
          </cell>
          <cell r="H1199" t="str">
            <v>B15 2AF</v>
          </cell>
          <cell r="I1199" t="str">
            <v>Academy Special Converter</v>
          </cell>
          <cell r="J1199" t="str">
            <v>Special</v>
          </cell>
          <cell r="K1199" t="str">
            <v>Has a sixth form</v>
          </cell>
          <cell r="L1199">
            <v>10003973</v>
          </cell>
          <cell r="M1199">
            <v>42332</v>
          </cell>
          <cell r="N1199">
            <v>42333</v>
          </cell>
          <cell r="O1199" t="str">
            <v>Schools into Special Measures Visit 2</v>
          </cell>
          <cell r="P1199" t="str">
            <v>Schools - S8</v>
          </cell>
          <cell r="Q1199">
            <v>131473</v>
          </cell>
          <cell r="R1199" t="str">
            <v>NULL</v>
          </cell>
          <cell r="S1199" t="str">
            <v>NULL</v>
          </cell>
          <cell r="T1199" t="str">
            <v>NULL</v>
          </cell>
          <cell r="U1199" t="str">
            <v>NULL</v>
          </cell>
          <cell r="V1199" t="str">
            <v>NULL</v>
          </cell>
          <cell r="W1199" t="str">
            <v>NULL</v>
          </cell>
          <cell r="X1199" t="str">
            <v>NULL</v>
          </cell>
          <cell r="Y1199" t="str">
            <v>NULL</v>
          </cell>
          <cell r="Z1199" t="str">
            <v>NULL</v>
          </cell>
          <cell r="AA1199" t="str">
            <v>NULL</v>
          </cell>
          <cell r="AB1199" t="str">
            <v>NULL</v>
          </cell>
          <cell r="AC1199" t="str">
            <v>NULL</v>
          </cell>
          <cell r="AD1199">
            <v>4</v>
          </cell>
          <cell r="AE1199" t="str">
            <v>SM</v>
          </cell>
          <cell r="AF1199">
            <v>3</v>
          </cell>
          <cell r="AG1199">
            <v>3</v>
          </cell>
          <cell r="AH1199">
            <v>4</v>
          </cell>
          <cell r="AI1199">
            <v>4</v>
          </cell>
          <cell r="AJ1199" t="str">
            <v>NULL</v>
          </cell>
          <cell r="AK1199">
            <v>9</v>
          </cell>
          <cell r="AL1199">
            <v>9</v>
          </cell>
        </row>
        <row r="1200">
          <cell r="A1200">
            <v>139528</v>
          </cell>
          <cell r="B1200">
            <v>9314145</v>
          </cell>
          <cell r="C1200" t="str">
            <v>St Gregory the Great Catholic School</v>
          </cell>
          <cell r="D1200" t="str">
            <v>South East</v>
          </cell>
          <cell r="E1200" t="str">
            <v>South East</v>
          </cell>
          <cell r="F1200" t="str">
            <v>Oxfordshire</v>
          </cell>
          <cell r="G1200" t="str">
            <v>Oxford East</v>
          </cell>
          <cell r="H1200" t="str">
            <v>OX4 3DR</v>
          </cell>
          <cell r="I1200" t="str">
            <v>Academy Converter</v>
          </cell>
          <cell r="J1200" t="str">
            <v>Secondary</v>
          </cell>
          <cell r="K1200" t="str">
            <v>Has a sixth form</v>
          </cell>
          <cell r="L1200">
            <v>10009953</v>
          </cell>
          <cell r="M1200">
            <v>42352</v>
          </cell>
          <cell r="N1200">
            <v>42352</v>
          </cell>
          <cell r="O1200" t="str">
            <v>Requires Improvement monitoring Visit 1</v>
          </cell>
          <cell r="P1200" t="str">
            <v>Schools - S8</v>
          </cell>
          <cell r="Q1200">
            <v>133644</v>
          </cell>
          <cell r="R1200" t="str">
            <v>NULL</v>
          </cell>
          <cell r="S1200" t="str">
            <v>NULL</v>
          </cell>
          <cell r="T1200" t="str">
            <v>NULL</v>
          </cell>
          <cell r="U1200" t="str">
            <v>NULL</v>
          </cell>
          <cell r="V1200" t="str">
            <v>NULL</v>
          </cell>
          <cell r="W1200" t="str">
            <v>NULL</v>
          </cell>
          <cell r="X1200" t="str">
            <v>NULL</v>
          </cell>
          <cell r="Y1200" t="str">
            <v>NULL</v>
          </cell>
          <cell r="Z1200" t="str">
            <v>NULL</v>
          </cell>
          <cell r="AA1200" t="str">
            <v>NULL</v>
          </cell>
          <cell r="AB1200" t="str">
            <v>NULL</v>
          </cell>
          <cell r="AC1200" t="str">
            <v>NULL</v>
          </cell>
          <cell r="AD1200">
            <v>3</v>
          </cell>
          <cell r="AE1200" t="str">
            <v>NULL</v>
          </cell>
          <cell r="AF1200">
            <v>3</v>
          </cell>
          <cell r="AG1200">
            <v>3</v>
          </cell>
          <cell r="AH1200">
            <v>3</v>
          </cell>
          <cell r="AI1200">
            <v>3</v>
          </cell>
          <cell r="AJ1200" t="str">
            <v>NULL</v>
          </cell>
          <cell r="AK1200">
            <v>2</v>
          </cell>
          <cell r="AL1200">
            <v>2</v>
          </cell>
        </row>
        <row r="1201">
          <cell r="A1201">
            <v>139536</v>
          </cell>
          <cell r="B1201">
            <v>8944425</v>
          </cell>
          <cell r="C1201" t="str">
            <v>Lakeside Academy</v>
          </cell>
          <cell r="D1201" t="str">
            <v>West Midlands</v>
          </cell>
          <cell r="E1201" t="str">
            <v>West Midlands</v>
          </cell>
          <cell r="F1201" t="str">
            <v>Telford and Wrekin</v>
          </cell>
          <cell r="G1201" t="str">
            <v>Telford</v>
          </cell>
          <cell r="H1201" t="str">
            <v>TF3 1FA</v>
          </cell>
          <cell r="I1201" t="str">
            <v>Academy Converter</v>
          </cell>
          <cell r="J1201" t="str">
            <v>Secondary</v>
          </cell>
          <cell r="K1201" t="str">
            <v>Has a sixth form</v>
          </cell>
          <cell r="L1201">
            <v>10004091</v>
          </cell>
          <cell r="M1201">
            <v>42312</v>
          </cell>
          <cell r="N1201">
            <v>42313</v>
          </cell>
          <cell r="O1201" t="str">
            <v>Schools into Special Measures Visit 2</v>
          </cell>
          <cell r="P1201" t="str">
            <v>Schools - S8</v>
          </cell>
          <cell r="Q1201">
            <v>123582</v>
          </cell>
          <cell r="R1201" t="str">
            <v>NULL</v>
          </cell>
          <cell r="S1201" t="str">
            <v>NULL</v>
          </cell>
          <cell r="T1201" t="str">
            <v>NULL</v>
          </cell>
          <cell r="U1201" t="str">
            <v>NULL</v>
          </cell>
          <cell r="V1201" t="str">
            <v>NULL</v>
          </cell>
          <cell r="W1201" t="str">
            <v>NULL</v>
          </cell>
          <cell r="X1201" t="str">
            <v>NULL</v>
          </cell>
          <cell r="Y1201" t="str">
            <v>NULL</v>
          </cell>
          <cell r="Z1201" t="str">
            <v>NULL</v>
          </cell>
          <cell r="AA1201" t="str">
            <v>NULL</v>
          </cell>
          <cell r="AB1201" t="str">
            <v>NULL</v>
          </cell>
          <cell r="AC1201" t="str">
            <v>NULL</v>
          </cell>
          <cell r="AD1201">
            <v>4</v>
          </cell>
          <cell r="AE1201" t="str">
            <v>SM</v>
          </cell>
          <cell r="AF1201">
            <v>4</v>
          </cell>
          <cell r="AG1201">
            <v>4</v>
          </cell>
          <cell r="AH1201">
            <v>4</v>
          </cell>
          <cell r="AI1201">
            <v>4</v>
          </cell>
          <cell r="AJ1201" t="str">
            <v>NULL</v>
          </cell>
          <cell r="AK1201">
            <v>9</v>
          </cell>
          <cell r="AL1201">
            <v>9</v>
          </cell>
        </row>
        <row r="1202">
          <cell r="A1202">
            <v>139538</v>
          </cell>
          <cell r="B1202">
            <v>3944607</v>
          </cell>
          <cell r="C1202" t="str">
            <v>St Aidan's Catholic Academy</v>
          </cell>
          <cell r="D1202" t="str">
            <v>North East</v>
          </cell>
          <cell r="E1202" t="str">
            <v>North East, Yorkshire and the Humber</v>
          </cell>
          <cell r="F1202" t="str">
            <v>Sunderland</v>
          </cell>
          <cell r="G1202" t="str">
            <v>Sunderland Central</v>
          </cell>
          <cell r="H1202" t="str">
            <v>SR2 7HJ</v>
          </cell>
          <cell r="I1202" t="str">
            <v>Academy Converter</v>
          </cell>
          <cell r="J1202" t="str">
            <v>Secondary</v>
          </cell>
          <cell r="K1202" t="str">
            <v>Has a sixth form</v>
          </cell>
          <cell r="L1202">
            <v>10008327</v>
          </cell>
          <cell r="M1202">
            <v>42352</v>
          </cell>
          <cell r="N1202">
            <v>42353</v>
          </cell>
          <cell r="O1202" t="str">
            <v>Section 8 Inspection due to Parental Complaint</v>
          </cell>
          <cell r="P1202" t="str">
            <v>Schools - S8 deemed S5</v>
          </cell>
          <cell r="Q1202">
            <v>108869</v>
          </cell>
          <cell r="R1202">
            <v>3</v>
          </cell>
          <cell r="S1202" t="str">
            <v>NULL</v>
          </cell>
          <cell r="T1202">
            <v>3</v>
          </cell>
          <cell r="U1202">
            <v>3</v>
          </cell>
          <cell r="V1202">
            <v>2</v>
          </cell>
          <cell r="W1202">
            <v>3</v>
          </cell>
          <cell r="X1202" t="str">
            <v>NULL</v>
          </cell>
          <cell r="Y1202" t="str">
            <v>NULL</v>
          </cell>
          <cell r="Z1202">
            <v>3</v>
          </cell>
          <cell r="AA1202" t="str">
            <v>NULL</v>
          </cell>
          <cell r="AB1202" t="str">
            <v>NULL</v>
          </cell>
          <cell r="AC1202" t="str">
            <v>NULL</v>
          </cell>
          <cell r="AD1202">
            <v>2</v>
          </cell>
          <cell r="AE1202" t="str">
            <v>NULL</v>
          </cell>
          <cell r="AF1202">
            <v>2</v>
          </cell>
          <cell r="AG1202">
            <v>2</v>
          </cell>
          <cell r="AH1202">
            <v>2</v>
          </cell>
          <cell r="AI1202">
            <v>2</v>
          </cell>
          <cell r="AJ1202" t="str">
            <v>NULL</v>
          </cell>
          <cell r="AK1202" t="str">
            <v>NULL</v>
          </cell>
          <cell r="AL1202" t="str">
            <v>NULL</v>
          </cell>
        </row>
        <row r="1203">
          <cell r="A1203">
            <v>139568</v>
          </cell>
          <cell r="B1203">
            <v>3842006</v>
          </cell>
          <cell r="C1203" t="str">
            <v>Havercroft Academy</v>
          </cell>
          <cell r="D1203" t="str">
            <v>Yorkshire and the Humber</v>
          </cell>
          <cell r="E1203" t="str">
            <v>North East, Yorkshire and the Humber</v>
          </cell>
          <cell r="F1203" t="str">
            <v>Wakefield</v>
          </cell>
          <cell r="G1203" t="str">
            <v>Hemsworth</v>
          </cell>
          <cell r="H1203" t="str">
            <v>WF4 2BE</v>
          </cell>
          <cell r="I1203" t="str">
            <v>Academy Sponsor Led</v>
          </cell>
          <cell r="J1203" t="str">
            <v>Primary</v>
          </cell>
          <cell r="K1203" t="str">
            <v>Does not have a sixth form</v>
          </cell>
          <cell r="L1203">
            <v>10006801</v>
          </cell>
          <cell r="M1203">
            <v>42342</v>
          </cell>
          <cell r="N1203">
            <v>42342</v>
          </cell>
          <cell r="O1203" t="str">
            <v>Requires Improvement monitoring Visit 1</v>
          </cell>
          <cell r="P1203" t="str">
            <v>Schools - S8</v>
          </cell>
          <cell r="Q1203" t="str">
            <v>NULL</v>
          </cell>
          <cell r="R1203" t="str">
            <v>NULL</v>
          </cell>
          <cell r="S1203" t="str">
            <v>NULL</v>
          </cell>
          <cell r="T1203" t="str">
            <v>NULL</v>
          </cell>
          <cell r="U1203" t="str">
            <v>NULL</v>
          </cell>
          <cell r="V1203" t="str">
            <v>NULL</v>
          </cell>
          <cell r="W1203" t="str">
            <v>NULL</v>
          </cell>
          <cell r="X1203" t="str">
            <v>NULL</v>
          </cell>
          <cell r="Y1203" t="str">
            <v>NULL</v>
          </cell>
          <cell r="Z1203" t="str">
            <v>NULL</v>
          </cell>
          <cell r="AA1203" t="str">
            <v>NULL</v>
          </cell>
          <cell r="AB1203" t="str">
            <v>NULL</v>
          </cell>
          <cell r="AC1203" t="str">
            <v>NULL</v>
          </cell>
          <cell r="AD1203">
            <v>3</v>
          </cell>
          <cell r="AE1203" t="str">
            <v>NULL</v>
          </cell>
          <cell r="AF1203">
            <v>3</v>
          </cell>
          <cell r="AG1203">
            <v>3</v>
          </cell>
          <cell r="AH1203">
            <v>3</v>
          </cell>
          <cell r="AI1203">
            <v>3</v>
          </cell>
          <cell r="AJ1203" t="str">
            <v>NULL</v>
          </cell>
          <cell r="AK1203">
            <v>2</v>
          </cell>
          <cell r="AL1203">
            <v>9</v>
          </cell>
        </row>
        <row r="1204">
          <cell r="A1204">
            <v>139573</v>
          </cell>
          <cell r="B1204">
            <v>3842007</v>
          </cell>
          <cell r="C1204" t="str">
            <v>St Helen's CE Primary School</v>
          </cell>
          <cell r="D1204" t="str">
            <v>Yorkshire and the Humber</v>
          </cell>
          <cell r="E1204" t="str">
            <v>North East, Yorkshire and the Humber</v>
          </cell>
          <cell r="F1204" t="str">
            <v>Wakefield</v>
          </cell>
          <cell r="G1204" t="str">
            <v>Hemsworth</v>
          </cell>
          <cell r="H1204" t="str">
            <v>WF9 4EG</v>
          </cell>
          <cell r="I1204" t="str">
            <v>Academy Sponsor Led</v>
          </cell>
          <cell r="J1204" t="str">
            <v>Primary</v>
          </cell>
          <cell r="K1204" t="str">
            <v>Does not have a sixth form</v>
          </cell>
          <cell r="L1204">
            <v>10006719</v>
          </cell>
          <cell r="M1204">
            <v>42296</v>
          </cell>
          <cell r="N1204">
            <v>42296</v>
          </cell>
          <cell r="O1204" t="str">
            <v>Requires Improvement monitoring Visit 1</v>
          </cell>
          <cell r="P1204" t="str">
            <v>Schools - S8</v>
          </cell>
          <cell r="Q1204" t="str">
            <v>NULL</v>
          </cell>
          <cell r="R1204" t="str">
            <v>NULL</v>
          </cell>
          <cell r="S1204" t="str">
            <v>NULL</v>
          </cell>
          <cell r="T1204" t="str">
            <v>NULL</v>
          </cell>
          <cell r="U1204" t="str">
            <v>NULL</v>
          </cell>
          <cell r="V1204" t="str">
            <v>NULL</v>
          </cell>
          <cell r="W1204" t="str">
            <v>NULL</v>
          </cell>
          <cell r="X1204" t="str">
            <v>NULL</v>
          </cell>
          <cell r="Y1204" t="str">
            <v>NULL</v>
          </cell>
          <cell r="Z1204" t="str">
            <v>NULL</v>
          </cell>
          <cell r="AA1204" t="str">
            <v>NULL</v>
          </cell>
          <cell r="AB1204" t="str">
            <v>NULL</v>
          </cell>
          <cell r="AC1204" t="str">
            <v>NULL</v>
          </cell>
          <cell r="AD1204">
            <v>3</v>
          </cell>
          <cell r="AE1204" t="str">
            <v>NULL</v>
          </cell>
          <cell r="AF1204">
            <v>3</v>
          </cell>
          <cell r="AG1204">
            <v>3</v>
          </cell>
          <cell r="AH1204">
            <v>2</v>
          </cell>
          <cell r="AI1204">
            <v>3</v>
          </cell>
          <cell r="AJ1204" t="str">
            <v>NULL</v>
          </cell>
          <cell r="AK1204">
            <v>2</v>
          </cell>
          <cell r="AL1204">
            <v>9</v>
          </cell>
        </row>
        <row r="1205">
          <cell r="A1205">
            <v>139580</v>
          </cell>
          <cell r="B1205">
            <v>9262046</v>
          </cell>
          <cell r="C1205" t="str">
            <v>Woodlands Primary Academy</v>
          </cell>
          <cell r="D1205" t="str">
            <v>East of England</v>
          </cell>
          <cell r="E1205" t="str">
            <v>East of England</v>
          </cell>
          <cell r="F1205" t="str">
            <v>Norfolk</v>
          </cell>
          <cell r="G1205" t="str">
            <v>Great Yarmouth</v>
          </cell>
          <cell r="H1205" t="str">
            <v>NR31 8QQ</v>
          </cell>
          <cell r="I1205" t="str">
            <v>Academy Sponsor Led</v>
          </cell>
          <cell r="J1205" t="str">
            <v>Primary</v>
          </cell>
          <cell r="K1205" t="str">
            <v>Does not have a sixth form</v>
          </cell>
          <cell r="L1205">
            <v>10008593</v>
          </cell>
          <cell r="M1205">
            <v>42348</v>
          </cell>
          <cell r="N1205">
            <v>42348</v>
          </cell>
          <cell r="O1205" t="str">
            <v>Requires Improvement monitoring Visit 1</v>
          </cell>
          <cell r="P1205" t="str">
            <v>Schools - S8</v>
          </cell>
          <cell r="Q1205" t="str">
            <v>NULL</v>
          </cell>
          <cell r="R1205" t="str">
            <v>NULL</v>
          </cell>
          <cell r="S1205" t="str">
            <v>NULL</v>
          </cell>
          <cell r="T1205" t="str">
            <v>NULL</v>
          </cell>
          <cell r="U1205" t="str">
            <v>NULL</v>
          </cell>
          <cell r="V1205" t="str">
            <v>NULL</v>
          </cell>
          <cell r="W1205" t="str">
            <v>NULL</v>
          </cell>
          <cell r="X1205" t="str">
            <v>NULL</v>
          </cell>
          <cell r="Y1205" t="str">
            <v>NULL</v>
          </cell>
          <cell r="Z1205" t="str">
            <v>NULL</v>
          </cell>
          <cell r="AA1205" t="str">
            <v>NULL</v>
          </cell>
          <cell r="AB1205" t="str">
            <v>NULL</v>
          </cell>
          <cell r="AC1205" t="str">
            <v>NULL</v>
          </cell>
          <cell r="AD1205">
            <v>3</v>
          </cell>
          <cell r="AE1205" t="str">
            <v>NULL</v>
          </cell>
          <cell r="AF1205">
            <v>3</v>
          </cell>
          <cell r="AG1205">
            <v>3</v>
          </cell>
          <cell r="AH1205">
            <v>3</v>
          </cell>
          <cell r="AI1205">
            <v>3</v>
          </cell>
          <cell r="AJ1205" t="str">
            <v>NULL</v>
          </cell>
          <cell r="AK1205">
            <v>3</v>
          </cell>
          <cell r="AL1205">
            <v>9</v>
          </cell>
        </row>
        <row r="1206">
          <cell r="A1206">
            <v>139612</v>
          </cell>
          <cell r="B1206">
            <v>8212230</v>
          </cell>
          <cell r="C1206" t="str">
            <v>The Ferrars Academy</v>
          </cell>
          <cell r="D1206" t="str">
            <v>East of England</v>
          </cell>
          <cell r="E1206" t="str">
            <v>East of England</v>
          </cell>
          <cell r="F1206" t="str">
            <v>Luton</v>
          </cell>
          <cell r="G1206" t="str">
            <v>Luton North</v>
          </cell>
          <cell r="H1206" t="str">
            <v>LU4 0LL</v>
          </cell>
          <cell r="I1206" t="str">
            <v>Academy Converter</v>
          </cell>
          <cell r="J1206" t="str">
            <v>Primary</v>
          </cell>
          <cell r="K1206" t="str">
            <v>Does not have a sixth form</v>
          </cell>
          <cell r="L1206">
            <v>10007739</v>
          </cell>
          <cell r="M1206">
            <v>42338</v>
          </cell>
          <cell r="N1206">
            <v>42338</v>
          </cell>
          <cell r="O1206" t="str">
            <v>Requires Improvement monitoring Visit 1</v>
          </cell>
          <cell r="P1206" t="str">
            <v>Schools - S8</v>
          </cell>
          <cell r="Q1206">
            <v>109539</v>
          </cell>
          <cell r="R1206" t="str">
            <v>NULL</v>
          </cell>
          <cell r="S1206" t="str">
            <v>NULL</v>
          </cell>
          <cell r="T1206" t="str">
            <v>NULL</v>
          </cell>
          <cell r="U1206" t="str">
            <v>NULL</v>
          </cell>
          <cell r="V1206" t="str">
            <v>NULL</v>
          </cell>
          <cell r="W1206" t="str">
            <v>NULL</v>
          </cell>
          <cell r="X1206" t="str">
            <v>NULL</v>
          </cell>
          <cell r="Y1206" t="str">
            <v>NULL</v>
          </cell>
          <cell r="Z1206" t="str">
            <v>NULL</v>
          </cell>
          <cell r="AA1206" t="str">
            <v>NULL</v>
          </cell>
          <cell r="AB1206" t="str">
            <v>NULL</v>
          </cell>
          <cell r="AC1206" t="str">
            <v>NULL</v>
          </cell>
          <cell r="AD1206">
            <v>3</v>
          </cell>
          <cell r="AE1206" t="str">
            <v>NULL</v>
          </cell>
          <cell r="AF1206">
            <v>3</v>
          </cell>
          <cell r="AG1206">
            <v>3</v>
          </cell>
          <cell r="AH1206">
            <v>2</v>
          </cell>
          <cell r="AI1206">
            <v>3</v>
          </cell>
          <cell r="AJ1206" t="str">
            <v>NULL</v>
          </cell>
          <cell r="AK1206">
            <v>3</v>
          </cell>
          <cell r="AL1206">
            <v>9</v>
          </cell>
        </row>
        <row r="1207">
          <cell r="A1207">
            <v>139614</v>
          </cell>
          <cell r="B1207">
            <v>3404611</v>
          </cell>
          <cell r="C1207" t="str">
            <v>Halewood Academy</v>
          </cell>
          <cell r="D1207" t="str">
            <v>North West</v>
          </cell>
          <cell r="E1207" t="str">
            <v>North West</v>
          </cell>
          <cell r="F1207" t="str">
            <v>Knowsley</v>
          </cell>
          <cell r="G1207" t="str">
            <v>Garston and Halewood</v>
          </cell>
          <cell r="H1207" t="str">
            <v>L26 1UU</v>
          </cell>
          <cell r="I1207" t="str">
            <v>Academy Converter</v>
          </cell>
          <cell r="J1207" t="str">
            <v>Secondary</v>
          </cell>
          <cell r="K1207" t="str">
            <v>Has a sixth form</v>
          </cell>
          <cell r="L1207">
            <v>10006284</v>
          </cell>
          <cell r="M1207">
            <v>42340</v>
          </cell>
          <cell r="N1207">
            <v>42341</v>
          </cell>
          <cell r="O1207" t="str">
            <v>Schools into Special Measures Visit 2</v>
          </cell>
          <cell r="P1207" t="str">
            <v>Schools - S8</v>
          </cell>
          <cell r="Q1207">
            <v>135475</v>
          </cell>
          <cell r="R1207" t="str">
            <v>NULL</v>
          </cell>
          <cell r="S1207" t="str">
            <v>NULL</v>
          </cell>
          <cell r="T1207" t="str">
            <v>NULL</v>
          </cell>
          <cell r="U1207" t="str">
            <v>NULL</v>
          </cell>
          <cell r="V1207" t="str">
            <v>NULL</v>
          </cell>
          <cell r="W1207" t="str">
            <v>NULL</v>
          </cell>
          <cell r="X1207" t="str">
            <v>NULL</v>
          </cell>
          <cell r="Y1207" t="str">
            <v>NULL</v>
          </cell>
          <cell r="Z1207" t="str">
            <v>NULL</v>
          </cell>
          <cell r="AA1207" t="str">
            <v>NULL</v>
          </cell>
          <cell r="AB1207" t="str">
            <v>NULL</v>
          </cell>
          <cell r="AC1207" t="str">
            <v>NULL</v>
          </cell>
          <cell r="AD1207">
            <v>4</v>
          </cell>
          <cell r="AE1207" t="str">
            <v>SM</v>
          </cell>
          <cell r="AF1207">
            <v>4</v>
          </cell>
          <cell r="AG1207">
            <v>4</v>
          </cell>
          <cell r="AH1207">
            <v>3</v>
          </cell>
          <cell r="AI1207">
            <v>4</v>
          </cell>
          <cell r="AJ1207" t="str">
            <v>NULL</v>
          </cell>
          <cell r="AK1207">
            <v>9</v>
          </cell>
          <cell r="AL1207">
            <v>3</v>
          </cell>
        </row>
        <row r="1208">
          <cell r="A1208">
            <v>139623</v>
          </cell>
          <cell r="B1208">
            <v>9255421</v>
          </cell>
          <cell r="C1208" t="str">
            <v>St Peter and St Paul, Catholic Voluntary Academy</v>
          </cell>
          <cell r="D1208" t="str">
            <v>East Midlands</v>
          </cell>
          <cell r="E1208" t="str">
            <v>East Midlands</v>
          </cell>
          <cell r="F1208" t="str">
            <v>Lincolnshire</v>
          </cell>
          <cell r="G1208" t="str">
            <v>Lincoln</v>
          </cell>
          <cell r="H1208" t="str">
            <v>LN6 7SX</v>
          </cell>
          <cell r="I1208" t="str">
            <v>Academy Converter</v>
          </cell>
          <cell r="J1208" t="str">
            <v>Secondary</v>
          </cell>
          <cell r="K1208" t="str">
            <v>Has a sixth form</v>
          </cell>
          <cell r="L1208">
            <v>10006590</v>
          </cell>
          <cell r="M1208">
            <v>42319</v>
          </cell>
          <cell r="N1208">
            <v>42319</v>
          </cell>
          <cell r="O1208" t="str">
            <v>Requires Improvement monitoring Visit 2</v>
          </cell>
          <cell r="P1208" t="str">
            <v>Schools - S8</v>
          </cell>
          <cell r="Q1208">
            <v>120717</v>
          </cell>
          <cell r="R1208" t="str">
            <v>NULL</v>
          </cell>
          <cell r="S1208" t="str">
            <v>NULL</v>
          </cell>
          <cell r="T1208" t="str">
            <v>NULL</v>
          </cell>
          <cell r="U1208" t="str">
            <v>NULL</v>
          </cell>
          <cell r="V1208" t="str">
            <v>NULL</v>
          </cell>
          <cell r="W1208" t="str">
            <v>NULL</v>
          </cell>
          <cell r="X1208" t="str">
            <v>NULL</v>
          </cell>
          <cell r="Y1208" t="str">
            <v>NULL</v>
          </cell>
          <cell r="Z1208" t="str">
            <v>NULL</v>
          </cell>
          <cell r="AA1208" t="str">
            <v>NULL</v>
          </cell>
          <cell r="AB1208" t="str">
            <v>NULL</v>
          </cell>
          <cell r="AC1208" t="str">
            <v>NULL</v>
          </cell>
          <cell r="AD1208">
            <v>3</v>
          </cell>
          <cell r="AE1208" t="str">
            <v>NULL</v>
          </cell>
          <cell r="AF1208">
            <v>3</v>
          </cell>
          <cell r="AG1208">
            <v>3</v>
          </cell>
          <cell r="AH1208">
            <v>2</v>
          </cell>
          <cell r="AI1208">
            <v>3</v>
          </cell>
          <cell r="AJ1208" t="str">
            <v>NULL</v>
          </cell>
          <cell r="AK1208">
            <v>9</v>
          </cell>
          <cell r="AL1208">
            <v>2</v>
          </cell>
        </row>
        <row r="1209">
          <cell r="A1209">
            <v>139650</v>
          </cell>
          <cell r="B1209">
            <v>9282105</v>
          </cell>
          <cell r="C1209" t="str">
            <v>Queen Eleanor Primary Academy</v>
          </cell>
          <cell r="D1209" t="str">
            <v>East Midlands</v>
          </cell>
          <cell r="E1209" t="str">
            <v>East Midlands</v>
          </cell>
          <cell r="F1209" t="str">
            <v>Northamptonshire</v>
          </cell>
          <cell r="G1209" t="str">
            <v>Northampton South</v>
          </cell>
          <cell r="H1209" t="str">
            <v>NN4 8NN</v>
          </cell>
          <cell r="I1209" t="str">
            <v>Academy Sponsor Led</v>
          </cell>
          <cell r="J1209" t="str">
            <v>Primary</v>
          </cell>
          <cell r="K1209" t="str">
            <v>Does not have a sixth form</v>
          </cell>
          <cell r="L1209">
            <v>10005953</v>
          </cell>
          <cell r="M1209">
            <v>42339</v>
          </cell>
          <cell r="N1209">
            <v>42339</v>
          </cell>
          <cell r="O1209" t="str">
            <v>Requires Improvement monitoring Visit 1</v>
          </cell>
          <cell r="P1209" t="str">
            <v>Schools - S8</v>
          </cell>
          <cell r="Q1209" t="str">
            <v>NULL</v>
          </cell>
          <cell r="R1209" t="str">
            <v>NULL</v>
          </cell>
          <cell r="S1209" t="str">
            <v>NULL</v>
          </cell>
          <cell r="T1209" t="str">
            <v>NULL</v>
          </cell>
          <cell r="U1209" t="str">
            <v>NULL</v>
          </cell>
          <cell r="V1209" t="str">
            <v>NULL</v>
          </cell>
          <cell r="W1209" t="str">
            <v>NULL</v>
          </cell>
          <cell r="X1209" t="str">
            <v>NULL</v>
          </cell>
          <cell r="Y1209" t="str">
            <v>NULL</v>
          </cell>
          <cell r="Z1209" t="str">
            <v>NULL</v>
          </cell>
          <cell r="AA1209" t="str">
            <v>NULL</v>
          </cell>
          <cell r="AB1209" t="str">
            <v>NULL</v>
          </cell>
          <cell r="AC1209" t="str">
            <v>NULL</v>
          </cell>
          <cell r="AD1209">
            <v>3</v>
          </cell>
          <cell r="AE1209" t="str">
            <v>NULL</v>
          </cell>
          <cell r="AF1209">
            <v>3</v>
          </cell>
          <cell r="AG1209">
            <v>3</v>
          </cell>
          <cell r="AH1209">
            <v>2</v>
          </cell>
          <cell r="AI1209">
            <v>3</v>
          </cell>
          <cell r="AJ1209" t="str">
            <v>NULL</v>
          </cell>
          <cell r="AK1209">
            <v>3</v>
          </cell>
          <cell r="AL1209">
            <v>9</v>
          </cell>
        </row>
        <row r="1210">
          <cell r="A1210">
            <v>139656</v>
          </cell>
          <cell r="B1210">
            <v>8084002</v>
          </cell>
          <cell r="C1210" t="str">
            <v>St Michael's Catholic Academy</v>
          </cell>
          <cell r="D1210" t="str">
            <v>North East</v>
          </cell>
          <cell r="E1210" t="str">
            <v>North East, Yorkshire and the Humber</v>
          </cell>
          <cell r="F1210" t="str">
            <v>Stockton-on-Tees</v>
          </cell>
          <cell r="G1210" t="str">
            <v>Stockton North</v>
          </cell>
          <cell r="H1210" t="str">
            <v>TS23 3DX</v>
          </cell>
          <cell r="I1210" t="str">
            <v>Academy Sponsor Led</v>
          </cell>
          <cell r="J1210" t="str">
            <v>Secondary</v>
          </cell>
          <cell r="K1210" t="str">
            <v>Does not have a sixth form</v>
          </cell>
          <cell r="L1210">
            <v>10006824</v>
          </cell>
          <cell r="M1210">
            <v>42348</v>
          </cell>
          <cell r="N1210">
            <v>42348</v>
          </cell>
          <cell r="O1210" t="str">
            <v>Requires Improvement monitoring Visit 1</v>
          </cell>
          <cell r="P1210" t="str">
            <v>Schools - S8</v>
          </cell>
          <cell r="Q1210" t="str">
            <v>NULL</v>
          </cell>
          <cell r="R1210" t="str">
            <v>NULL</v>
          </cell>
          <cell r="S1210" t="str">
            <v>NULL</v>
          </cell>
          <cell r="T1210" t="str">
            <v>NULL</v>
          </cell>
          <cell r="U1210" t="str">
            <v>NULL</v>
          </cell>
          <cell r="V1210" t="str">
            <v>NULL</v>
          </cell>
          <cell r="W1210" t="str">
            <v>NULL</v>
          </cell>
          <cell r="X1210" t="str">
            <v>NULL</v>
          </cell>
          <cell r="Y1210" t="str">
            <v>NULL</v>
          </cell>
          <cell r="Z1210" t="str">
            <v>NULL</v>
          </cell>
          <cell r="AA1210" t="str">
            <v>NULL</v>
          </cell>
          <cell r="AB1210" t="str">
            <v>NULL</v>
          </cell>
          <cell r="AC1210" t="str">
            <v>NULL</v>
          </cell>
          <cell r="AD1210">
            <v>3</v>
          </cell>
          <cell r="AE1210" t="str">
            <v>NULL</v>
          </cell>
          <cell r="AF1210">
            <v>3</v>
          </cell>
          <cell r="AG1210">
            <v>3</v>
          </cell>
          <cell r="AH1210">
            <v>2</v>
          </cell>
          <cell r="AI1210">
            <v>3</v>
          </cell>
          <cell r="AJ1210" t="str">
            <v>NULL</v>
          </cell>
          <cell r="AK1210">
            <v>9</v>
          </cell>
          <cell r="AL1210">
            <v>9</v>
          </cell>
        </row>
        <row r="1211">
          <cell r="A1211">
            <v>139675</v>
          </cell>
          <cell r="B1211">
            <v>8904000</v>
          </cell>
          <cell r="C1211" t="str">
            <v>Unity Academy Blackpool</v>
          </cell>
          <cell r="D1211" t="str">
            <v>North West</v>
          </cell>
          <cell r="E1211" t="str">
            <v>North West</v>
          </cell>
          <cell r="F1211" t="str">
            <v>Blackpool</v>
          </cell>
          <cell r="G1211" t="str">
            <v>Blackpool North and Cleveleys</v>
          </cell>
          <cell r="H1211" t="str">
            <v>FY2 0TS</v>
          </cell>
          <cell r="I1211" t="str">
            <v>Academy Sponsor Led</v>
          </cell>
          <cell r="J1211" t="str">
            <v>Secondary</v>
          </cell>
          <cell r="K1211" t="str">
            <v>Does not have a sixth form</v>
          </cell>
          <cell r="L1211">
            <v>10006753</v>
          </cell>
          <cell r="M1211">
            <v>42313</v>
          </cell>
          <cell r="N1211">
            <v>42313</v>
          </cell>
          <cell r="O1211" t="str">
            <v>Requires Improvement monitoring Visit 1</v>
          </cell>
          <cell r="P1211" t="str">
            <v>Schools - S8</v>
          </cell>
          <cell r="Q1211" t="str">
            <v>NULL</v>
          </cell>
          <cell r="R1211" t="str">
            <v>NULL</v>
          </cell>
          <cell r="S1211" t="str">
            <v>NULL</v>
          </cell>
          <cell r="T1211" t="str">
            <v>NULL</v>
          </cell>
          <cell r="U1211" t="str">
            <v>NULL</v>
          </cell>
          <cell r="V1211" t="str">
            <v>NULL</v>
          </cell>
          <cell r="W1211" t="str">
            <v>NULL</v>
          </cell>
          <cell r="X1211" t="str">
            <v>NULL</v>
          </cell>
          <cell r="Y1211" t="str">
            <v>NULL</v>
          </cell>
          <cell r="Z1211" t="str">
            <v>NULL</v>
          </cell>
          <cell r="AA1211" t="str">
            <v>NULL</v>
          </cell>
          <cell r="AB1211" t="str">
            <v>NULL</v>
          </cell>
          <cell r="AC1211" t="str">
            <v>NULL</v>
          </cell>
          <cell r="AD1211">
            <v>3</v>
          </cell>
          <cell r="AE1211" t="str">
            <v>NULL</v>
          </cell>
          <cell r="AF1211">
            <v>3</v>
          </cell>
          <cell r="AG1211">
            <v>3</v>
          </cell>
          <cell r="AH1211">
            <v>3</v>
          </cell>
          <cell r="AI1211">
            <v>3</v>
          </cell>
          <cell r="AJ1211" t="str">
            <v>NULL</v>
          </cell>
          <cell r="AK1211">
            <v>2</v>
          </cell>
          <cell r="AL1211">
            <v>9</v>
          </cell>
        </row>
        <row r="1212">
          <cell r="A1212">
            <v>139688</v>
          </cell>
          <cell r="B1212">
            <v>3832011</v>
          </cell>
          <cell r="C1212" t="str">
            <v>Khalsa Science Academy</v>
          </cell>
          <cell r="D1212" t="str">
            <v>Yorkshire and the Humber</v>
          </cell>
          <cell r="E1212" t="str">
            <v>North East, Yorkshire and the Humber</v>
          </cell>
          <cell r="F1212" t="str">
            <v>Leeds</v>
          </cell>
          <cell r="G1212" t="str">
            <v>Leeds North East</v>
          </cell>
          <cell r="H1212" t="str">
            <v>LS7 4HZ</v>
          </cell>
          <cell r="I1212" t="str">
            <v>Free School</v>
          </cell>
          <cell r="J1212" t="str">
            <v>Primary</v>
          </cell>
          <cell r="K1212" t="str">
            <v>Does not have a sixth form</v>
          </cell>
          <cell r="L1212">
            <v>10007165</v>
          </cell>
          <cell r="M1212">
            <v>42320</v>
          </cell>
          <cell r="N1212">
            <v>42320</v>
          </cell>
          <cell r="O1212" t="str">
            <v>Requires Improvement monitoring Visit 1</v>
          </cell>
          <cell r="P1212" t="str">
            <v>Schools - S8</v>
          </cell>
          <cell r="Q1212" t="str">
            <v>NULL</v>
          </cell>
          <cell r="R1212" t="str">
            <v>NULL</v>
          </cell>
          <cell r="S1212" t="str">
            <v>NULL</v>
          </cell>
          <cell r="T1212" t="str">
            <v>NULL</v>
          </cell>
          <cell r="U1212" t="str">
            <v>NULL</v>
          </cell>
          <cell r="V1212" t="str">
            <v>NULL</v>
          </cell>
          <cell r="W1212" t="str">
            <v>NULL</v>
          </cell>
          <cell r="X1212" t="str">
            <v>NULL</v>
          </cell>
          <cell r="Y1212" t="str">
            <v>NULL</v>
          </cell>
          <cell r="Z1212" t="str">
            <v>NULL</v>
          </cell>
          <cell r="AA1212" t="str">
            <v>NULL</v>
          </cell>
          <cell r="AB1212" t="str">
            <v>NULL</v>
          </cell>
          <cell r="AC1212" t="str">
            <v>NULL</v>
          </cell>
          <cell r="AD1212">
            <v>3</v>
          </cell>
          <cell r="AE1212" t="str">
            <v>NULL</v>
          </cell>
          <cell r="AF1212">
            <v>3</v>
          </cell>
          <cell r="AG1212">
            <v>3</v>
          </cell>
          <cell r="AH1212">
            <v>2</v>
          </cell>
          <cell r="AI1212">
            <v>3</v>
          </cell>
          <cell r="AJ1212" t="str">
            <v>NULL</v>
          </cell>
          <cell r="AK1212">
            <v>3</v>
          </cell>
          <cell r="AL1212">
            <v>9</v>
          </cell>
        </row>
        <row r="1213">
          <cell r="A1213">
            <v>139708</v>
          </cell>
          <cell r="B1213">
            <v>8604084</v>
          </cell>
          <cell r="C1213" t="str">
            <v>University Academy Kidsgrove</v>
          </cell>
          <cell r="D1213" t="str">
            <v>West Midlands</v>
          </cell>
          <cell r="E1213" t="str">
            <v>West Midlands</v>
          </cell>
          <cell r="F1213" t="str">
            <v>Staffordshire</v>
          </cell>
          <cell r="G1213" t="str">
            <v>Stoke-on-Trent North</v>
          </cell>
          <cell r="H1213" t="str">
            <v>ST7 4DL</v>
          </cell>
          <cell r="I1213" t="str">
            <v>Academy Converter</v>
          </cell>
          <cell r="J1213" t="str">
            <v>Secondary</v>
          </cell>
          <cell r="K1213" t="str">
            <v>Has a sixth form</v>
          </cell>
          <cell r="L1213">
            <v>10004064</v>
          </cell>
          <cell r="M1213">
            <v>42297</v>
          </cell>
          <cell r="N1213">
            <v>42298</v>
          </cell>
          <cell r="O1213" t="str">
            <v>Schools into Special Measures Visit 2</v>
          </cell>
          <cell r="P1213" t="str">
            <v>Schools - S8</v>
          </cell>
          <cell r="Q1213">
            <v>124405</v>
          </cell>
          <cell r="R1213" t="str">
            <v>NULL</v>
          </cell>
          <cell r="S1213" t="str">
            <v>NULL</v>
          </cell>
          <cell r="T1213" t="str">
            <v>NULL</v>
          </cell>
          <cell r="U1213" t="str">
            <v>NULL</v>
          </cell>
          <cell r="V1213" t="str">
            <v>NULL</v>
          </cell>
          <cell r="W1213" t="str">
            <v>NULL</v>
          </cell>
          <cell r="X1213" t="str">
            <v>NULL</v>
          </cell>
          <cell r="Y1213" t="str">
            <v>NULL</v>
          </cell>
          <cell r="Z1213" t="str">
            <v>NULL</v>
          </cell>
          <cell r="AA1213" t="str">
            <v>NULL</v>
          </cell>
          <cell r="AB1213" t="str">
            <v>NULL</v>
          </cell>
          <cell r="AC1213" t="str">
            <v>NULL</v>
          </cell>
          <cell r="AD1213">
            <v>4</v>
          </cell>
          <cell r="AE1213" t="str">
            <v>SM</v>
          </cell>
          <cell r="AF1213">
            <v>4</v>
          </cell>
          <cell r="AG1213">
            <v>4</v>
          </cell>
          <cell r="AH1213">
            <v>3</v>
          </cell>
          <cell r="AI1213">
            <v>4</v>
          </cell>
          <cell r="AJ1213" t="str">
            <v>NULL</v>
          </cell>
          <cell r="AK1213">
            <v>9</v>
          </cell>
          <cell r="AL1213">
            <v>4</v>
          </cell>
        </row>
        <row r="1214">
          <cell r="A1214">
            <v>139738</v>
          </cell>
          <cell r="B1214">
            <v>3305400</v>
          </cell>
          <cell r="C1214" t="str">
            <v>The Baverstock Academy</v>
          </cell>
          <cell r="D1214" t="str">
            <v>West Midlands</v>
          </cell>
          <cell r="E1214" t="str">
            <v>West Midlands</v>
          </cell>
          <cell r="F1214" t="str">
            <v>Birmingham</v>
          </cell>
          <cell r="G1214" t="str">
            <v>Birmingham, Selly Oak</v>
          </cell>
          <cell r="H1214" t="str">
            <v>B14 5TL</v>
          </cell>
          <cell r="I1214" t="str">
            <v>Academy Converter</v>
          </cell>
          <cell r="J1214" t="str">
            <v>Secondary</v>
          </cell>
          <cell r="K1214" t="str">
            <v>Has a sixth form</v>
          </cell>
          <cell r="L1214">
            <v>10004068</v>
          </cell>
          <cell r="M1214">
            <v>42291</v>
          </cell>
          <cell r="N1214">
            <v>42292</v>
          </cell>
          <cell r="O1214" t="str">
            <v>Schools into Special Measures Visit 3</v>
          </cell>
          <cell r="P1214" t="str">
            <v>Schools - S8</v>
          </cell>
          <cell r="Q1214">
            <v>103547</v>
          </cell>
          <cell r="R1214" t="str">
            <v>NULL</v>
          </cell>
          <cell r="S1214" t="str">
            <v>NULL</v>
          </cell>
          <cell r="T1214" t="str">
            <v>NULL</v>
          </cell>
          <cell r="U1214" t="str">
            <v>NULL</v>
          </cell>
          <cell r="V1214" t="str">
            <v>NULL</v>
          </cell>
          <cell r="W1214" t="str">
            <v>NULL</v>
          </cell>
          <cell r="X1214" t="str">
            <v>NULL</v>
          </cell>
          <cell r="Y1214" t="str">
            <v>NULL</v>
          </cell>
          <cell r="Z1214" t="str">
            <v>NULL</v>
          </cell>
          <cell r="AA1214" t="str">
            <v>NULL</v>
          </cell>
          <cell r="AB1214" t="str">
            <v>NULL</v>
          </cell>
          <cell r="AC1214" t="str">
            <v>NULL</v>
          </cell>
          <cell r="AD1214">
            <v>4</v>
          </cell>
          <cell r="AE1214" t="str">
            <v>SM</v>
          </cell>
          <cell r="AF1214">
            <v>4</v>
          </cell>
          <cell r="AG1214">
            <v>4</v>
          </cell>
          <cell r="AH1214">
            <v>3</v>
          </cell>
          <cell r="AI1214">
            <v>4</v>
          </cell>
          <cell r="AJ1214" t="str">
            <v>NULL</v>
          </cell>
          <cell r="AK1214">
            <v>9</v>
          </cell>
          <cell r="AL1214">
            <v>3</v>
          </cell>
        </row>
        <row r="1215">
          <cell r="A1215">
            <v>139765</v>
          </cell>
          <cell r="B1215">
            <v>8924462</v>
          </cell>
          <cell r="C1215" t="str">
            <v>The Nottingham Emmanuel School</v>
          </cell>
          <cell r="D1215" t="str">
            <v>East Midlands</v>
          </cell>
          <cell r="E1215" t="str">
            <v>East Midlands</v>
          </cell>
          <cell r="F1215" t="str">
            <v>Nottingham</v>
          </cell>
          <cell r="G1215" t="str">
            <v>Rushcliffe</v>
          </cell>
          <cell r="H1215" t="str">
            <v>NG2 7YF</v>
          </cell>
          <cell r="I1215" t="str">
            <v>Academy Converter</v>
          </cell>
          <cell r="J1215" t="str">
            <v>Secondary</v>
          </cell>
          <cell r="K1215" t="str">
            <v>Has a sixth form</v>
          </cell>
          <cell r="L1215">
            <v>10007817</v>
          </cell>
          <cell r="M1215">
            <v>42269</v>
          </cell>
          <cell r="N1215">
            <v>42269</v>
          </cell>
          <cell r="O1215" t="str">
            <v>S8 No Formal Designation Visit</v>
          </cell>
          <cell r="P1215" t="str">
            <v>Schools - S8</v>
          </cell>
          <cell r="Q1215">
            <v>133353</v>
          </cell>
          <cell r="R1215" t="str">
            <v>NULL</v>
          </cell>
          <cell r="S1215" t="str">
            <v>NULL</v>
          </cell>
          <cell r="T1215" t="str">
            <v>NULL</v>
          </cell>
          <cell r="U1215" t="str">
            <v>NULL</v>
          </cell>
          <cell r="V1215" t="str">
            <v>NULL</v>
          </cell>
          <cell r="W1215" t="str">
            <v>NULL</v>
          </cell>
          <cell r="X1215" t="str">
            <v>NULL</v>
          </cell>
          <cell r="Y1215" t="str">
            <v>NULL</v>
          </cell>
          <cell r="Z1215" t="str">
            <v>NULL</v>
          </cell>
          <cell r="AA1215" t="str">
            <v>NULL</v>
          </cell>
          <cell r="AB1215" t="str">
            <v>NULL</v>
          </cell>
          <cell r="AC1215" t="str">
            <v>NULL</v>
          </cell>
          <cell r="AD1215">
            <v>2</v>
          </cell>
          <cell r="AE1215" t="str">
            <v>NULL</v>
          </cell>
          <cell r="AF1215">
            <v>2</v>
          </cell>
          <cell r="AG1215">
            <v>2</v>
          </cell>
          <cell r="AH1215">
            <v>2</v>
          </cell>
          <cell r="AI1215">
            <v>2</v>
          </cell>
          <cell r="AJ1215" t="str">
            <v>NULL</v>
          </cell>
          <cell r="AK1215" t="str">
            <v>NULL</v>
          </cell>
          <cell r="AL1215" t="str">
            <v>NULL</v>
          </cell>
        </row>
        <row r="1216">
          <cell r="A1216">
            <v>139766</v>
          </cell>
          <cell r="B1216">
            <v>8944408</v>
          </cell>
          <cell r="C1216" t="str">
            <v>The Telford Langley School</v>
          </cell>
          <cell r="D1216" t="str">
            <v>West Midlands</v>
          </cell>
          <cell r="E1216" t="str">
            <v>West Midlands</v>
          </cell>
          <cell r="F1216" t="str">
            <v>Telford and Wrekin</v>
          </cell>
          <cell r="G1216" t="str">
            <v>Telford</v>
          </cell>
          <cell r="H1216" t="str">
            <v>TF4 3JS</v>
          </cell>
          <cell r="I1216" t="str">
            <v>Academy Converter</v>
          </cell>
          <cell r="J1216" t="str">
            <v>Secondary</v>
          </cell>
          <cell r="K1216" t="str">
            <v>Does not have a sixth form</v>
          </cell>
          <cell r="L1216">
            <v>10004065</v>
          </cell>
          <cell r="M1216">
            <v>42340</v>
          </cell>
          <cell r="N1216">
            <v>42341</v>
          </cell>
          <cell r="O1216" t="str">
            <v>Schools into Special Measures Visit 2</v>
          </cell>
          <cell r="P1216" t="str">
            <v>Schools - S8</v>
          </cell>
          <cell r="Q1216">
            <v>123576</v>
          </cell>
          <cell r="R1216" t="str">
            <v>NULL</v>
          </cell>
          <cell r="S1216" t="str">
            <v>NULL</v>
          </cell>
          <cell r="T1216" t="str">
            <v>NULL</v>
          </cell>
          <cell r="U1216" t="str">
            <v>NULL</v>
          </cell>
          <cell r="V1216" t="str">
            <v>NULL</v>
          </cell>
          <cell r="W1216" t="str">
            <v>NULL</v>
          </cell>
          <cell r="X1216" t="str">
            <v>NULL</v>
          </cell>
          <cell r="Y1216" t="str">
            <v>NULL</v>
          </cell>
          <cell r="Z1216" t="str">
            <v>NULL</v>
          </cell>
          <cell r="AA1216" t="str">
            <v>NULL</v>
          </cell>
          <cell r="AB1216" t="str">
            <v>NULL</v>
          </cell>
          <cell r="AC1216" t="str">
            <v>NULL</v>
          </cell>
          <cell r="AD1216">
            <v>4</v>
          </cell>
          <cell r="AE1216" t="str">
            <v>SM</v>
          </cell>
          <cell r="AF1216">
            <v>4</v>
          </cell>
          <cell r="AG1216">
            <v>4</v>
          </cell>
          <cell r="AH1216">
            <v>4</v>
          </cell>
          <cell r="AI1216">
            <v>4</v>
          </cell>
          <cell r="AJ1216" t="str">
            <v>NULL</v>
          </cell>
          <cell r="AK1216">
            <v>9</v>
          </cell>
          <cell r="AL1216">
            <v>9</v>
          </cell>
        </row>
        <row r="1217">
          <cell r="A1217">
            <v>139769</v>
          </cell>
          <cell r="B1217">
            <v>8934391</v>
          </cell>
          <cell r="C1217" t="str">
            <v>William Brookes School</v>
          </cell>
          <cell r="D1217" t="str">
            <v>West Midlands</v>
          </cell>
          <cell r="E1217" t="str">
            <v>West Midlands</v>
          </cell>
          <cell r="F1217" t="str">
            <v>Shropshire</v>
          </cell>
          <cell r="G1217" t="str">
            <v>Ludlow</v>
          </cell>
          <cell r="H1217" t="str">
            <v>TF13 6NB</v>
          </cell>
          <cell r="I1217" t="str">
            <v>Academy Converter</v>
          </cell>
          <cell r="J1217" t="str">
            <v>Secondary</v>
          </cell>
          <cell r="K1217" t="str">
            <v>Has a sixth form</v>
          </cell>
          <cell r="L1217">
            <v>10004114</v>
          </cell>
          <cell r="M1217">
            <v>42332</v>
          </cell>
          <cell r="N1217">
            <v>42332</v>
          </cell>
          <cell r="O1217" t="str">
            <v>Requires Improvement monitoring Visit 2</v>
          </cell>
          <cell r="P1217" t="str">
            <v>Schools - S8</v>
          </cell>
          <cell r="Q1217">
            <v>123567</v>
          </cell>
          <cell r="R1217" t="str">
            <v>NULL</v>
          </cell>
          <cell r="S1217" t="str">
            <v>NULL</v>
          </cell>
          <cell r="T1217" t="str">
            <v>NULL</v>
          </cell>
          <cell r="U1217" t="str">
            <v>NULL</v>
          </cell>
          <cell r="V1217" t="str">
            <v>NULL</v>
          </cell>
          <cell r="W1217" t="str">
            <v>NULL</v>
          </cell>
          <cell r="X1217" t="str">
            <v>NULL</v>
          </cell>
          <cell r="Y1217" t="str">
            <v>NULL</v>
          </cell>
          <cell r="Z1217" t="str">
            <v>NULL</v>
          </cell>
          <cell r="AA1217" t="str">
            <v>NULL</v>
          </cell>
          <cell r="AB1217" t="str">
            <v>NULL</v>
          </cell>
          <cell r="AC1217" t="str">
            <v>NULL</v>
          </cell>
          <cell r="AD1217">
            <v>3</v>
          </cell>
          <cell r="AE1217" t="str">
            <v>NULL</v>
          </cell>
          <cell r="AF1217">
            <v>3</v>
          </cell>
          <cell r="AG1217">
            <v>3</v>
          </cell>
          <cell r="AH1217">
            <v>2</v>
          </cell>
          <cell r="AI1217">
            <v>3</v>
          </cell>
          <cell r="AJ1217" t="str">
            <v>NULL</v>
          </cell>
          <cell r="AK1217">
            <v>9</v>
          </cell>
          <cell r="AL1217">
            <v>2</v>
          </cell>
        </row>
        <row r="1218">
          <cell r="A1218">
            <v>139797</v>
          </cell>
          <cell r="B1218">
            <v>3304011</v>
          </cell>
          <cell r="C1218" t="str">
            <v>Perry Beeches III the Free School</v>
          </cell>
          <cell r="D1218" t="str">
            <v>West Midlands</v>
          </cell>
          <cell r="E1218" t="str">
            <v>West Midlands</v>
          </cell>
          <cell r="F1218" t="str">
            <v>Birmingham</v>
          </cell>
          <cell r="G1218" t="str">
            <v>Birmingham, Ladywood</v>
          </cell>
          <cell r="H1218" t="str">
            <v>B15 2EF</v>
          </cell>
          <cell r="I1218" t="str">
            <v>Free School</v>
          </cell>
          <cell r="J1218" t="str">
            <v>Secondary</v>
          </cell>
          <cell r="K1218" t="str">
            <v>Does not have a sixth form</v>
          </cell>
          <cell r="L1218">
            <v>10006792</v>
          </cell>
          <cell r="M1218">
            <v>42339</v>
          </cell>
          <cell r="N1218">
            <v>42340</v>
          </cell>
          <cell r="O1218" t="str">
            <v>Schools into Special Measures Visit 1</v>
          </cell>
          <cell r="P1218" t="str">
            <v>Schools - S8</v>
          </cell>
          <cell r="Q1218" t="str">
            <v>NULL</v>
          </cell>
          <cell r="R1218" t="str">
            <v>NULL</v>
          </cell>
          <cell r="S1218" t="str">
            <v>NULL</v>
          </cell>
          <cell r="T1218" t="str">
            <v>NULL</v>
          </cell>
          <cell r="U1218" t="str">
            <v>NULL</v>
          </cell>
          <cell r="V1218" t="str">
            <v>NULL</v>
          </cell>
          <cell r="W1218" t="str">
            <v>NULL</v>
          </cell>
          <cell r="X1218" t="str">
            <v>NULL</v>
          </cell>
          <cell r="Y1218" t="str">
            <v>NULL</v>
          </cell>
          <cell r="Z1218" t="str">
            <v>NULL</v>
          </cell>
          <cell r="AA1218" t="str">
            <v>NULL</v>
          </cell>
          <cell r="AB1218" t="str">
            <v>NULL</v>
          </cell>
          <cell r="AC1218" t="str">
            <v>NULL</v>
          </cell>
          <cell r="AD1218">
            <v>4</v>
          </cell>
          <cell r="AE1218" t="str">
            <v>SM</v>
          </cell>
          <cell r="AF1218">
            <v>4</v>
          </cell>
          <cell r="AG1218">
            <v>4</v>
          </cell>
          <cell r="AH1218">
            <v>3</v>
          </cell>
          <cell r="AI1218">
            <v>4</v>
          </cell>
          <cell r="AJ1218" t="str">
            <v>NULL</v>
          </cell>
          <cell r="AK1218">
            <v>9</v>
          </cell>
          <cell r="AL1218">
            <v>9</v>
          </cell>
        </row>
        <row r="1219">
          <cell r="A1219">
            <v>139819</v>
          </cell>
          <cell r="B1219">
            <v>9284012</v>
          </cell>
          <cell r="C1219" t="str">
            <v>Weavers Academy</v>
          </cell>
          <cell r="D1219" t="str">
            <v>East Midlands</v>
          </cell>
          <cell r="E1219" t="str">
            <v>East Midlands</v>
          </cell>
          <cell r="F1219" t="str">
            <v>Northamptonshire</v>
          </cell>
          <cell r="G1219" t="str">
            <v>Wellingborough</v>
          </cell>
          <cell r="H1219" t="str">
            <v>NN8 3JH</v>
          </cell>
          <cell r="I1219" t="str">
            <v>Academy Sponsor Led</v>
          </cell>
          <cell r="J1219" t="str">
            <v>Secondary</v>
          </cell>
          <cell r="K1219" t="str">
            <v>Has a sixth form</v>
          </cell>
          <cell r="L1219">
            <v>10006796</v>
          </cell>
          <cell r="M1219">
            <v>42335</v>
          </cell>
          <cell r="N1219">
            <v>42335</v>
          </cell>
          <cell r="O1219" t="str">
            <v>Requires Improvement monitoring Visit 1</v>
          </cell>
          <cell r="P1219" t="str">
            <v>Schools - S8</v>
          </cell>
          <cell r="Q1219" t="str">
            <v>NULL</v>
          </cell>
          <cell r="R1219" t="str">
            <v>NULL</v>
          </cell>
          <cell r="S1219" t="str">
            <v>NULL</v>
          </cell>
          <cell r="T1219" t="str">
            <v>NULL</v>
          </cell>
          <cell r="U1219" t="str">
            <v>NULL</v>
          </cell>
          <cell r="V1219" t="str">
            <v>NULL</v>
          </cell>
          <cell r="W1219" t="str">
            <v>NULL</v>
          </cell>
          <cell r="X1219" t="str">
            <v>NULL</v>
          </cell>
          <cell r="Y1219" t="str">
            <v>NULL</v>
          </cell>
          <cell r="Z1219" t="str">
            <v>NULL</v>
          </cell>
          <cell r="AA1219" t="str">
            <v>NULL</v>
          </cell>
          <cell r="AB1219" t="str">
            <v>NULL</v>
          </cell>
          <cell r="AC1219" t="str">
            <v>NULL</v>
          </cell>
          <cell r="AD1219">
            <v>3</v>
          </cell>
          <cell r="AE1219" t="str">
            <v>NULL</v>
          </cell>
          <cell r="AF1219">
            <v>3</v>
          </cell>
          <cell r="AG1219">
            <v>3</v>
          </cell>
          <cell r="AH1219">
            <v>3</v>
          </cell>
          <cell r="AI1219">
            <v>3</v>
          </cell>
          <cell r="AJ1219" t="str">
            <v>NULL</v>
          </cell>
          <cell r="AK1219">
            <v>9</v>
          </cell>
          <cell r="AL1219">
            <v>3</v>
          </cell>
        </row>
        <row r="1220">
          <cell r="A1220">
            <v>139843</v>
          </cell>
          <cell r="B1220">
            <v>8732076</v>
          </cell>
          <cell r="C1220" t="str">
            <v>Burrowmoor Primary School</v>
          </cell>
          <cell r="D1220" t="str">
            <v>East of England</v>
          </cell>
          <cell r="E1220" t="str">
            <v>East of England</v>
          </cell>
          <cell r="F1220" t="str">
            <v>Cambridgeshire</v>
          </cell>
          <cell r="G1220" t="str">
            <v>North East Cambridgeshire</v>
          </cell>
          <cell r="H1220" t="str">
            <v>PE15 9RP</v>
          </cell>
          <cell r="I1220" t="str">
            <v>Academy Converter</v>
          </cell>
          <cell r="J1220" t="str">
            <v>Primary</v>
          </cell>
          <cell r="K1220" t="str">
            <v>Does not have a sixth form</v>
          </cell>
          <cell r="L1220">
            <v>10006917</v>
          </cell>
          <cell r="M1220">
            <v>42297</v>
          </cell>
          <cell r="N1220">
            <v>42298</v>
          </cell>
          <cell r="O1220" t="str">
            <v>Schools into Special Measures Visit 1</v>
          </cell>
          <cell r="P1220" t="str">
            <v>Schools - S8</v>
          </cell>
          <cell r="Q1220">
            <v>110639</v>
          </cell>
          <cell r="R1220" t="str">
            <v>NULL</v>
          </cell>
          <cell r="S1220" t="str">
            <v>NULL</v>
          </cell>
          <cell r="T1220" t="str">
            <v>NULL</v>
          </cell>
          <cell r="U1220" t="str">
            <v>NULL</v>
          </cell>
          <cell r="V1220" t="str">
            <v>NULL</v>
          </cell>
          <cell r="W1220" t="str">
            <v>NULL</v>
          </cell>
          <cell r="X1220" t="str">
            <v>NULL</v>
          </cell>
          <cell r="Y1220" t="str">
            <v>NULL</v>
          </cell>
          <cell r="Z1220" t="str">
            <v>NULL</v>
          </cell>
          <cell r="AA1220" t="str">
            <v>NULL</v>
          </cell>
          <cell r="AB1220" t="str">
            <v>NULL</v>
          </cell>
          <cell r="AC1220" t="str">
            <v>NULL</v>
          </cell>
          <cell r="AD1220">
            <v>4</v>
          </cell>
          <cell r="AE1220" t="str">
            <v>SM</v>
          </cell>
          <cell r="AF1220">
            <v>4</v>
          </cell>
          <cell r="AG1220">
            <v>4</v>
          </cell>
          <cell r="AH1220">
            <v>4</v>
          </cell>
          <cell r="AI1220">
            <v>4</v>
          </cell>
          <cell r="AJ1220" t="str">
            <v>NULL</v>
          </cell>
          <cell r="AK1220">
            <v>3</v>
          </cell>
          <cell r="AL1220">
            <v>9</v>
          </cell>
        </row>
        <row r="1221">
          <cell r="A1221">
            <v>139858</v>
          </cell>
          <cell r="B1221">
            <v>8573114</v>
          </cell>
          <cell r="C1221" t="str">
            <v>Langham CofE (Controlled) Primary School</v>
          </cell>
          <cell r="D1221" t="str">
            <v>East Midlands</v>
          </cell>
          <cell r="E1221" t="str">
            <v>East Midlands</v>
          </cell>
          <cell r="F1221" t="str">
            <v>Rutland</v>
          </cell>
          <cell r="G1221" t="str">
            <v>Rutland and Melton</v>
          </cell>
          <cell r="H1221" t="str">
            <v>LE15 7HY</v>
          </cell>
          <cell r="I1221" t="str">
            <v>Academy Converter</v>
          </cell>
          <cell r="J1221" t="str">
            <v>Primary</v>
          </cell>
          <cell r="K1221" t="str">
            <v>Does not have a sixth form</v>
          </cell>
          <cell r="L1221">
            <v>10002580</v>
          </cell>
          <cell r="M1221">
            <v>42283</v>
          </cell>
          <cell r="N1221">
            <v>42284</v>
          </cell>
          <cell r="O1221" t="str">
            <v>S8 No Formal Designation Visit</v>
          </cell>
          <cell r="P1221" t="str">
            <v>Schools - S8 deemed S5</v>
          </cell>
          <cell r="Q1221">
            <v>120180</v>
          </cell>
          <cell r="R1221">
            <v>3</v>
          </cell>
          <cell r="S1221" t="str">
            <v>NULL</v>
          </cell>
          <cell r="T1221">
            <v>3</v>
          </cell>
          <cell r="U1221">
            <v>3</v>
          </cell>
          <cell r="V1221">
            <v>2</v>
          </cell>
          <cell r="W1221">
            <v>3</v>
          </cell>
          <cell r="X1221" t="str">
            <v>NULL</v>
          </cell>
          <cell r="Y1221">
            <v>3</v>
          </cell>
          <cell r="Z1221" t="str">
            <v>NULL</v>
          </cell>
          <cell r="AA1221" t="str">
            <v>NULL</v>
          </cell>
          <cell r="AB1221" t="str">
            <v>NULL</v>
          </cell>
          <cell r="AC1221" t="str">
            <v>NULL</v>
          </cell>
          <cell r="AD1221">
            <v>1</v>
          </cell>
          <cell r="AE1221" t="str">
            <v>NULL</v>
          </cell>
          <cell r="AF1221">
            <v>1</v>
          </cell>
          <cell r="AG1221">
            <v>1</v>
          </cell>
          <cell r="AH1221">
            <v>1</v>
          </cell>
          <cell r="AI1221">
            <v>1</v>
          </cell>
          <cell r="AJ1221" t="str">
            <v>NULL</v>
          </cell>
          <cell r="AK1221">
            <v>1</v>
          </cell>
          <cell r="AL1221">
            <v>9</v>
          </cell>
        </row>
        <row r="1222">
          <cell r="A1222">
            <v>139920</v>
          </cell>
          <cell r="B1222">
            <v>8502032</v>
          </cell>
          <cell r="C1222" t="str">
            <v>The Holme Church of England Primary School</v>
          </cell>
          <cell r="D1222" t="str">
            <v>South East</v>
          </cell>
          <cell r="E1222" t="str">
            <v>South East</v>
          </cell>
          <cell r="F1222" t="str">
            <v>Hampshire</v>
          </cell>
          <cell r="G1222" t="str">
            <v>East Hampshire</v>
          </cell>
          <cell r="H1222" t="str">
            <v>GU35 8PQ</v>
          </cell>
          <cell r="I1222" t="str">
            <v>Academy Sponsor Led</v>
          </cell>
          <cell r="J1222" t="str">
            <v>Primary</v>
          </cell>
          <cell r="K1222" t="str">
            <v>Does not have a sixth form</v>
          </cell>
          <cell r="L1222">
            <v>10007313</v>
          </cell>
          <cell r="M1222">
            <v>42299</v>
          </cell>
          <cell r="N1222">
            <v>42299</v>
          </cell>
          <cell r="O1222" t="str">
            <v>Requires Improvement monitoring Visit 1</v>
          </cell>
          <cell r="P1222" t="str">
            <v>Schools - S8</v>
          </cell>
          <cell r="Q1222" t="str">
            <v>NULL</v>
          </cell>
          <cell r="R1222" t="str">
            <v>NULL</v>
          </cell>
          <cell r="S1222" t="str">
            <v>NULL</v>
          </cell>
          <cell r="T1222" t="str">
            <v>NULL</v>
          </cell>
          <cell r="U1222" t="str">
            <v>NULL</v>
          </cell>
          <cell r="V1222" t="str">
            <v>NULL</v>
          </cell>
          <cell r="W1222" t="str">
            <v>NULL</v>
          </cell>
          <cell r="X1222" t="str">
            <v>NULL</v>
          </cell>
          <cell r="Y1222" t="str">
            <v>NULL</v>
          </cell>
          <cell r="Z1222" t="str">
            <v>NULL</v>
          </cell>
          <cell r="AA1222" t="str">
            <v>NULL</v>
          </cell>
          <cell r="AB1222" t="str">
            <v>NULL</v>
          </cell>
          <cell r="AC1222" t="str">
            <v>NULL</v>
          </cell>
          <cell r="AD1222">
            <v>3</v>
          </cell>
          <cell r="AE1222" t="str">
            <v>NULL</v>
          </cell>
          <cell r="AF1222">
            <v>3</v>
          </cell>
          <cell r="AG1222">
            <v>3</v>
          </cell>
          <cell r="AH1222">
            <v>2</v>
          </cell>
          <cell r="AI1222">
            <v>3</v>
          </cell>
          <cell r="AJ1222" t="str">
            <v>NULL</v>
          </cell>
          <cell r="AK1222">
            <v>2</v>
          </cell>
          <cell r="AL1222">
            <v>9</v>
          </cell>
        </row>
        <row r="1223">
          <cell r="A1223">
            <v>139927</v>
          </cell>
          <cell r="B1223">
            <v>8872003</v>
          </cell>
          <cell r="C1223" t="str">
            <v>Kingfisher Community Primary School</v>
          </cell>
          <cell r="D1223" t="str">
            <v>South East</v>
          </cell>
          <cell r="E1223" t="str">
            <v>South East</v>
          </cell>
          <cell r="F1223" t="str">
            <v>Medway</v>
          </cell>
          <cell r="G1223" t="str">
            <v>Chatham and Aylesford</v>
          </cell>
          <cell r="H1223" t="str">
            <v>ME5 7NX</v>
          </cell>
          <cell r="I1223" t="str">
            <v>Academy Sponsor Led</v>
          </cell>
          <cell r="J1223" t="str">
            <v>Primary</v>
          </cell>
          <cell r="K1223" t="str">
            <v>Does not have a sixth form</v>
          </cell>
          <cell r="L1223">
            <v>10007329</v>
          </cell>
          <cell r="M1223">
            <v>42341</v>
          </cell>
          <cell r="N1223">
            <v>42341</v>
          </cell>
          <cell r="O1223" t="str">
            <v>Requires Improvement monitoring Visit 1</v>
          </cell>
          <cell r="P1223" t="str">
            <v>Schools - S8</v>
          </cell>
          <cell r="Q1223" t="str">
            <v>NULL</v>
          </cell>
          <cell r="R1223" t="str">
            <v>NULL</v>
          </cell>
          <cell r="S1223" t="str">
            <v>NULL</v>
          </cell>
          <cell r="T1223" t="str">
            <v>NULL</v>
          </cell>
          <cell r="U1223" t="str">
            <v>NULL</v>
          </cell>
          <cell r="V1223" t="str">
            <v>NULL</v>
          </cell>
          <cell r="W1223" t="str">
            <v>NULL</v>
          </cell>
          <cell r="X1223" t="str">
            <v>NULL</v>
          </cell>
          <cell r="Y1223" t="str">
            <v>NULL</v>
          </cell>
          <cell r="Z1223" t="str">
            <v>NULL</v>
          </cell>
          <cell r="AA1223" t="str">
            <v>NULL</v>
          </cell>
          <cell r="AB1223" t="str">
            <v>NULL</v>
          </cell>
          <cell r="AC1223" t="str">
            <v>NULL</v>
          </cell>
          <cell r="AD1223">
            <v>3</v>
          </cell>
          <cell r="AE1223" t="str">
            <v>NULL</v>
          </cell>
          <cell r="AF1223">
            <v>3</v>
          </cell>
          <cell r="AG1223">
            <v>3</v>
          </cell>
          <cell r="AH1223">
            <v>3</v>
          </cell>
          <cell r="AI1223">
            <v>3</v>
          </cell>
          <cell r="AJ1223" t="str">
            <v>NULL</v>
          </cell>
          <cell r="AK1223">
            <v>2</v>
          </cell>
          <cell r="AL1223">
            <v>9</v>
          </cell>
        </row>
        <row r="1224">
          <cell r="A1224">
            <v>139932</v>
          </cell>
          <cell r="B1224">
            <v>3732016</v>
          </cell>
          <cell r="C1224" t="str">
            <v>Pathways E-Act Primary Academy</v>
          </cell>
          <cell r="D1224" t="str">
            <v>Yorkshire and the Humber</v>
          </cell>
          <cell r="E1224" t="str">
            <v>North East, Yorkshire and the Humber</v>
          </cell>
          <cell r="F1224" t="str">
            <v>Sheffield</v>
          </cell>
          <cell r="G1224" t="str">
            <v>Sheffield, Brightside and Hillsborough</v>
          </cell>
          <cell r="H1224" t="str">
            <v>S5 7NA</v>
          </cell>
          <cell r="I1224" t="str">
            <v>Academy Sponsor Led</v>
          </cell>
          <cell r="J1224" t="str">
            <v>Primary</v>
          </cell>
          <cell r="K1224" t="str">
            <v>Does not have a sixth form</v>
          </cell>
          <cell r="L1224">
            <v>10006828</v>
          </cell>
          <cell r="M1224">
            <v>42339</v>
          </cell>
          <cell r="N1224">
            <v>42339</v>
          </cell>
          <cell r="O1224" t="str">
            <v>Requires Improvement monitoring Visit 1</v>
          </cell>
          <cell r="P1224" t="str">
            <v>Schools - S8</v>
          </cell>
          <cell r="Q1224" t="str">
            <v>NULL</v>
          </cell>
          <cell r="R1224" t="str">
            <v>NULL</v>
          </cell>
          <cell r="S1224" t="str">
            <v>NULL</v>
          </cell>
          <cell r="T1224" t="str">
            <v>NULL</v>
          </cell>
          <cell r="U1224" t="str">
            <v>NULL</v>
          </cell>
          <cell r="V1224" t="str">
            <v>NULL</v>
          </cell>
          <cell r="W1224" t="str">
            <v>NULL</v>
          </cell>
          <cell r="X1224" t="str">
            <v>NULL</v>
          </cell>
          <cell r="Y1224" t="str">
            <v>NULL</v>
          </cell>
          <cell r="Z1224" t="str">
            <v>NULL</v>
          </cell>
          <cell r="AA1224" t="str">
            <v>NULL</v>
          </cell>
          <cell r="AB1224" t="str">
            <v>NULL</v>
          </cell>
          <cell r="AC1224" t="str">
            <v>NULL</v>
          </cell>
          <cell r="AD1224">
            <v>3</v>
          </cell>
          <cell r="AE1224" t="str">
            <v>NULL</v>
          </cell>
          <cell r="AF1224">
            <v>3</v>
          </cell>
          <cell r="AG1224">
            <v>3</v>
          </cell>
          <cell r="AH1224">
            <v>3</v>
          </cell>
          <cell r="AI1224">
            <v>3</v>
          </cell>
          <cell r="AJ1224" t="str">
            <v>NULL</v>
          </cell>
          <cell r="AK1224">
            <v>2</v>
          </cell>
          <cell r="AL1224">
            <v>9</v>
          </cell>
        </row>
        <row r="1225">
          <cell r="A1225">
            <v>139949</v>
          </cell>
          <cell r="B1225">
            <v>8602004</v>
          </cell>
          <cell r="C1225" t="str">
            <v>University Primary Academy Kidsgrove</v>
          </cell>
          <cell r="D1225" t="str">
            <v>West Midlands</v>
          </cell>
          <cell r="E1225" t="str">
            <v>West Midlands</v>
          </cell>
          <cell r="F1225" t="str">
            <v>Staffordshire</v>
          </cell>
          <cell r="G1225" t="str">
            <v>Stoke-on-Trent North</v>
          </cell>
          <cell r="H1225" t="str">
            <v>ST7 4DJ</v>
          </cell>
          <cell r="I1225" t="str">
            <v>Academy Sponsor Led</v>
          </cell>
          <cell r="J1225" t="str">
            <v>Primary</v>
          </cell>
          <cell r="K1225" t="str">
            <v>Does not have a sixth form</v>
          </cell>
          <cell r="L1225">
            <v>10010189</v>
          </cell>
          <cell r="M1225">
            <v>42354</v>
          </cell>
          <cell r="N1225">
            <v>42354</v>
          </cell>
          <cell r="O1225" t="str">
            <v>Requires Improvement monitoring Visit 1</v>
          </cell>
          <cell r="P1225" t="str">
            <v>Schools - S8</v>
          </cell>
          <cell r="Q1225" t="str">
            <v>NULL</v>
          </cell>
          <cell r="R1225" t="str">
            <v>NULL</v>
          </cell>
          <cell r="S1225" t="str">
            <v>NULL</v>
          </cell>
          <cell r="T1225" t="str">
            <v>NULL</v>
          </cell>
          <cell r="U1225" t="str">
            <v>NULL</v>
          </cell>
          <cell r="V1225" t="str">
            <v>NULL</v>
          </cell>
          <cell r="W1225" t="str">
            <v>NULL</v>
          </cell>
          <cell r="X1225" t="str">
            <v>NULL</v>
          </cell>
          <cell r="Y1225" t="str">
            <v>NULL</v>
          </cell>
          <cell r="Z1225" t="str">
            <v>NULL</v>
          </cell>
          <cell r="AA1225" t="str">
            <v>NULL</v>
          </cell>
          <cell r="AB1225" t="str">
            <v>NULL</v>
          </cell>
          <cell r="AC1225" t="str">
            <v>NULL</v>
          </cell>
          <cell r="AD1225">
            <v>3</v>
          </cell>
          <cell r="AE1225" t="str">
            <v>NULL</v>
          </cell>
          <cell r="AF1225">
            <v>3</v>
          </cell>
          <cell r="AG1225">
            <v>3</v>
          </cell>
          <cell r="AH1225">
            <v>3</v>
          </cell>
          <cell r="AI1225">
            <v>3</v>
          </cell>
          <cell r="AJ1225" t="str">
            <v>NULL</v>
          </cell>
          <cell r="AK1225">
            <v>2</v>
          </cell>
          <cell r="AL1225">
            <v>9</v>
          </cell>
        </row>
        <row r="1226">
          <cell r="A1226">
            <v>139959</v>
          </cell>
          <cell r="B1226">
            <v>8082015</v>
          </cell>
          <cell r="C1226" t="str">
            <v>The Oak Tree Academy</v>
          </cell>
          <cell r="D1226" t="str">
            <v>North East</v>
          </cell>
          <cell r="E1226" t="str">
            <v>North East, Yorkshire and the Humber</v>
          </cell>
          <cell r="F1226" t="str">
            <v>Stockton-on-Tees</v>
          </cell>
          <cell r="G1226" t="str">
            <v>Stockton North</v>
          </cell>
          <cell r="H1226" t="str">
            <v>TS19 0SE</v>
          </cell>
          <cell r="I1226" t="str">
            <v>Academy Sponsor Led</v>
          </cell>
          <cell r="J1226" t="str">
            <v>Primary</v>
          </cell>
          <cell r="K1226" t="str">
            <v>Does not have a sixth form</v>
          </cell>
          <cell r="L1226">
            <v>10006814</v>
          </cell>
          <cell r="M1226">
            <v>42342</v>
          </cell>
          <cell r="N1226">
            <v>42342</v>
          </cell>
          <cell r="O1226" t="str">
            <v>Requires Improvement monitoring Visit 1</v>
          </cell>
          <cell r="P1226" t="str">
            <v>Schools - S8</v>
          </cell>
          <cell r="Q1226" t="str">
            <v>NULL</v>
          </cell>
          <cell r="R1226" t="str">
            <v>NULL</v>
          </cell>
          <cell r="S1226" t="str">
            <v>NULL</v>
          </cell>
          <cell r="T1226" t="str">
            <v>NULL</v>
          </cell>
          <cell r="U1226" t="str">
            <v>NULL</v>
          </cell>
          <cell r="V1226" t="str">
            <v>NULL</v>
          </cell>
          <cell r="W1226" t="str">
            <v>NULL</v>
          </cell>
          <cell r="X1226" t="str">
            <v>NULL</v>
          </cell>
          <cell r="Y1226" t="str">
            <v>NULL</v>
          </cell>
          <cell r="Z1226" t="str">
            <v>NULL</v>
          </cell>
          <cell r="AA1226" t="str">
            <v>NULL</v>
          </cell>
          <cell r="AB1226" t="str">
            <v>NULL</v>
          </cell>
          <cell r="AC1226" t="str">
            <v>NULL</v>
          </cell>
          <cell r="AD1226">
            <v>3</v>
          </cell>
          <cell r="AE1226" t="str">
            <v>NULL</v>
          </cell>
          <cell r="AF1226">
            <v>3</v>
          </cell>
          <cell r="AG1226">
            <v>3</v>
          </cell>
          <cell r="AH1226">
            <v>2</v>
          </cell>
          <cell r="AI1226">
            <v>3</v>
          </cell>
          <cell r="AJ1226" t="str">
            <v>NULL</v>
          </cell>
          <cell r="AK1226">
            <v>3</v>
          </cell>
          <cell r="AL1226">
            <v>9</v>
          </cell>
        </row>
        <row r="1227">
          <cell r="A1227">
            <v>139995</v>
          </cell>
          <cell r="B1227">
            <v>3804019</v>
          </cell>
          <cell r="C1227" t="str">
            <v>Oasis Academy Lister Park</v>
          </cell>
          <cell r="D1227" t="str">
            <v>Yorkshire and the Humber</v>
          </cell>
          <cell r="E1227" t="str">
            <v>North East, Yorkshire and the Humber</v>
          </cell>
          <cell r="F1227" t="str">
            <v>Bradford</v>
          </cell>
          <cell r="G1227" t="str">
            <v>Bradford West</v>
          </cell>
          <cell r="H1227" t="str">
            <v>BD8 7ND</v>
          </cell>
          <cell r="I1227" t="str">
            <v>Academy Sponsor Led</v>
          </cell>
          <cell r="J1227" t="str">
            <v>Secondary</v>
          </cell>
          <cell r="K1227" t="str">
            <v>Has a sixth form</v>
          </cell>
          <cell r="L1227">
            <v>10004055</v>
          </cell>
          <cell r="M1227">
            <v>42291</v>
          </cell>
          <cell r="N1227">
            <v>42292</v>
          </cell>
          <cell r="O1227" t="str">
            <v>Schools into Special Measures Visit 2</v>
          </cell>
          <cell r="P1227" t="str">
            <v>Schools - S8</v>
          </cell>
          <cell r="Q1227" t="str">
            <v>NULL</v>
          </cell>
          <cell r="R1227" t="str">
            <v>NULL</v>
          </cell>
          <cell r="S1227" t="str">
            <v>NULL</v>
          </cell>
          <cell r="T1227" t="str">
            <v>NULL</v>
          </cell>
          <cell r="U1227" t="str">
            <v>NULL</v>
          </cell>
          <cell r="V1227" t="str">
            <v>NULL</v>
          </cell>
          <cell r="W1227" t="str">
            <v>NULL</v>
          </cell>
          <cell r="X1227" t="str">
            <v>NULL</v>
          </cell>
          <cell r="Y1227" t="str">
            <v>NULL</v>
          </cell>
          <cell r="Z1227" t="str">
            <v>NULL</v>
          </cell>
          <cell r="AA1227" t="str">
            <v>NULL</v>
          </cell>
          <cell r="AB1227" t="str">
            <v>NULL</v>
          </cell>
          <cell r="AC1227" t="str">
            <v>NULL</v>
          </cell>
          <cell r="AD1227">
            <v>4</v>
          </cell>
          <cell r="AE1227" t="str">
            <v>SM</v>
          </cell>
          <cell r="AF1227">
            <v>4</v>
          </cell>
          <cell r="AG1227">
            <v>4</v>
          </cell>
          <cell r="AH1227">
            <v>4</v>
          </cell>
          <cell r="AI1227">
            <v>4</v>
          </cell>
          <cell r="AJ1227" t="str">
            <v>NULL</v>
          </cell>
          <cell r="AK1227">
            <v>9</v>
          </cell>
          <cell r="AL1227">
            <v>4</v>
          </cell>
        </row>
        <row r="1228">
          <cell r="A1228">
            <v>140001</v>
          </cell>
          <cell r="B1228">
            <v>3404000</v>
          </cell>
          <cell r="C1228" t="str">
            <v>Kirkby High School</v>
          </cell>
          <cell r="D1228" t="str">
            <v>North West</v>
          </cell>
          <cell r="E1228" t="str">
            <v>North West</v>
          </cell>
          <cell r="F1228" t="str">
            <v>Knowsley</v>
          </cell>
          <cell r="G1228" t="str">
            <v>Knowsley</v>
          </cell>
          <cell r="H1228" t="str">
            <v>L32 9PP</v>
          </cell>
          <cell r="I1228" t="str">
            <v>Academy Sponsor Led</v>
          </cell>
          <cell r="J1228" t="str">
            <v>Secondary</v>
          </cell>
          <cell r="K1228" t="str">
            <v>Does not have a sixth form</v>
          </cell>
          <cell r="L1228">
            <v>10006754</v>
          </cell>
          <cell r="M1228">
            <v>42321</v>
          </cell>
          <cell r="N1228">
            <v>42321</v>
          </cell>
          <cell r="O1228" t="str">
            <v>Requires Improvement monitoring Visit 1</v>
          </cell>
          <cell r="P1228" t="str">
            <v>Schools - S8</v>
          </cell>
          <cell r="Q1228" t="str">
            <v>NULL</v>
          </cell>
          <cell r="R1228" t="str">
            <v>NULL</v>
          </cell>
          <cell r="S1228" t="str">
            <v>NULL</v>
          </cell>
          <cell r="T1228" t="str">
            <v>NULL</v>
          </cell>
          <cell r="U1228" t="str">
            <v>NULL</v>
          </cell>
          <cell r="V1228" t="str">
            <v>NULL</v>
          </cell>
          <cell r="W1228" t="str">
            <v>NULL</v>
          </cell>
          <cell r="X1228" t="str">
            <v>NULL</v>
          </cell>
          <cell r="Y1228" t="str">
            <v>NULL</v>
          </cell>
          <cell r="Z1228" t="str">
            <v>NULL</v>
          </cell>
          <cell r="AA1228" t="str">
            <v>NULL</v>
          </cell>
          <cell r="AB1228" t="str">
            <v>NULL</v>
          </cell>
          <cell r="AC1228" t="str">
            <v>NULL</v>
          </cell>
          <cell r="AD1228">
            <v>3</v>
          </cell>
          <cell r="AE1228" t="str">
            <v>NULL</v>
          </cell>
          <cell r="AF1228">
            <v>3</v>
          </cell>
          <cell r="AG1228">
            <v>3</v>
          </cell>
          <cell r="AH1228">
            <v>3</v>
          </cell>
          <cell r="AI1228">
            <v>3</v>
          </cell>
          <cell r="AJ1228" t="str">
            <v>NULL</v>
          </cell>
          <cell r="AK1228">
            <v>9</v>
          </cell>
          <cell r="AL1228">
            <v>9</v>
          </cell>
        </row>
        <row r="1229">
          <cell r="A1229">
            <v>140002</v>
          </cell>
          <cell r="B1229">
            <v>9294002</v>
          </cell>
          <cell r="C1229" t="str">
            <v>The Blyth Academy</v>
          </cell>
          <cell r="D1229" t="str">
            <v>North East</v>
          </cell>
          <cell r="E1229" t="str">
            <v>North East, Yorkshire and the Humber</v>
          </cell>
          <cell r="F1229" t="str">
            <v>Northumberland</v>
          </cell>
          <cell r="G1229" t="str">
            <v>Blyth Valley</v>
          </cell>
          <cell r="H1229" t="str">
            <v>NE24 4JP</v>
          </cell>
          <cell r="I1229" t="str">
            <v>Academy Sponsor Led</v>
          </cell>
          <cell r="J1229" t="str">
            <v>Secondary</v>
          </cell>
          <cell r="K1229" t="str">
            <v>Has a sixth form</v>
          </cell>
          <cell r="L1229">
            <v>10006807</v>
          </cell>
          <cell r="M1229">
            <v>42293</v>
          </cell>
          <cell r="N1229">
            <v>42293</v>
          </cell>
          <cell r="O1229" t="str">
            <v>Requires Improvement monitoring Visit 1</v>
          </cell>
          <cell r="P1229" t="str">
            <v>Schools - S8</v>
          </cell>
          <cell r="Q1229" t="str">
            <v>NULL</v>
          </cell>
          <cell r="R1229" t="str">
            <v>NULL</v>
          </cell>
          <cell r="S1229" t="str">
            <v>NULL</v>
          </cell>
          <cell r="T1229" t="str">
            <v>NULL</v>
          </cell>
          <cell r="U1229" t="str">
            <v>NULL</v>
          </cell>
          <cell r="V1229" t="str">
            <v>NULL</v>
          </cell>
          <cell r="W1229" t="str">
            <v>NULL</v>
          </cell>
          <cell r="X1229" t="str">
            <v>NULL</v>
          </cell>
          <cell r="Y1229" t="str">
            <v>NULL</v>
          </cell>
          <cell r="Z1229" t="str">
            <v>NULL</v>
          </cell>
          <cell r="AA1229" t="str">
            <v>NULL</v>
          </cell>
          <cell r="AB1229" t="str">
            <v>NULL</v>
          </cell>
          <cell r="AC1229" t="str">
            <v>NULL</v>
          </cell>
          <cell r="AD1229">
            <v>3</v>
          </cell>
          <cell r="AE1229" t="str">
            <v>NULL</v>
          </cell>
          <cell r="AF1229">
            <v>3</v>
          </cell>
          <cell r="AG1229">
            <v>3</v>
          </cell>
          <cell r="AH1229">
            <v>3</v>
          </cell>
          <cell r="AI1229">
            <v>3</v>
          </cell>
          <cell r="AJ1229" t="str">
            <v>NULL</v>
          </cell>
          <cell r="AK1229">
            <v>9</v>
          </cell>
          <cell r="AL1229">
            <v>3</v>
          </cell>
        </row>
        <row r="1230">
          <cell r="A1230">
            <v>140014</v>
          </cell>
          <cell r="B1230">
            <v>3304013</v>
          </cell>
          <cell r="C1230" t="str">
            <v>Ark Boulton Academy</v>
          </cell>
          <cell r="D1230" t="str">
            <v>West Midlands</v>
          </cell>
          <cell r="E1230" t="str">
            <v>West Midlands</v>
          </cell>
          <cell r="F1230" t="str">
            <v>Birmingham</v>
          </cell>
          <cell r="G1230" t="str">
            <v>Birmingham, Yardley</v>
          </cell>
          <cell r="H1230" t="str">
            <v>B11 2QG</v>
          </cell>
          <cell r="I1230" t="str">
            <v>Academy Sponsor Led</v>
          </cell>
          <cell r="J1230" t="str">
            <v>Secondary</v>
          </cell>
          <cell r="K1230" t="str">
            <v>Does not have a sixth form</v>
          </cell>
          <cell r="L1230">
            <v>10006880</v>
          </cell>
          <cell r="M1230">
            <v>42353</v>
          </cell>
          <cell r="N1230">
            <v>42354</v>
          </cell>
          <cell r="O1230" t="str">
            <v>Schools into Special Measures Visit 1</v>
          </cell>
          <cell r="P1230" t="str">
            <v>Schools - S8</v>
          </cell>
          <cell r="Q1230" t="str">
            <v>NULL</v>
          </cell>
          <cell r="R1230" t="str">
            <v>NULL</v>
          </cell>
          <cell r="S1230" t="str">
            <v>NULL</v>
          </cell>
          <cell r="T1230" t="str">
            <v>NULL</v>
          </cell>
          <cell r="U1230" t="str">
            <v>NULL</v>
          </cell>
          <cell r="V1230" t="str">
            <v>NULL</v>
          </cell>
          <cell r="W1230" t="str">
            <v>NULL</v>
          </cell>
          <cell r="X1230" t="str">
            <v>NULL</v>
          </cell>
          <cell r="Y1230" t="str">
            <v>NULL</v>
          </cell>
          <cell r="Z1230" t="str">
            <v>NULL</v>
          </cell>
          <cell r="AA1230" t="str">
            <v>NULL</v>
          </cell>
          <cell r="AB1230" t="str">
            <v>NULL</v>
          </cell>
          <cell r="AC1230" t="str">
            <v>NULL</v>
          </cell>
          <cell r="AD1230">
            <v>4</v>
          </cell>
          <cell r="AE1230" t="str">
            <v>SM</v>
          </cell>
          <cell r="AF1230">
            <v>4</v>
          </cell>
          <cell r="AG1230">
            <v>4</v>
          </cell>
          <cell r="AH1230">
            <v>3</v>
          </cell>
          <cell r="AI1230">
            <v>4</v>
          </cell>
          <cell r="AJ1230" t="str">
            <v>NULL</v>
          </cell>
          <cell r="AK1230">
            <v>9</v>
          </cell>
          <cell r="AL1230">
            <v>9</v>
          </cell>
        </row>
        <row r="1231">
          <cell r="A1231">
            <v>140021</v>
          </cell>
          <cell r="B1231">
            <v>8904001</v>
          </cell>
          <cell r="C1231" t="str">
            <v>South Shore Academy</v>
          </cell>
          <cell r="D1231" t="str">
            <v>North West</v>
          </cell>
          <cell r="E1231" t="str">
            <v>North West</v>
          </cell>
          <cell r="F1231" t="str">
            <v>Blackpool</v>
          </cell>
          <cell r="G1231" t="str">
            <v>Blackpool South</v>
          </cell>
          <cell r="H1231" t="str">
            <v>FY4 2AR</v>
          </cell>
          <cell r="I1231" t="str">
            <v>Academy Sponsor Led</v>
          </cell>
          <cell r="J1231" t="str">
            <v>Secondary</v>
          </cell>
          <cell r="K1231" t="str">
            <v>Does not have a sixth form</v>
          </cell>
          <cell r="L1231">
            <v>10006710</v>
          </cell>
          <cell r="M1231">
            <v>42339</v>
          </cell>
          <cell r="N1231">
            <v>42340</v>
          </cell>
          <cell r="O1231" t="str">
            <v>Schools into Special Measures Visit 1</v>
          </cell>
          <cell r="P1231" t="str">
            <v>Schools - S8</v>
          </cell>
          <cell r="Q1231" t="str">
            <v>NULL</v>
          </cell>
          <cell r="R1231" t="str">
            <v>NULL</v>
          </cell>
          <cell r="S1231" t="str">
            <v>NULL</v>
          </cell>
          <cell r="T1231" t="str">
            <v>NULL</v>
          </cell>
          <cell r="U1231" t="str">
            <v>NULL</v>
          </cell>
          <cell r="V1231" t="str">
            <v>NULL</v>
          </cell>
          <cell r="W1231" t="str">
            <v>NULL</v>
          </cell>
          <cell r="X1231" t="str">
            <v>NULL</v>
          </cell>
          <cell r="Y1231" t="str">
            <v>NULL</v>
          </cell>
          <cell r="Z1231" t="str">
            <v>NULL</v>
          </cell>
          <cell r="AA1231" t="str">
            <v>NULL</v>
          </cell>
          <cell r="AB1231" t="str">
            <v>NULL</v>
          </cell>
          <cell r="AC1231" t="str">
            <v>NULL</v>
          </cell>
          <cell r="AD1231">
            <v>4</v>
          </cell>
          <cell r="AE1231" t="str">
            <v>SM</v>
          </cell>
          <cell r="AF1231">
            <v>4</v>
          </cell>
          <cell r="AG1231">
            <v>4</v>
          </cell>
          <cell r="AH1231">
            <v>4</v>
          </cell>
          <cell r="AI1231">
            <v>4</v>
          </cell>
          <cell r="AJ1231" t="str">
            <v>NULL</v>
          </cell>
          <cell r="AK1231">
            <v>9</v>
          </cell>
          <cell r="AL1231">
            <v>9</v>
          </cell>
        </row>
        <row r="1232">
          <cell r="A1232">
            <v>140040</v>
          </cell>
          <cell r="B1232">
            <v>8872006</v>
          </cell>
          <cell r="C1232" t="str">
            <v>Oasis Academy Skinner Street</v>
          </cell>
          <cell r="D1232" t="str">
            <v>South East</v>
          </cell>
          <cell r="E1232" t="str">
            <v>South East</v>
          </cell>
          <cell r="F1232" t="str">
            <v>Medway</v>
          </cell>
          <cell r="G1232" t="str">
            <v>Gillingham and Rainham</v>
          </cell>
          <cell r="H1232" t="str">
            <v>ME7 1LG</v>
          </cell>
          <cell r="I1232" t="str">
            <v>Academy Sponsor Led</v>
          </cell>
          <cell r="J1232" t="str">
            <v>Primary</v>
          </cell>
          <cell r="K1232" t="str">
            <v>Does not have a sixth form</v>
          </cell>
          <cell r="L1232">
            <v>10007091</v>
          </cell>
          <cell r="M1232">
            <v>42332</v>
          </cell>
          <cell r="N1232">
            <v>42333</v>
          </cell>
          <cell r="O1232" t="str">
            <v>Schools into Special Measures Visit 1</v>
          </cell>
          <cell r="P1232" t="str">
            <v>Schools - S8</v>
          </cell>
          <cell r="Q1232" t="str">
            <v>NULL</v>
          </cell>
          <cell r="R1232" t="str">
            <v>NULL</v>
          </cell>
          <cell r="S1232" t="str">
            <v>NULL</v>
          </cell>
          <cell r="T1232" t="str">
            <v>NULL</v>
          </cell>
          <cell r="U1232" t="str">
            <v>NULL</v>
          </cell>
          <cell r="V1232" t="str">
            <v>NULL</v>
          </cell>
          <cell r="W1232" t="str">
            <v>NULL</v>
          </cell>
          <cell r="X1232" t="str">
            <v>NULL</v>
          </cell>
          <cell r="Y1232" t="str">
            <v>NULL</v>
          </cell>
          <cell r="Z1232" t="str">
            <v>NULL</v>
          </cell>
          <cell r="AA1232" t="str">
            <v>NULL</v>
          </cell>
          <cell r="AB1232" t="str">
            <v>NULL</v>
          </cell>
          <cell r="AC1232" t="str">
            <v>NULL</v>
          </cell>
          <cell r="AD1232">
            <v>4</v>
          </cell>
          <cell r="AE1232" t="str">
            <v>SM</v>
          </cell>
          <cell r="AF1232">
            <v>4</v>
          </cell>
          <cell r="AG1232">
            <v>4</v>
          </cell>
          <cell r="AH1232">
            <v>3</v>
          </cell>
          <cell r="AI1232">
            <v>4</v>
          </cell>
          <cell r="AJ1232" t="str">
            <v>NULL</v>
          </cell>
          <cell r="AK1232">
            <v>4</v>
          </cell>
          <cell r="AL1232">
            <v>9</v>
          </cell>
        </row>
        <row r="1233">
          <cell r="A1233">
            <v>140054</v>
          </cell>
          <cell r="B1233">
            <v>9282027</v>
          </cell>
          <cell r="C1233" t="str">
            <v>Havelock Junior School</v>
          </cell>
          <cell r="D1233" t="str">
            <v>East Midlands</v>
          </cell>
          <cell r="E1233" t="str">
            <v>East Midlands</v>
          </cell>
          <cell r="F1233" t="str">
            <v>Northamptonshire</v>
          </cell>
          <cell r="G1233" t="str">
            <v>Kettering</v>
          </cell>
          <cell r="H1233" t="str">
            <v>NN14 2LU</v>
          </cell>
          <cell r="I1233" t="str">
            <v>Academy Converter</v>
          </cell>
          <cell r="J1233" t="str">
            <v>Primary</v>
          </cell>
          <cell r="K1233" t="str">
            <v>Does not have a sixth form</v>
          </cell>
          <cell r="L1233">
            <v>10005950</v>
          </cell>
          <cell r="M1233">
            <v>42342</v>
          </cell>
          <cell r="N1233">
            <v>42342</v>
          </cell>
          <cell r="O1233" t="str">
            <v>Requires Improvement monitoring Visit 1</v>
          </cell>
          <cell r="P1233" t="str">
            <v>Schools - S8</v>
          </cell>
          <cell r="Q1233">
            <v>121815</v>
          </cell>
          <cell r="R1233" t="str">
            <v>NULL</v>
          </cell>
          <cell r="S1233" t="str">
            <v>NULL</v>
          </cell>
          <cell r="T1233" t="str">
            <v>NULL</v>
          </cell>
          <cell r="U1233" t="str">
            <v>NULL</v>
          </cell>
          <cell r="V1233" t="str">
            <v>NULL</v>
          </cell>
          <cell r="W1233" t="str">
            <v>NULL</v>
          </cell>
          <cell r="X1233" t="str">
            <v>NULL</v>
          </cell>
          <cell r="Y1233" t="str">
            <v>NULL</v>
          </cell>
          <cell r="Z1233" t="str">
            <v>NULL</v>
          </cell>
          <cell r="AA1233" t="str">
            <v>NULL</v>
          </cell>
          <cell r="AB1233" t="str">
            <v>NULL</v>
          </cell>
          <cell r="AC1233" t="str">
            <v>NULL</v>
          </cell>
          <cell r="AD1233">
            <v>3</v>
          </cell>
          <cell r="AE1233" t="str">
            <v>NULL</v>
          </cell>
          <cell r="AF1233">
            <v>3</v>
          </cell>
          <cell r="AG1233">
            <v>3</v>
          </cell>
          <cell r="AH1233">
            <v>3</v>
          </cell>
          <cell r="AI1233">
            <v>3</v>
          </cell>
          <cell r="AJ1233" t="str">
            <v>NULL</v>
          </cell>
          <cell r="AK1233">
            <v>9</v>
          </cell>
          <cell r="AL1233">
            <v>9</v>
          </cell>
        </row>
        <row r="1234">
          <cell r="A1234">
            <v>140076</v>
          </cell>
          <cell r="B1234">
            <v>3802114</v>
          </cell>
          <cell r="C1234" t="str">
            <v>Harden Primary School</v>
          </cell>
          <cell r="D1234" t="str">
            <v>Yorkshire and the Humber</v>
          </cell>
          <cell r="E1234" t="str">
            <v>North East, Yorkshire and the Humber</v>
          </cell>
          <cell r="F1234" t="str">
            <v>Bradford</v>
          </cell>
          <cell r="G1234" t="str">
            <v>Shipley</v>
          </cell>
          <cell r="H1234" t="str">
            <v>BD16 1LJ</v>
          </cell>
          <cell r="I1234" t="str">
            <v>Academy Converter</v>
          </cell>
          <cell r="J1234" t="str">
            <v>Primary</v>
          </cell>
          <cell r="K1234" t="str">
            <v>Does not have a sixth form</v>
          </cell>
          <cell r="L1234">
            <v>10006735</v>
          </cell>
          <cell r="M1234">
            <v>42298</v>
          </cell>
          <cell r="N1234">
            <v>42298</v>
          </cell>
          <cell r="O1234" t="str">
            <v>Requires Improvement monitoring Visit 1</v>
          </cell>
          <cell r="P1234" t="str">
            <v>Schools - S8</v>
          </cell>
          <cell r="Q1234">
            <v>107256</v>
          </cell>
          <cell r="R1234" t="str">
            <v>NULL</v>
          </cell>
          <cell r="S1234" t="str">
            <v>NULL</v>
          </cell>
          <cell r="T1234" t="str">
            <v>NULL</v>
          </cell>
          <cell r="U1234" t="str">
            <v>NULL</v>
          </cell>
          <cell r="V1234" t="str">
            <v>NULL</v>
          </cell>
          <cell r="W1234" t="str">
            <v>NULL</v>
          </cell>
          <cell r="X1234" t="str">
            <v>NULL</v>
          </cell>
          <cell r="Y1234" t="str">
            <v>NULL</v>
          </cell>
          <cell r="Z1234" t="str">
            <v>NULL</v>
          </cell>
          <cell r="AA1234" t="str">
            <v>NULL</v>
          </cell>
          <cell r="AB1234" t="str">
            <v>NULL</v>
          </cell>
          <cell r="AC1234" t="str">
            <v>NULL</v>
          </cell>
          <cell r="AD1234">
            <v>3</v>
          </cell>
          <cell r="AE1234" t="str">
            <v>NULL</v>
          </cell>
          <cell r="AF1234">
            <v>3</v>
          </cell>
          <cell r="AG1234">
            <v>3</v>
          </cell>
          <cell r="AH1234">
            <v>2</v>
          </cell>
          <cell r="AI1234">
            <v>3</v>
          </cell>
          <cell r="AJ1234" t="str">
            <v>NULL</v>
          </cell>
          <cell r="AK1234">
            <v>3</v>
          </cell>
          <cell r="AL1234">
            <v>9</v>
          </cell>
        </row>
        <row r="1235">
          <cell r="A1235">
            <v>140086</v>
          </cell>
          <cell r="B1235">
            <v>8912134</v>
          </cell>
          <cell r="C1235" t="str">
            <v>Leamington Primary and Nursery Academy</v>
          </cell>
          <cell r="D1235" t="str">
            <v>East Midlands</v>
          </cell>
          <cell r="E1235" t="str">
            <v>East Midlands</v>
          </cell>
          <cell r="F1235" t="str">
            <v>Nottinghamshire</v>
          </cell>
          <cell r="G1235" t="str">
            <v>Ashfield</v>
          </cell>
          <cell r="H1235" t="str">
            <v>NG17 5BB</v>
          </cell>
          <cell r="I1235" t="str">
            <v>Academy Converter</v>
          </cell>
          <cell r="J1235" t="str">
            <v>Primary</v>
          </cell>
          <cell r="K1235" t="str">
            <v>Does not have a sixth form</v>
          </cell>
          <cell r="L1235">
            <v>10005943</v>
          </cell>
          <cell r="M1235">
            <v>42332</v>
          </cell>
          <cell r="N1235">
            <v>42332</v>
          </cell>
          <cell r="O1235" t="str">
            <v>Requires Improvement monitoring Visit 1</v>
          </cell>
          <cell r="P1235" t="str">
            <v>Schools - S8</v>
          </cell>
          <cell r="Q1235">
            <v>122467</v>
          </cell>
          <cell r="R1235" t="str">
            <v>NULL</v>
          </cell>
          <cell r="S1235" t="str">
            <v>NULL</v>
          </cell>
          <cell r="T1235" t="str">
            <v>NULL</v>
          </cell>
          <cell r="U1235" t="str">
            <v>NULL</v>
          </cell>
          <cell r="V1235" t="str">
            <v>NULL</v>
          </cell>
          <cell r="W1235" t="str">
            <v>NULL</v>
          </cell>
          <cell r="X1235" t="str">
            <v>NULL</v>
          </cell>
          <cell r="Y1235" t="str">
            <v>NULL</v>
          </cell>
          <cell r="Z1235" t="str">
            <v>NULL</v>
          </cell>
          <cell r="AA1235" t="str">
            <v>NULL</v>
          </cell>
          <cell r="AB1235" t="str">
            <v>NULL</v>
          </cell>
          <cell r="AC1235" t="str">
            <v>NULL</v>
          </cell>
          <cell r="AD1235">
            <v>3</v>
          </cell>
          <cell r="AE1235" t="str">
            <v>NULL</v>
          </cell>
          <cell r="AF1235">
            <v>3</v>
          </cell>
          <cell r="AG1235">
            <v>3</v>
          </cell>
          <cell r="AH1235">
            <v>3</v>
          </cell>
          <cell r="AI1235">
            <v>3</v>
          </cell>
          <cell r="AJ1235" t="str">
            <v>NULL</v>
          </cell>
          <cell r="AK1235">
            <v>2</v>
          </cell>
          <cell r="AL1235">
            <v>9</v>
          </cell>
        </row>
        <row r="1236">
          <cell r="A1236">
            <v>140120</v>
          </cell>
          <cell r="B1236">
            <v>9283513</v>
          </cell>
          <cell r="C1236" t="str">
            <v xml:space="preserve">Oakley Vale Primary School </v>
          </cell>
          <cell r="D1236" t="str">
            <v>East Midlands</v>
          </cell>
          <cell r="E1236" t="str">
            <v>East Midlands</v>
          </cell>
          <cell r="F1236" t="str">
            <v>Northamptonshire</v>
          </cell>
          <cell r="G1236" t="str">
            <v>Corby</v>
          </cell>
          <cell r="H1236" t="str">
            <v>NN18 8RH</v>
          </cell>
          <cell r="I1236" t="str">
            <v>Academy Converter</v>
          </cell>
          <cell r="J1236" t="str">
            <v>Primary</v>
          </cell>
          <cell r="K1236" t="str">
            <v>Does not have a sixth form</v>
          </cell>
          <cell r="L1236">
            <v>10005951</v>
          </cell>
          <cell r="M1236">
            <v>42289</v>
          </cell>
          <cell r="N1236">
            <v>42289</v>
          </cell>
          <cell r="O1236" t="str">
            <v>Requires Improvement monitoring Visit 1</v>
          </cell>
          <cell r="P1236" t="str">
            <v>Schools - S8</v>
          </cell>
          <cell r="Q1236">
            <v>133551</v>
          </cell>
          <cell r="R1236" t="str">
            <v>NULL</v>
          </cell>
          <cell r="S1236" t="str">
            <v>NULL</v>
          </cell>
          <cell r="T1236" t="str">
            <v>NULL</v>
          </cell>
          <cell r="U1236" t="str">
            <v>NULL</v>
          </cell>
          <cell r="V1236" t="str">
            <v>NULL</v>
          </cell>
          <cell r="W1236" t="str">
            <v>NULL</v>
          </cell>
          <cell r="X1236" t="str">
            <v>NULL</v>
          </cell>
          <cell r="Y1236" t="str">
            <v>NULL</v>
          </cell>
          <cell r="Z1236" t="str">
            <v>NULL</v>
          </cell>
          <cell r="AA1236" t="str">
            <v>NULL</v>
          </cell>
          <cell r="AB1236" t="str">
            <v>NULL</v>
          </cell>
          <cell r="AC1236" t="str">
            <v>NULL</v>
          </cell>
          <cell r="AD1236">
            <v>3</v>
          </cell>
          <cell r="AE1236" t="str">
            <v>NULL</v>
          </cell>
          <cell r="AF1236">
            <v>3</v>
          </cell>
          <cell r="AG1236">
            <v>3</v>
          </cell>
          <cell r="AH1236">
            <v>2</v>
          </cell>
          <cell r="AI1236">
            <v>3</v>
          </cell>
          <cell r="AJ1236" t="str">
            <v>NULL</v>
          </cell>
          <cell r="AK1236">
            <v>2</v>
          </cell>
          <cell r="AL1236">
            <v>9</v>
          </cell>
        </row>
        <row r="1237">
          <cell r="A1237">
            <v>140128</v>
          </cell>
          <cell r="B1237">
            <v>8903814</v>
          </cell>
          <cell r="C1237" t="str">
            <v>Devonshire Primary Academy</v>
          </cell>
          <cell r="D1237" t="str">
            <v>North West</v>
          </cell>
          <cell r="E1237" t="str">
            <v>North West</v>
          </cell>
          <cell r="F1237" t="str">
            <v>Blackpool</v>
          </cell>
          <cell r="G1237" t="str">
            <v>Blackpool South</v>
          </cell>
          <cell r="H1237" t="str">
            <v>FY3 8AF</v>
          </cell>
          <cell r="I1237" t="str">
            <v>Academy Converter</v>
          </cell>
          <cell r="J1237" t="str">
            <v>Primary</v>
          </cell>
          <cell r="K1237" t="str">
            <v>Does not have a sixth form</v>
          </cell>
          <cell r="L1237">
            <v>10006767</v>
          </cell>
          <cell r="M1237">
            <v>42353</v>
          </cell>
          <cell r="N1237">
            <v>42353</v>
          </cell>
          <cell r="O1237" t="str">
            <v>Requires Improvement monitoring Visit 1</v>
          </cell>
          <cell r="P1237" t="str">
            <v>Schools - S8</v>
          </cell>
          <cell r="Q1237">
            <v>134743</v>
          </cell>
          <cell r="R1237" t="str">
            <v>NULL</v>
          </cell>
          <cell r="S1237" t="str">
            <v>NULL</v>
          </cell>
          <cell r="T1237" t="str">
            <v>NULL</v>
          </cell>
          <cell r="U1237" t="str">
            <v>NULL</v>
          </cell>
          <cell r="V1237" t="str">
            <v>NULL</v>
          </cell>
          <cell r="W1237" t="str">
            <v>NULL</v>
          </cell>
          <cell r="X1237" t="str">
            <v>NULL</v>
          </cell>
          <cell r="Y1237" t="str">
            <v>NULL</v>
          </cell>
          <cell r="Z1237" t="str">
            <v>NULL</v>
          </cell>
          <cell r="AA1237" t="str">
            <v>NULL</v>
          </cell>
          <cell r="AB1237" t="str">
            <v>NULL</v>
          </cell>
          <cell r="AC1237" t="str">
            <v>NULL</v>
          </cell>
          <cell r="AD1237">
            <v>3</v>
          </cell>
          <cell r="AE1237" t="str">
            <v>NULL</v>
          </cell>
          <cell r="AF1237">
            <v>3</v>
          </cell>
          <cell r="AG1237">
            <v>3</v>
          </cell>
          <cell r="AH1237">
            <v>2</v>
          </cell>
          <cell r="AI1237">
            <v>3</v>
          </cell>
          <cell r="AJ1237" t="str">
            <v>NULL</v>
          </cell>
          <cell r="AK1237">
            <v>3</v>
          </cell>
          <cell r="AL1237">
            <v>9</v>
          </cell>
        </row>
        <row r="1238">
          <cell r="A1238">
            <v>140132</v>
          </cell>
          <cell r="B1238">
            <v>9294122</v>
          </cell>
          <cell r="C1238" t="str">
            <v>Haltwhistle Community Campus Upper School</v>
          </cell>
          <cell r="D1238" t="str">
            <v>North East</v>
          </cell>
          <cell r="E1238" t="str">
            <v>North East, Yorkshire and the Humber</v>
          </cell>
          <cell r="F1238" t="str">
            <v>Northumberland</v>
          </cell>
          <cell r="G1238" t="str">
            <v>Hexham</v>
          </cell>
          <cell r="H1238" t="str">
            <v>NE49 9BA</v>
          </cell>
          <cell r="I1238" t="str">
            <v>Academy Converter</v>
          </cell>
          <cell r="J1238" t="str">
            <v>Secondary</v>
          </cell>
          <cell r="K1238" t="str">
            <v>Does not have a sixth form</v>
          </cell>
          <cell r="L1238">
            <v>10006646</v>
          </cell>
          <cell r="M1238">
            <v>42346</v>
          </cell>
          <cell r="N1238">
            <v>42347</v>
          </cell>
          <cell r="O1238" t="str">
            <v>Schools into Special Measures Visit 1</v>
          </cell>
          <cell r="P1238" t="str">
            <v>Schools - S8</v>
          </cell>
          <cell r="Q1238">
            <v>122327</v>
          </cell>
          <cell r="R1238" t="str">
            <v>NULL</v>
          </cell>
          <cell r="S1238" t="str">
            <v>NULL</v>
          </cell>
          <cell r="T1238" t="str">
            <v>NULL</v>
          </cell>
          <cell r="U1238" t="str">
            <v>NULL</v>
          </cell>
          <cell r="V1238" t="str">
            <v>NULL</v>
          </cell>
          <cell r="W1238" t="str">
            <v>NULL</v>
          </cell>
          <cell r="X1238" t="str">
            <v>NULL</v>
          </cell>
          <cell r="Y1238" t="str">
            <v>NULL</v>
          </cell>
          <cell r="Z1238" t="str">
            <v>NULL</v>
          </cell>
          <cell r="AA1238" t="str">
            <v>NULL</v>
          </cell>
          <cell r="AB1238" t="str">
            <v>NULL</v>
          </cell>
          <cell r="AC1238" t="str">
            <v>NULL</v>
          </cell>
          <cell r="AD1238">
            <v>4</v>
          </cell>
          <cell r="AE1238" t="str">
            <v>SM</v>
          </cell>
          <cell r="AF1238">
            <v>4</v>
          </cell>
          <cell r="AG1238">
            <v>4</v>
          </cell>
          <cell r="AH1238">
            <v>3</v>
          </cell>
          <cell r="AI1238">
            <v>4</v>
          </cell>
          <cell r="AJ1238" t="str">
            <v>NULL</v>
          </cell>
          <cell r="AK1238">
            <v>9</v>
          </cell>
          <cell r="AL1238">
            <v>9</v>
          </cell>
        </row>
        <row r="1239">
          <cell r="A1239">
            <v>140172</v>
          </cell>
          <cell r="B1239">
            <v>3812005</v>
          </cell>
          <cell r="C1239" t="str">
            <v>Abbey Park Academy</v>
          </cell>
          <cell r="D1239" t="str">
            <v>Yorkshire and the Humber</v>
          </cell>
          <cell r="E1239" t="str">
            <v>North East, Yorkshire and the Humber</v>
          </cell>
          <cell r="F1239" t="str">
            <v>Calderdale</v>
          </cell>
          <cell r="G1239" t="str">
            <v>Halifax</v>
          </cell>
          <cell r="H1239" t="str">
            <v>HX2 9DG</v>
          </cell>
          <cell r="I1239" t="str">
            <v>Academy Sponsor Led</v>
          </cell>
          <cell r="J1239" t="str">
            <v>Primary</v>
          </cell>
          <cell r="K1239" t="str">
            <v>Does not have a sixth form</v>
          </cell>
          <cell r="L1239">
            <v>10007169</v>
          </cell>
          <cell r="M1239">
            <v>42334</v>
          </cell>
          <cell r="N1239">
            <v>42334</v>
          </cell>
          <cell r="O1239" t="str">
            <v>Requires Improvement monitoring Visit 1</v>
          </cell>
          <cell r="P1239" t="str">
            <v>Schools - S8</v>
          </cell>
          <cell r="Q1239" t="str">
            <v>NULL</v>
          </cell>
          <cell r="R1239" t="str">
            <v>NULL</v>
          </cell>
          <cell r="S1239" t="str">
            <v>NULL</v>
          </cell>
          <cell r="T1239" t="str">
            <v>NULL</v>
          </cell>
          <cell r="U1239" t="str">
            <v>NULL</v>
          </cell>
          <cell r="V1239" t="str">
            <v>NULL</v>
          </cell>
          <cell r="W1239" t="str">
            <v>NULL</v>
          </cell>
          <cell r="X1239" t="str">
            <v>NULL</v>
          </cell>
          <cell r="Y1239" t="str">
            <v>NULL</v>
          </cell>
          <cell r="Z1239" t="str">
            <v>NULL</v>
          </cell>
          <cell r="AA1239" t="str">
            <v>NULL</v>
          </cell>
          <cell r="AB1239" t="str">
            <v>NULL</v>
          </cell>
          <cell r="AC1239" t="str">
            <v>NULL</v>
          </cell>
          <cell r="AD1239">
            <v>3</v>
          </cell>
          <cell r="AE1239" t="str">
            <v>NULL</v>
          </cell>
          <cell r="AF1239">
            <v>3</v>
          </cell>
          <cell r="AG1239">
            <v>3</v>
          </cell>
          <cell r="AH1239">
            <v>2</v>
          </cell>
          <cell r="AI1239">
            <v>3</v>
          </cell>
          <cell r="AJ1239" t="str">
            <v>NULL</v>
          </cell>
          <cell r="AK1239">
            <v>2</v>
          </cell>
          <cell r="AL1239">
            <v>9</v>
          </cell>
        </row>
        <row r="1240">
          <cell r="A1240">
            <v>140177</v>
          </cell>
          <cell r="B1240">
            <v>3714002</v>
          </cell>
          <cell r="C1240" t="str">
            <v>Balby Carr Community Academy</v>
          </cell>
          <cell r="D1240" t="str">
            <v>Yorkshire and the Humber</v>
          </cell>
          <cell r="E1240" t="str">
            <v>North East, Yorkshire and the Humber</v>
          </cell>
          <cell r="F1240" t="str">
            <v>Doncaster</v>
          </cell>
          <cell r="G1240" t="str">
            <v>Doncaster Central</v>
          </cell>
          <cell r="H1240" t="str">
            <v>DN4 8ND</v>
          </cell>
          <cell r="I1240" t="str">
            <v>Academy Sponsor Led</v>
          </cell>
          <cell r="J1240" t="str">
            <v>Secondary</v>
          </cell>
          <cell r="K1240" t="str">
            <v>Has a sixth form</v>
          </cell>
          <cell r="L1240">
            <v>10006804</v>
          </cell>
          <cell r="M1240">
            <v>42289</v>
          </cell>
          <cell r="N1240">
            <v>42289</v>
          </cell>
          <cell r="O1240" t="str">
            <v>Requires Improvement monitoring Visit 1</v>
          </cell>
          <cell r="P1240" t="str">
            <v>Schools - S8</v>
          </cell>
          <cell r="Q1240" t="str">
            <v>NULL</v>
          </cell>
          <cell r="R1240" t="str">
            <v>NULL</v>
          </cell>
          <cell r="S1240" t="str">
            <v>NULL</v>
          </cell>
          <cell r="T1240" t="str">
            <v>NULL</v>
          </cell>
          <cell r="U1240" t="str">
            <v>NULL</v>
          </cell>
          <cell r="V1240" t="str">
            <v>NULL</v>
          </cell>
          <cell r="W1240" t="str">
            <v>NULL</v>
          </cell>
          <cell r="X1240" t="str">
            <v>NULL</v>
          </cell>
          <cell r="Y1240" t="str">
            <v>NULL</v>
          </cell>
          <cell r="Z1240" t="str">
            <v>NULL</v>
          </cell>
          <cell r="AA1240" t="str">
            <v>NULL</v>
          </cell>
          <cell r="AB1240" t="str">
            <v>NULL</v>
          </cell>
          <cell r="AC1240" t="str">
            <v>NULL</v>
          </cell>
          <cell r="AD1240">
            <v>3</v>
          </cell>
          <cell r="AE1240" t="str">
            <v>NULL</v>
          </cell>
          <cell r="AF1240">
            <v>3</v>
          </cell>
          <cell r="AG1240">
            <v>3</v>
          </cell>
          <cell r="AH1240">
            <v>3</v>
          </cell>
          <cell r="AI1240">
            <v>3</v>
          </cell>
          <cell r="AJ1240" t="str">
            <v>NULL</v>
          </cell>
          <cell r="AK1240">
            <v>9</v>
          </cell>
          <cell r="AL1240">
            <v>3</v>
          </cell>
        </row>
        <row r="1241">
          <cell r="A1241">
            <v>140202</v>
          </cell>
          <cell r="B1241">
            <v>9166049</v>
          </cell>
          <cell r="C1241" t="str">
            <v>St Anthony's School</v>
          </cell>
          <cell r="D1241" t="str">
            <v>South West</v>
          </cell>
          <cell r="E1241" t="str">
            <v>South West</v>
          </cell>
          <cell r="F1241" t="str">
            <v>Gloucestershire</v>
          </cell>
          <cell r="G1241" t="str">
            <v>Forest of Dean</v>
          </cell>
          <cell r="H1241" t="str">
            <v>GL14 2AA</v>
          </cell>
          <cell r="I1241" t="str">
            <v>Free School</v>
          </cell>
          <cell r="J1241" t="str">
            <v>Primary</v>
          </cell>
          <cell r="K1241" t="str">
            <v>Does not have a sixth form</v>
          </cell>
          <cell r="L1241">
            <v>10005369</v>
          </cell>
          <cell r="M1241">
            <v>42353</v>
          </cell>
          <cell r="N1241">
            <v>42354</v>
          </cell>
          <cell r="O1241" t="str">
            <v>Schools into Special Measures Visit 1</v>
          </cell>
          <cell r="P1241" t="str">
            <v>Schools - S8</v>
          </cell>
          <cell r="Q1241" t="str">
            <v>NULL</v>
          </cell>
          <cell r="R1241" t="str">
            <v>NULL</v>
          </cell>
          <cell r="S1241" t="str">
            <v>NULL</v>
          </cell>
          <cell r="T1241" t="str">
            <v>NULL</v>
          </cell>
          <cell r="U1241" t="str">
            <v>NULL</v>
          </cell>
          <cell r="V1241" t="str">
            <v>NULL</v>
          </cell>
          <cell r="W1241" t="str">
            <v>NULL</v>
          </cell>
          <cell r="X1241" t="str">
            <v>NULL</v>
          </cell>
          <cell r="Y1241" t="str">
            <v>NULL</v>
          </cell>
          <cell r="Z1241" t="str">
            <v>NULL</v>
          </cell>
          <cell r="AA1241" t="str">
            <v>NULL</v>
          </cell>
          <cell r="AB1241" t="str">
            <v>NULL</v>
          </cell>
          <cell r="AC1241" t="str">
            <v>NULL</v>
          </cell>
          <cell r="AD1241">
            <v>4</v>
          </cell>
          <cell r="AE1241" t="str">
            <v>SM</v>
          </cell>
          <cell r="AF1241">
            <v>4</v>
          </cell>
          <cell r="AG1241">
            <v>4</v>
          </cell>
          <cell r="AH1241">
            <v>3</v>
          </cell>
          <cell r="AI1241">
            <v>4</v>
          </cell>
          <cell r="AJ1241" t="str">
            <v>NULL</v>
          </cell>
          <cell r="AK1241">
            <v>3</v>
          </cell>
          <cell r="AL1241">
            <v>9</v>
          </cell>
        </row>
        <row r="1242">
          <cell r="A1242">
            <v>140218</v>
          </cell>
          <cell r="B1242">
            <v>3732018</v>
          </cell>
          <cell r="C1242" t="str">
            <v>Oasis Academy Fir Vale</v>
          </cell>
          <cell r="D1242" t="str">
            <v>Yorkshire and the Humber</v>
          </cell>
          <cell r="E1242" t="str">
            <v>North East, Yorkshire and the Humber</v>
          </cell>
          <cell r="F1242" t="str">
            <v>Sheffield</v>
          </cell>
          <cell r="G1242" t="str">
            <v>Sheffield, Brightside and Hillsborough</v>
          </cell>
          <cell r="H1242" t="str">
            <v>S4 8GA</v>
          </cell>
          <cell r="I1242" t="str">
            <v>Academy Sponsor Led</v>
          </cell>
          <cell r="J1242" t="str">
            <v>Primary</v>
          </cell>
          <cell r="K1242" t="str">
            <v>Does not have a sixth form</v>
          </cell>
          <cell r="L1242">
            <v>10008928</v>
          </cell>
          <cell r="M1242">
            <v>42349</v>
          </cell>
          <cell r="N1242">
            <v>42349</v>
          </cell>
          <cell r="O1242" t="str">
            <v>Section 8 Inspection due to Parental Complaint</v>
          </cell>
          <cell r="P1242" t="str">
            <v>Schools - S8</v>
          </cell>
          <cell r="Q1242" t="str">
            <v>NULL</v>
          </cell>
          <cell r="R1242" t="str">
            <v>NULL</v>
          </cell>
          <cell r="S1242" t="str">
            <v>NULL</v>
          </cell>
          <cell r="T1242" t="str">
            <v>NULL</v>
          </cell>
          <cell r="U1242" t="str">
            <v>NULL</v>
          </cell>
          <cell r="V1242" t="str">
            <v>NULL</v>
          </cell>
          <cell r="W1242" t="str">
            <v>NULL</v>
          </cell>
          <cell r="X1242" t="str">
            <v>NULL</v>
          </cell>
          <cell r="Y1242" t="str">
            <v>NULL</v>
          </cell>
          <cell r="Z1242" t="str">
            <v>NULL</v>
          </cell>
          <cell r="AA1242" t="str">
            <v>NULL</v>
          </cell>
          <cell r="AB1242" t="str">
            <v>NULL</v>
          </cell>
          <cell r="AC1242" t="str">
            <v>NULL</v>
          </cell>
          <cell r="AD1242" t="str">
            <v>NULL</v>
          </cell>
          <cell r="AE1242" t="str">
            <v>NULL</v>
          </cell>
          <cell r="AF1242" t="str">
            <v>NULL</v>
          </cell>
          <cell r="AG1242" t="str">
            <v>NULL</v>
          </cell>
          <cell r="AH1242" t="str">
            <v>NULL</v>
          </cell>
          <cell r="AI1242" t="str">
            <v>NULL</v>
          </cell>
          <cell r="AJ1242" t="str">
            <v>NULL</v>
          </cell>
          <cell r="AK1242" t="str">
            <v>NULL</v>
          </cell>
          <cell r="AL1242" t="str">
            <v>NULL</v>
          </cell>
        </row>
        <row r="1243">
          <cell r="A1243">
            <v>140253</v>
          </cell>
          <cell r="B1243">
            <v>8552009</v>
          </cell>
          <cell r="C1243" t="str">
            <v>Thornton Primary School</v>
          </cell>
          <cell r="D1243" t="str">
            <v>East Midlands</v>
          </cell>
          <cell r="E1243" t="str">
            <v>East Midlands</v>
          </cell>
          <cell r="F1243" t="str">
            <v>Leicestershire</v>
          </cell>
          <cell r="G1243" t="str">
            <v>Bosworth</v>
          </cell>
          <cell r="H1243" t="str">
            <v>LE67 1AH</v>
          </cell>
          <cell r="I1243" t="str">
            <v>Academy Converter</v>
          </cell>
          <cell r="J1243" t="str">
            <v>Primary</v>
          </cell>
          <cell r="K1243" t="str">
            <v>Does not have a sixth form</v>
          </cell>
          <cell r="L1243">
            <v>10005938</v>
          </cell>
          <cell r="M1243">
            <v>42278</v>
          </cell>
          <cell r="N1243">
            <v>42278</v>
          </cell>
          <cell r="O1243" t="str">
            <v>Requires Improvement monitoring Visit 1</v>
          </cell>
          <cell r="P1243" t="str">
            <v>Schools - S8</v>
          </cell>
          <cell r="Q1243">
            <v>119907</v>
          </cell>
          <cell r="R1243" t="str">
            <v>NULL</v>
          </cell>
          <cell r="S1243" t="str">
            <v>NULL</v>
          </cell>
          <cell r="T1243" t="str">
            <v>NULL</v>
          </cell>
          <cell r="U1243" t="str">
            <v>NULL</v>
          </cell>
          <cell r="V1243" t="str">
            <v>NULL</v>
          </cell>
          <cell r="W1243" t="str">
            <v>NULL</v>
          </cell>
          <cell r="X1243" t="str">
            <v>NULL</v>
          </cell>
          <cell r="Y1243" t="str">
            <v>NULL</v>
          </cell>
          <cell r="Z1243" t="str">
            <v>NULL</v>
          </cell>
          <cell r="AA1243" t="str">
            <v>NULL</v>
          </cell>
          <cell r="AB1243" t="str">
            <v>NULL</v>
          </cell>
          <cell r="AC1243" t="str">
            <v>NULL</v>
          </cell>
          <cell r="AD1243">
            <v>3</v>
          </cell>
          <cell r="AE1243" t="str">
            <v>NULL</v>
          </cell>
          <cell r="AF1243">
            <v>3</v>
          </cell>
          <cell r="AG1243">
            <v>3</v>
          </cell>
          <cell r="AH1243">
            <v>3</v>
          </cell>
          <cell r="AI1243">
            <v>3</v>
          </cell>
          <cell r="AJ1243" t="str">
            <v>NULL</v>
          </cell>
          <cell r="AK1243">
            <v>2</v>
          </cell>
          <cell r="AL1243">
            <v>9</v>
          </cell>
        </row>
        <row r="1244">
          <cell r="A1244">
            <v>140289</v>
          </cell>
          <cell r="B1244">
            <v>8662001</v>
          </cell>
          <cell r="C1244" t="str">
            <v>Peatmoor Community Primary School</v>
          </cell>
          <cell r="D1244" t="str">
            <v>South West</v>
          </cell>
          <cell r="E1244" t="str">
            <v>South West</v>
          </cell>
          <cell r="F1244" t="str">
            <v>Swindon</v>
          </cell>
          <cell r="G1244" t="str">
            <v>South Swindon</v>
          </cell>
          <cell r="H1244" t="str">
            <v>SN5 5DP</v>
          </cell>
          <cell r="I1244" t="str">
            <v>Academy Converter</v>
          </cell>
          <cell r="J1244" t="str">
            <v>Primary</v>
          </cell>
          <cell r="K1244" t="str">
            <v>Does not have a sixth form</v>
          </cell>
          <cell r="L1244">
            <v>10006965</v>
          </cell>
          <cell r="M1244">
            <v>42354</v>
          </cell>
          <cell r="N1244">
            <v>42354</v>
          </cell>
          <cell r="O1244" t="str">
            <v>Requires Improvement monitoring Visit 1</v>
          </cell>
          <cell r="P1244" t="str">
            <v>Schools - S8</v>
          </cell>
          <cell r="Q1244">
            <v>131572</v>
          </cell>
          <cell r="R1244" t="str">
            <v>NULL</v>
          </cell>
          <cell r="S1244" t="str">
            <v>NULL</v>
          </cell>
          <cell r="T1244" t="str">
            <v>NULL</v>
          </cell>
          <cell r="U1244" t="str">
            <v>NULL</v>
          </cell>
          <cell r="V1244" t="str">
            <v>NULL</v>
          </cell>
          <cell r="W1244" t="str">
            <v>NULL</v>
          </cell>
          <cell r="X1244" t="str">
            <v>NULL</v>
          </cell>
          <cell r="Y1244" t="str">
            <v>NULL</v>
          </cell>
          <cell r="Z1244" t="str">
            <v>NULL</v>
          </cell>
          <cell r="AA1244" t="str">
            <v>NULL</v>
          </cell>
          <cell r="AB1244" t="str">
            <v>NULL</v>
          </cell>
          <cell r="AC1244" t="str">
            <v>NULL</v>
          </cell>
          <cell r="AD1244">
            <v>3</v>
          </cell>
          <cell r="AE1244" t="str">
            <v>NULL</v>
          </cell>
          <cell r="AF1244">
            <v>3</v>
          </cell>
          <cell r="AG1244">
            <v>3</v>
          </cell>
          <cell r="AH1244">
            <v>2</v>
          </cell>
          <cell r="AI1244">
            <v>3</v>
          </cell>
          <cell r="AJ1244" t="str">
            <v>NULL</v>
          </cell>
          <cell r="AK1244">
            <v>3</v>
          </cell>
          <cell r="AL1244">
            <v>9</v>
          </cell>
        </row>
        <row r="1245">
          <cell r="A1245">
            <v>140300</v>
          </cell>
          <cell r="B1245">
            <v>3114011</v>
          </cell>
          <cell r="C1245" t="str">
            <v>The Chafford School, A Specialist Business and Enterprise College</v>
          </cell>
          <cell r="D1245" t="str">
            <v>London</v>
          </cell>
          <cell r="E1245" t="str">
            <v>London</v>
          </cell>
          <cell r="F1245" t="str">
            <v>Havering</v>
          </cell>
          <cell r="G1245" t="str">
            <v>Dagenham and Rainham</v>
          </cell>
          <cell r="H1245" t="str">
            <v>RM13 9XD</v>
          </cell>
          <cell r="I1245" t="str">
            <v>Academy Converter</v>
          </cell>
          <cell r="J1245" t="str">
            <v>Secondary</v>
          </cell>
          <cell r="K1245" t="str">
            <v>Does not have a sixth form</v>
          </cell>
          <cell r="L1245">
            <v>10007667</v>
          </cell>
          <cell r="M1245">
            <v>42324</v>
          </cell>
          <cell r="N1245">
            <v>42324</v>
          </cell>
          <cell r="O1245" t="str">
            <v>Requires Improvement monitoring Visit 1</v>
          </cell>
          <cell r="P1245" t="str">
            <v>Schools - S8</v>
          </cell>
          <cell r="Q1245">
            <v>102342</v>
          </cell>
          <cell r="R1245" t="str">
            <v>NULL</v>
          </cell>
          <cell r="S1245" t="str">
            <v>NULL</v>
          </cell>
          <cell r="T1245" t="str">
            <v>NULL</v>
          </cell>
          <cell r="U1245" t="str">
            <v>NULL</v>
          </cell>
          <cell r="V1245" t="str">
            <v>NULL</v>
          </cell>
          <cell r="W1245" t="str">
            <v>NULL</v>
          </cell>
          <cell r="X1245" t="str">
            <v>NULL</v>
          </cell>
          <cell r="Y1245" t="str">
            <v>NULL</v>
          </cell>
          <cell r="Z1245" t="str">
            <v>NULL</v>
          </cell>
          <cell r="AA1245" t="str">
            <v>NULL</v>
          </cell>
          <cell r="AB1245" t="str">
            <v>NULL</v>
          </cell>
          <cell r="AC1245" t="str">
            <v>NULL</v>
          </cell>
          <cell r="AD1245">
            <v>3</v>
          </cell>
          <cell r="AE1245" t="str">
            <v>NULL</v>
          </cell>
          <cell r="AF1245">
            <v>3</v>
          </cell>
          <cell r="AG1245">
            <v>3</v>
          </cell>
          <cell r="AH1245">
            <v>3</v>
          </cell>
          <cell r="AI1245">
            <v>3</v>
          </cell>
          <cell r="AJ1245" t="str">
            <v>NULL</v>
          </cell>
          <cell r="AK1245">
            <v>9</v>
          </cell>
          <cell r="AL1245">
            <v>9</v>
          </cell>
        </row>
        <row r="1246">
          <cell r="A1246">
            <v>140360</v>
          </cell>
          <cell r="B1246">
            <v>3137003</v>
          </cell>
          <cell r="C1246" t="str">
            <v>The Rise Free School</v>
          </cell>
          <cell r="D1246" t="str">
            <v>London</v>
          </cell>
          <cell r="E1246" t="str">
            <v>London</v>
          </cell>
          <cell r="F1246" t="str">
            <v>Hounslow</v>
          </cell>
          <cell r="G1246" t="str">
            <v>Feltham and Heston</v>
          </cell>
          <cell r="H1246" t="str">
            <v>TW13 7EF</v>
          </cell>
          <cell r="I1246" t="str">
            <v>Free School Special</v>
          </cell>
          <cell r="J1246" t="str">
            <v>Special</v>
          </cell>
          <cell r="K1246" t="str">
            <v>Has a sixth form</v>
          </cell>
          <cell r="L1246">
            <v>10006601</v>
          </cell>
          <cell r="M1246">
            <v>42278</v>
          </cell>
          <cell r="N1246">
            <v>42278</v>
          </cell>
          <cell r="O1246" t="str">
            <v>S8 No Formal Designation Visit</v>
          </cell>
          <cell r="P1246" t="str">
            <v>Schools - S8</v>
          </cell>
          <cell r="Q1246" t="str">
            <v>NULL</v>
          </cell>
          <cell r="R1246" t="str">
            <v>NULL</v>
          </cell>
          <cell r="S1246" t="str">
            <v>NULL</v>
          </cell>
          <cell r="T1246" t="str">
            <v>NULL</v>
          </cell>
          <cell r="U1246" t="str">
            <v>NULL</v>
          </cell>
          <cell r="V1246" t="str">
            <v>NULL</v>
          </cell>
          <cell r="W1246" t="str">
            <v>NULL</v>
          </cell>
          <cell r="X1246" t="str">
            <v>NULL</v>
          </cell>
          <cell r="Y1246" t="str">
            <v>NULL</v>
          </cell>
          <cell r="Z1246" t="str">
            <v>NULL</v>
          </cell>
          <cell r="AA1246" t="str">
            <v>NULL</v>
          </cell>
          <cell r="AB1246" t="str">
            <v>NULL</v>
          </cell>
          <cell r="AC1246" t="str">
            <v>NULL</v>
          </cell>
          <cell r="AD1246" t="str">
            <v>NULL</v>
          </cell>
          <cell r="AE1246" t="str">
            <v>NULL</v>
          </cell>
          <cell r="AF1246" t="str">
            <v>NULL</v>
          </cell>
          <cell r="AG1246" t="str">
            <v>NULL</v>
          </cell>
          <cell r="AH1246" t="str">
            <v>NULL</v>
          </cell>
          <cell r="AI1246" t="str">
            <v>NULL</v>
          </cell>
          <cell r="AJ1246" t="str">
            <v>NULL</v>
          </cell>
          <cell r="AK1246" t="str">
            <v>NULL</v>
          </cell>
          <cell r="AL1246" t="str">
            <v>NULL</v>
          </cell>
        </row>
        <row r="1247">
          <cell r="A1247">
            <v>140404</v>
          </cell>
          <cell r="B1247">
            <v>8857000</v>
          </cell>
          <cell r="C1247" t="str">
            <v>The Kingfisher School</v>
          </cell>
          <cell r="D1247" t="str">
            <v>West Midlands</v>
          </cell>
          <cell r="E1247" t="str">
            <v>West Midlands</v>
          </cell>
          <cell r="F1247" t="str">
            <v>Worcestershire</v>
          </cell>
          <cell r="G1247" t="str">
            <v>Redditch</v>
          </cell>
          <cell r="H1247" t="str">
            <v>B98 0HF</v>
          </cell>
          <cell r="I1247" t="str">
            <v>Academy Special Sponsor Led</v>
          </cell>
          <cell r="J1247" t="str">
            <v>Special</v>
          </cell>
          <cell r="K1247" t="str">
            <v>Does not have a sixth form</v>
          </cell>
          <cell r="L1247">
            <v>10007925</v>
          </cell>
          <cell r="M1247">
            <v>42297</v>
          </cell>
          <cell r="N1247">
            <v>42298</v>
          </cell>
          <cell r="O1247" t="str">
            <v>S8 No Formal Designation Visit</v>
          </cell>
          <cell r="P1247" t="str">
            <v>Schools - S8</v>
          </cell>
          <cell r="Q1247" t="str">
            <v>NULL</v>
          </cell>
          <cell r="R1247" t="str">
            <v>NULL</v>
          </cell>
          <cell r="S1247" t="str">
            <v>NULL</v>
          </cell>
          <cell r="T1247" t="str">
            <v>NULL</v>
          </cell>
          <cell r="U1247" t="str">
            <v>NULL</v>
          </cell>
          <cell r="V1247" t="str">
            <v>NULL</v>
          </cell>
          <cell r="W1247" t="str">
            <v>NULL</v>
          </cell>
          <cell r="X1247" t="str">
            <v>NULL</v>
          </cell>
          <cell r="Y1247" t="str">
            <v>NULL</v>
          </cell>
          <cell r="Z1247" t="str">
            <v>NULL</v>
          </cell>
          <cell r="AA1247" t="str">
            <v>NULL</v>
          </cell>
          <cell r="AB1247" t="str">
            <v>NULL</v>
          </cell>
          <cell r="AC1247" t="str">
            <v>NULL</v>
          </cell>
          <cell r="AD1247" t="str">
            <v>NULL</v>
          </cell>
          <cell r="AE1247" t="str">
            <v>NULL</v>
          </cell>
          <cell r="AF1247" t="str">
            <v>NULL</v>
          </cell>
          <cell r="AG1247" t="str">
            <v>NULL</v>
          </cell>
          <cell r="AH1247" t="str">
            <v>NULL</v>
          </cell>
          <cell r="AI1247" t="str">
            <v>NULL</v>
          </cell>
          <cell r="AJ1247" t="str">
            <v>NULL</v>
          </cell>
          <cell r="AK1247" t="str">
            <v>NULL</v>
          </cell>
          <cell r="AL1247" t="str">
            <v>NULL</v>
          </cell>
        </row>
        <row r="1248">
          <cell r="A1248">
            <v>140414</v>
          </cell>
          <cell r="B1248">
            <v>9282153</v>
          </cell>
          <cell r="C1248" t="str">
            <v>Kings Heath Primary Academy</v>
          </cell>
          <cell r="D1248" t="str">
            <v>East Midlands</v>
          </cell>
          <cell r="E1248" t="str">
            <v>East Midlands</v>
          </cell>
          <cell r="F1248" t="str">
            <v>Northamptonshire</v>
          </cell>
          <cell r="G1248" t="str">
            <v>Northampton South</v>
          </cell>
          <cell r="H1248" t="str">
            <v>NN5 7LN</v>
          </cell>
          <cell r="I1248" t="str">
            <v>Academy Sponsor Led</v>
          </cell>
          <cell r="J1248" t="str">
            <v>Primary</v>
          </cell>
          <cell r="K1248" t="str">
            <v>Does not have a sixth form</v>
          </cell>
          <cell r="L1248">
            <v>10006417</v>
          </cell>
          <cell r="M1248">
            <v>42270</v>
          </cell>
          <cell r="N1248">
            <v>42271</v>
          </cell>
          <cell r="O1248" t="str">
            <v>S8 No Formal Designation Visit</v>
          </cell>
          <cell r="P1248" t="str">
            <v>Schools - S8</v>
          </cell>
          <cell r="Q1248" t="str">
            <v>NULL</v>
          </cell>
          <cell r="R1248" t="str">
            <v>NULL</v>
          </cell>
          <cell r="S1248" t="str">
            <v>NULL</v>
          </cell>
          <cell r="T1248" t="str">
            <v>NULL</v>
          </cell>
          <cell r="U1248" t="str">
            <v>NULL</v>
          </cell>
          <cell r="V1248" t="str">
            <v>NULL</v>
          </cell>
          <cell r="W1248" t="str">
            <v>NULL</v>
          </cell>
          <cell r="X1248" t="str">
            <v>NULL</v>
          </cell>
          <cell r="Y1248" t="str">
            <v>NULL</v>
          </cell>
          <cell r="Z1248" t="str">
            <v>NULL</v>
          </cell>
          <cell r="AA1248" t="str">
            <v>NULL</v>
          </cell>
          <cell r="AB1248" t="str">
            <v>NULL</v>
          </cell>
          <cell r="AC1248" t="str">
            <v>NULL</v>
          </cell>
          <cell r="AD1248" t="str">
            <v>NULL</v>
          </cell>
          <cell r="AE1248" t="str">
            <v>NULL</v>
          </cell>
          <cell r="AF1248" t="str">
            <v>NULL</v>
          </cell>
          <cell r="AG1248" t="str">
            <v>NULL</v>
          </cell>
          <cell r="AH1248" t="str">
            <v>NULL</v>
          </cell>
          <cell r="AI1248" t="str">
            <v>NULL</v>
          </cell>
          <cell r="AJ1248" t="str">
            <v>NULL</v>
          </cell>
          <cell r="AK1248" t="str">
            <v>NULL</v>
          </cell>
          <cell r="AL1248" t="str">
            <v>NULL</v>
          </cell>
        </row>
        <row r="1249">
          <cell r="A1249">
            <v>140453</v>
          </cell>
          <cell r="B1249">
            <v>3843337</v>
          </cell>
          <cell r="C1249" t="str">
            <v>St Giles CofE Academy</v>
          </cell>
          <cell r="D1249" t="str">
            <v>Yorkshire and the Humber</v>
          </cell>
          <cell r="E1249" t="str">
            <v>North East, Yorkshire and the Humber</v>
          </cell>
          <cell r="F1249" t="str">
            <v>Wakefield</v>
          </cell>
          <cell r="G1249" t="str">
            <v>Normanton, Pontefract and Castleford</v>
          </cell>
          <cell r="H1249" t="str">
            <v>WF8 1HG</v>
          </cell>
          <cell r="I1249" t="str">
            <v>Academy Converter</v>
          </cell>
          <cell r="J1249" t="str">
            <v>Primary</v>
          </cell>
          <cell r="K1249" t="str">
            <v>Does not have a sixth form</v>
          </cell>
          <cell r="L1249">
            <v>10002030</v>
          </cell>
          <cell r="M1249">
            <v>42277</v>
          </cell>
          <cell r="N1249">
            <v>42278</v>
          </cell>
          <cell r="O1249" t="str">
            <v>S5 Inspection</v>
          </cell>
          <cell r="P1249" t="str">
            <v>Schools - S5</v>
          </cell>
          <cell r="Q1249">
            <v>108268</v>
          </cell>
          <cell r="R1249">
            <v>2</v>
          </cell>
          <cell r="S1249" t="str">
            <v>NULL</v>
          </cell>
          <cell r="T1249">
            <v>2</v>
          </cell>
          <cell r="U1249">
            <v>2</v>
          </cell>
          <cell r="V1249">
            <v>2</v>
          </cell>
          <cell r="W1249">
            <v>2</v>
          </cell>
          <cell r="X1249" t="str">
            <v>NULL</v>
          </cell>
          <cell r="Y1249">
            <v>2</v>
          </cell>
          <cell r="Z1249" t="str">
            <v>NULL</v>
          </cell>
          <cell r="AA1249" t="str">
            <v>NULL</v>
          </cell>
          <cell r="AB1249" t="str">
            <v>NULL</v>
          </cell>
          <cell r="AC1249" t="str">
            <v>NULL</v>
          </cell>
          <cell r="AD1249">
            <v>3</v>
          </cell>
          <cell r="AE1249" t="str">
            <v>NULL</v>
          </cell>
          <cell r="AF1249">
            <v>3</v>
          </cell>
          <cell r="AG1249">
            <v>3</v>
          </cell>
          <cell r="AH1249">
            <v>2</v>
          </cell>
          <cell r="AI1249">
            <v>2</v>
          </cell>
          <cell r="AJ1249" t="str">
            <v>NULL</v>
          </cell>
          <cell r="AK1249" t="str">
            <v>NULL</v>
          </cell>
          <cell r="AL1249" t="str">
            <v>NULL</v>
          </cell>
        </row>
        <row r="1250">
          <cell r="A1250">
            <v>140503</v>
          </cell>
          <cell r="B1250">
            <v>8062316</v>
          </cell>
          <cell r="C1250" t="str">
            <v>Sunnyside Academy</v>
          </cell>
          <cell r="D1250" t="str">
            <v>North East</v>
          </cell>
          <cell r="E1250" t="str">
            <v>North East, Yorkshire and the Humber</v>
          </cell>
          <cell r="F1250" t="str">
            <v>Middlesbrough</v>
          </cell>
          <cell r="G1250" t="str">
            <v>Middlesbrough South and East Cleveland</v>
          </cell>
          <cell r="H1250" t="str">
            <v>TS8 0RJ</v>
          </cell>
          <cell r="I1250" t="str">
            <v>Academy Converter</v>
          </cell>
          <cell r="J1250" t="str">
            <v>Primary</v>
          </cell>
          <cell r="K1250" t="str">
            <v>Does not have a sixth form</v>
          </cell>
          <cell r="L1250">
            <v>10002096</v>
          </cell>
          <cell r="M1250">
            <v>42269</v>
          </cell>
          <cell r="N1250">
            <v>42270</v>
          </cell>
          <cell r="O1250" t="str">
            <v>S5 Inspection</v>
          </cell>
          <cell r="P1250" t="str">
            <v>Schools - S5</v>
          </cell>
          <cell r="Q1250">
            <v>111621</v>
          </cell>
          <cell r="R1250">
            <v>2</v>
          </cell>
          <cell r="S1250" t="str">
            <v>NULL</v>
          </cell>
          <cell r="T1250">
            <v>2</v>
          </cell>
          <cell r="U1250">
            <v>2</v>
          </cell>
          <cell r="V1250">
            <v>2</v>
          </cell>
          <cell r="W1250">
            <v>2</v>
          </cell>
          <cell r="X1250" t="str">
            <v>NULL</v>
          </cell>
          <cell r="Y1250">
            <v>2</v>
          </cell>
          <cell r="Z1250" t="str">
            <v>NULL</v>
          </cell>
          <cell r="AA1250" t="str">
            <v>NULL</v>
          </cell>
          <cell r="AB1250" t="str">
            <v>NULL</v>
          </cell>
          <cell r="AC1250" t="str">
            <v>NULL</v>
          </cell>
          <cell r="AD1250">
            <v>3</v>
          </cell>
          <cell r="AE1250" t="str">
            <v>NULL</v>
          </cell>
          <cell r="AF1250">
            <v>3</v>
          </cell>
          <cell r="AG1250">
            <v>3</v>
          </cell>
          <cell r="AH1250">
            <v>2</v>
          </cell>
          <cell r="AI1250">
            <v>3</v>
          </cell>
          <cell r="AJ1250" t="str">
            <v>NULL</v>
          </cell>
          <cell r="AK1250" t="str">
            <v>NULL</v>
          </cell>
          <cell r="AL1250" t="str">
            <v>NULL</v>
          </cell>
        </row>
        <row r="1251">
          <cell r="A1251">
            <v>140538</v>
          </cell>
          <cell r="B1251">
            <v>8732088</v>
          </cell>
          <cell r="C1251" t="str">
            <v>New Road Primary School</v>
          </cell>
          <cell r="D1251" t="str">
            <v>East of England</v>
          </cell>
          <cell r="E1251" t="str">
            <v>East of England</v>
          </cell>
          <cell r="F1251" t="str">
            <v>Cambridgeshire</v>
          </cell>
          <cell r="G1251" t="str">
            <v>North East Cambridgeshire</v>
          </cell>
          <cell r="H1251" t="str">
            <v>PE7 1SZ</v>
          </cell>
          <cell r="I1251" t="str">
            <v>Academy Converter</v>
          </cell>
          <cell r="J1251" t="str">
            <v>Primary</v>
          </cell>
          <cell r="K1251" t="str">
            <v>Does not have a sixth form</v>
          </cell>
          <cell r="L1251">
            <v>10001955</v>
          </cell>
          <cell r="M1251">
            <v>42270</v>
          </cell>
          <cell r="N1251">
            <v>42271</v>
          </cell>
          <cell r="O1251" t="str">
            <v>S5 Inspection</v>
          </cell>
          <cell r="P1251" t="str">
            <v>Schools - S5</v>
          </cell>
          <cell r="Q1251">
            <v>110647</v>
          </cell>
          <cell r="R1251">
            <v>4</v>
          </cell>
          <cell r="S1251" t="str">
            <v>SM</v>
          </cell>
          <cell r="T1251">
            <v>4</v>
          </cell>
          <cell r="U1251">
            <v>4</v>
          </cell>
          <cell r="V1251">
            <v>3</v>
          </cell>
          <cell r="W1251">
            <v>4</v>
          </cell>
          <cell r="X1251" t="str">
            <v>NULL</v>
          </cell>
          <cell r="Y1251">
            <v>3</v>
          </cell>
          <cell r="Z1251" t="str">
            <v>NULL</v>
          </cell>
          <cell r="AA1251" t="str">
            <v>NULL</v>
          </cell>
          <cell r="AB1251" t="str">
            <v>NULL</v>
          </cell>
          <cell r="AC1251" t="str">
            <v>NULL</v>
          </cell>
          <cell r="AD1251">
            <v>3</v>
          </cell>
          <cell r="AE1251" t="str">
            <v>NULL</v>
          </cell>
          <cell r="AF1251">
            <v>3</v>
          </cell>
          <cell r="AG1251">
            <v>3</v>
          </cell>
          <cell r="AH1251">
            <v>2</v>
          </cell>
          <cell r="AI1251">
            <v>3</v>
          </cell>
          <cell r="AJ1251" t="str">
            <v>NULL</v>
          </cell>
          <cell r="AK1251" t="str">
            <v>NULL</v>
          </cell>
          <cell r="AL1251" t="str">
            <v>NULL</v>
          </cell>
        </row>
        <row r="1252">
          <cell r="A1252">
            <v>140576</v>
          </cell>
          <cell r="B1252">
            <v>9082602</v>
          </cell>
          <cell r="C1252" t="str">
            <v>Boyton Community Primary School</v>
          </cell>
          <cell r="D1252" t="str">
            <v>South West</v>
          </cell>
          <cell r="E1252" t="str">
            <v>South West</v>
          </cell>
          <cell r="F1252" t="str">
            <v>Cornwall</v>
          </cell>
          <cell r="G1252" t="str">
            <v>North Cornwall</v>
          </cell>
          <cell r="H1252" t="str">
            <v>PL15 9RJ</v>
          </cell>
          <cell r="I1252" t="str">
            <v>Academy Converter</v>
          </cell>
          <cell r="J1252" t="str">
            <v>Primary</v>
          </cell>
          <cell r="K1252" t="str">
            <v>Does not have a sixth form</v>
          </cell>
          <cell r="L1252">
            <v>10001604</v>
          </cell>
          <cell r="M1252">
            <v>42284</v>
          </cell>
          <cell r="N1252">
            <v>42285</v>
          </cell>
          <cell r="O1252" t="str">
            <v>Special Measures S5 ReInspection</v>
          </cell>
          <cell r="P1252" t="str">
            <v>Schools - S5</v>
          </cell>
          <cell r="Q1252">
            <v>111926</v>
          </cell>
          <cell r="R1252">
            <v>2</v>
          </cell>
          <cell r="S1252" t="str">
            <v>NULL</v>
          </cell>
          <cell r="T1252">
            <v>2</v>
          </cell>
          <cell r="U1252">
            <v>2</v>
          </cell>
          <cell r="V1252">
            <v>2</v>
          </cell>
          <cell r="W1252">
            <v>2</v>
          </cell>
          <cell r="X1252" t="str">
            <v>NULL</v>
          </cell>
          <cell r="Y1252">
            <v>2</v>
          </cell>
          <cell r="Z1252" t="str">
            <v>NULL</v>
          </cell>
          <cell r="AA1252" t="str">
            <v>NULL</v>
          </cell>
          <cell r="AB1252" t="str">
            <v>NULL</v>
          </cell>
          <cell r="AC1252" t="str">
            <v>NULL</v>
          </cell>
          <cell r="AD1252">
            <v>4</v>
          </cell>
          <cell r="AE1252" t="str">
            <v>SM</v>
          </cell>
          <cell r="AF1252">
            <v>4</v>
          </cell>
          <cell r="AG1252">
            <v>4</v>
          </cell>
          <cell r="AH1252">
            <v>3</v>
          </cell>
          <cell r="AI1252">
            <v>4</v>
          </cell>
          <cell r="AJ1252" t="str">
            <v>NULL</v>
          </cell>
          <cell r="AK1252">
            <v>8</v>
          </cell>
          <cell r="AL1252" t="str">
            <v>NULL</v>
          </cell>
        </row>
        <row r="1253">
          <cell r="A1253">
            <v>140638</v>
          </cell>
          <cell r="B1253">
            <v>3903329</v>
          </cell>
          <cell r="C1253" t="str">
            <v>Sacred Heart Catholic Primary School</v>
          </cell>
          <cell r="D1253" t="str">
            <v>North East</v>
          </cell>
          <cell r="E1253" t="str">
            <v>North East, Yorkshire and the Humber</v>
          </cell>
          <cell r="F1253" t="str">
            <v>Gateshead</v>
          </cell>
          <cell r="G1253" t="str">
            <v>Blaydon</v>
          </cell>
          <cell r="H1253" t="str">
            <v>NE16 6NU</v>
          </cell>
          <cell r="I1253" t="str">
            <v>Academy Converter</v>
          </cell>
          <cell r="J1253" t="str">
            <v>Primary</v>
          </cell>
          <cell r="K1253" t="str">
            <v>Does not have a sixth form</v>
          </cell>
          <cell r="L1253">
            <v>10002128</v>
          </cell>
          <cell r="M1253">
            <v>42277</v>
          </cell>
          <cell r="N1253">
            <v>42278</v>
          </cell>
          <cell r="O1253" t="str">
            <v>S5 Inspection</v>
          </cell>
          <cell r="P1253" t="str">
            <v>Schools - S5</v>
          </cell>
          <cell r="Q1253">
            <v>108393</v>
          </cell>
          <cell r="R1253">
            <v>1</v>
          </cell>
          <cell r="S1253" t="str">
            <v>NULL</v>
          </cell>
          <cell r="T1253">
            <v>1</v>
          </cell>
          <cell r="U1253">
            <v>1</v>
          </cell>
          <cell r="V1253">
            <v>1</v>
          </cell>
          <cell r="W1253">
            <v>1</v>
          </cell>
          <cell r="X1253" t="str">
            <v>NULL</v>
          </cell>
          <cell r="Y1253">
            <v>1</v>
          </cell>
          <cell r="Z1253" t="str">
            <v>NULL</v>
          </cell>
          <cell r="AA1253" t="str">
            <v>NULL</v>
          </cell>
          <cell r="AB1253" t="str">
            <v>NULL</v>
          </cell>
          <cell r="AC1253" t="str">
            <v>NULL</v>
          </cell>
          <cell r="AD1253">
            <v>3</v>
          </cell>
          <cell r="AE1253" t="str">
            <v>NULL</v>
          </cell>
          <cell r="AF1253">
            <v>3</v>
          </cell>
          <cell r="AG1253">
            <v>3</v>
          </cell>
          <cell r="AH1253">
            <v>1</v>
          </cell>
          <cell r="AI1253">
            <v>2</v>
          </cell>
          <cell r="AJ1253" t="str">
            <v>NULL</v>
          </cell>
          <cell r="AK1253" t="str">
            <v>NULL</v>
          </cell>
          <cell r="AL1253" t="str">
            <v>NULL</v>
          </cell>
        </row>
        <row r="1254">
          <cell r="A1254">
            <v>140697</v>
          </cell>
          <cell r="B1254">
            <v>8514320</v>
          </cell>
          <cell r="C1254" t="str">
            <v>Admiral Lord Nelson School</v>
          </cell>
          <cell r="D1254" t="str">
            <v>South East</v>
          </cell>
          <cell r="E1254" t="str">
            <v>South East</v>
          </cell>
          <cell r="F1254" t="str">
            <v>Portsmouth</v>
          </cell>
          <cell r="G1254" t="str">
            <v>Portsmouth North</v>
          </cell>
          <cell r="H1254" t="str">
            <v>PO3 5XT</v>
          </cell>
          <cell r="I1254" t="str">
            <v>Academy Converter</v>
          </cell>
          <cell r="J1254" t="str">
            <v>Secondary</v>
          </cell>
          <cell r="K1254" t="str">
            <v>Does not have a sixth form</v>
          </cell>
          <cell r="L1254">
            <v>10007073</v>
          </cell>
          <cell r="M1254">
            <v>42328</v>
          </cell>
          <cell r="N1254">
            <v>42328</v>
          </cell>
          <cell r="O1254" t="str">
            <v>S8 No Formal Designation Visit</v>
          </cell>
          <cell r="P1254" t="str">
            <v>Schools - S8</v>
          </cell>
          <cell r="Q1254">
            <v>116476</v>
          </cell>
          <cell r="R1254" t="str">
            <v>NULL</v>
          </cell>
          <cell r="S1254" t="str">
            <v>NULL</v>
          </cell>
          <cell r="T1254" t="str">
            <v>NULL</v>
          </cell>
          <cell r="U1254" t="str">
            <v>NULL</v>
          </cell>
          <cell r="V1254" t="str">
            <v>NULL</v>
          </cell>
          <cell r="W1254" t="str">
            <v>NULL</v>
          </cell>
          <cell r="X1254" t="str">
            <v>NULL</v>
          </cell>
          <cell r="Y1254" t="str">
            <v>NULL</v>
          </cell>
          <cell r="Z1254" t="str">
            <v>NULL</v>
          </cell>
          <cell r="AA1254" t="str">
            <v>NULL</v>
          </cell>
          <cell r="AB1254" t="str">
            <v>NULL</v>
          </cell>
          <cell r="AC1254" t="str">
            <v>NULL</v>
          </cell>
          <cell r="AD1254">
            <v>2</v>
          </cell>
          <cell r="AE1254" t="str">
            <v>NULL</v>
          </cell>
          <cell r="AF1254">
            <v>2</v>
          </cell>
          <cell r="AG1254">
            <v>2</v>
          </cell>
          <cell r="AH1254">
            <v>2</v>
          </cell>
          <cell r="AI1254">
            <v>2</v>
          </cell>
          <cell r="AJ1254" t="str">
            <v>NULL</v>
          </cell>
          <cell r="AK1254">
            <v>9</v>
          </cell>
          <cell r="AL1254">
            <v>9</v>
          </cell>
        </row>
        <row r="1255">
          <cell r="A1255">
            <v>141099</v>
          </cell>
          <cell r="B1255">
            <v>8862047</v>
          </cell>
          <cell r="C1255" t="str">
            <v>Knockhall Academy</v>
          </cell>
          <cell r="D1255" t="str">
            <v>South East</v>
          </cell>
          <cell r="E1255" t="str">
            <v>South East</v>
          </cell>
          <cell r="F1255" t="str">
            <v>Kent</v>
          </cell>
          <cell r="G1255" t="str">
            <v>Dartford</v>
          </cell>
          <cell r="H1255" t="str">
            <v>DA9 9RF</v>
          </cell>
          <cell r="I1255" t="str">
            <v>Academy Sponsor Led</v>
          </cell>
          <cell r="J1255" t="str">
            <v>Primary</v>
          </cell>
          <cell r="K1255" t="str">
            <v>Does not have a sixth form</v>
          </cell>
          <cell r="L1255">
            <v>10006922</v>
          </cell>
          <cell r="M1255">
            <v>42346</v>
          </cell>
          <cell r="N1255">
            <v>42346</v>
          </cell>
          <cell r="O1255" t="str">
            <v>S8 No Formal Designation Visit</v>
          </cell>
          <cell r="P1255" t="str">
            <v>Schools - S8</v>
          </cell>
          <cell r="Q1255" t="str">
            <v>NULL</v>
          </cell>
          <cell r="R1255" t="str">
            <v>NULL</v>
          </cell>
          <cell r="S1255" t="str">
            <v>NULL</v>
          </cell>
          <cell r="T1255" t="str">
            <v>NULL</v>
          </cell>
          <cell r="U1255" t="str">
            <v>NULL</v>
          </cell>
          <cell r="V1255" t="str">
            <v>NULL</v>
          </cell>
          <cell r="W1255" t="str">
            <v>NULL</v>
          </cell>
          <cell r="X1255" t="str">
            <v>NULL</v>
          </cell>
          <cell r="Y1255" t="str">
            <v>NULL</v>
          </cell>
          <cell r="Z1255" t="str">
            <v>NULL</v>
          </cell>
          <cell r="AA1255" t="str">
            <v>NULL</v>
          </cell>
          <cell r="AB1255" t="str">
            <v>NULL</v>
          </cell>
          <cell r="AC1255" t="str">
            <v>NULL</v>
          </cell>
          <cell r="AD1255" t="str">
            <v>NULL</v>
          </cell>
          <cell r="AE1255" t="str">
            <v>NULL</v>
          </cell>
          <cell r="AF1255" t="str">
            <v>NULL</v>
          </cell>
          <cell r="AG1255" t="str">
            <v>NULL</v>
          </cell>
          <cell r="AH1255" t="str">
            <v>NULL</v>
          </cell>
          <cell r="AI1255" t="str">
            <v>NULL</v>
          </cell>
          <cell r="AJ1255" t="str">
            <v>NULL</v>
          </cell>
          <cell r="AK1255" t="str">
            <v>NULL</v>
          </cell>
          <cell r="AL1255" t="str">
            <v>NULL</v>
          </cell>
        </row>
        <row r="1256">
          <cell r="A1256">
            <v>141126</v>
          </cell>
          <cell r="B1256">
            <v>3301109</v>
          </cell>
          <cell r="C1256" t="str">
            <v>CUL Academy Trust</v>
          </cell>
          <cell r="D1256" t="str">
            <v>West Midlands</v>
          </cell>
          <cell r="E1256" t="str">
            <v>West Midlands</v>
          </cell>
          <cell r="F1256" t="str">
            <v>Birmingham</v>
          </cell>
          <cell r="G1256" t="str">
            <v>Birmingham, Ladywood</v>
          </cell>
          <cell r="H1256" t="str">
            <v>B6 4EA</v>
          </cell>
          <cell r="I1256" t="str">
            <v>Free School - Alternative Provision</v>
          </cell>
          <cell r="J1256" t="str">
            <v>PRU</v>
          </cell>
          <cell r="K1256" t="str">
            <v>Does not have a sixth form</v>
          </cell>
          <cell r="L1256">
            <v>10007822</v>
          </cell>
          <cell r="M1256">
            <v>42269</v>
          </cell>
          <cell r="N1256">
            <v>42270</v>
          </cell>
          <cell r="O1256" t="str">
            <v>S8 No Formal Designation Visit</v>
          </cell>
          <cell r="P1256" t="str">
            <v>Schools - S8 deemed S5</v>
          </cell>
          <cell r="Q1256" t="str">
            <v>NULL</v>
          </cell>
          <cell r="R1256">
            <v>4</v>
          </cell>
          <cell r="S1256" t="str">
            <v>SM</v>
          </cell>
          <cell r="T1256">
            <v>3</v>
          </cell>
          <cell r="U1256">
            <v>3</v>
          </cell>
          <cell r="V1256">
            <v>4</v>
          </cell>
          <cell r="W1256">
            <v>4</v>
          </cell>
          <cell r="X1256" t="str">
            <v>NULL</v>
          </cell>
          <cell r="Y1256" t="str">
            <v>NULL</v>
          </cell>
          <cell r="Z1256" t="str">
            <v>NULL</v>
          </cell>
          <cell r="AA1256" t="str">
            <v>NULL</v>
          </cell>
          <cell r="AB1256" t="str">
            <v>NULL</v>
          </cell>
          <cell r="AC1256" t="str">
            <v>NULL</v>
          </cell>
          <cell r="AD1256" t="str">
            <v>NULL</v>
          </cell>
          <cell r="AE1256" t="str">
            <v>NULL</v>
          </cell>
          <cell r="AF1256" t="str">
            <v>NULL</v>
          </cell>
          <cell r="AG1256" t="str">
            <v>NULL</v>
          </cell>
          <cell r="AH1256" t="str">
            <v>NULL</v>
          </cell>
          <cell r="AI1256" t="str">
            <v>NULL</v>
          </cell>
          <cell r="AJ1256" t="str">
            <v>NULL</v>
          </cell>
          <cell r="AK1256" t="str">
            <v>NULL</v>
          </cell>
          <cell r="AL1256" t="str">
            <v>NULL</v>
          </cell>
        </row>
      </sheetData>
      <sheetData sheetId="4">
        <row r="1">
          <cell r="A1" t="str">
            <v>URN</v>
          </cell>
          <cell r="B1" t="str">
            <v>LAESTAB</v>
          </cell>
          <cell r="C1" t="str">
            <v>Provider Name</v>
          </cell>
          <cell r="D1" t="str">
            <v>Government Office Region</v>
          </cell>
          <cell r="E1" t="str">
            <v>Ofsted Region</v>
          </cell>
          <cell r="F1" t="str">
            <v>Local Authority</v>
          </cell>
          <cell r="G1" t="str">
            <v>Parliamentary Constituency</v>
          </cell>
          <cell r="H1" t="str">
            <v>Postcode</v>
          </cell>
          <cell r="I1" t="str">
            <v>Provider Type</v>
          </cell>
          <cell r="J1" t="str">
            <v>Provider Phase</v>
          </cell>
          <cell r="K1" t="str">
            <v>Sixth Form</v>
          </cell>
          <cell r="L1" t="str">
            <v>Event number</v>
          </cell>
          <cell r="M1" t="str">
            <v>Event Start Date</v>
          </cell>
          <cell r="N1" t="str">
            <v>Event End Date</v>
          </cell>
          <cell r="O1" t="str">
            <v>Event type</v>
          </cell>
          <cell r="P1" t="str">
            <v>Event_Type_Grouping_Name</v>
          </cell>
          <cell r="Q1" t="str">
            <v>Predecessor URN</v>
          </cell>
          <cell r="R1" t="str">
            <v>Overall effectiveness</v>
          </cell>
          <cell r="S1" t="str">
            <v>Category of concern</v>
          </cell>
          <cell r="T1" t="str">
            <v>Outcomes for children and learners</v>
          </cell>
          <cell r="U1" t="str">
            <v>Quality of teaching, learning and assessment</v>
          </cell>
          <cell r="V1" t="str">
            <v>Personal development, behaviour and welfare</v>
          </cell>
          <cell r="W1" t="str">
            <v>Effectiveness of leadership and management</v>
          </cell>
          <cell r="X1" t="str">
            <v>Safeguarding is effective?</v>
          </cell>
          <cell r="Y1" t="str">
            <v>Early years provision (where applicable)</v>
          </cell>
          <cell r="Z1" t="str">
            <v>Sixth form provision (where applicable)</v>
          </cell>
          <cell r="AB1" t="str">
            <v>Total Pupils</v>
          </cell>
          <cell r="AD1" t="str">
            <v>Previous full inspection Overall Effectiveness</v>
          </cell>
          <cell r="AE1" t="str">
            <v>Previous Category of school causing concern</v>
          </cell>
          <cell r="AF1" t="str">
            <v>Previous Outcomes for children and learners</v>
          </cell>
          <cell r="AG1" t="str">
            <v>Previous Quality of teaching, learning and assessment</v>
          </cell>
          <cell r="AH1" t="str">
            <v>Previous Personal development, behaviour and welfare</v>
          </cell>
          <cell r="AI1" t="str">
            <v>Previous Leadership and management</v>
          </cell>
          <cell r="AJ1" t="str">
            <v>Previous Safeguarding</v>
          </cell>
          <cell r="AK1" t="str">
            <v>Previous Overall effectiveness of the early years provision</v>
          </cell>
          <cell r="AL1" t="str">
            <v>Previous Overall effectiveness of the sixth form</v>
          </cell>
        </row>
        <row r="2">
          <cell r="A2">
            <v>100031</v>
          </cell>
          <cell r="B2">
            <v>2023352</v>
          </cell>
          <cell r="C2" t="str">
            <v>Hampstead Parochial Church of England Primary School</v>
          </cell>
          <cell r="D2" t="str">
            <v>London</v>
          </cell>
          <cell r="E2" t="str">
            <v>London</v>
          </cell>
          <cell r="F2" t="str">
            <v>Camden</v>
          </cell>
          <cell r="G2" t="str">
            <v>Hampstead and Kilburn</v>
          </cell>
          <cell r="H2" t="str">
            <v>NW3 6TX</v>
          </cell>
          <cell r="I2" t="str">
            <v>Voluntary Aided School</v>
          </cell>
          <cell r="J2" t="str">
            <v>Primary</v>
          </cell>
          <cell r="K2" t="str">
            <v>Does not have a sixth form</v>
          </cell>
          <cell r="L2">
            <v>10001444</v>
          </cell>
          <cell r="M2">
            <v>42346</v>
          </cell>
          <cell r="N2">
            <v>42346</v>
          </cell>
          <cell r="O2" t="str">
            <v>Maintained Academy and School Short inspection</v>
          </cell>
          <cell r="P2" t="str">
            <v>Schools - Short inspection</v>
          </cell>
          <cell r="Q2" t="str">
            <v>NULL</v>
          </cell>
          <cell r="R2" t="str">
            <v>NULL</v>
          </cell>
          <cell r="S2" t="str">
            <v>NULL</v>
          </cell>
          <cell r="T2" t="str">
            <v>NULL</v>
          </cell>
          <cell r="U2" t="str">
            <v>NULL</v>
          </cell>
          <cell r="V2" t="str">
            <v>NULL</v>
          </cell>
          <cell r="W2" t="str">
            <v>NULL</v>
          </cell>
          <cell r="X2" t="str">
            <v>Yes</v>
          </cell>
          <cell r="Y2" t="str">
            <v>NULL</v>
          </cell>
          <cell r="Z2" t="str">
            <v>NULL</v>
          </cell>
          <cell r="AB2">
            <v>233</v>
          </cell>
          <cell r="AD2">
            <v>2</v>
          </cell>
          <cell r="AE2" t="str">
            <v>NULL</v>
          </cell>
          <cell r="AF2">
            <v>2</v>
          </cell>
          <cell r="AG2">
            <v>2</v>
          </cell>
          <cell r="AH2" t="str">
            <v>NULL</v>
          </cell>
          <cell r="AI2">
            <v>2</v>
          </cell>
          <cell r="AJ2" t="str">
            <v>NULL</v>
          </cell>
          <cell r="AK2">
            <v>8</v>
          </cell>
          <cell r="AL2" t="str">
            <v>NULL</v>
          </cell>
        </row>
        <row r="3">
          <cell r="A3">
            <v>100098</v>
          </cell>
          <cell r="B3">
            <v>2031006</v>
          </cell>
          <cell r="C3" t="str">
            <v>Pound Park Nursery School</v>
          </cell>
          <cell r="D3" t="str">
            <v>London</v>
          </cell>
          <cell r="E3" t="str">
            <v>London</v>
          </cell>
          <cell r="F3" t="str">
            <v>Greenwich</v>
          </cell>
          <cell r="G3" t="str">
            <v>Greenwich and Woolwich</v>
          </cell>
          <cell r="H3" t="str">
            <v>SE7 8AF</v>
          </cell>
          <cell r="I3" t="str">
            <v>LA Nursery School</v>
          </cell>
          <cell r="J3" t="str">
            <v>Nursery</v>
          </cell>
          <cell r="K3" t="str">
            <v>Not applicable</v>
          </cell>
          <cell r="L3">
            <v>10005526</v>
          </cell>
          <cell r="M3">
            <v>42269</v>
          </cell>
          <cell r="N3">
            <v>42269</v>
          </cell>
          <cell r="O3" t="str">
            <v>Maintained Academy and School Short inspection</v>
          </cell>
          <cell r="P3" t="str">
            <v>Schools - Short inspection</v>
          </cell>
          <cell r="Q3" t="str">
            <v>NULL</v>
          </cell>
          <cell r="R3" t="str">
            <v>NULL</v>
          </cell>
          <cell r="S3" t="str">
            <v>NULL</v>
          </cell>
          <cell r="T3" t="str">
            <v>NULL</v>
          </cell>
          <cell r="U3" t="str">
            <v>NULL</v>
          </cell>
          <cell r="V3" t="str">
            <v>NULL</v>
          </cell>
          <cell r="W3" t="str">
            <v>NULL</v>
          </cell>
          <cell r="X3" t="str">
            <v>Yes</v>
          </cell>
          <cell r="Y3" t="str">
            <v>NULL</v>
          </cell>
          <cell r="Z3" t="str">
            <v>NULL</v>
          </cell>
          <cell r="AB3">
            <v>218</v>
          </cell>
          <cell r="AD3">
            <v>1</v>
          </cell>
          <cell r="AE3" t="str">
            <v>NULL</v>
          </cell>
          <cell r="AF3">
            <v>1</v>
          </cell>
          <cell r="AG3">
            <v>1</v>
          </cell>
          <cell r="AH3" t="str">
            <v>NULL</v>
          </cell>
          <cell r="AI3">
            <v>1</v>
          </cell>
          <cell r="AJ3" t="str">
            <v>NULL</v>
          </cell>
          <cell r="AK3">
            <v>1</v>
          </cell>
          <cell r="AL3">
            <v>9</v>
          </cell>
        </row>
        <row r="4">
          <cell r="A4">
            <v>100137</v>
          </cell>
          <cell r="B4">
            <v>2032410</v>
          </cell>
          <cell r="C4" t="str">
            <v>Meridian Primary School</v>
          </cell>
          <cell r="D4" t="str">
            <v>London</v>
          </cell>
          <cell r="E4" t="str">
            <v>London</v>
          </cell>
          <cell r="F4" t="str">
            <v>Greenwich</v>
          </cell>
          <cell r="G4" t="str">
            <v>Greenwich and Woolwich</v>
          </cell>
          <cell r="H4" t="str">
            <v>SE10 9NY</v>
          </cell>
          <cell r="I4" t="str">
            <v>Community School</v>
          </cell>
          <cell r="J4" t="str">
            <v>Primary</v>
          </cell>
          <cell r="K4" t="str">
            <v>Does not have a sixth form</v>
          </cell>
          <cell r="L4">
            <v>10001151</v>
          </cell>
          <cell r="M4">
            <v>42276</v>
          </cell>
          <cell r="N4">
            <v>42276</v>
          </cell>
          <cell r="O4" t="str">
            <v>Maintained Academy and School Short inspection</v>
          </cell>
          <cell r="P4" t="str">
            <v>Schools - Short inspection</v>
          </cell>
          <cell r="Q4" t="str">
            <v>NULL</v>
          </cell>
          <cell r="R4" t="str">
            <v>NULL</v>
          </cell>
          <cell r="S4" t="str">
            <v>NULL</v>
          </cell>
          <cell r="T4" t="str">
            <v>NULL</v>
          </cell>
          <cell r="U4" t="str">
            <v>NULL</v>
          </cell>
          <cell r="V4" t="str">
            <v>NULL</v>
          </cell>
          <cell r="W4" t="str">
            <v>NULL</v>
          </cell>
          <cell r="X4" t="str">
            <v>Yes</v>
          </cell>
          <cell r="Y4" t="str">
            <v>NULL</v>
          </cell>
          <cell r="Z4" t="str">
            <v>NULL</v>
          </cell>
          <cell r="AB4">
            <v>240</v>
          </cell>
          <cell r="AD4">
            <v>2</v>
          </cell>
          <cell r="AE4" t="str">
            <v>NULL</v>
          </cell>
          <cell r="AF4">
            <v>2</v>
          </cell>
          <cell r="AG4">
            <v>2</v>
          </cell>
          <cell r="AH4" t="str">
            <v>NULL</v>
          </cell>
          <cell r="AI4">
            <v>2</v>
          </cell>
          <cell r="AJ4" t="str">
            <v>NULL</v>
          </cell>
          <cell r="AK4">
            <v>2</v>
          </cell>
          <cell r="AL4">
            <v>9</v>
          </cell>
        </row>
        <row r="5">
          <cell r="A5">
            <v>100156</v>
          </cell>
          <cell r="B5">
            <v>2032885</v>
          </cell>
          <cell r="C5" t="str">
            <v>Foxfield Primary School</v>
          </cell>
          <cell r="D5" t="str">
            <v>London</v>
          </cell>
          <cell r="E5" t="str">
            <v>London</v>
          </cell>
          <cell r="F5" t="str">
            <v>Greenwich</v>
          </cell>
          <cell r="G5" t="str">
            <v>Greenwich and Woolwich</v>
          </cell>
          <cell r="H5" t="str">
            <v>SE18 7EX</v>
          </cell>
          <cell r="I5" t="str">
            <v>Community School</v>
          </cell>
          <cell r="J5" t="str">
            <v>Primary</v>
          </cell>
          <cell r="K5" t="str">
            <v>Does not have a sixth form</v>
          </cell>
          <cell r="L5">
            <v>10005869</v>
          </cell>
          <cell r="M5">
            <v>42276</v>
          </cell>
          <cell r="N5">
            <v>42277</v>
          </cell>
          <cell r="O5" t="str">
            <v>Schools into Special Measures Visit 3</v>
          </cell>
          <cell r="P5" t="str">
            <v>Schools - S5</v>
          </cell>
          <cell r="Q5" t="str">
            <v>NULL</v>
          </cell>
          <cell r="R5">
            <v>1</v>
          </cell>
          <cell r="S5" t="str">
            <v>NULL</v>
          </cell>
          <cell r="T5">
            <v>1</v>
          </cell>
          <cell r="U5">
            <v>1</v>
          </cell>
          <cell r="V5">
            <v>1</v>
          </cell>
          <cell r="W5">
            <v>1</v>
          </cell>
          <cell r="X5" t="str">
            <v>Yes</v>
          </cell>
          <cell r="Y5">
            <v>1</v>
          </cell>
          <cell r="Z5" t="str">
            <v>NULL</v>
          </cell>
          <cell r="AB5">
            <v>681</v>
          </cell>
          <cell r="AD5">
            <v>4</v>
          </cell>
          <cell r="AE5" t="str">
            <v>NULL</v>
          </cell>
          <cell r="AF5">
            <v>4</v>
          </cell>
          <cell r="AG5">
            <v>4</v>
          </cell>
          <cell r="AH5" t="str">
            <v>NULL</v>
          </cell>
          <cell r="AI5">
            <v>4</v>
          </cell>
          <cell r="AJ5" t="str">
            <v>NULL</v>
          </cell>
          <cell r="AK5" t="str">
            <v>NULL</v>
          </cell>
          <cell r="AL5" t="str">
            <v>NULL</v>
          </cell>
        </row>
        <row r="6">
          <cell r="A6">
            <v>100180</v>
          </cell>
          <cell r="B6">
            <v>2033666</v>
          </cell>
          <cell r="C6" t="str">
            <v>St Margaret Clitherow Catholic Primary School</v>
          </cell>
          <cell r="D6" t="str">
            <v>London</v>
          </cell>
          <cell r="E6" t="str">
            <v>London</v>
          </cell>
          <cell r="F6" t="str">
            <v>Greenwich</v>
          </cell>
          <cell r="G6" t="str">
            <v>Erith and Thamesmead</v>
          </cell>
          <cell r="H6" t="str">
            <v>SE28 8GB</v>
          </cell>
          <cell r="I6" t="str">
            <v>Voluntary Aided School</v>
          </cell>
          <cell r="J6" t="str">
            <v>Primary</v>
          </cell>
          <cell r="K6" t="str">
            <v>Does not have a sixth form</v>
          </cell>
          <cell r="L6">
            <v>10001377</v>
          </cell>
          <cell r="M6">
            <v>42278</v>
          </cell>
          <cell r="N6">
            <v>42278</v>
          </cell>
          <cell r="O6" t="str">
            <v>Maintained Academy and School Short inspection</v>
          </cell>
          <cell r="P6" t="str">
            <v>Schools - Short inspection</v>
          </cell>
          <cell r="Q6" t="str">
            <v>NULL</v>
          </cell>
          <cell r="R6" t="str">
            <v>NULL</v>
          </cell>
          <cell r="S6" t="str">
            <v>NULL</v>
          </cell>
          <cell r="T6" t="str">
            <v>NULL</v>
          </cell>
          <cell r="U6" t="str">
            <v>NULL</v>
          </cell>
          <cell r="V6" t="str">
            <v>NULL</v>
          </cell>
          <cell r="W6" t="str">
            <v>NULL</v>
          </cell>
          <cell r="X6" t="str">
            <v>Yes</v>
          </cell>
          <cell r="Y6" t="str">
            <v>NULL</v>
          </cell>
          <cell r="Z6" t="str">
            <v>NULL</v>
          </cell>
          <cell r="AB6">
            <v>253</v>
          </cell>
          <cell r="AD6">
            <v>2</v>
          </cell>
          <cell r="AE6" t="str">
            <v>NULL</v>
          </cell>
          <cell r="AF6">
            <v>2</v>
          </cell>
          <cell r="AG6">
            <v>2</v>
          </cell>
          <cell r="AH6" t="str">
            <v>NULL</v>
          </cell>
          <cell r="AI6">
            <v>2</v>
          </cell>
          <cell r="AJ6" t="str">
            <v>NULL</v>
          </cell>
          <cell r="AK6">
            <v>2</v>
          </cell>
          <cell r="AL6">
            <v>9</v>
          </cell>
        </row>
        <row r="7">
          <cell r="A7">
            <v>100284</v>
          </cell>
          <cell r="B7">
            <v>2044697</v>
          </cell>
          <cell r="C7" t="str">
            <v>The Urswick School - A Church of England Secondary School</v>
          </cell>
          <cell r="D7" t="str">
            <v>London</v>
          </cell>
          <cell r="E7" t="str">
            <v>London</v>
          </cell>
          <cell r="F7" t="str">
            <v>Hackney</v>
          </cell>
          <cell r="G7" t="str">
            <v>Hackney South and Shoreditch</v>
          </cell>
          <cell r="H7" t="str">
            <v>E9 6NR</v>
          </cell>
          <cell r="I7" t="str">
            <v>Voluntary Aided School</v>
          </cell>
          <cell r="J7" t="str">
            <v>Secondary</v>
          </cell>
          <cell r="K7" t="str">
            <v>Has a sixth form</v>
          </cell>
          <cell r="L7">
            <v>10007892</v>
          </cell>
          <cell r="M7">
            <v>42313</v>
          </cell>
          <cell r="N7">
            <v>42313</v>
          </cell>
          <cell r="O7" t="str">
            <v>S8 No Formal Designation Visit</v>
          </cell>
          <cell r="P7" t="str">
            <v>Schools - S8</v>
          </cell>
          <cell r="Q7" t="str">
            <v>NULL</v>
          </cell>
          <cell r="R7" t="str">
            <v>NULL</v>
          </cell>
          <cell r="S7" t="str">
            <v>NULL</v>
          </cell>
          <cell r="T7" t="str">
            <v>NULL</v>
          </cell>
          <cell r="U7" t="str">
            <v>NULL</v>
          </cell>
          <cell r="V7" t="str">
            <v>NULL</v>
          </cell>
          <cell r="W7" t="str">
            <v>NULL</v>
          </cell>
          <cell r="X7" t="str">
            <v>Met</v>
          </cell>
          <cell r="Y7" t="str">
            <v>NULL</v>
          </cell>
          <cell r="Z7" t="str">
            <v>NULL</v>
          </cell>
          <cell r="AB7">
            <v>811</v>
          </cell>
          <cell r="AD7">
            <v>2</v>
          </cell>
          <cell r="AE7" t="str">
            <v>NULL</v>
          </cell>
          <cell r="AF7">
            <v>2</v>
          </cell>
          <cell r="AG7">
            <v>2</v>
          </cell>
          <cell r="AH7" t="str">
            <v>NULL</v>
          </cell>
          <cell r="AI7">
            <v>1</v>
          </cell>
          <cell r="AJ7" t="str">
            <v>NULL</v>
          </cell>
          <cell r="AK7" t="str">
            <v>NULL</v>
          </cell>
          <cell r="AL7" t="str">
            <v>NULL</v>
          </cell>
        </row>
        <row r="8">
          <cell r="A8">
            <v>100345</v>
          </cell>
          <cell r="B8">
            <v>2053354</v>
          </cell>
          <cell r="C8" t="str">
            <v>Holy Cross RC School</v>
          </cell>
          <cell r="D8" t="str">
            <v>London</v>
          </cell>
          <cell r="E8" t="str">
            <v>London</v>
          </cell>
          <cell r="F8" t="str">
            <v>Hammersmith and Fulham</v>
          </cell>
          <cell r="G8" t="str">
            <v>Chelsea and Fulham</v>
          </cell>
          <cell r="H8" t="str">
            <v>SW6 4BL</v>
          </cell>
          <cell r="I8" t="str">
            <v>Voluntary Aided School</v>
          </cell>
          <cell r="J8" t="str">
            <v>Primary</v>
          </cell>
          <cell r="K8" t="str">
            <v>Does not have a sixth form</v>
          </cell>
          <cell r="L8">
            <v>10001999</v>
          </cell>
          <cell r="M8">
            <v>42270</v>
          </cell>
          <cell r="N8">
            <v>42271</v>
          </cell>
          <cell r="O8" t="str">
            <v>Requires Improvement S5 Reinspection Visit 1</v>
          </cell>
          <cell r="P8" t="str">
            <v>Schools - S5</v>
          </cell>
          <cell r="Q8" t="str">
            <v>NULL</v>
          </cell>
          <cell r="R8">
            <v>2</v>
          </cell>
          <cell r="S8" t="str">
            <v>NULL</v>
          </cell>
          <cell r="T8">
            <v>2</v>
          </cell>
          <cell r="U8">
            <v>2</v>
          </cell>
          <cell r="V8">
            <v>2</v>
          </cell>
          <cell r="W8">
            <v>1</v>
          </cell>
          <cell r="X8" t="str">
            <v>Yes</v>
          </cell>
          <cell r="Y8">
            <v>2</v>
          </cell>
          <cell r="Z8" t="str">
            <v>NULL</v>
          </cell>
          <cell r="AB8">
            <v>459</v>
          </cell>
          <cell r="AD8">
            <v>3</v>
          </cell>
          <cell r="AE8" t="str">
            <v>NULL</v>
          </cell>
          <cell r="AF8">
            <v>3</v>
          </cell>
          <cell r="AG8">
            <v>3</v>
          </cell>
          <cell r="AH8" t="str">
            <v>NULL</v>
          </cell>
          <cell r="AI8">
            <v>3</v>
          </cell>
          <cell r="AJ8" t="str">
            <v>NULL</v>
          </cell>
          <cell r="AK8" t="str">
            <v>NULL</v>
          </cell>
          <cell r="AL8" t="str">
            <v>NULL</v>
          </cell>
        </row>
        <row r="9">
          <cell r="A9">
            <v>100385</v>
          </cell>
          <cell r="B9">
            <v>2061033</v>
          </cell>
          <cell r="C9" t="str">
            <v>Kate Greenaway Nursery School and Children's Centre</v>
          </cell>
          <cell r="D9" t="str">
            <v>London</v>
          </cell>
          <cell r="E9" t="str">
            <v>London</v>
          </cell>
          <cell r="F9" t="str">
            <v>Islington</v>
          </cell>
          <cell r="G9" t="str">
            <v>Islington South and Finsbury</v>
          </cell>
          <cell r="H9" t="str">
            <v>N1 0UH</v>
          </cell>
          <cell r="I9" t="str">
            <v>LA Nursery School</v>
          </cell>
          <cell r="J9" t="str">
            <v>Nursery</v>
          </cell>
          <cell r="K9" t="str">
            <v>Not applicable</v>
          </cell>
          <cell r="L9">
            <v>10001485</v>
          </cell>
          <cell r="M9">
            <v>42318</v>
          </cell>
          <cell r="N9">
            <v>42318</v>
          </cell>
          <cell r="O9" t="str">
            <v>Maintained Academy and School Short inspection</v>
          </cell>
          <cell r="P9" t="str">
            <v>Schools - Short inspection</v>
          </cell>
          <cell r="Q9" t="str">
            <v>NULL</v>
          </cell>
          <cell r="R9" t="str">
            <v>NULL</v>
          </cell>
          <cell r="S9" t="str">
            <v>NULL</v>
          </cell>
          <cell r="T9" t="str">
            <v>NULL</v>
          </cell>
          <cell r="U9" t="str">
            <v>NULL</v>
          </cell>
          <cell r="V9" t="str">
            <v>NULL</v>
          </cell>
          <cell r="W9" t="str">
            <v>NULL</v>
          </cell>
          <cell r="X9" t="str">
            <v>Yes</v>
          </cell>
          <cell r="Y9" t="str">
            <v>NULL</v>
          </cell>
          <cell r="Z9" t="str">
            <v>NULL</v>
          </cell>
          <cell r="AB9">
            <v>49</v>
          </cell>
          <cell r="AD9">
            <v>1</v>
          </cell>
          <cell r="AE9" t="str">
            <v>NULL</v>
          </cell>
          <cell r="AF9">
            <v>1</v>
          </cell>
          <cell r="AG9">
            <v>1</v>
          </cell>
          <cell r="AH9" t="str">
            <v>NULL</v>
          </cell>
          <cell r="AI9">
            <v>1</v>
          </cell>
          <cell r="AJ9" t="str">
            <v>NULL</v>
          </cell>
          <cell r="AK9" t="str">
            <v>NULL</v>
          </cell>
          <cell r="AL9" t="str">
            <v>NULL</v>
          </cell>
        </row>
        <row r="10">
          <cell r="A10">
            <v>100432</v>
          </cell>
          <cell r="B10">
            <v>2062809</v>
          </cell>
          <cell r="C10" t="str">
            <v>Ashmount Primary School</v>
          </cell>
          <cell r="D10" t="str">
            <v>London</v>
          </cell>
          <cell r="E10" t="str">
            <v>London</v>
          </cell>
          <cell r="F10" t="str">
            <v>Islington</v>
          </cell>
          <cell r="G10" t="str">
            <v>Islington North</v>
          </cell>
          <cell r="H10" t="str">
            <v>N8 9EG</v>
          </cell>
          <cell r="I10" t="str">
            <v>Community School</v>
          </cell>
          <cell r="J10" t="str">
            <v>Primary</v>
          </cell>
          <cell r="K10" t="str">
            <v>Does not have a sixth form</v>
          </cell>
          <cell r="L10">
            <v>10001435</v>
          </cell>
          <cell r="M10">
            <v>42276</v>
          </cell>
          <cell r="N10">
            <v>42276</v>
          </cell>
          <cell r="O10" t="str">
            <v>Maintained Academy and School Short inspection</v>
          </cell>
          <cell r="P10" t="str">
            <v>Schools - Short inspection</v>
          </cell>
          <cell r="Q10" t="str">
            <v>NULL</v>
          </cell>
          <cell r="R10" t="str">
            <v>NULL</v>
          </cell>
          <cell r="S10" t="str">
            <v>NULL</v>
          </cell>
          <cell r="T10" t="str">
            <v>NULL</v>
          </cell>
          <cell r="U10" t="str">
            <v>NULL</v>
          </cell>
          <cell r="V10" t="str">
            <v>NULL</v>
          </cell>
          <cell r="W10" t="str">
            <v>NULL</v>
          </cell>
          <cell r="X10" t="str">
            <v>Yes</v>
          </cell>
          <cell r="Y10" t="str">
            <v>NULL</v>
          </cell>
          <cell r="Z10" t="str">
            <v>NULL</v>
          </cell>
          <cell r="AB10">
            <v>388</v>
          </cell>
          <cell r="AD10">
            <v>2</v>
          </cell>
          <cell r="AE10" t="str">
            <v>NULL</v>
          </cell>
          <cell r="AF10">
            <v>2</v>
          </cell>
          <cell r="AG10">
            <v>2</v>
          </cell>
          <cell r="AH10" t="str">
            <v>NULL</v>
          </cell>
          <cell r="AI10">
            <v>2</v>
          </cell>
          <cell r="AJ10" t="str">
            <v>NULL</v>
          </cell>
          <cell r="AK10">
            <v>8</v>
          </cell>
          <cell r="AL10" t="str">
            <v>NULL</v>
          </cell>
        </row>
        <row r="11">
          <cell r="A11">
            <v>100474</v>
          </cell>
          <cell r="B11">
            <v>2071053</v>
          </cell>
          <cell r="C11" t="str">
            <v>Chelsea Open Air Nursery School and Children's Centre</v>
          </cell>
          <cell r="D11" t="str">
            <v>London</v>
          </cell>
          <cell r="E11" t="str">
            <v>London</v>
          </cell>
          <cell r="F11" t="str">
            <v>Kensington and Chelsea</v>
          </cell>
          <cell r="G11" t="str">
            <v>Chelsea and Fulham</v>
          </cell>
          <cell r="H11" t="str">
            <v>SW3 5JE</v>
          </cell>
          <cell r="I11" t="str">
            <v>LA Nursery School</v>
          </cell>
          <cell r="J11" t="str">
            <v>Nursery</v>
          </cell>
          <cell r="K11" t="str">
            <v>Not applicable</v>
          </cell>
          <cell r="L11">
            <v>10001170</v>
          </cell>
          <cell r="M11">
            <v>42318</v>
          </cell>
          <cell r="N11">
            <v>42318</v>
          </cell>
          <cell r="O11" t="str">
            <v>Maintained Academy and School Short inspection</v>
          </cell>
          <cell r="P11" t="str">
            <v>Schools - Short inspection</v>
          </cell>
          <cell r="Q11" t="str">
            <v>NULL</v>
          </cell>
          <cell r="R11" t="str">
            <v>NULL</v>
          </cell>
          <cell r="S11" t="str">
            <v>NULL</v>
          </cell>
          <cell r="T11" t="str">
            <v>NULL</v>
          </cell>
          <cell r="U11" t="str">
            <v>NULL</v>
          </cell>
          <cell r="V11" t="str">
            <v>NULL</v>
          </cell>
          <cell r="W11" t="str">
            <v>NULL</v>
          </cell>
          <cell r="X11" t="str">
            <v>Yes</v>
          </cell>
          <cell r="Y11" t="str">
            <v>NULL</v>
          </cell>
          <cell r="Z11" t="str">
            <v>NULL</v>
          </cell>
          <cell r="AB11">
            <v>70</v>
          </cell>
          <cell r="AD11">
            <v>1</v>
          </cell>
          <cell r="AE11" t="str">
            <v>NULL</v>
          </cell>
          <cell r="AF11">
            <v>1</v>
          </cell>
          <cell r="AG11">
            <v>1</v>
          </cell>
          <cell r="AH11" t="str">
            <v>NULL</v>
          </cell>
          <cell r="AI11">
            <v>1</v>
          </cell>
          <cell r="AJ11" t="str">
            <v>NULL</v>
          </cell>
          <cell r="AK11" t="str">
            <v>NULL</v>
          </cell>
          <cell r="AL11" t="str">
            <v>NULL</v>
          </cell>
        </row>
        <row r="12">
          <cell r="A12">
            <v>100619</v>
          </cell>
          <cell r="B12">
            <v>2083502</v>
          </cell>
          <cell r="C12" t="str">
            <v>St Mark's Church of England Primary School</v>
          </cell>
          <cell r="D12" t="str">
            <v>London</v>
          </cell>
          <cell r="E12" t="str">
            <v>London</v>
          </cell>
          <cell r="F12" t="str">
            <v>Lambeth</v>
          </cell>
          <cell r="G12" t="str">
            <v>Vauxhall</v>
          </cell>
          <cell r="H12" t="str">
            <v>SE11 5SL</v>
          </cell>
          <cell r="I12" t="str">
            <v>Voluntary Aided School</v>
          </cell>
          <cell r="J12" t="str">
            <v>Primary</v>
          </cell>
          <cell r="K12" t="str">
            <v>Does not have a sixth form</v>
          </cell>
          <cell r="L12">
            <v>10001983</v>
          </cell>
          <cell r="M12">
            <v>42341</v>
          </cell>
          <cell r="N12">
            <v>42342</v>
          </cell>
          <cell r="O12" t="str">
            <v>Requires Improvement S5 Reinspection Visit 1</v>
          </cell>
          <cell r="P12" t="str">
            <v>Schools - S5</v>
          </cell>
          <cell r="Q12" t="str">
            <v>NULL</v>
          </cell>
          <cell r="R12">
            <v>2</v>
          </cell>
          <cell r="S12" t="str">
            <v>NULL</v>
          </cell>
          <cell r="T12">
            <v>2</v>
          </cell>
          <cell r="U12">
            <v>2</v>
          </cell>
          <cell r="V12">
            <v>2</v>
          </cell>
          <cell r="W12">
            <v>2</v>
          </cell>
          <cell r="X12" t="str">
            <v>Yes</v>
          </cell>
          <cell r="Y12">
            <v>3</v>
          </cell>
          <cell r="Z12" t="str">
            <v>NULL</v>
          </cell>
          <cell r="AB12">
            <v>191</v>
          </cell>
          <cell r="AD12">
            <v>3</v>
          </cell>
          <cell r="AE12" t="str">
            <v>NULL</v>
          </cell>
          <cell r="AF12">
            <v>3</v>
          </cell>
          <cell r="AG12">
            <v>3</v>
          </cell>
          <cell r="AH12" t="str">
            <v>NULL</v>
          </cell>
          <cell r="AI12">
            <v>3</v>
          </cell>
          <cell r="AJ12" t="str">
            <v>NULL</v>
          </cell>
          <cell r="AK12" t="str">
            <v>NULL</v>
          </cell>
          <cell r="AL12" t="str">
            <v>NULL</v>
          </cell>
        </row>
        <row r="13">
          <cell r="A13">
            <v>100659</v>
          </cell>
          <cell r="B13">
            <v>2087115</v>
          </cell>
          <cell r="C13" t="str">
            <v>Elm Court School</v>
          </cell>
          <cell r="D13" t="str">
            <v>London</v>
          </cell>
          <cell r="E13" t="str">
            <v>London</v>
          </cell>
          <cell r="F13" t="str">
            <v>Lambeth</v>
          </cell>
          <cell r="G13" t="str">
            <v>Streatham</v>
          </cell>
          <cell r="H13" t="str">
            <v>SW2 2EF</v>
          </cell>
          <cell r="I13" t="str">
            <v>Community Special School</v>
          </cell>
          <cell r="J13" t="str">
            <v>Not Applicable</v>
          </cell>
          <cell r="K13" t="str">
            <v>Not applicable</v>
          </cell>
          <cell r="L13">
            <v>10001397</v>
          </cell>
          <cell r="M13">
            <v>42347</v>
          </cell>
          <cell r="N13">
            <v>42347</v>
          </cell>
          <cell r="O13" t="str">
            <v>Maintained Academy and School Short inspection</v>
          </cell>
          <cell r="P13" t="str">
            <v>Schools - Short inspection</v>
          </cell>
          <cell r="Q13" t="str">
            <v>NULL</v>
          </cell>
          <cell r="R13" t="str">
            <v>NULL</v>
          </cell>
          <cell r="S13" t="str">
            <v>NULL</v>
          </cell>
          <cell r="T13" t="str">
            <v>NULL</v>
          </cell>
          <cell r="U13" t="str">
            <v>NULL</v>
          </cell>
          <cell r="V13" t="str">
            <v>NULL</v>
          </cell>
          <cell r="W13" t="str">
            <v>NULL</v>
          </cell>
          <cell r="X13" t="str">
            <v>Yes</v>
          </cell>
          <cell r="Y13" t="str">
            <v>NULL</v>
          </cell>
          <cell r="Z13" t="str">
            <v>NULL</v>
          </cell>
          <cell r="AB13">
            <v>86</v>
          </cell>
          <cell r="AD13">
            <v>2</v>
          </cell>
          <cell r="AE13" t="str">
            <v>NULL</v>
          </cell>
          <cell r="AF13">
            <v>2</v>
          </cell>
          <cell r="AG13">
            <v>2</v>
          </cell>
          <cell r="AH13" t="str">
            <v>NULL</v>
          </cell>
          <cell r="AI13">
            <v>2</v>
          </cell>
          <cell r="AJ13" t="str">
            <v>NULL</v>
          </cell>
          <cell r="AK13" t="str">
            <v>NULL</v>
          </cell>
          <cell r="AL13" t="str">
            <v>NULL</v>
          </cell>
        </row>
        <row r="14">
          <cell r="A14">
            <v>100700</v>
          </cell>
          <cell r="B14">
            <v>2092493</v>
          </cell>
          <cell r="C14" t="str">
            <v>Rathfern Primary School</v>
          </cell>
          <cell r="D14" t="str">
            <v>London</v>
          </cell>
          <cell r="E14" t="str">
            <v>London</v>
          </cell>
          <cell r="F14" t="str">
            <v>Lewisham</v>
          </cell>
          <cell r="G14" t="str">
            <v>Lewisham East</v>
          </cell>
          <cell r="H14" t="str">
            <v>SE6 4NL</v>
          </cell>
          <cell r="I14" t="str">
            <v>Community School</v>
          </cell>
          <cell r="J14" t="str">
            <v>Primary</v>
          </cell>
          <cell r="K14" t="str">
            <v>Does not have a sixth form</v>
          </cell>
          <cell r="L14">
            <v>10001241</v>
          </cell>
          <cell r="M14">
            <v>42346</v>
          </cell>
          <cell r="N14">
            <v>42347</v>
          </cell>
          <cell r="O14" t="str">
            <v>Maintained Academy and School Short inspection</v>
          </cell>
          <cell r="P14" t="str">
            <v>Schools - S5</v>
          </cell>
          <cell r="Q14" t="str">
            <v>NULL</v>
          </cell>
          <cell r="R14">
            <v>1</v>
          </cell>
          <cell r="S14" t="str">
            <v>NULL</v>
          </cell>
          <cell r="T14">
            <v>1</v>
          </cell>
          <cell r="U14">
            <v>1</v>
          </cell>
          <cell r="V14">
            <v>1</v>
          </cell>
          <cell r="W14">
            <v>1</v>
          </cell>
          <cell r="X14" t="str">
            <v>Yes</v>
          </cell>
          <cell r="Y14">
            <v>1</v>
          </cell>
          <cell r="Z14" t="str">
            <v>NULL</v>
          </cell>
          <cell r="AB14">
            <v>513</v>
          </cell>
          <cell r="AD14">
            <v>2</v>
          </cell>
          <cell r="AE14" t="str">
            <v>NULL</v>
          </cell>
          <cell r="AF14">
            <v>2</v>
          </cell>
          <cell r="AG14">
            <v>2</v>
          </cell>
          <cell r="AH14" t="str">
            <v>NULL</v>
          </cell>
          <cell r="AI14">
            <v>2</v>
          </cell>
          <cell r="AJ14" t="str">
            <v>NULL</v>
          </cell>
          <cell r="AK14">
            <v>2</v>
          </cell>
          <cell r="AL14">
            <v>9</v>
          </cell>
        </row>
        <row r="15">
          <cell r="A15">
            <v>100793</v>
          </cell>
          <cell r="B15">
            <v>2102293</v>
          </cell>
          <cell r="C15" t="str">
            <v>Heber Primary School</v>
          </cell>
          <cell r="D15" t="str">
            <v>London</v>
          </cell>
          <cell r="E15" t="str">
            <v>London</v>
          </cell>
          <cell r="F15" t="str">
            <v>Southwark</v>
          </cell>
          <cell r="G15" t="str">
            <v>Dulwich and West Norwood</v>
          </cell>
          <cell r="H15" t="str">
            <v>SE22 9LA</v>
          </cell>
          <cell r="I15" t="str">
            <v>Community School</v>
          </cell>
          <cell r="J15" t="str">
            <v>Primary</v>
          </cell>
          <cell r="K15" t="str">
            <v>Does not have a sixth form</v>
          </cell>
          <cell r="L15">
            <v>10001970</v>
          </cell>
          <cell r="M15">
            <v>42276</v>
          </cell>
          <cell r="N15">
            <v>42277</v>
          </cell>
          <cell r="O15" t="str">
            <v>Requires Improvement S5 Reinspection Visit 1</v>
          </cell>
          <cell r="P15" t="str">
            <v>Schools - S5</v>
          </cell>
          <cell r="Q15" t="str">
            <v>NULL</v>
          </cell>
          <cell r="R15">
            <v>2</v>
          </cell>
          <cell r="S15" t="str">
            <v>NULL</v>
          </cell>
          <cell r="T15">
            <v>2</v>
          </cell>
          <cell r="U15">
            <v>2</v>
          </cell>
          <cell r="V15">
            <v>2</v>
          </cell>
          <cell r="W15">
            <v>2</v>
          </cell>
          <cell r="X15" t="str">
            <v>Yes</v>
          </cell>
          <cell r="Y15">
            <v>2</v>
          </cell>
          <cell r="Z15" t="str">
            <v>NULL</v>
          </cell>
          <cell r="AB15">
            <v>487</v>
          </cell>
          <cell r="AD15">
            <v>3</v>
          </cell>
          <cell r="AE15" t="str">
            <v>NULL</v>
          </cell>
          <cell r="AF15">
            <v>3</v>
          </cell>
          <cell r="AG15">
            <v>3</v>
          </cell>
          <cell r="AH15" t="str">
            <v>NULL</v>
          </cell>
          <cell r="AI15">
            <v>3</v>
          </cell>
          <cell r="AJ15" t="str">
            <v>NULL</v>
          </cell>
          <cell r="AK15" t="str">
            <v>NULL</v>
          </cell>
          <cell r="AL15" t="str">
            <v>NULL</v>
          </cell>
        </row>
        <row r="16">
          <cell r="A16">
            <v>100873</v>
          </cell>
          <cell r="B16">
            <v>2107048</v>
          </cell>
          <cell r="C16" t="str">
            <v>Spa School</v>
          </cell>
          <cell r="D16" t="str">
            <v>London</v>
          </cell>
          <cell r="E16" t="str">
            <v>London</v>
          </cell>
          <cell r="F16" t="str">
            <v>Southwark</v>
          </cell>
          <cell r="G16" t="str">
            <v>Bermondsey and Old Southwark</v>
          </cell>
          <cell r="H16" t="str">
            <v>SE1 5RN</v>
          </cell>
          <cell r="I16" t="str">
            <v>Community Special School</v>
          </cell>
          <cell r="J16" t="str">
            <v>Not Applicable</v>
          </cell>
          <cell r="K16" t="str">
            <v>Has a sixth form</v>
          </cell>
          <cell r="L16">
            <v>10001215</v>
          </cell>
          <cell r="M16">
            <v>42339</v>
          </cell>
          <cell r="N16">
            <v>42340</v>
          </cell>
          <cell r="O16" t="str">
            <v>Maintained Academy and School Short inspection</v>
          </cell>
          <cell r="P16" t="str">
            <v>Schools - S5</v>
          </cell>
          <cell r="Q16" t="str">
            <v>NULL</v>
          </cell>
          <cell r="R16">
            <v>1</v>
          </cell>
          <cell r="S16" t="str">
            <v>NULL</v>
          </cell>
          <cell r="T16">
            <v>1</v>
          </cell>
          <cell r="U16">
            <v>1</v>
          </cell>
          <cell r="V16">
            <v>1</v>
          </cell>
          <cell r="W16">
            <v>1</v>
          </cell>
          <cell r="X16" t="str">
            <v>Yes</v>
          </cell>
          <cell r="Y16" t="str">
            <v>NULL</v>
          </cell>
          <cell r="Z16">
            <v>1</v>
          </cell>
          <cell r="AB16">
            <v>92</v>
          </cell>
          <cell r="AD16">
            <v>2</v>
          </cell>
          <cell r="AE16" t="str">
            <v>NULL</v>
          </cell>
          <cell r="AF16">
            <v>2</v>
          </cell>
          <cell r="AG16">
            <v>2</v>
          </cell>
          <cell r="AH16" t="str">
            <v>NULL</v>
          </cell>
          <cell r="AI16">
            <v>2</v>
          </cell>
          <cell r="AJ16" t="str">
            <v>NULL</v>
          </cell>
          <cell r="AK16" t="str">
            <v>NULL</v>
          </cell>
          <cell r="AL16" t="str">
            <v>NULL</v>
          </cell>
        </row>
        <row r="17">
          <cell r="A17">
            <v>100884</v>
          </cell>
          <cell r="B17">
            <v>2111024</v>
          </cell>
          <cell r="C17" t="str">
            <v>Columbia Market Nursery School</v>
          </cell>
          <cell r="D17" t="str">
            <v>London</v>
          </cell>
          <cell r="E17" t="str">
            <v>London</v>
          </cell>
          <cell r="F17" t="str">
            <v>Tower Hamlets</v>
          </cell>
          <cell r="G17" t="str">
            <v>Bethnal Green and Bow</v>
          </cell>
          <cell r="H17" t="str">
            <v>E2 7PG</v>
          </cell>
          <cell r="I17" t="str">
            <v>LA Nursery School</v>
          </cell>
          <cell r="J17" t="str">
            <v>Nursery</v>
          </cell>
          <cell r="K17" t="str">
            <v>Not applicable</v>
          </cell>
          <cell r="L17">
            <v>10005539</v>
          </cell>
          <cell r="M17">
            <v>42283</v>
          </cell>
          <cell r="N17">
            <v>42284</v>
          </cell>
          <cell r="O17" t="str">
            <v>Maintained Academy and School Short inspection</v>
          </cell>
          <cell r="P17" t="str">
            <v>Schools - S5</v>
          </cell>
          <cell r="Q17" t="str">
            <v>NULL</v>
          </cell>
          <cell r="R17">
            <v>1</v>
          </cell>
          <cell r="S17" t="str">
            <v>NULL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 t="str">
            <v>Yes</v>
          </cell>
          <cell r="Y17" t="str">
            <v>NULL</v>
          </cell>
          <cell r="Z17" t="str">
            <v>NULL</v>
          </cell>
          <cell r="AB17">
            <v>96</v>
          </cell>
          <cell r="AD17">
            <v>2</v>
          </cell>
          <cell r="AE17" t="str">
            <v>NULL</v>
          </cell>
          <cell r="AF17">
            <v>2</v>
          </cell>
          <cell r="AG17">
            <v>2</v>
          </cell>
          <cell r="AH17" t="str">
            <v>NULL</v>
          </cell>
          <cell r="AI17">
            <v>2</v>
          </cell>
          <cell r="AJ17" t="str">
            <v>NULL</v>
          </cell>
          <cell r="AK17">
            <v>8</v>
          </cell>
          <cell r="AL17" t="str">
            <v>NULL</v>
          </cell>
        </row>
        <row r="18">
          <cell r="A18">
            <v>100885</v>
          </cell>
          <cell r="B18">
            <v>2111031</v>
          </cell>
          <cell r="C18" t="str">
            <v>Old Church Nursery School</v>
          </cell>
          <cell r="D18" t="str">
            <v>London</v>
          </cell>
          <cell r="E18" t="str">
            <v>London</v>
          </cell>
          <cell r="F18" t="str">
            <v>Tower Hamlets</v>
          </cell>
          <cell r="G18" t="str">
            <v>Bethnal Green and Bow</v>
          </cell>
          <cell r="H18" t="str">
            <v>E1 0RJ</v>
          </cell>
          <cell r="I18" t="str">
            <v>LA Nursery School</v>
          </cell>
          <cell r="J18" t="str">
            <v>Nursery</v>
          </cell>
          <cell r="K18" t="str">
            <v>Not applicable</v>
          </cell>
          <cell r="L18">
            <v>10005533</v>
          </cell>
          <cell r="M18">
            <v>42341</v>
          </cell>
          <cell r="N18">
            <v>42341</v>
          </cell>
          <cell r="O18" t="str">
            <v>Maintained Academy and School Short inspection</v>
          </cell>
          <cell r="P18" t="str">
            <v>Schools - Short inspection</v>
          </cell>
          <cell r="Q18" t="str">
            <v>NULL</v>
          </cell>
          <cell r="R18" t="str">
            <v>NULL</v>
          </cell>
          <cell r="S18" t="str">
            <v>NULL</v>
          </cell>
          <cell r="T18" t="str">
            <v>NULL</v>
          </cell>
          <cell r="U18" t="str">
            <v>NULL</v>
          </cell>
          <cell r="V18" t="str">
            <v>NULL</v>
          </cell>
          <cell r="W18" t="str">
            <v>NULL</v>
          </cell>
          <cell r="X18" t="str">
            <v>Yes</v>
          </cell>
          <cell r="Y18" t="str">
            <v>NULL</v>
          </cell>
          <cell r="Z18" t="str">
            <v>NULL</v>
          </cell>
          <cell r="AB18">
            <v>164</v>
          </cell>
          <cell r="AD18">
            <v>1</v>
          </cell>
          <cell r="AE18" t="str">
            <v>NULL</v>
          </cell>
          <cell r="AF18">
            <v>1</v>
          </cell>
          <cell r="AG18">
            <v>1</v>
          </cell>
          <cell r="AH18" t="str">
            <v>NULL</v>
          </cell>
          <cell r="AI18">
            <v>1</v>
          </cell>
          <cell r="AJ18" t="str">
            <v>NULL</v>
          </cell>
          <cell r="AK18">
            <v>1</v>
          </cell>
          <cell r="AL18" t="str">
            <v>NULL</v>
          </cell>
        </row>
        <row r="19">
          <cell r="A19">
            <v>100898</v>
          </cell>
          <cell r="B19">
            <v>2112144</v>
          </cell>
          <cell r="C19" t="str">
            <v>Cubitt Town Junior School</v>
          </cell>
          <cell r="D19" t="str">
            <v>London</v>
          </cell>
          <cell r="E19" t="str">
            <v>London</v>
          </cell>
          <cell r="F19" t="str">
            <v>Tower Hamlets</v>
          </cell>
          <cell r="G19" t="str">
            <v>Poplar and Limehouse</v>
          </cell>
          <cell r="H19" t="str">
            <v>E14 3NE</v>
          </cell>
          <cell r="I19" t="str">
            <v>Community School</v>
          </cell>
          <cell r="J19" t="str">
            <v>Primary</v>
          </cell>
          <cell r="K19" t="str">
            <v>Does not have a sixth form</v>
          </cell>
          <cell r="L19">
            <v>10005686</v>
          </cell>
          <cell r="M19">
            <v>42297</v>
          </cell>
          <cell r="N19">
            <v>42297</v>
          </cell>
          <cell r="O19" t="str">
            <v>Maintained Academy and School Short inspection</v>
          </cell>
          <cell r="P19" t="str">
            <v>Schools - Short inspection</v>
          </cell>
          <cell r="Q19" t="str">
            <v>NULL</v>
          </cell>
          <cell r="R19" t="str">
            <v>NULL</v>
          </cell>
          <cell r="S19" t="str">
            <v>NULL</v>
          </cell>
          <cell r="T19" t="str">
            <v>NULL</v>
          </cell>
          <cell r="U19" t="str">
            <v>NULL</v>
          </cell>
          <cell r="V19" t="str">
            <v>NULL</v>
          </cell>
          <cell r="W19" t="str">
            <v>NULL</v>
          </cell>
          <cell r="X19" t="str">
            <v>Yes</v>
          </cell>
          <cell r="Y19" t="str">
            <v>NULL</v>
          </cell>
          <cell r="Z19" t="str">
            <v>NULL</v>
          </cell>
          <cell r="AB19">
            <v>373</v>
          </cell>
          <cell r="AD19">
            <v>2</v>
          </cell>
          <cell r="AE19" t="str">
            <v>NULL</v>
          </cell>
          <cell r="AF19">
            <v>2</v>
          </cell>
          <cell r="AG19">
            <v>2</v>
          </cell>
          <cell r="AH19" t="str">
            <v>NULL</v>
          </cell>
          <cell r="AI19">
            <v>2</v>
          </cell>
          <cell r="AJ19" t="str">
            <v>NULL</v>
          </cell>
          <cell r="AK19">
            <v>9</v>
          </cell>
          <cell r="AL19" t="str">
            <v>NULL</v>
          </cell>
        </row>
        <row r="20">
          <cell r="A20">
            <v>100935</v>
          </cell>
          <cell r="B20">
            <v>2112909</v>
          </cell>
          <cell r="C20" t="str">
            <v>Shapla Primary School</v>
          </cell>
          <cell r="D20" t="str">
            <v>London</v>
          </cell>
          <cell r="E20" t="str">
            <v>London</v>
          </cell>
          <cell r="F20" t="str">
            <v>Tower Hamlets</v>
          </cell>
          <cell r="G20" t="str">
            <v>Poplar and Limehouse</v>
          </cell>
          <cell r="H20" t="str">
            <v>E1 8HY</v>
          </cell>
          <cell r="I20" t="str">
            <v>Community School</v>
          </cell>
          <cell r="J20" t="str">
            <v>Primary</v>
          </cell>
          <cell r="K20" t="str">
            <v>Does not have a sixth form</v>
          </cell>
          <cell r="L20">
            <v>10001493</v>
          </cell>
          <cell r="M20">
            <v>42325</v>
          </cell>
          <cell r="N20">
            <v>42326</v>
          </cell>
          <cell r="O20" t="str">
            <v>Maintained Academy and School Short inspection</v>
          </cell>
          <cell r="P20" t="str">
            <v>Schools - S5</v>
          </cell>
          <cell r="Q20" t="str">
            <v>NULL</v>
          </cell>
          <cell r="R20">
            <v>3</v>
          </cell>
          <cell r="S20" t="str">
            <v>NULL</v>
          </cell>
          <cell r="T20">
            <v>3</v>
          </cell>
          <cell r="U20">
            <v>3</v>
          </cell>
          <cell r="V20">
            <v>2</v>
          </cell>
          <cell r="W20">
            <v>3</v>
          </cell>
          <cell r="X20" t="str">
            <v>Yes</v>
          </cell>
          <cell r="Y20">
            <v>3</v>
          </cell>
          <cell r="Z20" t="str">
            <v>NULL</v>
          </cell>
          <cell r="AB20">
            <v>222</v>
          </cell>
          <cell r="AD20">
            <v>2</v>
          </cell>
          <cell r="AE20" t="str">
            <v>NULL</v>
          </cell>
          <cell r="AF20">
            <v>2</v>
          </cell>
          <cell r="AG20">
            <v>2</v>
          </cell>
          <cell r="AH20" t="str">
            <v>NULL</v>
          </cell>
          <cell r="AI20">
            <v>2</v>
          </cell>
          <cell r="AJ20" t="str">
            <v>NULL</v>
          </cell>
          <cell r="AK20">
            <v>8</v>
          </cell>
          <cell r="AL20" t="str">
            <v>NULL</v>
          </cell>
        </row>
        <row r="21">
          <cell r="A21">
            <v>100939</v>
          </cell>
          <cell r="B21">
            <v>2112917</v>
          </cell>
          <cell r="C21" t="str">
            <v>Bigland Green Primary School</v>
          </cell>
          <cell r="D21" t="str">
            <v>London</v>
          </cell>
          <cell r="E21" t="str">
            <v>London</v>
          </cell>
          <cell r="F21" t="str">
            <v>Tower Hamlets</v>
          </cell>
          <cell r="G21" t="str">
            <v>Poplar and Limehouse</v>
          </cell>
          <cell r="H21" t="str">
            <v>E1 2ND</v>
          </cell>
          <cell r="I21" t="str">
            <v>Community School</v>
          </cell>
          <cell r="J21" t="str">
            <v>Primary</v>
          </cell>
          <cell r="K21" t="str">
            <v>Does not have a sixth form</v>
          </cell>
          <cell r="L21">
            <v>10001413</v>
          </cell>
          <cell r="M21">
            <v>42290</v>
          </cell>
          <cell r="N21">
            <v>42290</v>
          </cell>
          <cell r="O21" t="str">
            <v>Maintained Academy and School Short inspection</v>
          </cell>
          <cell r="P21" t="str">
            <v>Schools - S5</v>
          </cell>
          <cell r="Q21" t="str">
            <v>NULL</v>
          </cell>
          <cell r="R21">
            <v>3</v>
          </cell>
          <cell r="S21" t="str">
            <v>NULL</v>
          </cell>
          <cell r="T21">
            <v>3</v>
          </cell>
          <cell r="U21">
            <v>3</v>
          </cell>
          <cell r="V21">
            <v>2</v>
          </cell>
          <cell r="W21">
            <v>3</v>
          </cell>
          <cell r="X21" t="str">
            <v>Yes</v>
          </cell>
          <cell r="Y21">
            <v>2</v>
          </cell>
          <cell r="Z21" t="str">
            <v>NULL</v>
          </cell>
          <cell r="AB21">
            <v>478</v>
          </cell>
          <cell r="AD21">
            <v>2</v>
          </cell>
          <cell r="AE21" t="str">
            <v>NULL</v>
          </cell>
          <cell r="AF21">
            <v>2</v>
          </cell>
          <cell r="AG21">
            <v>2</v>
          </cell>
          <cell r="AH21" t="str">
            <v>NULL</v>
          </cell>
          <cell r="AI21">
            <v>2</v>
          </cell>
          <cell r="AJ21" t="str">
            <v>NULL</v>
          </cell>
          <cell r="AK21">
            <v>2</v>
          </cell>
          <cell r="AL21">
            <v>9</v>
          </cell>
        </row>
        <row r="22">
          <cell r="A22">
            <v>100940</v>
          </cell>
          <cell r="B22">
            <v>2112918</v>
          </cell>
          <cell r="C22" t="str">
            <v>Kobi Nazrul Primary School</v>
          </cell>
          <cell r="D22" t="str">
            <v>London</v>
          </cell>
          <cell r="E22" t="str">
            <v>London</v>
          </cell>
          <cell r="F22" t="str">
            <v>Tower Hamlets</v>
          </cell>
          <cell r="G22" t="str">
            <v>Bethnal Green and Bow</v>
          </cell>
          <cell r="H22" t="str">
            <v>E1 1JP</v>
          </cell>
          <cell r="I22" t="str">
            <v>Community School</v>
          </cell>
          <cell r="J22" t="str">
            <v>Primary</v>
          </cell>
          <cell r="K22" t="str">
            <v>Does not have a sixth form</v>
          </cell>
          <cell r="L22">
            <v>10005386</v>
          </cell>
          <cell r="M22">
            <v>42311</v>
          </cell>
          <cell r="N22">
            <v>42312</v>
          </cell>
          <cell r="O22" t="str">
            <v>Schools into Special Measures Visit 4</v>
          </cell>
          <cell r="P22" t="str">
            <v>Schools - S8</v>
          </cell>
          <cell r="Q22" t="str">
            <v>NULL</v>
          </cell>
          <cell r="R22" t="str">
            <v>NULL</v>
          </cell>
          <cell r="S22" t="str">
            <v>NULL</v>
          </cell>
          <cell r="T22" t="str">
            <v>NULL</v>
          </cell>
          <cell r="U22" t="str">
            <v>NULL</v>
          </cell>
          <cell r="V22" t="str">
            <v>NULL</v>
          </cell>
          <cell r="W22" t="str">
            <v>NULL</v>
          </cell>
          <cell r="X22" t="str">
            <v>NULL</v>
          </cell>
          <cell r="Y22" t="str">
            <v>NULL</v>
          </cell>
          <cell r="Z22" t="str">
            <v>NULL</v>
          </cell>
          <cell r="AB22">
            <v>218</v>
          </cell>
          <cell r="AD22">
            <v>4</v>
          </cell>
          <cell r="AE22" t="str">
            <v>NULL</v>
          </cell>
          <cell r="AF22">
            <v>4</v>
          </cell>
          <cell r="AG22">
            <v>4</v>
          </cell>
          <cell r="AH22" t="str">
            <v>NULL</v>
          </cell>
          <cell r="AI22">
            <v>4</v>
          </cell>
          <cell r="AJ22" t="str">
            <v>NULL</v>
          </cell>
          <cell r="AK22" t="str">
            <v>NULL</v>
          </cell>
          <cell r="AL22" t="str">
            <v>NULL</v>
          </cell>
        </row>
        <row r="23">
          <cell r="A23">
            <v>100977</v>
          </cell>
          <cell r="B23">
            <v>2114722</v>
          </cell>
          <cell r="C23" t="str">
            <v>Sir John Cass Foundation and Redcoat Church of England Secondary School</v>
          </cell>
          <cell r="D23" t="str">
            <v>London</v>
          </cell>
          <cell r="E23" t="str">
            <v>London</v>
          </cell>
          <cell r="F23" t="str">
            <v>Tower Hamlets</v>
          </cell>
          <cell r="G23" t="str">
            <v>Bethnal Green and Bow</v>
          </cell>
          <cell r="H23" t="str">
            <v>E1 0RH</v>
          </cell>
          <cell r="I23" t="str">
            <v>Voluntary Aided School</v>
          </cell>
          <cell r="J23" t="str">
            <v>Secondary</v>
          </cell>
          <cell r="K23" t="str">
            <v>Has a sixth form</v>
          </cell>
          <cell r="L23">
            <v>10003991</v>
          </cell>
          <cell r="M23">
            <v>42284</v>
          </cell>
          <cell r="N23">
            <v>42285</v>
          </cell>
          <cell r="O23" t="str">
            <v>Schools into Special Measures Visit 3</v>
          </cell>
          <cell r="P23" t="str">
            <v>Schools - S5</v>
          </cell>
          <cell r="Q23" t="str">
            <v>NULL</v>
          </cell>
          <cell r="R23">
            <v>1</v>
          </cell>
          <cell r="S23" t="str">
            <v>NULL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 t="str">
            <v>Yes</v>
          </cell>
          <cell r="Y23" t="str">
            <v>NULL</v>
          </cell>
          <cell r="Z23">
            <v>2</v>
          </cell>
          <cell r="AB23">
            <v>1587</v>
          </cell>
          <cell r="AD23">
            <v>4</v>
          </cell>
          <cell r="AE23" t="str">
            <v>NULL</v>
          </cell>
          <cell r="AF23">
            <v>2</v>
          </cell>
          <cell r="AG23">
            <v>2</v>
          </cell>
          <cell r="AH23" t="str">
            <v>NULL</v>
          </cell>
          <cell r="AI23">
            <v>4</v>
          </cell>
          <cell r="AJ23" t="str">
            <v>NULL</v>
          </cell>
          <cell r="AK23">
            <v>9</v>
          </cell>
          <cell r="AL23">
            <v>4</v>
          </cell>
        </row>
        <row r="24">
          <cell r="A24">
            <v>100979</v>
          </cell>
          <cell r="B24">
            <v>2115400</v>
          </cell>
          <cell r="C24" t="str">
            <v>Raine's Foundation School</v>
          </cell>
          <cell r="D24" t="str">
            <v>London</v>
          </cell>
          <cell r="E24" t="str">
            <v>London</v>
          </cell>
          <cell r="F24" t="str">
            <v>Tower Hamlets</v>
          </cell>
          <cell r="G24" t="str">
            <v>Bethnal Green and Bow</v>
          </cell>
          <cell r="H24" t="str">
            <v>E2 9LY</v>
          </cell>
          <cell r="I24" t="str">
            <v>Voluntary Aided School</v>
          </cell>
          <cell r="J24" t="str">
            <v>Secondary</v>
          </cell>
          <cell r="K24" t="str">
            <v>Has a sixth form</v>
          </cell>
          <cell r="L24">
            <v>10005682</v>
          </cell>
          <cell r="M24">
            <v>42318</v>
          </cell>
          <cell r="N24">
            <v>42319</v>
          </cell>
          <cell r="O24" t="str">
            <v>Maintained Academy and School Short inspection</v>
          </cell>
          <cell r="P24" t="str">
            <v>Schools - S5</v>
          </cell>
          <cell r="Q24" t="str">
            <v>NULL</v>
          </cell>
          <cell r="R24">
            <v>3</v>
          </cell>
          <cell r="S24" t="str">
            <v>NULL</v>
          </cell>
          <cell r="T24">
            <v>3</v>
          </cell>
          <cell r="U24">
            <v>3</v>
          </cell>
          <cell r="V24">
            <v>3</v>
          </cell>
          <cell r="W24">
            <v>3</v>
          </cell>
          <cell r="X24" t="str">
            <v>Yes</v>
          </cell>
          <cell r="Y24" t="str">
            <v>NULL</v>
          </cell>
          <cell r="Z24">
            <v>2</v>
          </cell>
          <cell r="AB24">
            <v>701</v>
          </cell>
          <cell r="AD24">
            <v>2</v>
          </cell>
          <cell r="AE24" t="str">
            <v>NULL</v>
          </cell>
          <cell r="AF24">
            <v>2</v>
          </cell>
          <cell r="AG24">
            <v>2</v>
          </cell>
          <cell r="AH24" t="str">
            <v>NULL</v>
          </cell>
          <cell r="AI24">
            <v>1</v>
          </cell>
          <cell r="AJ24" t="str">
            <v>NULL</v>
          </cell>
          <cell r="AK24">
            <v>9</v>
          </cell>
          <cell r="AL24">
            <v>2</v>
          </cell>
        </row>
        <row r="25">
          <cell r="A25">
            <v>101010</v>
          </cell>
          <cell r="B25">
            <v>2122301</v>
          </cell>
          <cell r="C25" t="str">
            <v>High View Primary School</v>
          </cell>
          <cell r="D25" t="str">
            <v>London</v>
          </cell>
          <cell r="E25" t="str">
            <v>London</v>
          </cell>
          <cell r="F25" t="str">
            <v>Wandsworth</v>
          </cell>
          <cell r="G25" t="str">
            <v>Battersea</v>
          </cell>
          <cell r="H25" t="str">
            <v>SW11 2AA</v>
          </cell>
          <cell r="I25" t="str">
            <v>Community School</v>
          </cell>
          <cell r="J25" t="str">
            <v>Primary</v>
          </cell>
          <cell r="K25" t="str">
            <v>Does not have a sixth form</v>
          </cell>
          <cell r="L25">
            <v>10001206</v>
          </cell>
          <cell r="M25">
            <v>42325</v>
          </cell>
          <cell r="N25">
            <v>42326</v>
          </cell>
          <cell r="O25" t="str">
            <v>Maintained Academy and School Short inspection</v>
          </cell>
          <cell r="P25" t="str">
            <v>Schools - S5</v>
          </cell>
          <cell r="Q25" t="str">
            <v>NULL</v>
          </cell>
          <cell r="R25">
            <v>3</v>
          </cell>
          <cell r="S25" t="str">
            <v>NULL</v>
          </cell>
          <cell r="T25">
            <v>3</v>
          </cell>
          <cell r="U25">
            <v>3</v>
          </cell>
          <cell r="V25">
            <v>2</v>
          </cell>
          <cell r="W25">
            <v>2</v>
          </cell>
          <cell r="X25" t="str">
            <v>Yes</v>
          </cell>
          <cell r="Y25">
            <v>2</v>
          </cell>
          <cell r="Z25" t="str">
            <v>NULL</v>
          </cell>
          <cell r="AB25">
            <v>352</v>
          </cell>
          <cell r="AD25">
            <v>2</v>
          </cell>
          <cell r="AE25" t="str">
            <v>NULL</v>
          </cell>
          <cell r="AF25">
            <v>2</v>
          </cell>
          <cell r="AG25">
            <v>2</v>
          </cell>
          <cell r="AH25" t="str">
            <v>NULL</v>
          </cell>
          <cell r="AI25">
            <v>2</v>
          </cell>
          <cell r="AJ25" t="str">
            <v>NULL</v>
          </cell>
          <cell r="AK25">
            <v>2</v>
          </cell>
          <cell r="AL25">
            <v>9</v>
          </cell>
        </row>
        <row r="26">
          <cell r="A26">
            <v>101093</v>
          </cell>
          <cell r="B26">
            <v>2127067</v>
          </cell>
          <cell r="C26" t="str">
            <v>Linden Lodge School</v>
          </cell>
          <cell r="D26" t="str">
            <v>London</v>
          </cell>
          <cell r="E26" t="str">
            <v>London</v>
          </cell>
          <cell r="F26" t="str">
            <v>Wandsworth</v>
          </cell>
          <cell r="G26" t="str">
            <v>Putney</v>
          </cell>
          <cell r="H26" t="str">
            <v>SW19 6JB</v>
          </cell>
          <cell r="I26" t="str">
            <v>Community Special School</v>
          </cell>
          <cell r="J26" t="str">
            <v>Not Applicable</v>
          </cell>
          <cell r="K26" t="str">
            <v>Has a sixth form</v>
          </cell>
          <cell r="L26">
            <v>10007627</v>
          </cell>
          <cell r="M26">
            <v>42261</v>
          </cell>
          <cell r="N26">
            <v>42261</v>
          </cell>
          <cell r="O26" t="str">
            <v>Requires Improvement monitoring Visit 1</v>
          </cell>
          <cell r="P26" t="str">
            <v>Schools - S8</v>
          </cell>
          <cell r="Q26" t="str">
            <v>NULL</v>
          </cell>
          <cell r="R26" t="str">
            <v>NULL</v>
          </cell>
          <cell r="S26" t="str">
            <v>NULL</v>
          </cell>
          <cell r="T26" t="str">
            <v>NULL</v>
          </cell>
          <cell r="U26" t="str">
            <v>NULL</v>
          </cell>
          <cell r="V26" t="str">
            <v>NULL</v>
          </cell>
          <cell r="W26" t="str">
            <v>NULL</v>
          </cell>
          <cell r="X26" t="str">
            <v>NULL</v>
          </cell>
          <cell r="Y26" t="str">
            <v>NULL</v>
          </cell>
          <cell r="Z26" t="str">
            <v>NULL</v>
          </cell>
          <cell r="AB26">
            <v>144</v>
          </cell>
          <cell r="AD26">
            <v>3</v>
          </cell>
          <cell r="AE26" t="str">
            <v>NULL</v>
          </cell>
          <cell r="AF26">
            <v>2</v>
          </cell>
          <cell r="AG26">
            <v>2</v>
          </cell>
          <cell r="AH26" t="str">
            <v>NULL</v>
          </cell>
          <cell r="AI26">
            <v>3</v>
          </cell>
          <cell r="AJ26" t="str">
            <v>NULL</v>
          </cell>
          <cell r="AK26">
            <v>1</v>
          </cell>
          <cell r="AL26">
            <v>2</v>
          </cell>
        </row>
        <row r="27">
          <cell r="A27">
            <v>101108</v>
          </cell>
          <cell r="B27">
            <v>2132087</v>
          </cell>
          <cell r="C27" t="str">
            <v>Paddington Green Primary School</v>
          </cell>
          <cell r="D27" t="str">
            <v>London</v>
          </cell>
          <cell r="E27" t="str">
            <v>London</v>
          </cell>
          <cell r="F27" t="str">
            <v>Westminster</v>
          </cell>
          <cell r="G27" t="str">
            <v>Westminster North</v>
          </cell>
          <cell r="H27" t="str">
            <v>W2 1SP</v>
          </cell>
          <cell r="I27" t="str">
            <v>Community School</v>
          </cell>
          <cell r="J27" t="str">
            <v>Primary</v>
          </cell>
          <cell r="K27" t="str">
            <v>Does not have a sixth form</v>
          </cell>
          <cell r="L27">
            <v>10008915</v>
          </cell>
          <cell r="M27">
            <v>42353</v>
          </cell>
          <cell r="N27">
            <v>42354</v>
          </cell>
          <cell r="O27" t="str">
            <v>S8 No Formal Designation Visit</v>
          </cell>
          <cell r="P27" t="str">
            <v>Schools - S8</v>
          </cell>
          <cell r="Q27" t="str">
            <v>NULL</v>
          </cell>
          <cell r="R27" t="str">
            <v>NULL</v>
          </cell>
          <cell r="S27" t="str">
            <v>NULL</v>
          </cell>
          <cell r="T27" t="str">
            <v>NULL</v>
          </cell>
          <cell r="U27" t="str">
            <v>NULL</v>
          </cell>
          <cell r="V27" t="str">
            <v>NULL</v>
          </cell>
          <cell r="W27" t="str">
            <v>NULL</v>
          </cell>
          <cell r="X27" t="str">
            <v>Not applicable</v>
          </cell>
          <cell r="Y27" t="str">
            <v>NULL</v>
          </cell>
          <cell r="Z27" t="str">
            <v>NULL</v>
          </cell>
          <cell r="AB27">
            <v>352</v>
          </cell>
          <cell r="AD27">
            <v>2</v>
          </cell>
          <cell r="AE27" t="str">
            <v>NULL</v>
          </cell>
          <cell r="AF27">
            <v>2</v>
          </cell>
          <cell r="AG27">
            <v>2</v>
          </cell>
          <cell r="AH27" t="str">
            <v>NULL</v>
          </cell>
          <cell r="AI27">
            <v>2</v>
          </cell>
          <cell r="AJ27" t="str">
            <v>NULL</v>
          </cell>
          <cell r="AK27">
            <v>8</v>
          </cell>
          <cell r="AL27" t="str">
            <v>NULL</v>
          </cell>
        </row>
        <row r="28">
          <cell r="A28">
            <v>101227</v>
          </cell>
          <cell r="B28">
            <v>3012064</v>
          </cell>
          <cell r="C28" t="str">
            <v>Parsloes Primary School</v>
          </cell>
          <cell r="D28" t="str">
            <v>London</v>
          </cell>
          <cell r="E28" t="str">
            <v>London</v>
          </cell>
          <cell r="F28" t="str">
            <v>Barking and Dagenham</v>
          </cell>
          <cell r="G28" t="str">
            <v>Barking</v>
          </cell>
          <cell r="H28" t="str">
            <v>RM9 5RH</v>
          </cell>
          <cell r="I28" t="str">
            <v>Community School</v>
          </cell>
          <cell r="J28" t="str">
            <v>Primary</v>
          </cell>
          <cell r="K28" t="str">
            <v>Does not have a sixth form</v>
          </cell>
          <cell r="L28">
            <v>10005980</v>
          </cell>
          <cell r="M28">
            <v>42276</v>
          </cell>
          <cell r="N28">
            <v>42276</v>
          </cell>
          <cell r="O28" t="str">
            <v>Requires Improvement monitoring Visit 1</v>
          </cell>
          <cell r="P28" t="str">
            <v>Schools - S8</v>
          </cell>
          <cell r="Q28" t="str">
            <v>NULL</v>
          </cell>
          <cell r="R28" t="str">
            <v>NULL</v>
          </cell>
          <cell r="S28" t="str">
            <v>NULL</v>
          </cell>
          <cell r="T28" t="str">
            <v>NULL</v>
          </cell>
          <cell r="U28" t="str">
            <v>NULL</v>
          </cell>
          <cell r="V28" t="str">
            <v>NULL</v>
          </cell>
          <cell r="W28" t="str">
            <v>NULL</v>
          </cell>
          <cell r="X28" t="str">
            <v>NULL</v>
          </cell>
          <cell r="Y28" t="str">
            <v>NULL</v>
          </cell>
          <cell r="Z28" t="str">
            <v>NULL</v>
          </cell>
          <cell r="AB28">
            <v>572</v>
          </cell>
          <cell r="AD28">
            <v>3</v>
          </cell>
          <cell r="AE28" t="str">
            <v>NULL</v>
          </cell>
          <cell r="AF28">
            <v>3</v>
          </cell>
          <cell r="AG28">
            <v>3</v>
          </cell>
          <cell r="AH28" t="str">
            <v>NULL</v>
          </cell>
          <cell r="AI28">
            <v>3</v>
          </cell>
          <cell r="AJ28" t="str">
            <v>NULL</v>
          </cell>
          <cell r="AK28">
            <v>2</v>
          </cell>
          <cell r="AL28">
            <v>9</v>
          </cell>
        </row>
        <row r="29">
          <cell r="A29">
            <v>101285</v>
          </cell>
          <cell r="B29">
            <v>3022031</v>
          </cell>
          <cell r="C29" t="str">
            <v>Hollickwood Primary School</v>
          </cell>
          <cell r="D29" t="str">
            <v>London</v>
          </cell>
          <cell r="E29" t="str">
            <v>London</v>
          </cell>
          <cell r="F29" t="str">
            <v>Barnet</v>
          </cell>
          <cell r="G29" t="str">
            <v>Chipping Barnet</v>
          </cell>
          <cell r="H29" t="str">
            <v>N10 2NL</v>
          </cell>
          <cell r="I29" t="str">
            <v>Foundation School</v>
          </cell>
          <cell r="J29" t="str">
            <v>Primary</v>
          </cell>
          <cell r="K29" t="str">
            <v>Does not have a sixth form</v>
          </cell>
          <cell r="L29">
            <v>10005497</v>
          </cell>
          <cell r="M29">
            <v>42269</v>
          </cell>
          <cell r="N29">
            <v>42270</v>
          </cell>
          <cell r="O29" t="str">
            <v>Maintained Academy and School Short inspection</v>
          </cell>
          <cell r="P29" t="str">
            <v>Schools - S5</v>
          </cell>
          <cell r="Q29" t="str">
            <v>NULL</v>
          </cell>
          <cell r="R29">
            <v>3</v>
          </cell>
          <cell r="S29" t="str">
            <v>NULL</v>
          </cell>
          <cell r="T29">
            <v>3</v>
          </cell>
          <cell r="U29">
            <v>3</v>
          </cell>
          <cell r="V29">
            <v>2</v>
          </cell>
          <cell r="W29">
            <v>3</v>
          </cell>
          <cell r="X29" t="str">
            <v>Yes</v>
          </cell>
          <cell r="Y29">
            <v>2</v>
          </cell>
          <cell r="Z29" t="str">
            <v>NULL</v>
          </cell>
          <cell r="AB29">
            <v>251</v>
          </cell>
          <cell r="AD29">
            <v>2</v>
          </cell>
          <cell r="AE29" t="str">
            <v>NULL</v>
          </cell>
          <cell r="AF29">
            <v>2</v>
          </cell>
          <cell r="AG29">
            <v>2</v>
          </cell>
          <cell r="AH29" t="str">
            <v>NULL</v>
          </cell>
          <cell r="AI29">
            <v>2</v>
          </cell>
          <cell r="AJ29" t="str">
            <v>NULL</v>
          </cell>
          <cell r="AK29" t="str">
            <v>NULL</v>
          </cell>
          <cell r="AL29" t="str">
            <v>NULL</v>
          </cell>
        </row>
        <row r="30">
          <cell r="A30">
            <v>101455</v>
          </cell>
          <cell r="B30">
            <v>3033500</v>
          </cell>
          <cell r="C30" t="str">
            <v>St Stephen's Catholic Primary School</v>
          </cell>
          <cell r="D30" t="str">
            <v>London</v>
          </cell>
          <cell r="E30" t="str">
            <v>London</v>
          </cell>
          <cell r="F30" t="str">
            <v>Bexley</v>
          </cell>
          <cell r="G30" t="str">
            <v>Old Bexley and Sidcup</v>
          </cell>
          <cell r="H30" t="str">
            <v>DA16 3QG</v>
          </cell>
          <cell r="I30" t="str">
            <v>Voluntary Aided School</v>
          </cell>
          <cell r="J30" t="str">
            <v>Primary</v>
          </cell>
          <cell r="K30" t="str">
            <v>Does not have a sixth form</v>
          </cell>
          <cell r="L30">
            <v>10001220</v>
          </cell>
          <cell r="M30">
            <v>42311</v>
          </cell>
          <cell r="N30">
            <v>42312</v>
          </cell>
          <cell r="O30" t="str">
            <v>Maintained Academy and School Short inspection</v>
          </cell>
          <cell r="P30" t="str">
            <v>Schools - S5</v>
          </cell>
          <cell r="Q30" t="str">
            <v>NULL</v>
          </cell>
          <cell r="R30">
            <v>1</v>
          </cell>
          <cell r="S30" t="str">
            <v>NULL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 t="str">
            <v>Yes</v>
          </cell>
          <cell r="Y30">
            <v>1</v>
          </cell>
          <cell r="Z30" t="str">
            <v>NULL</v>
          </cell>
          <cell r="AB30">
            <v>421</v>
          </cell>
          <cell r="AD30">
            <v>2</v>
          </cell>
          <cell r="AE30" t="str">
            <v>NULL</v>
          </cell>
          <cell r="AF30">
            <v>2</v>
          </cell>
          <cell r="AG30">
            <v>2</v>
          </cell>
          <cell r="AH30" t="str">
            <v>NULL</v>
          </cell>
          <cell r="AI30">
            <v>2</v>
          </cell>
          <cell r="AJ30" t="str">
            <v>NULL</v>
          </cell>
          <cell r="AK30">
            <v>2</v>
          </cell>
          <cell r="AL30">
            <v>9</v>
          </cell>
        </row>
        <row r="31">
          <cell r="A31">
            <v>101486</v>
          </cell>
          <cell r="B31">
            <v>3037001</v>
          </cell>
          <cell r="C31" t="str">
            <v>Shenstone School</v>
          </cell>
          <cell r="D31" t="str">
            <v>London</v>
          </cell>
          <cell r="E31" t="str">
            <v>London</v>
          </cell>
          <cell r="F31" t="str">
            <v>Bexley</v>
          </cell>
          <cell r="G31" t="str">
            <v>Bexleyheath and Crayford</v>
          </cell>
          <cell r="H31" t="str">
            <v>DA1 4DZ</v>
          </cell>
          <cell r="I31" t="str">
            <v>Community Special School</v>
          </cell>
          <cell r="J31" t="str">
            <v>Not Applicable</v>
          </cell>
          <cell r="K31" t="str">
            <v>Not applicable</v>
          </cell>
          <cell r="L31">
            <v>10001121</v>
          </cell>
          <cell r="M31">
            <v>42327</v>
          </cell>
          <cell r="N31">
            <v>42327</v>
          </cell>
          <cell r="O31" t="str">
            <v>Maintained Academy and School Short inspection</v>
          </cell>
          <cell r="P31" t="str">
            <v>Schools - Short inspection</v>
          </cell>
          <cell r="Q31" t="str">
            <v>NULL</v>
          </cell>
          <cell r="R31" t="str">
            <v>NULL</v>
          </cell>
          <cell r="S31" t="str">
            <v>NULL</v>
          </cell>
          <cell r="T31" t="str">
            <v>NULL</v>
          </cell>
          <cell r="U31" t="str">
            <v>NULL</v>
          </cell>
          <cell r="V31" t="str">
            <v>NULL</v>
          </cell>
          <cell r="W31" t="str">
            <v>NULL</v>
          </cell>
          <cell r="X31" t="str">
            <v>Yes</v>
          </cell>
          <cell r="Y31" t="str">
            <v>NULL</v>
          </cell>
          <cell r="Z31" t="str">
            <v>NULL</v>
          </cell>
          <cell r="AB31">
            <v>85</v>
          </cell>
          <cell r="AD31">
            <v>2</v>
          </cell>
          <cell r="AE31" t="str">
            <v>NULL</v>
          </cell>
          <cell r="AF31">
            <v>2</v>
          </cell>
          <cell r="AG31">
            <v>2</v>
          </cell>
          <cell r="AH31" t="str">
            <v>NULL</v>
          </cell>
          <cell r="AI31">
            <v>2</v>
          </cell>
          <cell r="AJ31" t="str">
            <v>NULL</v>
          </cell>
          <cell r="AK31" t="str">
            <v>NULL</v>
          </cell>
          <cell r="AL31" t="str">
            <v>NULL</v>
          </cell>
        </row>
        <row r="32">
          <cell r="A32">
            <v>101522</v>
          </cell>
          <cell r="B32">
            <v>3042064</v>
          </cell>
          <cell r="C32" t="str">
            <v>Newfield Primary School</v>
          </cell>
          <cell r="D32" t="str">
            <v>London</v>
          </cell>
          <cell r="E32" t="str">
            <v>London</v>
          </cell>
          <cell r="F32" t="str">
            <v>Brent</v>
          </cell>
          <cell r="G32" t="str">
            <v>Brent Central</v>
          </cell>
          <cell r="H32" t="str">
            <v>NW10 3UD</v>
          </cell>
          <cell r="I32" t="str">
            <v>Community School</v>
          </cell>
          <cell r="J32" t="str">
            <v>Primary</v>
          </cell>
          <cell r="K32" t="str">
            <v>Does not have a sixth form</v>
          </cell>
          <cell r="L32">
            <v>10005982</v>
          </cell>
          <cell r="M32">
            <v>42326</v>
          </cell>
          <cell r="N32">
            <v>42326</v>
          </cell>
          <cell r="O32" t="str">
            <v>Requires Improvement monitoring Visit 1</v>
          </cell>
          <cell r="P32" t="str">
            <v>Schools - S8</v>
          </cell>
          <cell r="Q32" t="str">
            <v>NULL</v>
          </cell>
          <cell r="R32" t="str">
            <v>NULL</v>
          </cell>
          <cell r="S32" t="str">
            <v>NULL</v>
          </cell>
          <cell r="T32" t="str">
            <v>NULL</v>
          </cell>
          <cell r="U32" t="str">
            <v>NULL</v>
          </cell>
          <cell r="V32" t="str">
            <v>NULL</v>
          </cell>
          <cell r="W32" t="str">
            <v>NULL</v>
          </cell>
          <cell r="X32" t="str">
            <v>NULL</v>
          </cell>
          <cell r="Y32" t="str">
            <v>NULL</v>
          </cell>
          <cell r="Z32" t="str">
            <v>NULL</v>
          </cell>
          <cell r="AB32">
            <v>432</v>
          </cell>
          <cell r="AD32">
            <v>3</v>
          </cell>
          <cell r="AE32" t="str">
            <v>NULL</v>
          </cell>
          <cell r="AF32">
            <v>3</v>
          </cell>
          <cell r="AG32">
            <v>3</v>
          </cell>
          <cell r="AH32" t="str">
            <v>NULL</v>
          </cell>
          <cell r="AI32">
            <v>3</v>
          </cell>
          <cell r="AJ32" t="str">
            <v>NULL</v>
          </cell>
          <cell r="AK32">
            <v>2</v>
          </cell>
          <cell r="AL32">
            <v>9</v>
          </cell>
        </row>
        <row r="33">
          <cell r="A33">
            <v>101524</v>
          </cell>
          <cell r="B33">
            <v>3042066</v>
          </cell>
          <cell r="C33" t="str">
            <v>Mitchell Brook Primary School</v>
          </cell>
          <cell r="D33" t="str">
            <v>London</v>
          </cell>
          <cell r="E33" t="str">
            <v>London</v>
          </cell>
          <cell r="F33" t="str">
            <v>Brent</v>
          </cell>
          <cell r="G33" t="str">
            <v>Brent Central</v>
          </cell>
          <cell r="H33" t="str">
            <v>NW10 9BX</v>
          </cell>
          <cell r="I33" t="str">
            <v>Community School</v>
          </cell>
          <cell r="J33" t="str">
            <v>Primary</v>
          </cell>
          <cell r="K33" t="str">
            <v>Does not have a sixth form</v>
          </cell>
          <cell r="L33">
            <v>10001285</v>
          </cell>
          <cell r="M33">
            <v>42311</v>
          </cell>
          <cell r="N33">
            <v>42312</v>
          </cell>
          <cell r="O33" t="str">
            <v>Maintained Academy and School Short inspection</v>
          </cell>
          <cell r="P33" t="str">
            <v>Schools - S5</v>
          </cell>
          <cell r="Q33" t="str">
            <v>NULL</v>
          </cell>
          <cell r="R33">
            <v>1</v>
          </cell>
          <cell r="S33" t="str">
            <v>NULL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 t="str">
            <v>Yes</v>
          </cell>
          <cell r="Y33">
            <v>1</v>
          </cell>
          <cell r="Z33">
            <v>1</v>
          </cell>
          <cell r="AB33">
            <v>552</v>
          </cell>
          <cell r="AD33">
            <v>2</v>
          </cell>
          <cell r="AE33" t="str">
            <v>NULL</v>
          </cell>
          <cell r="AF33">
            <v>2</v>
          </cell>
          <cell r="AG33">
            <v>2</v>
          </cell>
          <cell r="AH33" t="str">
            <v>NULL</v>
          </cell>
          <cell r="AI33">
            <v>2</v>
          </cell>
          <cell r="AJ33" t="str">
            <v>NULL</v>
          </cell>
          <cell r="AK33">
            <v>3</v>
          </cell>
          <cell r="AL33">
            <v>9</v>
          </cell>
        </row>
        <row r="34">
          <cell r="A34">
            <v>101548</v>
          </cell>
          <cell r="B34">
            <v>3043511</v>
          </cell>
          <cell r="C34" t="str">
            <v>St Margaret Clitherow RC Primary School</v>
          </cell>
          <cell r="D34" t="str">
            <v>London</v>
          </cell>
          <cell r="E34" t="str">
            <v>London</v>
          </cell>
          <cell r="F34" t="str">
            <v>Brent</v>
          </cell>
          <cell r="G34" t="str">
            <v>Brent Central</v>
          </cell>
          <cell r="H34" t="str">
            <v>NW10 0BG</v>
          </cell>
          <cell r="I34" t="str">
            <v>Voluntary Aided School</v>
          </cell>
          <cell r="J34" t="str">
            <v>Primary</v>
          </cell>
          <cell r="K34" t="str">
            <v>Does not have a sixth form</v>
          </cell>
          <cell r="L34">
            <v>10001342</v>
          </cell>
          <cell r="M34">
            <v>42312</v>
          </cell>
          <cell r="N34">
            <v>42312</v>
          </cell>
          <cell r="O34" t="str">
            <v>Maintained Academy and School Short inspection</v>
          </cell>
          <cell r="P34" t="str">
            <v>Schools - Short inspection</v>
          </cell>
          <cell r="Q34" t="str">
            <v>NULL</v>
          </cell>
          <cell r="R34" t="str">
            <v>NULL</v>
          </cell>
          <cell r="S34" t="str">
            <v>NULL</v>
          </cell>
          <cell r="T34" t="str">
            <v>NULL</v>
          </cell>
          <cell r="U34" t="str">
            <v>NULL</v>
          </cell>
          <cell r="V34" t="str">
            <v>NULL</v>
          </cell>
          <cell r="W34" t="str">
            <v>NULL</v>
          </cell>
          <cell r="X34" t="str">
            <v>Yes</v>
          </cell>
          <cell r="Y34" t="str">
            <v>NULL</v>
          </cell>
          <cell r="Z34" t="str">
            <v>NULL</v>
          </cell>
          <cell r="AB34">
            <v>231</v>
          </cell>
          <cell r="AD34">
            <v>2</v>
          </cell>
          <cell r="AE34" t="str">
            <v>NULL</v>
          </cell>
          <cell r="AF34">
            <v>2</v>
          </cell>
          <cell r="AG34">
            <v>2</v>
          </cell>
          <cell r="AH34" t="str">
            <v>NULL</v>
          </cell>
          <cell r="AI34">
            <v>2</v>
          </cell>
          <cell r="AJ34" t="str">
            <v>NULL</v>
          </cell>
          <cell r="AK34">
            <v>2</v>
          </cell>
          <cell r="AL34">
            <v>9</v>
          </cell>
        </row>
        <row r="35">
          <cell r="A35">
            <v>101554</v>
          </cell>
          <cell r="B35">
            <v>3045202</v>
          </cell>
          <cell r="C35" t="str">
            <v>Malorees Junior School</v>
          </cell>
          <cell r="D35" t="str">
            <v>London</v>
          </cell>
          <cell r="E35" t="str">
            <v>London</v>
          </cell>
          <cell r="F35" t="str">
            <v>Brent</v>
          </cell>
          <cell r="G35" t="str">
            <v>Hampstead and Kilburn</v>
          </cell>
          <cell r="H35" t="str">
            <v>NW6 7PB</v>
          </cell>
          <cell r="I35" t="str">
            <v>Foundation School</v>
          </cell>
          <cell r="J35" t="str">
            <v>Primary</v>
          </cell>
          <cell r="K35" t="str">
            <v>Does not have a sixth form</v>
          </cell>
          <cell r="L35">
            <v>10007628</v>
          </cell>
          <cell r="M35">
            <v>42290</v>
          </cell>
          <cell r="N35">
            <v>42290</v>
          </cell>
          <cell r="O35" t="str">
            <v>Requires Improvement monitoring Visit 1</v>
          </cell>
          <cell r="P35" t="str">
            <v>Schools - S8</v>
          </cell>
          <cell r="Q35" t="str">
            <v>NULL</v>
          </cell>
          <cell r="R35" t="str">
            <v>NULL</v>
          </cell>
          <cell r="S35" t="str">
            <v>NULL</v>
          </cell>
          <cell r="T35" t="str">
            <v>NULL</v>
          </cell>
          <cell r="U35" t="str">
            <v>NULL</v>
          </cell>
          <cell r="V35" t="str">
            <v>NULL</v>
          </cell>
          <cell r="W35" t="str">
            <v>NULL</v>
          </cell>
          <cell r="X35" t="str">
            <v>NULL</v>
          </cell>
          <cell r="Y35" t="str">
            <v>NULL</v>
          </cell>
          <cell r="Z35" t="str">
            <v>NULL</v>
          </cell>
          <cell r="AB35">
            <v>238</v>
          </cell>
          <cell r="AD35">
            <v>3</v>
          </cell>
          <cell r="AE35" t="str">
            <v>NULL</v>
          </cell>
          <cell r="AF35">
            <v>3</v>
          </cell>
          <cell r="AG35">
            <v>3</v>
          </cell>
          <cell r="AH35" t="str">
            <v>NULL</v>
          </cell>
          <cell r="AI35">
            <v>3</v>
          </cell>
          <cell r="AJ35" t="str">
            <v>NULL</v>
          </cell>
          <cell r="AK35">
            <v>9</v>
          </cell>
          <cell r="AL35">
            <v>9</v>
          </cell>
        </row>
        <row r="36">
          <cell r="A36">
            <v>101745</v>
          </cell>
          <cell r="B36">
            <v>3062050</v>
          </cell>
          <cell r="C36" t="str">
            <v>Winterbourne Junior Girls' School</v>
          </cell>
          <cell r="D36" t="str">
            <v>London</v>
          </cell>
          <cell r="E36" t="str">
            <v>London</v>
          </cell>
          <cell r="F36" t="str">
            <v>Croydon</v>
          </cell>
          <cell r="G36" t="str">
            <v>Croydon North</v>
          </cell>
          <cell r="H36" t="str">
            <v>CR7 7QT</v>
          </cell>
          <cell r="I36" t="str">
            <v>Community School</v>
          </cell>
          <cell r="J36" t="str">
            <v>Primary</v>
          </cell>
          <cell r="K36" t="str">
            <v>Does not have a sixth form</v>
          </cell>
          <cell r="L36">
            <v>10005498</v>
          </cell>
          <cell r="M36">
            <v>42283</v>
          </cell>
          <cell r="N36">
            <v>42284</v>
          </cell>
          <cell r="O36" t="str">
            <v>Maintained Academy and School Short inspection</v>
          </cell>
          <cell r="P36" t="str">
            <v>Schools - S5</v>
          </cell>
          <cell r="Q36" t="str">
            <v>NULL</v>
          </cell>
          <cell r="R36">
            <v>3</v>
          </cell>
          <cell r="S36" t="str">
            <v>NULL</v>
          </cell>
          <cell r="T36">
            <v>3</v>
          </cell>
          <cell r="U36">
            <v>3</v>
          </cell>
          <cell r="V36">
            <v>3</v>
          </cell>
          <cell r="W36">
            <v>3</v>
          </cell>
          <cell r="X36" t="str">
            <v>Yes</v>
          </cell>
          <cell r="Y36" t="str">
            <v>NULL</v>
          </cell>
          <cell r="Z36" t="str">
            <v>NULL</v>
          </cell>
          <cell r="AB36">
            <v>347</v>
          </cell>
          <cell r="AD36">
            <v>2</v>
          </cell>
          <cell r="AE36" t="str">
            <v>NULL</v>
          </cell>
          <cell r="AF36">
            <v>2</v>
          </cell>
          <cell r="AG36">
            <v>2</v>
          </cell>
          <cell r="AH36" t="str">
            <v>NULL</v>
          </cell>
          <cell r="AI36">
            <v>2</v>
          </cell>
          <cell r="AJ36" t="str">
            <v>NULL</v>
          </cell>
          <cell r="AK36" t="str">
            <v>NULL</v>
          </cell>
          <cell r="AL36" t="str">
            <v>NULL</v>
          </cell>
        </row>
        <row r="37">
          <cell r="A37">
            <v>101746</v>
          </cell>
          <cell r="B37">
            <v>3062051</v>
          </cell>
          <cell r="C37" t="str">
            <v>Winterbourne Nursery and Infants' School</v>
          </cell>
          <cell r="D37" t="str">
            <v>London</v>
          </cell>
          <cell r="E37" t="str">
            <v>London</v>
          </cell>
          <cell r="F37" t="str">
            <v>Croydon</v>
          </cell>
          <cell r="G37" t="str">
            <v>Croydon North</v>
          </cell>
          <cell r="H37" t="str">
            <v>CR7 7QT</v>
          </cell>
          <cell r="I37" t="str">
            <v>Community School</v>
          </cell>
          <cell r="J37" t="str">
            <v>Primary</v>
          </cell>
          <cell r="K37" t="str">
            <v>Does not have a sixth form</v>
          </cell>
          <cell r="L37">
            <v>10005687</v>
          </cell>
          <cell r="M37">
            <v>42325</v>
          </cell>
          <cell r="N37">
            <v>42326</v>
          </cell>
          <cell r="O37" t="str">
            <v>Maintained Academy and School Short inspection</v>
          </cell>
          <cell r="P37" t="str">
            <v>Schools - S5</v>
          </cell>
          <cell r="Q37" t="str">
            <v>NULL</v>
          </cell>
          <cell r="R37">
            <v>3</v>
          </cell>
          <cell r="S37" t="str">
            <v>NULL</v>
          </cell>
          <cell r="T37">
            <v>3</v>
          </cell>
          <cell r="U37">
            <v>3</v>
          </cell>
          <cell r="V37">
            <v>2</v>
          </cell>
          <cell r="W37">
            <v>3</v>
          </cell>
          <cell r="X37" t="str">
            <v>Yes</v>
          </cell>
          <cell r="Y37">
            <v>3</v>
          </cell>
          <cell r="Z37" t="str">
            <v>NULL</v>
          </cell>
          <cell r="AB37">
            <v>563</v>
          </cell>
          <cell r="AD37">
            <v>2</v>
          </cell>
          <cell r="AE37" t="str">
            <v>NULL</v>
          </cell>
          <cell r="AF37">
            <v>2</v>
          </cell>
          <cell r="AG37">
            <v>2</v>
          </cell>
          <cell r="AH37" t="str">
            <v>NULL</v>
          </cell>
          <cell r="AI37">
            <v>2</v>
          </cell>
          <cell r="AJ37" t="str">
            <v>NULL</v>
          </cell>
          <cell r="AK37">
            <v>2</v>
          </cell>
          <cell r="AL37">
            <v>9</v>
          </cell>
        </row>
        <row r="38">
          <cell r="A38">
            <v>101785</v>
          </cell>
          <cell r="B38">
            <v>3062105</v>
          </cell>
          <cell r="C38" t="str">
            <v>Norbury Manor Primary School</v>
          </cell>
          <cell r="D38" t="str">
            <v>London</v>
          </cell>
          <cell r="E38" t="str">
            <v>London</v>
          </cell>
          <cell r="F38" t="str">
            <v>Croydon</v>
          </cell>
          <cell r="G38" t="str">
            <v>Croydon North</v>
          </cell>
          <cell r="H38" t="str">
            <v>SW16 5QR</v>
          </cell>
          <cell r="I38" t="str">
            <v>Community School</v>
          </cell>
          <cell r="J38" t="str">
            <v>Primary</v>
          </cell>
          <cell r="K38" t="str">
            <v>Does not have a sixth form</v>
          </cell>
          <cell r="L38">
            <v>10005978</v>
          </cell>
          <cell r="M38">
            <v>42341</v>
          </cell>
          <cell r="N38">
            <v>42341</v>
          </cell>
          <cell r="O38" t="str">
            <v>Requires Improvement monitoring Visit 1</v>
          </cell>
          <cell r="P38" t="str">
            <v>Schools - S8</v>
          </cell>
          <cell r="Q38" t="str">
            <v>NULL</v>
          </cell>
          <cell r="R38" t="str">
            <v>NULL</v>
          </cell>
          <cell r="S38" t="str">
            <v>NULL</v>
          </cell>
          <cell r="T38" t="str">
            <v>NULL</v>
          </cell>
          <cell r="U38" t="str">
            <v>NULL</v>
          </cell>
          <cell r="V38" t="str">
            <v>NULL</v>
          </cell>
          <cell r="W38" t="str">
            <v>NULL</v>
          </cell>
          <cell r="X38" t="str">
            <v>NULL</v>
          </cell>
          <cell r="Y38" t="str">
            <v>NULL</v>
          </cell>
          <cell r="Z38" t="str">
            <v>NULL</v>
          </cell>
          <cell r="AB38">
            <v>529</v>
          </cell>
          <cell r="AD38">
            <v>3</v>
          </cell>
          <cell r="AE38" t="str">
            <v>NULL</v>
          </cell>
          <cell r="AF38">
            <v>3</v>
          </cell>
          <cell r="AG38">
            <v>3</v>
          </cell>
          <cell r="AH38" t="str">
            <v>NULL</v>
          </cell>
          <cell r="AI38">
            <v>3</v>
          </cell>
          <cell r="AJ38" t="str">
            <v>NULL</v>
          </cell>
          <cell r="AK38">
            <v>3</v>
          </cell>
          <cell r="AL38">
            <v>9</v>
          </cell>
        </row>
        <row r="39">
          <cell r="A39">
            <v>101790</v>
          </cell>
          <cell r="B39">
            <v>3063006</v>
          </cell>
          <cell r="C39" t="str">
            <v>The Minster Junior School</v>
          </cell>
          <cell r="D39" t="str">
            <v>London</v>
          </cell>
          <cell r="E39" t="str">
            <v>London</v>
          </cell>
          <cell r="F39" t="str">
            <v>Croydon</v>
          </cell>
          <cell r="G39" t="str">
            <v>Croydon South</v>
          </cell>
          <cell r="H39" t="str">
            <v>CR0 4BH</v>
          </cell>
          <cell r="I39" t="str">
            <v>Voluntary Aided School</v>
          </cell>
          <cell r="J39" t="str">
            <v>Primary</v>
          </cell>
          <cell r="K39" t="str">
            <v>Does not have a sixth form</v>
          </cell>
          <cell r="L39">
            <v>10005968</v>
          </cell>
          <cell r="M39">
            <v>42332</v>
          </cell>
          <cell r="N39">
            <v>42333</v>
          </cell>
          <cell r="O39" t="str">
            <v>Schools into Special Measures Visit 4</v>
          </cell>
          <cell r="P39" t="str">
            <v>Schools - S8</v>
          </cell>
          <cell r="Q39" t="str">
            <v>NULL</v>
          </cell>
          <cell r="R39" t="str">
            <v>NULL</v>
          </cell>
          <cell r="S39" t="str">
            <v>NULL</v>
          </cell>
          <cell r="T39" t="str">
            <v>NULL</v>
          </cell>
          <cell r="U39" t="str">
            <v>NULL</v>
          </cell>
          <cell r="V39" t="str">
            <v>NULL</v>
          </cell>
          <cell r="W39" t="str">
            <v>NULL</v>
          </cell>
          <cell r="X39" t="str">
            <v>NULL</v>
          </cell>
          <cell r="Y39" t="str">
            <v>NULL</v>
          </cell>
          <cell r="Z39" t="str">
            <v>NULL</v>
          </cell>
          <cell r="AB39">
            <v>402</v>
          </cell>
          <cell r="AD39">
            <v>4</v>
          </cell>
          <cell r="AE39" t="str">
            <v>NULL</v>
          </cell>
          <cell r="AF39">
            <v>4</v>
          </cell>
          <cell r="AG39">
            <v>4</v>
          </cell>
          <cell r="AH39" t="str">
            <v>NULL</v>
          </cell>
          <cell r="AI39">
            <v>4</v>
          </cell>
          <cell r="AJ39" t="str">
            <v>NULL</v>
          </cell>
          <cell r="AK39" t="str">
            <v>NULL</v>
          </cell>
          <cell r="AL39" t="str">
            <v>NULL</v>
          </cell>
        </row>
        <row r="40">
          <cell r="A40">
            <v>101914</v>
          </cell>
          <cell r="B40">
            <v>3072184</v>
          </cell>
          <cell r="C40" t="str">
            <v>Hathaway Primary School</v>
          </cell>
          <cell r="D40" t="str">
            <v>London</v>
          </cell>
          <cell r="E40" t="str">
            <v>London</v>
          </cell>
          <cell r="F40" t="str">
            <v>Ealing</v>
          </cell>
          <cell r="G40" t="str">
            <v>Ealing North</v>
          </cell>
          <cell r="H40" t="str">
            <v>W13 0DH</v>
          </cell>
          <cell r="I40" t="str">
            <v>Community School</v>
          </cell>
          <cell r="J40" t="str">
            <v>Primary</v>
          </cell>
          <cell r="K40" t="str">
            <v>Does not have a sixth form</v>
          </cell>
          <cell r="L40">
            <v>10005989</v>
          </cell>
          <cell r="M40">
            <v>42269</v>
          </cell>
          <cell r="N40">
            <v>42270</v>
          </cell>
          <cell r="O40" t="str">
            <v>Schools into Special Measures Visit 3</v>
          </cell>
          <cell r="P40" t="str">
            <v>Schools - S8</v>
          </cell>
          <cell r="Q40" t="str">
            <v>NULL</v>
          </cell>
          <cell r="R40" t="str">
            <v>NULL</v>
          </cell>
          <cell r="S40" t="str">
            <v>NULL</v>
          </cell>
          <cell r="T40" t="str">
            <v>NULL</v>
          </cell>
          <cell r="U40" t="str">
            <v>NULL</v>
          </cell>
          <cell r="V40" t="str">
            <v>NULL</v>
          </cell>
          <cell r="W40" t="str">
            <v>NULL</v>
          </cell>
          <cell r="X40" t="str">
            <v>NULL</v>
          </cell>
          <cell r="Y40" t="str">
            <v>NULL</v>
          </cell>
          <cell r="Z40" t="str">
            <v>NULL</v>
          </cell>
          <cell r="AB40">
            <v>346</v>
          </cell>
          <cell r="AD40">
            <v>4</v>
          </cell>
          <cell r="AE40" t="str">
            <v>NULL</v>
          </cell>
          <cell r="AF40">
            <v>4</v>
          </cell>
          <cell r="AG40">
            <v>4</v>
          </cell>
          <cell r="AH40" t="str">
            <v>NULL</v>
          </cell>
          <cell r="AI40">
            <v>4</v>
          </cell>
          <cell r="AJ40" t="str">
            <v>NULL</v>
          </cell>
          <cell r="AK40" t="str">
            <v>NULL</v>
          </cell>
          <cell r="AL40" t="str">
            <v>NULL</v>
          </cell>
        </row>
        <row r="41">
          <cell r="A41">
            <v>101930</v>
          </cell>
          <cell r="B41">
            <v>3074030</v>
          </cell>
          <cell r="C41" t="str">
            <v>Dormers Wells High School</v>
          </cell>
          <cell r="D41" t="str">
            <v>London</v>
          </cell>
          <cell r="E41" t="str">
            <v>London</v>
          </cell>
          <cell r="F41" t="str">
            <v>Ealing</v>
          </cell>
          <cell r="G41" t="str">
            <v>Ealing, Southall</v>
          </cell>
          <cell r="H41" t="str">
            <v>UB1 3HZ</v>
          </cell>
          <cell r="I41" t="str">
            <v>Community School</v>
          </cell>
          <cell r="J41" t="str">
            <v>Secondary</v>
          </cell>
          <cell r="K41" t="str">
            <v>Has a sixth form</v>
          </cell>
          <cell r="L41">
            <v>10000919</v>
          </cell>
          <cell r="M41">
            <v>42354</v>
          </cell>
          <cell r="N41">
            <v>42354</v>
          </cell>
          <cell r="O41" t="str">
            <v>Maintained Academy and School Short inspection</v>
          </cell>
          <cell r="P41" t="str">
            <v>Schools - Short inspection</v>
          </cell>
          <cell r="Q41" t="str">
            <v>NULL</v>
          </cell>
          <cell r="R41" t="str">
            <v>NULL</v>
          </cell>
          <cell r="S41" t="str">
            <v>NULL</v>
          </cell>
          <cell r="T41" t="str">
            <v>NULL</v>
          </cell>
          <cell r="U41" t="str">
            <v>NULL</v>
          </cell>
          <cell r="V41" t="str">
            <v>NULL</v>
          </cell>
          <cell r="W41" t="str">
            <v>NULL</v>
          </cell>
          <cell r="X41" t="str">
            <v>Yes</v>
          </cell>
          <cell r="Y41" t="str">
            <v>NULL</v>
          </cell>
          <cell r="Z41" t="str">
            <v>NULL</v>
          </cell>
          <cell r="AB41">
            <v>1274</v>
          </cell>
          <cell r="AD41">
            <v>2</v>
          </cell>
          <cell r="AE41" t="str">
            <v>NULL</v>
          </cell>
          <cell r="AF41">
            <v>2</v>
          </cell>
          <cell r="AG41">
            <v>2</v>
          </cell>
          <cell r="AH41" t="str">
            <v>NULL</v>
          </cell>
          <cell r="AI41">
            <v>1</v>
          </cell>
          <cell r="AJ41" t="str">
            <v>NULL</v>
          </cell>
          <cell r="AK41">
            <v>9</v>
          </cell>
          <cell r="AL41" t="str">
            <v>NULL</v>
          </cell>
        </row>
        <row r="42">
          <cell r="A42">
            <v>102176</v>
          </cell>
          <cell r="B42">
            <v>3097001</v>
          </cell>
          <cell r="C42" t="str">
            <v>Vale School</v>
          </cell>
          <cell r="D42" t="str">
            <v>London</v>
          </cell>
          <cell r="E42" t="str">
            <v>London</v>
          </cell>
          <cell r="F42" t="str">
            <v>Haringey</v>
          </cell>
          <cell r="G42" t="str">
            <v>Tottenham</v>
          </cell>
          <cell r="H42" t="str">
            <v>N17 0PG</v>
          </cell>
          <cell r="I42" t="str">
            <v>Community Special School</v>
          </cell>
          <cell r="J42" t="str">
            <v>Not Applicable</v>
          </cell>
          <cell r="K42" t="str">
            <v>Does not have a sixth form</v>
          </cell>
          <cell r="L42">
            <v>10001256</v>
          </cell>
          <cell r="M42">
            <v>42270</v>
          </cell>
          <cell r="N42">
            <v>42270</v>
          </cell>
          <cell r="O42" t="str">
            <v>Maintained Academy and School Short inspection</v>
          </cell>
          <cell r="P42" t="str">
            <v>Schools - Short inspection</v>
          </cell>
          <cell r="Q42" t="str">
            <v>NULL</v>
          </cell>
          <cell r="R42" t="str">
            <v>NULL</v>
          </cell>
          <cell r="S42" t="str">
            <v>NULL</v>
          </cell>
          <cell r="T42" t="str">
            <v>NULL</v>
          </cell>
          <cell r="U42" t="str">
            <v>NULL</v>
          </cell>
          <cell r="V42" t="str">
            <v>NULL</v>
          </cell>
          <cell r="W42" t="str">
            <v>NULL</v>
          </cell>
          <cell r="X42" t="str">
            <v>Yes</v>
          </cell>
          <cell r="Y42" t="str">
            <v>NULL</v>
          </cell>
          <cell r="Z42" t="str">
            <v>NULL</v>
          </cell>
          <cell r="AB42">
            <v>88</v>
          </cell>
          <cell r="AD42">
            <v>2</v>
          </cell>
          <cell r="AE42" t="str">
            <v>NULL</v>
          </cell>
          <cell r="AF42">
            <v>2</v>
          </cell>
          <cell r="AG42">
            <v>2</v>
          </cell>
          <cell r="AH42" t="str">
            <v>NULL</v>
          </cell>
          <cell r="AI42">
            <v>2</v>
          </cell>
          <cell r="AJ42" t="str">
            <v>NULL</v>
          </cell>
          <cell r="AK42" t="str">
            <v>NULL</v>
          </cell>
          <cell r="AL42" t="str">
            <v>NULL</v>
          </cell>
        </row>
        <row r="43">
          <cell r="A43">
            <v>102185</v>
          </cell>
          <cell r="B43">
            <v>3102050</v>
          </cell>
          <cell r="C43" t="str">
            <v>Roxeth Primary School</v>
          </cell>
          <cell r="D43" t="str">
            <v>London</v>
          </cell>
          <cell r="E43" t="str">
            <v>London</v>
          </cell>
          <cell r="F43" t="str">
            <v>Harrow</v>
          </cell>
          <cell r="G43" t="str">
            <v>Harrow West</v>
          </cell>
          <cell r="H43" t="str">
            <v>HA2 0JA</v>
          </cell>
          <cell r="I43" t="str">
            <v>Community School</v>
          </cell>
          <cell r="J43" t="str">
            <v>Primary</v>
          </cell>
          <cell r="K43" t="str">
            <v>Does not have a sixth form</v>
          </cell>
          <cell r="L43">
            <v>10001538</v>
          </cell>
          <cell r="M43">
            <v>42291</v>
          </cell>
          <cell r="N43">
            <v>42291</v>
          </cell>
          <cell r="O43" t="str">
            <v>Maintained Academy and School Short inspection</v>
          </cell>
          <cell r="P43" t="str">
            <v>Schools - Short inspection</v>
          </cell>
          <cell r="Q43" t="str">
            <v>NULL</v>
          </cell>
          <cell r="R43" t="str">
            <v>NULL</v>
          </cell>
          <cell r="S43" t="str">
            <v>NULL</v>
          </cell>
          <cell r="T43" t="str">
            <v>NULL</v>
          </cell>
          <cell r="U43" t="str">
            <v>NULL</v>
          </cell>
          <cell r="V43" t="str">
            <v>NULL</v>
          </cell>
          <cell r="W43" t="str">
            <v>NULL</v>
          </cell>
          <cell r="X43" t="str">
            <v>Yes</v>
          </cell>
          <cell r="Y43" t="str">
            <v>NULL</v>
          </cell>
          <cell r="Z43" t="str">
            <v>NULL</v>
          </cell>
          <cell r="AB43">
            <v>470</v>
          </cell>
          <cell r="AD43">
            <v>2</v>
          </cell>
          <cell r="AE43" t="str">
            <v>NULL</v>
          </cell>
          <cell r="AF43">
            <v>2</v>
          </cell>
          <cell r="AG43">
            <v>2</v>
          </cell>
          <cell r="AH43" t="str">
            <v>NULL</v>
          </cell>
          <cell r="AI43">
            <v>2</v>
          </cell>
          <cell r="AJ43" t="str">
            <v>NULL</v>
          </cell>
          <cell r="AK43">
            <v>2</v>
          </cell>
          <cell r="AL43">
            <v>9</v>
          </cell>
        </row>
        <row r="44">
          <cell r="A44">
            <v>102277</v>
          </cell>
          <cell r="B44">
            <v>3112015</v>
          </cell>
          <cell r="C44" t="str">
            <v>Hacton Primary School</v>
          </cell>
          <cell r="D44" t="str">
            <v>London</v>
          </cell>
          <cell r="E44" t="str">
            <v>London</v>
          </cell>
          <cell r="F44" t="str">
            <v>Havering</v>
          </cell>
          <cell r="G44" t="str">
            <v>Hornchurch and Upminster</v>
          </cell>
          <cell r="H44" t="str">
            <v>RM12 6AU</v>
          </cell>
          <cell r="I44" t="str">
            <v>Community School</v>
          </cell>
          <cell r="J44" t="str">
            <v>Primary</v>
          </cell>
          <cell r="K44" t="str">
            <v>Does not have a sixth form</v>
          </cell>
          <cell r="L44">
            <v>10001204</v>
          </cell>
          <cell r="M44">
            <v>42332</v>
          </cell>
          <cell r="N44">
            <v>42333</v>
          </cell>
          <cell r="O44" t="str">
            <v>Maintained Academy and School Short inspection</v>
          </cell>
          <cell r="P44" t="str">
            <v>Schools - S5</v>
          </cell>
          <cell r="Q44" t="str">
            <v>NULL</v>
          </cell>
          <cell r="R44">
            <v>1</v>
          </cell>
          <cell r="S44" t="str">
            <v>NULL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 t="str">
            <v>Yes</v>
          </cell>
          <cell r="Y44">
            <v>1</v>
          </cell>
          <cell r="Z44" t="str">
            <v>NULL</v>
          </cell>
          <cell r="AB44">
            <v>413</v>
          </cell>
          <cell r="AD44">
            <v>2</v>
          </cell>
          <cell r="AE44" t="str">
            <v>NULL</v>
          </cell>
          <cell r="AF44">
            <v>2</v>
          </cell>
          <cell r="AG44">
            <v>2</v>
          </cell>
          <cell r="AH44" t="str">
            <v>NULL</v>
          </cell>
          <cell r="AI44">
            <v>2</v>
          </cell>
          <cell r="AJ44" t="str">
            <v>NULL</v>
          </cell>
          <cell r="AK44">
            <v>2</v>
          </cell>
          <cell r="AL44">
            <v>9</v>
          </cell>
        </row>
        <row r="45">
          <cell r="A45">
            <v>102313</v>
          </cell>
          <cell r="B45">
            <v>3112076</v>
          </cell>
          <cell r="C45" t="str">
            <v>Towers Junior School</v>
          </cell>
          <cell r="D45" t="str">
            <v>London</v>
          </cell>
          <cell r="E45" t="str">
            <v>London</v>
          </cell>
          <cell r="F45" t="str">
            <v>Havering</v>
          </cell>
          <cell r="G45" t="str">
            <v>Romford</v>
          </cell>
          <cell r="H45" t="str">
            <v>RM11 1PD</v>
          </cell>
          <cell r="I45" t="str">
            <v>Community School</v>
          </cell>
          <cell r="J45" t="str">
            <v>Primary</v>
          </cell>
          <cell r="K45" t="str">
            <v>Does not have a sixth form</v>
          </cell>
          <cell r="L45">
            <v>10001992</v>
          </cell>
          <cell r="M45">
            <v>42347</v>
          </cell>
          <cell r="N45">
            <v>42348</v>
          </cell>
          <cell r="O45" t="str">
            <v>Requires Improvement S5 Reinspection Visit 1</v>
          </cell>
          <cell r="P45" t="str">
            <v>Schools - S5</v>
          </cell>
          <cell r="Q45" t="str">
            <v>NULL</v>
          </cell>
          <cell r="R45">
            <v>2</v>
          </cell>
          <cell r="S45" t="str">
            <v>NULL</v>
          </cell>
          <cell r="T45">
            <v>2</v>
          </cell>
          <cell r="U45">
            <v>2</v>
          </cell>
          <cell r="V45">
            <v>2</v>
          </cell>
          <cell r="W45">
            <v>2</v>
          </cell>
          <cell r="X45" t="str">
            <v>Yes</v>
          </cell>
          <cell r="Y45" t="str">
            <v>NULL</v>
          </cell>
          <cell r="Z45" t="str">
            <v>NULL</v>
          </cell>
          <cell r="AB45">
            <v>243</v>
          </cell>
          <cell r="AD45">
            <v>3</v>
          </cell>
          <cell r="AE45" t="str">
            <v>NULL</v>
          </cell>
          <cell r="AF45">
            <v>3</v>
          </cell>
          <cell r="AG45">
            <v>3</v>
          </cell>
          <cell r="AH45" t="str">
            <v>NULL</v>
          </cell>
          <cell r="AI45">
            <v>3</v>
          </cell>
          <cell r="AJ45" t="str">
            <v>NULL</v>
          </cell>
          <cell r="AK45" t="str">
            <v>NULL</v>
          </cell>
          <cell r="AL45" t="str">
            <v>NULL</v>
          </cell>
        </row>
        <row r="46">
          <cell r="A46">
            <v>102373</v>
          </cell>
          <cell r="B46">
            <v>3122010</v>
          </cell>
          <cell r="C46" t="str">
            <v>Colham Manor Primary School</v>
          </cell>
          <cell r="D46" t="str">
            <v>London</v>
          </cell>
          <cell r="E46" t="str">
            <v>London</v>
          </cell>
          <cell r="F46" t="str">
            <v>Hillingdon</v>
          </cell>
          <cell r="G46" t="str">
            <v>Uxbridge and South Ruislip</v>
          </cell>
          <cell r="H46" t="str">
            <v>UB8 3PT</v>
          </cell>
          <cell r="I46" t="str">
            <v>Community School</v>
          </cell>
          <cell r="J46" t="str">
            <v>Primary</v>
          </cell>
          <cell r="K46" t="str">
            <v>Does not have a sixth form</v>
          </cell>
          <cell r="L46">
            <v>10001990</v>
          </cell>
          <cell r="M46">
            <v>42340</v>
          </cell>
          <cell r="N46">
            <v>42341</v>
          </cell>
          <cell r="O46" t="str">
            <v>Requires Improvement S5 Reinspection Visit 1</v>
          </cell>
          <cell r="P46" t="str">
            <v>Schools - S5</v>
          </cell>
          <cell r="Q46" t="str">
            <v>NULL</v>
          </cell>
          <cell r="R46">
            <v>2</v>
          </cell>
          <cell r="S46" t="str">
            <v>NULL</v>
          </cell>
          <cell r="T46">
            <v>2</v>
          </cell>
          <cell r="U46">
            <v>2</v>
          </cell>
          <cell r="V46">
            <v>1</v>
          </cell>
          <cell r="W46">
            <v>2</v>
          </cell>
          <cell r="X46" t="str">
            <v>Yes</v>
          </cell>
          <cell r="Y46">
            <v>2</v>
          </cell>
          <cell r="Z46" t="str">
            <v>NULL</v>
          </cell>
          <cell r="AB46">
            <v>615</v>
          </cell>
          <cell r="AD46">
            <v>3</v>
          </cell>
          <cell r="AE46" t="str">
            <v>NULL</v>
          </cell>
          <cell r="AF46">
            <v>3</v>
          </cell>
          <cell r="AG46">
            <v>3</v>
          </cell>
          <cell r="AH46" t="str">
            <v>NULL</v>
          </cell>
          <cell r="AI46">
            <v>2</v>
          </cell>
          <cell r="AJ46" t="str">
            <v>NULL</v>
          </cell>
          <cell r="AK46" t="str">
            <v>NULL</v>
          </cell>
          <cell r="AL46" t="str">
            <v>NULL</v>
          </cell>
        </row>
        <row r="47">
          <cell r="A47">
            <v>102378</v>
          </cell>
          <cell r="B47">
            <v>3122018</v>
          </cell>
          <cell r="C47" t="str">
            <v>Field End Junior School</v>
          </cell>
          <cell r="D47" t="str">
            <v>London</v>
          </cell>
          <cell r="E47" t="str">
            <v>London</v>
          </cell>
          <cell r="F47" t="str">
            <v>Hillingdon</v>
          </cell>
          <cell r="G47" t="str">
            <v>Uxbridge and South Ruislip</v>
          </cell>
          <cell r="H47" t="str">
            <v>HA4 9PQ</v>
          </cell>
          <cell r="I47" t="str">
            <v>Community School</v>
          </cell>
          <cell r="J47" t="str">
            <v>Primary</v>
          </cell>
          <cell r="K47" t="str">
            <v>Does not have a sixth form</v>
          </cell>
          <cell r="L47">
            <v>10005689</v>
          </cell>
          <cell r="M47">
            <v>42339</v>
          </cell>
          <cell r="N47">
            <v>42340</v>
          </cell>
          <cell r="O47" t="str">
            <v>Maintained Academy and School Short inspection</v>
          </cell>
          <cell r="P47" t="str">
            <v>Schools - S5</v>
          </cell>
          <cell r="Q47" t="str">
            <v>NULL</v>
          </cell>
          <cell r="R47">
            <v>3</v>
          </cell>
          <cell r="S47" t="str">
            <v>NULL</v>
          </cell>
          <cell r="T47">
            <v>3</v>
          </cell>
          <cell r="U47">
            <v>3</v>
          </cell>
          <cell r="V47">
            <v>2</v>
          </cell>
          <cell r="W47">
            <v>3</v>
          </cell>
          <cell r="X47" t="str">
            <v>Yes</v>
          </cell>
          <cell r="Y47" t="str">
            <v>NULL</v>
          </cell>
          <cell r="Z47" t="str">
            <v>NULL</v>
          </cell>
          <cell r="AB47">
            <v>377</v>
          </cell>
          <cell r="AD47">
            <v>2</v>
          </cell>
          <cell r="AE47" t="str">
            <v>NULL</v>
          </cell>
          <cell r="AF47">
            <v>2</v>
          </cell>
          <cell r="AG47">
            <v>2</v>
          </cell>
          <cell r="AH47" t="str">
            <v>NULL</v>
          </cell>
          <cell r="AI47">
            <v>2</v>
          </cell>
          <cell r="AJ47" t="str">
            <v>NULL</v>
          </cell>
          <cell r="AK47">
            <v>9</v>
          </cell>
          <cell r="AL47">
            <v>9</v>
          </cell>
        </row>
        <row r="48">
          <cell r="A48">
            <v>102391</v>
          </cell>
          <cell r="B48">
            <v>3122036</v>
          </cell>
          <cell r="C48" t="str">
            <v>Minet Junior School</v>
          </cell>
          <cell r="D48" t="str">
            <v>London</v>
          </cell>
          <cell r="E48" t="str">
            <v>London</v>
          </cell>
          <cell r="F48" t="str">
            <v>Hillingdon</v>
          </cell>
          <cell r="G48" t="str">
            <v>Hayes and Harlington</v>
          </cell>
          <cell r="H48" t="str">
            <v>UB3 3NR</v>
          </cell>
          <cell r="I48" t="str">
            <v>Community School</v>
          </cell>
          <cell r="J48" t="str">
            <v>Primary</v>
          </cell>
          <cell r="K48" t="str">
            <v>Does not have a sixth form</v>
          </cell>
          <cell r="L48">
            <v>10001989</v>
          </cell>
          <cell r="M48">
            <v>42271</v>
          </cell>
          <cell r="N48">
            <v>42272</v>
          </cell>
          <cell r="O48" t="str">
            <v>Requires Improvement S5 Reinspection Visit 1</v>
          </cell>
          <cell r="P48" t="str">
            <v>Schools - S5</v>
          </cell>
          <cell r="Q48" t="str">
            <v>NULL</v>
          </cell>
          <cell r="R48">
            <v>2</v>
          </cell>
          <cell r="S48" t="str">
            <v>NULL</v>
          </cell>
          <cell r="T48">
            <v>2</v>
          </cell>
          <cell r="U48">
            <v>2</v>
          </cell>
          <cell r="V48">
            <v>2</v>
          </cell>
          <cell r="W48">
            <v>2</v>
          </cell>
          <cell r="X48" t="str">
            <v>Yes</v>
          </cell>
          <cell r="Y48" t="str">
            <v>NULL</v>
          </cell>
          <cell r="Z48" t="str">
            <v>NULL</v>
          </cell>
          <cell r="AB48">
            <v>471</v>
          </cell>
          <cell r="AD48">
            <v>3</v>
          </cell>
          <cell r="AE48" t="str">
            <v>NULL</v>
          </cell>
          <cell r="AF48">
            <v>3</v>
          </cell>
          <cell r="AG48">
            <v>3</v>
          </cell>
          <cell r="AH48" t="str">
            <v>NULL</v>
          </cell>
          <cell r="AI48">
            <v>3</v>
          </cell>
          <cell r="AJ48" t="str">
            <v>NULL</v>
          </cell>
          <cell r="AK48" t="str">
            <v>NULL</v>
          </cell>
          <cell r="AL48" t="str">
            <v>NULL</v>
          </cell>
        </row>
        <row r="49">
          <cell r="A49">
            <v>102435</v>
          </cell>
          <cell r="B49">
            <v>3125205</v>
          </cell>
          <cell r="C49" t="str">
            <v>Hillside Junior School</v>
          </cell>
          <cell r="D49" t="str">
            <v>London</v>
          </cell>
          <cell r="E49" t="str">
            <v>London</v>
          </cell>
          <cell r="F49" t="str">
            <v>Hillingdon</v>
          </cell>
          <cell r="G49" t="str">
            <v>Ruislip, Northwood and Pinner</v>
          </cell>
          <cell r="H49" t="str">
            <v>HA6 1RX</v>
          </cell>
          <cell r="I49" t="str">
            <v>Foundation School</v>
          </cell>
          <cell r="J49" t="str">
            <v>Primary</v>
          </cell>
          <cell r="K49" t="str">
            <v>Does not have a sixth form</v>
          </cell>
          <cell r="L49">
            <v>10001486</v>
          </cell>
          <cell r="M49">
            <v>42346</v>
          </cell>
          <cell r="N49">
            <v>42346</v>
          </cell>
          <cell r="O49" t="str">
            <v>Maintained Academy and School Short inspection</v>
          </cell>
          <cell r="P49" t="str">
            <v>Schools - Short inspection</v>
          </cell>
          <cell r="Q49" t="str">
            <v>NULL</v>
          </cell>
          <cell r="R49" t="str">
            <v>NULL</v>
          </cell>
          <cell r="S49" t="str">
            <v>NULL</v>
          </cell>
          <cell r="T49" t="str">
            <v>NULL</v>
          </cell>
          <cell r="U49" t="str">
            <v>NULL</v>
          </cell>
          <cell r="V49" t="str">
            <v>NULL</v>
          </cell>
          <cell r="W49" t="str">
            <v>NULL</v>
          </cell>
          <cell r="X49" t="str">
            <v>Yes</v>
          </cell>
          <cell r="Y49" t="str">
            <v>NULL</v>
          </cell>
          <cell r="Z49" t="str">
            <v>NULL</v>
          </cell>
          <cell r="AB49">
            <v>232</v>
          </cell>
          <cell r="AD49">
            <v>2</v>
          </cell>
          <cell r="AE49" t="str">
            <v>NULL</v>
          </cell>
          <cell r="AF49">
            <v>2</v>
          </cell>
          <cell r="AG49">
            <v>2</v>
          </cell>
          <cell r="AH49" t="str">
            <v>NULL</v>
          </cell>
          <cell r="AI49">
            <v>2</v>
          </cell>
          <cell r="AJ49" t="str">
            <v>NULL</v>
          </cell>
          <cell r="AK49">
            <v>9</v>
          </cell>
          <cell r="AL49">
            <v>9</v>
          </cell>
        </row>
        <row r="50">
          <cell r="A50">
            <v>102592</v>
          </cell>
          <cell r="B50">
            <v>3143310</v>
          </cell>
          <cell r="C50" t="str">
            <v>St Matthew's CofE Primary School</v>
          </cell>
          <cell r="D50" t="str">
            <v>London</v>
          </cell>
          <cell r="E50" t="str">
            <v>London</v>
          </cell>
          <cell r="F50" t="str">
            <v>Kingston upon Thames</v>
          </cell>
          <cell r="G50" t="str">
            <v>Kingston and Surbiton</v>
          </cell>
          <cell r="H50" t="str">
            <v>KT6 6LW</v>
          </cell>
          <cell r="I50" t="str">
            <v>Voluntary Aided School</v>
          </cell>
          <cell r="J50" t="str">
            <v>Primary</v>
          </cell>
          <cell r="K50" t="str">
            <v>Does not have a sixth form</v>
          </cell>
          <cell r="L50">
            <v>10001984</v>
          </cell>
          <cell r="M50">
            <v>42319</v>
          </cell>
          <cell r="N50">
            <v>42320</v>
          </cell>
          <cell r="O50" t="str">
            <v>Requires Improvement S5 Reinspection Visit 1</v>
          </cell>
          <cell r="P50" t="str">
            <v>Schools - S5</v>
          </cell>
          <cell r="Q50" t="str">
            <v>NULL</v>
          </cell>
          <cell r="R50">
            <v>2</v>
          </cell>
          <cell r="S50" t="str">
            <v>NULL</v>
          </cell>
          <cell r="T50">
            <v>2</v>
          </cell>
          <cell r="U50">
            <v>2</v>
          </cell>
          <cell r="V50">
            <v>2</v>
          </cell>
          <cell r="W50">
            <v>2</v>
          </cell>
          <cell r="X50" t="str">
            <v>Yes</v>
          </cell>
          <cell r="Y50">
            <v>2</v>
          </cell>
          <cell r="Z50" t="str">
            <v>NULL</v>
          </cell>
          <cell r="AB50">
            <v>404</v>
          </cell>
          <cell r="AD50">
            <v>3</v>
          </cell>
          <cell r="AE50" t="str">
            <v>NULL</v>
          </cell>
          <cell r="AF50">
            <v>3</v>
          </cell>
          <cell r="AG50">
            <v>3</v>
          </cell>
          <cell r="AH50" t="str">
            <v>NULL</v>
          </cell>
          <cell r="AI50">
            <v>3</v>
          </cell>
          <cell r="AJ50" t="str">
            <v>NULL</v>
          </cell>
          <cell r="AK50" t="str">
            <v>NULL</v>
          </cell>
          <cell r="AL50" t="str">
            <v>NULL</v>
          </cell>
        </row>
        <row r="51">
          <cell r="A51">
            <v>102623</v>
          </cell>
          <cell r="B51">
            <v>3147002</v>
          </cell>
          <cell r="C51" t="str">
            <v>Dysart School</v>
          </cell>
          <cell r="D51" t="str">
            <v>London</v>
          </cell>
          <cell r="E51" t="str">
            <v>London</v>
          </cell>
          <cell r="F51" t="str">
            <v>Kingston upon Thames</v>
          </cell>
          <cell r="G51" t="str">
            <v>Kingston and Surbiton</v>
          </cell>
          <cell r="H51" t="str">
            <v>KT6 6HL</v>
          </cell>
          <cell r="I51" t="str">
            <v>Community Special School</v>
          </cell>
          <cell r="J51" t="str">
            <v>Not Applicable</v>
          </cell>
          <cell r="K51" t="str">
            <v>Has a sixth form</v>
          </cell>
          <cell r="L51">
            <v>10001167</v>
          </cell>
          <cell r="M51">
            <v>42270</v>
          </cell>
          <cell r="N51">
            <v>42270</v>
          </cell>
          <cell r="O51" t="str">
            <v>Maintained Academy and School Short inspection</v>
          </cell>
          <cell r="P51" t="str">
            <v>Schools - Short inspection</v>
          </cell>
          <cell r="Q51" t="str">
            <v>NULL</v>
          </cell>
          <cell r="R51" t="str">
            <v>NULL</v>
          </cell>
          <cell r="S51" t="str">
            <v>NULL</v>
          </cell>
          <cell r="T51" t="str">
            <v>NULL</v>
          </cell>
          <cell r="U51" t="str">
            <v>NULL</v>
          </cell>
          <cell r="V51" t="str">
            <v>NULL</v>
          </cell>
          <cell r="W51" t="str">
            <v>NULL</v>
          </cell>
          <cell r="X51" t="str">
            <v>Yes</v>
          </cell>
          <cell r="Y51" t="str">
            <v>NULL</v>
          </cell>
          <cell r="Z51" t="str">
            <v>NULL</v>
          </cell>
          <cell r="AB51">
            <v>72</v>
          </cell>
          <cell r="AD51">
            <v>1</v>
          </cell>
          <cell r="AE51" t="str">
            <v>NULL</v>
          </cell>
          <cell r="AF51">
            <v>1</v>
          </cell>
          <cell r="AG51">
            <v>1</v>
          </cell>
          <cell r="AH51" t="str">
            <v>NULL</v>
          </cell>
          <cell r="AI51">
            <v>1</v>
          </cell>
          <cell r="AJ51" t="str">
            <v>NULL</v>
          </cell>
          <cell r="AK51">
            <v>8</v>
          </cell>
          <cell r="AL51" t="str">
            <v>NULL</v>
          </cell>
        </row>
        <row r="52">
          <cell r="A52">
            <v>102631</v>
          </cell>
          <cell r="B52">
            <v>3152058</v>
          </cell>
          <cell r="C52" t="str">
            <v>Beecholme Primary School</v>
          </cell>
          <cell r="D52" t="str">
            <v>London</v>
          </cell>
          <cell r="E52" t="str">
            <v>London</v>
          </cell>
          <cell r="F52" t="str">
            <v>Merton</v>
          </cell>
          <cell r="G52" t="str">
            <v>Mitcham and Morden</v>
          </cell>
          <cell r="H52" t="str">
            <v>CR4 2HZ</v>
          </cell>
          <cell r="I52" t="str">
            <v>Community School</v>
          </cell>
          <cell r="J52" t="str">
            <v>Primary</v>
          </cell>
          <cell r="K52" t="str">
            <v>Does not have a sixth form</v>
          </cell>
          <cell r="L52">
            <v>10005690</v>
          </cell>
          <cell r="M52">
            <v>42318</v>
          </cell>
          <cell r="N52">
            <v>42319</v>
          </cell>
          <cell r="O52" t="str">
            <v>Maintained Academy and School Short inspection</v>
          </cell>
          <cell r="P52" t="str">
            <v>Schools - S5</v>
          </cell>
          <cell r="Q52" t="str">
            <v>NULL</v>
          </cell>
          <cell r="R52">
            <v>4</v>
          </cell>
          <cell r="S52" t="str">
            <v>SM</v>
          </cell>
          <cell r="T52">
            <v>4</v>
          </cell>
          <cell r="U52">
            <v>4</v>
          </cell>
          <cell r="V52">
            <v>3</v>
          </cell>
          <cell r="W52">
            <v>4</v>
          </cell>
          <cell r="X52" t="str">
            <v>Yes</v>
          </cell>
          <cell r="Y52">
            <v>3</v>
          </cell>
          <cell r="Z52" t="str">
            <v>NULL</v>
          </cell>
          <cell r="AB52">
            <v>268</v>
          </cell>
          <cell r="AD52">
            <v>2</v>
          </cell>
          <cell r="AE52" t="str">
            <v>NULL</v>
          </cell>
          <cell r="AF52">
            <v>2</v>
          </cell>
          <cell r="AG52">
            <v>2</v>
          </cell>
          <cell r="AH52" t="str">
            <v>NULL</v>
          </cell>
          <cell r="AI52">
            <v>2</v>
          </cell>
          <cell r="AJ52" t="str">
            <v>NULL</v>
          </cell>
          <cell r="AK52">
            <v>8</v>
          </cell>
          <cell r="AL52" t="str">
            <v>NULL</v>
          </cell>
        </row>
        <row r="53">
          <cell r="A53">
            <v>102636</v>
          </cell>
          <cell r="B53">
            <v>3152064</v>
          </cell>
          <cell r="C53" t="str">
            <v>Lonesome Primary School</v>
          </cell>
          <cell r="D53" t="str">
            <v>London</v>
          </cell>
          <cell r="E53" t="str">
            <v>London</v>
          </cell>
          <cell r="F53" t="str">
            <v>Merton</v>
          </cell>
          <cell r="G53" t="str">
            <v>Mitcham and Morden</v>
          </cell>
          <cell r="H53" t="str">
            <v>CR4 1SD</v>
          </cell>
          <cell r="I53" t="str">
            <v>Community School</v>
          </cell>
          <cell r="J53" t="str">
            <v>Primary</v>
          </cell>
          <cell r="K53" t="str">
            <v>Does not have a sixth form</v>
          </cell>
          <cell r="L53">
            <v>10005771</v>
          </cell>
          <cell r="M53">
            <v>42297</v>
          </cell>
          <cell r="N53">
            <v>42298</v>
          </cell>
          <cell r="O53" t="str">
            <v>Requires Improvement S5 Reinspection Visit 1</v>
          </cell>
          <cell r="P53" t="str">
            <v>Schools - S5</v>
          </cell>
          <cell r="Q53" t="str">
            <v>NULL</v>
          </cell>
          <cell r="R53">
            <v>2</v>
          </cell>
          <cell r="S53" t="str">
            <v>NULL</v>
          </cell>
          <cell r="T53">
            <v>2</v>
          </cell>
          <cell r="U53">
            <v>2</v>
          </cell>
          <cell r="V53">
            <v>2</v>
          </cell>
          <cell r="W53">
            <v>2</v>
          </cell>
          <cell r="X53" t="str">
            <v>Yes</v>
          </cell>
          <cell r="Y53">
            <v>2</v>
          </cell>
          <cell r="Z53" t="str">
            <v>NULL</v>
          </cell>
          <cell r="AB53">
            <v>481</v>
          </cell>
          <cell r="AD53">
            <v>3</v>
          </cell>
          <cell r="AE53" t="str">
            <v>NULL</v>
          </cell>
          <cell r="AF53">
            <v>3</v>
          </cell>
          <cell r="AG53">
            <v>3</v>
          </cell>
          <cell r="AH53" t="str">
            <v>NULL</v>
          </cell>
          <cell r="AI53">
            <v>3</v>
          </cell>
          <cell r="AJ53" t="str">
            <v>NULL</v>
          </cell>
          <cell r="AK53" t="str">
            <v>NULL</v>
          </cell>
          <cell r="AL53" t="str">
            <v>NULL</v>
          </cell>
        </row>
        <row r="54">
          <cell r="A54">
            <v>102654</v>
          </cell>
        </row>
        <row r="55">
          <cell r="A55">
            <v>102674</v>
          </cell>
          <cell r="B55">
            <v>3154052</v>
          </cell>
          <cell r="C55" t="str">
            <v>Raynes Park High School</v>
          </cell>
          <cell r="D55" t="str">
            <v>London</v>
          </cell>
          <cell r="E55" t="str">
            <v>London</v>
          </cell>
          <cell r="F55" t="str">
            <v>Merton</v>
          </cell>
          <cell r="G55" t="str">
            <v>Wimbledon</v>
          </cell>
          <cell r="H55" t="str">
            <v>SW20 0JL</v>
          </cell>
          <cell r="I55" t="str">
            <v>Community School</v>
          </cell>
          <cell r="J55" t="str">
            <v>Secondary</v>
          </cell>
          <cell r="K55" t="str">
            <v>Has a sixth form</v>
          </cell>
          <cell r="L55">
            <v>10001980</v>
          </cell>
          <cell r="M55">
            <v>42290</v>
          </cell>
          <cell r="N55">
            <v>42291</v>
          </cell>
          <cell r="O55" t="str">
            <v>Requires Improvement S5 Reinspection Visit 1</v>
          </cell>
          <cell r="P55" t="str">
            <v>Schools - S5</v>
          </cell>
          <cell r="Q55" t="str">
            <v>NULL</v>
          </cell>
          <cell r="R55">
            <v>2</v>
          </cell>
          <cell r="S55" t="str">
            <v>NULL</v>
          </cell>
          <cell r="T55">
            <v>2</v>
          </cell>
          <cell r="U55">
            <v>2</v>
          </cell>
          <cell r="V55">
            <v>2</v>
          </cell>
          <cell r="W55">
            <v>2</v>
          </cell>
          <cell r="X55" t="str">
            <v>Yes</v>
          </cell>
          <cell r="Y55" t="str">
            <v>NULL</v>
          </cell>
          <cell r="Z55">
            <v>2</v>
          </cell>
          <cell r="AB55">
            <v>1082</v>
          </cell>
          <cell r="AD55">
            <v>3</v>
          </cell>
          <cell r="AE55" t="str">
            <v>NULL</v>
          </cell>
          <cell r="AF55">
            <v>3</v>
          </cell>
          <cell r="AG55">
            <v>3</v>
          </cell>
          <cell r="AH55" t="str">
            <v>NULL</v>
          </cell>
          <cell r="AI55">
            <v>3</v>
          </cell>
          <cell r="AJ55" t="str">
            <v>NULL</v>
          </cell>
          <cell r="AK55" t="str">
            <v>NULL</v>
          </cell>
          <cell r="AL55" t="str">
            <v>NULL</v>
          </cell>
        </row>
        <row r="56">
          <cell r="A56">
            <v>102698</v>
          </cell>
          <cell r="B56">
            <v>3157004</v>
          </cell>
          <cell r="C56" t="str">
            <v>Perseid School</v>
          </cell>
          <cell r="D56" t="str">
            <v>London</v>
          </cell>
          <cell r="E56" t="str">
            <v>London</v>
          </cell>
          <cell r="F56" t="str">
            <v>Merton</v>
          </cell>
          <cell r="G56" t="str">
            <v>Mitcham and Morden</v>
          </cell>
          <cell r="H56" t="str">
            <v>SM4 5LT</v>
          </cell>
          <cell r="I56" t="str">
            <v>Community Special School</v>
          </cell>
          <cell r="J56" t="str">
            <v>Not Applicable</v>
          </cell>
          <cell r="K56" t="str">
            <v>Has a sixth form</v>
          </cell>
          <cell r="L56">
            <v>10003521</v>
          </cell>
          <cell r="M56">
            <v>42339</v>
          </cell>
          <cell r="N56">
            <v>42339</v>
          </cell>
          <cell r="O56" t="str">
            <v>Maintained Academy and School Short inspection</v>
          </cell>
          <cell r="P56" t="str">
            <v>Schools - Short inspection</v>
          </cell>
          <cell r="Q56" t="str">
            <v>NULL</v>
          </cell>
          <cell r="R56" t="str">
            <v>NULL</v>
          </cell>
          <cell r="S56" t="str">
            <v>NULL</v>
          </cell>
          <cell r="T56" t="str">
            <v>NULL</v>
          </cell>
          <cell r="U56" t="str">
            <v>NULL</v>
          </cell>
          <cell r="V56" t="str">
            <v>NULL</v>
          </cell>
          <cell r="W56" t="str">
            <v>NULL</v>
          </cell>
          <cell r="X56" t="str">
            <v>Yes</v>
          </cell>
          <cell r="Y56" t="str">
            <v>NULL</v>
          </cell>
          <cell r="Z56" t="str">
            <v>NULL</v>
          </cell>
          <cell r="AB56">
            <v>119</v>
          </cell>
          <cell r="AD56">
            <v>1</v>
          </cell>
          <cell r="AE56" t="str">
            <v>NULL</v>
          </cell>
          <cell r="AF56">
            <v>1</v>
          </cell>
          <cell r="AG56">
            <v>1</v>
          </cell>
          <cell r="AH56" t="str">
            <v>NULL</v>
          </cell>
          <cell r="AI56">
            <v>1</v>
          </cell>
          <cell r="AJ56" t="str">
            <v>NULL</v>
          </cell>
          <cell r="AK56">
            <v>8</v>
          </cell>
          <cell r="AL56" t="str">
            <v>NULL</v>
          </cell>
        </row>
        <row r="57">
          <cell r="A57">
            <v>102716</v>
          </cell>
          <cell r="B57">
            <v>3162015</v>
          </cell>
          <cell r="C57" t="str">
            <v>Dersingham Primary School</v>
          </cell>
          <cell r="D57" t="str">
            <v>London</v>
          </cell>
          <cell r="E57" t="str">
            <v>London</v>
          </cell>
          <cell r="F57" t="str">
            <v>Newham</v>
          </cell>
          <cell r="G57" t="str">
            <v>East Ham</v>
          </cell>
          <cell r="H57" t="str">
            <v>E12 5QJ</v>
          </cell>
          <cell r="I57" t="str">
            <v>Community School</v>
          </cell>
          <cell r="J57" t="str">
            <v>Primary</v>
          </cell>
          <cell r="K57" t="str">
            <v>Does not have a sixth form</v>
          </cell>
          <cell r="L57">
            <v>10005494</v>
          </cell>
          <cell r="M57">
            <v>42285</v>
          </cell>
          <cell r="N57">
            <v>42285</v>
          </cell>
          <cell r="O57" t="str">
            <v>Maintained Academy and School Short inspection</v>
          </cell>
          <cell r="P57" t="str">
            <v>Schools - Short inspection</v>
          </cell>
          <cell r="Q57" t="str">
            <v>NULL</v>
          </cell>
          <cell r="R57" t="str">
            <v>NULL</v>
          </cell>
          <cell r="S57" t="str">
            <v>NULL</v>
          </cell>
          <cell r="T57" t="str">
            <v>NULL</v>
          </cell>
          <cell r="U57" t="str">
            <v>NULL</v>
          </cell>
          <cell r="V57" t="str">
            <v>NULL</v>
          </cell>
          <cell r="W57" t="str">
            <v>NULL</v>
          </cell>
          <cell r="X57" t="str">
            <v>Yes</v>
          </cell>
          <cell r="Y57" t="str">
            <v>NULL</v>
          </cell>
          <cell r="Z57" t="str">
            <v>NULL</v>
          </cell>
          <cell r="AB57">
            <v>668</v>
          </cell>
          <cell r="AD57">
            <v>2</v>
          </cell>
          <cell r="AE57" t="str">
            <v>NULL</v>
          </cell>
          <cell r="AF57">
            <v>2</v>
          </cell>
          <cell r="AG57">
            <v>2</v>
          </cell>
          <cell r="AH57" t="str">
            <v>NULL</v>
          </cell>
          <cell r="AI57">
            <v>2</v>
          </cell>
          <cell r="AJ57" t="str">
            <v>NULL</v>
          </cell>
          <cell r="AK57">
            <v>3</v>
          </cell>
          <cell r="AL57">
            <v>9</v>
          </cell>
        </row>
        <row r="58">
          <cell r="A58">
            <v>102729</v>
          </cell>
          <cell r="B58">
            <v>3162038</v>
          </cell>
          <cell r="C58" t="str">
            <v>Manor Primary School</v>
          </cell>
          <cell r="D58" t="str">
            <v>London</v>
          </cell>
          <cell r="E58" t="str">
            <v>London</v>
          </cell>
          <cell r="F58" t="str">
            <v>Newham</v>
          </cell>
          <cell r="G58" t="str">
            <v>West Ham</v>
          </cell>
          <cell r="H58" t="str">
            <v>E15 3BA</v>
          </cell>
          <cell r="I58" t="str">
            <v>Community School</v>
          </cell>
          <cell r="J58" t="str">
            <v>Primary</v>
          </cell>
          <cell r="K58" t="str">
            <v>Does not have a sixth form</v>
          </cell>
          <cell r="L58">
            <v>10007629</v>
          </cell>
          <cell r="M58">
            <v>42272</v>
          </cell>
          <cell r="N58">
            <v>42272</v>
          </cell>
          <cell r="O58" t="str">
            <v>Requires Improvement monitoring Visit 1</v>
          </cell>
          <cell r="P58" t="str">
            <v>Schools - S8</v>
          </cell>
          <cell r="Q58" t="str">
            <v>NULL</v>
          </cell>
          <cell r="R58" t="str">
            <v>NULL</v>
          </cell>
          <cell r="S58" t="str">
            <v>NULL</v>
          </cell>
          <cell r="T58" t="str">
            <v>NULL</v>
          </cell>
          <cell r="U58" t="str">
            <v>NULL</v>
          </cell>
          <cell r="V58" t="str">
            <v>NULL</v>
          </cell>
          <cell r="W58" t="str">
            <v>NULL</v>
          </cell>
          <cell r="X58" t="str">
            <v>NULL</v>
          </cell>
          <cell r="Y58" t="str">
            <v>NULL</v>
          </cell>
          <cell r="Z58" t="str">
            <v>NULL</v>
          </cell>
          <cell r="AB58">
            <v>386</v>
          </cell>
          <cell r="AD58">
            <v>3</v>
          </cell>
          <cell r="AE58" t="str">
            <v>NULL</v>
          </cell>
          <cell r="AF58">
            <v>3</v>
          </cell>
          <cell r="AG58">
            <v>3</v>
          </cell>
          <cell r="AH58" t="str">
            <v>NULL</v>
          </cell>
          <cell r="AI58">
            <v>3</v>
          </cell>
          <cell r="AJ58" t="str">
            <v>NULL</v>
          </cell>
          <cell r="AK58">
            <v>2</v>
          </cell>
          <cell r="AL58">
            <v>9</v>
          </cell>
        </row>
        <row r="59">
          <cell r="A59">
            <v>102751</v>
          </cell>
          <cell r="B59">
            <v>3162077</v>
          </cell>
          <cell r="C59" t="str">
            <v>Winsor Primary School</v>
          </cell>
          <cell r="D59" t="str">
            <v>London</v>
          </cell>
          <cell r="E59" t="str">
            <v>London</v>
          </cell>
          <cell r="F59" t="str">
            <v>Newham</v>
          </cell>
          <cell r="G59" t="str">
            <v>East Ham</v>
          </cell>
          <cell r="H59" t="str">
            <v>E6 5NA</v>
          </cell>
          <cell r="I59" t="str">
            <v>Community School</v>
          </cell>
          <cell r="J59" t="str">
            <v>Primary</v>
          </cell>
          <cell r="K59" t="str">
            <v>Does not have a sixth form</v>
          </cell>
          <cell r="L59">
            <v>10005721</v>
          </cell>
          <cell r="M59">
            <v>42269</v>
          </cell>
          <cell r="N59">
            <v>42271</v>
          </cell>
          <cell r="O59" t="str">
            <v>Maintained Academy and School Short inspection</v>
          </cell>
          <cell r="P59" t="str">
            <v>Schools - S5</v>
          </cell>
          <cell r="Q59" t="str">
            <v>NULL</v>
          </cell>
          <cell r="R59">
            <v>3</v>
          </cell>
          <cell r="S59" t="str">
            <v>NULL</v>
          </cell>
          <cell r="T59">
            <v>3</v>
          </cell>
          <cell r="U59">
            <v>3</v>
          </cell>
          <cell r="V59">
            <v>3</v>
          </cell>
          <cell r="W59">
            <v>3</v>
          </cell>
          <cell r="X59" t="str">
            <v>Yes</v>
          </cell>
          <cell r="Y59">
            <v>2</v>
          </cell>
          <cell r="Z59" t="str">
            <v>NULL</v>
          </cell>
          <cell r="AB59">
            <v>603</v>
          </cell>
          <cell r="AD59">
            <v>2</v>
          </cell>
          <cell r="AE59" t="str">
            <v>NULL</v>
          </cell>
          <cell r="AF59">
            <v>2</v>
          </cell>
          <cell r="AG59">
            <v>2</v>
          </cell>
          <cell r="AH59" t="str">
            <v>NULL</v>
          </cell>
          <cell r="AI59">
            <v>2</v>
          </cell>
          <cell r="AJ59" t="str">
            <v>NULL</v>
          </cell>
          <cell r="AK59">
            <v>8</v>
          </cell>
          <cell r="AL59" t="str">
            <v>NULL</v>
          </cell>
        </row>
        <row r="60">
          <cell r="A60">
            <v>102759</v>
          </cell>
          <cell r="B60">
            <v>3162090</v>
          </cell>
          <cell r="C60" t="str">
            <v>Ellen Wilkinson Primary School</v>
          </cell>
          <cell r="D60" t="str">
            <v>London</v>
          </cell>
          <cell r="E60" t="str">
            <v>London</v>
          </cell>
          <cell r="F60" t="str">
            <v>Newham</v>
          </cell>
          <cell r="G60" t="str">
            <v>West Ham</v>
          </cell>
          <cell r="H60" t="str">
            <v>E6 5UP</v>
          </cell>
          <cell r="I60" t="str">
            <v>Community School</v>
          </cell>
          <cell r="J60" t="str">
            <v>Primary</v>
          </cell>
          <cell r="K60" t="str">
            <v>Does not have a sixth form</v>
          </cell>
          <cell r="L60">
            <v>10005728</v>
          </cell>
          <cell r="M60">
            <v>42339</v>
          </cell>
          <cell r="N60">
            <v>42339</v>
          </cell>
          <cell r="O60" t="str">
            <v>Maintained Academy and School Short inspection</v>
          </cell>
          <cell r="P60" t="str">
            <v>Schools - Short inspection</v>
          </cell>
          <cell r="Q60" t="str">
            <v>NULL</v>
          </cell>
          <cell r="R60" t="str">
            <v>NULL</v>
          </cell>
          <cell r="S60" t="str">
            <v>NULL</v>
          </cell>
          <cell r="T60" t="str">
            <v>NULL</v>
          </cell>
          <cell r="U60" t="str">
            <v>NULL</v>
          </cell>
          <cell r="V60" t="str">
            <v>NULL</v>
          </cell>
          <cell r="W60" t="str">
            <v>NULL</v>
          </cell>
          <cell r="X60" t="str">
            <v>Yes</v>
          </cell>
          <cell r="Y60" t="str">
            <v>NULL</v>
          </cell>
          <cell r="Z60" t="str">
            <v>NULL</v>
          </cell>
          <cell r="AB60">
            <v>488</v>
          </cell>
          <cell r="AD60">
            <v>2</v>
          </cell>
          <cell r="AE60" t="str">
            <v>NULL</v>
          </cell>
          <cell r="AF60">
            <v>2</v>
          </cell>
          <cell r="AG60">
            <v>2</v>
          </cell>
          <cell r="AH60" t="str">
            <v>NULL</v>
          </cell>
          <cell r="AI60">
            <v>2</v>
          </cell>
          <cell r="AJ60" t="str">
            <v>NULL</v>
          </cell>
          <cell r="AK60">
            <v>2</v>
          </cell>
          <cell r="AL60">
            <v>9</v>
          </cell>
        </row>
        <row r="61">
          <cell r="A61">
            <v>102760</v>
          </cell>
          <cell r="B61">
            <v>3162091</v>
          </cell>
          <cell r="C61" t="str">
            <v>Cleves Primary School</v>
          </cell>
          <cell r="D61" t="str">
            <v>London</v>
          </cell>
          <cell r="E61" t="str">
            <v>London</v>
          </cell>
          <cell r="F61" t="str">
            <v>Newham</v>
          </cell>
          <cell r="G61" t="str">
            <v>East Ham</v>
          </cell>
          <cell r="H61" t="str">
            <v>E6 1QP</v>
          </cell>
          <cell r="I61" t="str">
            <v>Community School</v>
          </cell>
          <cell r="J61" t="str">
            <v>Primary</v>
          </cell>
          <cell r="K61" t="str">
            <v>Does not have a sixth form</v>
          </cell>
          <cell r="L61">
            <v>10001976</v>
          </cell>
          <cell r="M61">
            <v>42311</v>
          </cell>
          <cell r="N61">
            <v>42312</v>
          </cell>
          <cell r="O61" t="str">
            <v>Requires Improvement S5 Reinspection Visit 1</v>
          </cell>
          <cell r="P61" t="str">
            <v>Schools - S5</v>
          </cell>
          <cell r="Q61" t="str">
            <v>NULL</v>
          </cell>
          <cell r="R61">
            <v>1</v>
          </cell>
          <cell r="S61" t="str">
            <v>NULL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 t="str">
            <v>Yes</v>
          </cell>
          <cell r="Y61">
            <v>1</v>
          </cell>
          <cell r="Z61" t="str">
            <v>NULL</v>
          </cell>
          <cell r="AB61">
            <v>497</v>
          </cell>
          <cell r="AD61">
            <v>3</v>
          </cell>
          <cell r="AE61" t="str">
            <v>NULL</v>
          </cell>
          <cell r="AF61">
            <v>3</v>
          </cell>
          <cell r="AG61">
            <v>3</v>
          </cell>
          <cell r="AH61" t="str">
            <v>NULL</v>
          </cell>
          <cell r="AI61">
            <v>3</v>
          </cell>
          <cell r="AJ61" t="str">
            <v>NULL</v>
          </cell>
          <cell r="AK61" t="str">
            <v>NULL</v>
          </cell>
          <cell r="AL61" t="str">
            <v>NULL</v>
          </cell>
        </row>
        <row r="62">
          <cell r="A62">
            <v>102812</v>
          </cell>
          <cell r="B62">
            <v>3172031</v>
          </cell>
          <cell r="C62" t="str">
            <v>Newbury Park Primary School</v>
          </cell>
          <cell r="D62" t="str">
            <v>London</v>
          </cell>
          <cell r="E62" t="str">
            <v>London</v>
          </cell>
          <cell r="F62" t="str">
            <v>Redbridge</v>
          </cell>
          <cell r="G62" t="str">
            <v>Ilford North</v>
          </cell>
          <cell r="H62" t="str">
            <v>IG2 7LB</v>
          </cell>
          <cell r="I62" t="str">
            <v>Community School</v>
          </cell>
          <cell r="J62" t="str">
            <v>Primary</v>
          </cell>
          <cell r="K62" t="str">
            <v>Does not have a sixth form</v>
          </cell>
          <cell r="L62">
            <v>10001260</v>
          </cell>
          <cell r="M62">
            <v>42311</v>
          </cell>
          <cell r="N62">
            <v>42311</v>
          </cell>
          <cell r="O62" t="str">
            <v>Maintained Academy and School Short inspection</v>
          </cell>
          <cell r="P62" t="str">
            <v>Schools - Short inspection</v>
          </cell>
          <cell r="Q62" t="str">
            <v>NULL</v>
          </cell>
          <cell r="R62" t="str">
            <v>NULL</v>
          </cell>
          <cell r="S62" t="str">
            <v>NULL</v>
          </cell>
          <cell r="T62" t="str">
            <v>NULL</v>
          </cell>
          <cell r="U62" t="str">
            <v>NULL</v>
          </cell>
          <cell r="V62" t="str">
            <v>NULL</v>
          </cell>
          <cell r="W62" t="str">
            <v>NULL</v>
          </cell>
          <cell r="X62" t="str">
            <v>Yes</v>
          </cell>
          <cell r="Y62" t="str">
            <v>NULL</v>
          </cell>
          <cell r="Z62" t="str">
            <v>NULL</v>
          </cell>
          <cell r="AB62">
            <v>935</v>
          </cell>
          <cell r="AD62">
            <v>2</v>
          </cell>
          <cell r="AE62" t="str">
            <v>NULL</v>
          </cell>
          <cell r="AF62">
            <v>2</v>
          </cell>
          <cell r="AG62">
            <v>2</v>
          </cell>
          <cell r="AH62" t="str">
            <v>NULL</v>
          </cell>
          <cell r="AI62">
            <v>2</v>
          </cell>
          <cell r="AJ62" t="str">
            <v>NULL</v>
          </cell>
          <cell r="AK62">
            <v>3</v>
          </cell>
          <cell r="AL62">
            <v>9</v>
          </cell>
        </row>
        <row r="63">
          <cell r="A63">
            <v>102849</v>
          </cell>
          <cell r="B63">
            <v>3174006</v>
          </cell>
          <cell r="C63" t="str">
            <v>Caterham High School</v>
          </cell>
          <cell r="D63" t="str">
            <v>London</v>
          </cell>
          <cell r="E63" t="str">
            <v>London</v>
          </cell>
          <cell r="F63" t="str">
            <v>Redbridge</v>
          </cell>
          <cell r="G63" t="str">
            <v>Ilford North</v>
          </cell>
          <cell r="H63" t="str">
            <v>IG5 0QW</v>
          </cell>
          <cell r="I63" t="str">
            <v>Community School</v>
          </cell>
          <cell r="J63" t="str">
            <v>Secondary</v>
          </cell>
          <cell r="K63" t="str">
            <v>Has a sixth form</v>
          </cell>
          <cell r="L63">
            <v>10009392</v>
          </cell>
          <cell r="M63">
            <v>42353</v>
          </cell>
          <cell r="N63">
            <v>42353</v>
          </cell>
          <cell r="O63" t="str">
            <v>S8 No Formal Designation Visit</v>
          </cell>
          <cell r="P63" t="str">
            <v>Schools - S8</v>
          </cell>
          <cell r="Q63" t="str">
            <v>NULL</v>
          </cell>
          <cell r="R63" t="str">
            <v>NULL</v>
          </cell>
          <cell r="S63" t="str">
            <v>NULL</v>
          </cell>
          <cell r="T63" t="str">
            <v>NULL</v>
          </cell>
          <cell r="U63" t="str">
            <v>NULL</v>
          </cell>
          <cell r="V63" t="str">
            <v>NULL</v>
          </cell>
          <cell r="W63" t="str">
            <v>NULL</v>
          </cell>
          <cell r="X63" t="str">
            <v>Met</v>
          </cell>
          <cell r="Y63" t="str">
            <v>NULL</v>
          </cell>
          <cell r="Z63" t="str">
            <v>NULL</v>
          </cell>
          <cell r="AB63">
            <v>1216</v>
          </cell>
          <cell r="AD63">
            <v>2</v>
          </cell>
          <cell r="AE63" t="str">
            <v>NULL</v>
          </cell>
          <cell r="AF63">
            <v>2</v>
          </cell>
          <cell r="AG63">
            <v>2</v>
          </cell>
          <cell r="AH63" t="str">
            <v>NULL</v>
          </cell>
          <cell r="AI63">
            <v>2</v>
          </cell>
          <cell r="AJ63" t="str">
            <v>NULL</v>
          </cell>
          <cell r="AK63">
            <v>9</v>
          </cell>
          <cell r="AL63">
            <v>3</v>
          </cell>
        </row>
        <row r="64">
          <cell r="A64">
            <v>102851</v>
          </cell>
          <cell r="B64">
            <v>3174021</v>
          </cell>
          <cell r="C64" t="str">
            <v>Wanstead High School</v>
          </cell>
          <cell r="D64" t="str">
            <v>London</v>
          </cell>
          <cell r="E64" t="str">
            <v>London</v>
          </cell>
          <cell r="F64" t="str">
            <v>Redbridge</v>
          </cell>
          <cell r="G64" t="str">
            <v>Leyton and Wanstead</v>
          </cell>
          <cell r="H64" t="str">
            <v>E11 2JZ</v>
          </cell>
          <cell r="I64" t="str">
            <v>Community School</v>
          </cell>
          <cell r="J64" t="str">
            <v>Secondary</v>
          </cell>
          <cell r="K64" t="str">
            <v>Has a sixth form</v>
          </cell>
          <cell r="L64">
            <v>10005765</v>
          </cell>
          <cell r="M64">
            <v>42298</v>
          </cell>
          <cell r="N64">
            <v>42299</v>
          </cell>
          <cell r="O64" t="str">
            <v>Requires Improvement S5 Reinspection Visit 1</v>
          </cell>
          <cell r="P64" t="str">
            <v>Schools - S5</v>
          </cell>
          <cell r="Q64" t="str">
            <v>NULL</v>
          </cell>
          <cell r="R64">
            <v>2</v>
          </cell>
          <cell r="S64" t="str">
            <v>NULL</v>
          </cell>
          <cell r="T64">
            <v>2</v>
          </cell>
          <cell r="U64">
            <v>2</v>
          </cell>
          <cell r="V64">
            <v>2</v>
          </cell>
          <cell r="W64">
            <v>2</v>
          </cell>
          <cell r="X64" t="str">
            <v>Yes</v>
          </cell>
          <cell r="Y64" t="str">
            <v>NULL</v>
          </cell>
          <cell r="Z64">
            <v>2</v>
          </cell>
          <cell r="AB64">
            <v>1551</v>
          </cell>
          <cell r="AD64">
            <v>3</v>
          </cell>
          <cell r="AE64" t="str">
            <v>NULL</v>
          </cell>
          <cell r="AF64">
            <v>3</v>
          </cell>
          <cell r="AG64">
            <v>3</v>
          </cell>
          <cell r="AH64" t="str">
            <v>NULL</v>
          </cell>
          <cell r="AI64">
            <v>3</v>
          </cell>
          <cell r="AJ64" t="str">
            <v>NULL</v>
          </cell>
          <cell r="AK64" t="str">
            <v>NULL</v>
          </cell>
          <cell r="AL64" t="str">
            <v>NULL</v>
          </cell>
        </row>
        <row r="65">
          <cell r="A65">
            <v>102882</v>
          </cell>
          <cell r="B65">
            <v>3181001</v>
          </cell>
          <cell r="C65" t="str">
            <v>Windham Nursery School</v>
          </cell>
          <cell r="D65" t="str">
            <v>London</v>
          </cell>
          <cell r="E65" t="str">
            <v>London</v>
          </cell>
          <cell r="F65" t="str">
            <v>Richmond upon Thames</v>
          </cell>
          <cell r="G65" t="str">
            <v>Richmond Park</v>
          </cell>
          <cell r="H65" t="str">
            <v>TW9 2HP</v>
          </cell>
          <cell r="I65" t="str">
            <v>LA Nursery School</v>
          </cell>
          <cell r="J65" t="str">
            <v>Nursery</v>
          </cell>
          <cell r="K65" t="str">
            <v>Not applicable</v>
          </cell>
          <cell r="L65">
            <v>10001286</v>
          </cell>
          <cell r="M65">
            <v>42333</v>
          </cell>
          <cell r="N65">
            <v>42333</v>
          </cell>
          <cell r="O65" t="str">
            <v>Maintained Academy and School Short inspection</v>
          </cell>
          <cell r="P65" t="str">
            <v>Schools - Short inspection</v>
          </cell>
          <cell r="Q65" t="str">
            <v>NULL</v>
          </cell>
          <cell r="R65" t="str">
            <v>NULL</v>
          </cell>
          <cell r="S65" t="str">
            <v>NULL</v>
          </cell>
          <cell r="T65" t="str">
            <v>NULL</v>
          </cell>
          <cell r="U65" t="str">
            <v>NULL</v>
          </cell>
          <cell r="V65" t="str">
            <v>NULL</v>
          </cell>
          <cell r="W65" t="str">
            <v>NULL</v>
          </cell>
          <cell r="X65" t="str">
            <v>Yes</v>
          </cell>
          <cell r="Y65" t="str">
            <v>NULL</v>
          </cell>
          <cell r="Z65" t="str">
            <v>NULL</v>
          </cell>
          <cell r="AB65">
            <v>86</v>
          </cell>
          <cell r="AD65">
            <v>1</v>
          </cell>
          <cell r="AE65" t="str">
            <v>NULL</v>
          </cell>
          <cell r="AF65">
            <v>1</v>
          </cell>
          <cell r="AG65">
            <v>1</v>
          </cell>
          <cell r="AH65" t="str">
            <v>NULL</v>
          </cell>
          <cell r="AI65">
            <v>1</v>
          </cell>
          <cell r="AJ65" t="str">
            <v>NULL</v>
          </cell>
          <cell r="AK65" t="str">
            <v>NULL</v>
          </cell>
          <cell r="AL65" t="str">
            <v>NULL</v>
          </cell>
        </row>
        <row r="66">
          <cell r="A66">
            <v>102904</v>
          </cell>
          <cell r="B66">
            <v>3182035</v>
          </cell>
          <cell r="C66" t="str">
            <v>Buckingham Primary School</v>
          </cell>
          <cell r="D66" t="str">
            <v>London</v>
          </cell>
          <cell r="E66" t="str">
            <v>London</v>
          </cell>
          <cell r="F66" t="str">
            <v>Richmond upon Thames</v>
          </cell>
          <cell r="G66" t="str">
            <v>Twickenham</v>
          </cell>
          <cell r="H66" t="str">
            <v>TW12 3LT</v>
          </cell>
          <cell r="I66" t="str">
            <v>Community School</v>
          </cell>
          <cell r="J66" t="str">
            <v>Primary</v>
          </cell>
          <cell r="K66" t="str">
            <v>Does not have a sixth form</v>
          </cell>
          <cell r="L66">
            <v>10001972</v>
          </cell>
          <cell r="M66">
            <v>42277</v>
          </cell>
          <cell r="N66">
            <v>42278</v>
          </cell>
          <cell r="O66" t="str">
            <v>Requires Improvement S5 Reinspection Visit 1</v>
          </cell>
          <cell r="P66" t="str">
            <v>Schools - S5</v>
          </cell>
          <cell r="Q66" t="str">
            <v>NULL</v>
          </cell>
          <cell r="R66">
            <v>2</v>
          </cell>
          <cell r="S66" t="str">
            <v>NULL</v>
          </cell>
          <cell r="T66">
            <v>2</v>
          </cell>
          <cell r="U66">
            <v>2</v>
          </cell>
          <cell r="V66">
            <v>2</v>
          </cell>
          <cell r="W66">
            <v>2</v>
          </cell>
          <cell r="X66" t="str">
            <v>Yes</v>
          </cell>
          <cell r="Y66">
            <v>2</v>
          </cell>
          <cell r="Z66" t="str">
            <v>NULL</v>
          </cell>
          <cell r="AB66">
            <v>556</v>
          </cell>
          <cell r="AD66">
            <v>3</v>
          </cell>
          <cell r="AE66" t="str">
            <v>NULL</v>
          </cell>
          <cell r="AF66">
            <v>3</v>
          </cell>
          <cell r="AG66">
            <v>3</v>
          </cell>
          <cell r="AH66" t="str">
            <v>NULL</v>
          </cell>
          <cell r="AI66">
            <v>3</v>
          </cell>
          <cell r="AJ66" t="str">
            <v>NULL</v>
          </cell>
          <cell r="AK66" t="str">
            <v>NULL</v>
          </cell>
          <cell r="AL66" t="str">
            <v>NULL</v>
          </cell>
        </row>
        <row r="67">
          <cell r="A67">
            <v>102996</v>
          </cell>
          <cell r="B67">
            <v>3193503</v>
          </cell>
          <cell r="C67" t="str">
            <v>St Elphege's RC Junior School</v>
          </cell>
          <cell r="D67" t="str">
            <v>London</v>
          </cell>
          <cell r="E67" t="str">
            <v>London</v>
          </cell>
          <cell r="F67" t="str">
            <v>Sutton</v>
          </cell>
          <cell r="G67" t="str">
            <v>Carshalton and Wallington</v>
          </cell>
          <cell r="H67" t="str">
            <v>SM6 9HY</v>
          </cell>
          <cell r="I67" t="str">
            <v>Voluntary Aided School</v>
          </cell>
          <cell r="J67" t="str">
            <v>Primary</v>
          </cell>
          <cell r="K67" t="str">
            <v>Does not have a sixth form</v>
          </cell>
          <cell r="L67">
            <v>10001383</v>
          </cell>
          <cell r="M67">
            <v>42290</v>
          </cell>
          <cell r="N67">
            <v>42290</v>
          </cell>
          <cell r="O67" t="str">
            <v>Maintained Academy and School Short inspection</v>
          </cell>
          <cell r="P67" t="str">
            <v>Schools - S5</v>
          </cell>
          <cell r="Q67" t="str">
            <v>NULL</v>
          </cell>
          <cell r="R67">
            <v>1</v>
          </cell>
          <cell r="S67" t="str">
            <v>NULL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 t="str">
            <v>Yes</v>
          </cell>
          <cell r="Y67" t="str">
            <v>NULL</v>
          </cell>
          <cell r="Z67" t="str">
            <v>NULL</v>
          </cell>
          <cell r="AB67">
            <v>255</v>
          </cell>
          <cell r="AD67">
            <v>2</v>
          </cell>
          <cell r="AE67" t="str">
            <v>NULL</v>
          </cell>
          <cell r="AF67">
            <v>2</v>
          </cell>
          <cell r="AG67">
            <v>2</v>
          </cell>
          <cell r="AH67" t="str">
            <v>NULL</v>
          </cell>
          <cell r="AI67">
            <v>2</v>
          </cell>
          <cell r="AJ67" t="str">
            <v>NULL</v>
          </cell>
          <cell r="AK67">
            <v>9</v>
          </cell>
          <cell r="AL67">
            <v>9</v>
          </cell>
        </row>
        <row r="68">
          <cell r="A68">
            <v>103003</v>
          </cell>
          <cell r="B68">
            <v>3194015</v>
          </cell>
          <cell r="C68" t="str">
            <v>Stanley Park High School</v>
          </cell>
          <cell r="D68" t="str">
            <v>London</v>
          </cell>
          <cell r="E68" t="str">
            <v>London</v>
          </cell>
          <cell r="F68" t="str">
            <v>Sutton</v>
          </cell>
          <cell r="G68" t="str">
            <v>Carshalton and Wallington</v>
          </cell>
          <cell r="H68" t="str">
            <v>SM5 4NS</v>
          </cell>
          <cell r="I68" t="str">
            <v>Community School</v>
          </cell>
          <cell r="J68" t="str">
            <v>Secondary</v>
          </cell>
          <cell r="K68" t="str">
            <v>Has a sixth form</v>
          </cell>
          <cell r="L68">
            <v>10006373</v>
          </cell>
          <cell r="M68">
            <v>42312</v>
          </cell>
          <cell r="N68">
            <v>42313</v>
          </cell>
          <cell r="O68" t="str">
            <v>Requires Improvement S5 Reinspection Visit 1</v>
          </cell>
          <cell r="P68" t="str">
            <v>Schools - S5</v>
          </cell>
          <cell r="Q68" t="str">
            <v>NULL</v>
          </cell>
          <cell r="R68">
            <v>2</v>
          </cell>
          <cell r="S68" t="str">
            <v>NULL</v>
          </cell>
          <cell r="T68">
            <v>2</v>
          </cell>
          <cell r="U68">
            <v>2</v>
          </cell>
          <cell r="V68">
            <v>1</v>
          </cell>
          <cell r="W68">
            <v>2</v>
          </cell>
          <cell r="X68" t="str">
            <v>Yes</v>
          </cell>
          <cell r="Y68" t="str">
            <v>NULL</v>
          </cell>
          <cell r="Z68">
            <v>2</v>
          </cell>
          <cell r="AB68">
            <v>1171</v>
          </cell>
          <cell r="AD68">
            <v>3</v>
          </cell>
          <cell r="AE68" t="str">
            <v>NULL</v>
          </cell>
          <cell r="AF68">
            <v>3</v>
          </cell>
          <cell r="AG68">
            <v>2</v>
          </cell>
          <cell r="AH68" t="str">
            <v>NULL</v>
          </cell>
          <cell r="AI68">
            <v>2</v>
          </cell>
          <cell r="AJ68" t="str">
            <v>NULL</v>
          </cell>
          <cell r="AK68" t="str">
            <v>NULL</v>
          </cell>
          <cell r="AL68" t="str">
            <v>NULL</v>
          </cell>
        </row>
        <row r="69">
          <cell r="A69">
            <v>103030</v>
          </cell>
          <cell r="B69">
            <v>3201004</v>
          </cell>
          <cell r="C69" t="str">
            <v>Acacia Nursery</v>
          </cell>
          <cell r="D69" t="str">
            <v>London</v>
          </cell>
          <cell r="E69" t="str">
            <v>London</v>
          </cell>
          <cell r="F69" t="str">
            <v>Waltham Forest</v>
          </cell>
          <cell r="G69" t="str">
            <v>Leyton and Wanstead</v>
          </cell>
          <cell r="H69" t="str">
            <v>E11 3HF</v>
          </cell>
          <cell r="I69" t="str">
            <v>LA Nursery School</v>
          </cell>
          <cell r="J69" t="str">
            <v>Nursery</v>
          </cell>
          <cell r="K69" t="str">
            <v>Not applicable</v>
          </cell>
          <cell r="L69">
            <v>10004137</v>
          </cell>
          <cell r="M69">
            <v>42276</v>
          </cell>
          <cell r="N69">
            <v>42277</v>
          </cell>
          <cell r="O69" t="str">
            <v>Schools into Special Measures Visit 2</v>
          </cell>
          <cell r="P69" t="str">
            <v>Schools - S8</v>
          </cell>
          <cell r="Q69" t="str">
            <v>NULL</v>
          </cell>
          <cell r="R69" t="str">
            <v>NULL</v>
          </cell>
          <cell r="S69" t="str">
            <v>NULL</v>
          </cell>
          <cell r="T69" t="str">
            <v>NULL</v>
          </cell>
          <cell r="U69" t="str">
            <v>NULL</v>
          </cell>
          <cell r="V69" t="str">
            <v>NULL</v>
          </cell>
          <cell r="W69" t="str">
            <v>NULL</v>
          </cell>
          <cell r="X69" t="str">
            <v>NULL</v>
          </cell>
          <cell r="Y69" t="str">
            <v>NULL</v>
          </cell>
          <cell r="Z69" t="str">
            <v>NULL</v>
          </cell>
          <cell r="AB69">
            <v>130</v>
          </cell>
          <cell r="AD69">
            <v>4</v>
          </cell>
          <cell r="AE69" t="str">
            <v>NULL</v>
          </cell>
          <cell r="AF69">
            <v>4</v>
          </cell>
          <cell r="AG69">
            <v>4</v>
          </cell>
          <cell r="AH69" t="str">
            <v>NULL</v>
          </cell>
          <cell r="AI69">
            <v>4</v>
          </cell>
          <cell r="AJ69" t="str">
            <v>NULL</v>
          </cell>
          <cell r="AK69">
            <v>4</v>
          </cell>
          <cell r="AL69">
            <v>9</v>
          </cell>
        </row>
        <row r="70">
          <cell r="A70">
            <v>103035</v>
          </cell>
          <cell r="B70">
            <v>3202004</v>
          </cell>
          <cell r="C70" t="str">
            <v>Longshaw Primary School</v>
          </cell>
          <cell r="D70" t="str">
            <v>London</v>
          </cell>
          <cell r="E70" t="str">
            <v>London</v>
          </cell>
          <cell r="F70" t="str">
            <v>Waltham Forest</v>
          </cell>
          <cell r="G70" t="str">
            <v>Chingford and Woodford Green</v>
          </cell>
          <cell r="H70" t="str">
            <v>E4 6LH</v>
          </cell>
          <cell r="I70" t="str">
            <v>Community School</v>
          </cell>
          <cell r="J70" t="str">
            <v>Primary</v>
          </cell>
          <cell r="K70" t="str">
            <v>Does not have a sixth form</v>
          </cell>
          <cell r="L70">
            <v>10007994</v>
          </cell>
          <cell r="M70">
            <v>42311</v>
          </cell>
          <cell r="N70">
            <v>42312</v>
          </cell>
          <cell r="O70" t="str">
            <v>Schools into Special Measures Visit 1</v>
          </cell>
          <cell r="P70" t="str">
            <v>Schools - S8</v>
          </cell>
          <cell r="Q70" t="str">
            <v>NULL</v>
          </cell>
          <cell r="R70" t="str">
            <v>NULL</v>
          </cell>
          <cell r="S70" t="str">
            <v>NULL</v>
          </cell>
          <cell r="T70" t="str">
            <v>NULL</v>
          </cell>
          <cell r="U70" t="str">
            <v>NULL</v>
          </cell>
          <cell r="V70" t="str">
            <v>NULL</v>
          </cell>
          <cell r="W70" t="str">
            <v>NULL</v>
          </cell>
          <cell r="X70" t="str">
            <v>NULL</v>
          </cell>
          <cell r="Y70" t="str">
            <v>NULL</v>
          </cell>
          <cell r="Z70" t="str">
            <v>NULL</v>
          </cell>
          <cell r="AB70">
            <v>461</v>
          </cell>
          <cell r="AD70">
            <v>4</v>
          </cell>
          <cell r="AE70" t="str">
            <v>NULL</v>
          </cell>
          <cell r="AF70">
            <v>4</v>
          </cell>
          <cell r="AG70">
            <v>4</v>
          </cell>
          <cell r="AH70" t="str">
            <v>NULL</v>
          </cell>
          <cell r="AI70">
            <v>4</v>
          </cell>
          <cell r="AJ70" t="str">
            <v>NULL</v>
          </cell>
          <cell r="AK70">
            <v>3</v>
          </cell>
          <cell r="AL70">
            <v>9</v>
          </cell>
        </row>
        <row r="71">
          <cell r="A71">
            <v>103073</v>
          </cell>
          <cell r="B71">
            <v>3202067</v>
          </cell>
          <cell r="C71" t="str">
            <v>Dawlish Primary School</v>
          </cell>
          <cell r="D71" t="str">
            <v>London</v>
          </cell>
          <cell r="E71" t="str">
            <v>London</v>
          </cell>
          <cell r="F71" t="str">
            <v>Waltham Forest</v>
          </cell>
          <cell r="G71" t="str">
            <v>Leyton and Wanstead</v>
          </cell>
          <cell r="H71" t="str">
            <v>E10 6NN</v>
          </cell>
          <cell r="I71" t="str">
            <v>Community School</v>
          </cell>
          <cell r="J71" t="str">
            <v>Primary</v>
          </cell>
          <cell r="K71" t="str">
            <v>Does not have a sixth form</v>
          </cell>
          <cell r="L71">
            <v>10005729</v>
          </cell>
          <cell r="M71">
            <v>42332</v>
          </cell>
          <cell r="N71">
            <v>42333</v>
          </cell>
          <cell r="O71" t="str">
            <v>Maintained Academy and School Short inspection</v>
          </cell>
          <cell r="P71" t="str">
            <v>Schools - S5</v>
          </cell>
          <cell r="Q71" t="str">
            <v>NULL</v>
          </cell>
          <cell r="R71">
            <v>3</v>
          </cell>
          <cell r="S71" t="str">
            <v>NULL</v>
          </cell>
          <cell r="T71">
            <v>3</v>
          </cell>
          <cell r="U71">
            <v>3</v>
          </cell>
          <cell r="V71">
            <v>2</v>
          </cell>
          <cell r="W71">
            <v>2</v>
          </cell>
          <cell r="X71" t="str">
            <v>Yes</v>
          </cell>
          <cell r="Y71">
            <v>2</v>
          </cell>
          <cell r="Z71" t="str">
            <v>NULL</v>
          </cell>
          <cell r="AB71">
            <v>244</v>
          </cell>
          <cell r="AD71">
            <v>2</v>
          </cell>
          <cell r="AE71" t="str">
            <v>NULL</v>
          </cell>
          <cell r="AF71">
            <v>2</v>
          </cell>
          <cell r="AG71">
            <v>2</v>
          </cell>
          <cell r="AH71" t="str">
            <v>NULL</v>
          </cell>
          <cell r="AI71">
            <v>2</v>
          </cell>
          <cell r="AJ71" t="str">
            <v>NULL</v>
          </cell>
          <cell r="AK71">
            <v>8</v>
          </cell>
          <cell r="AL71" t="str">
            <v>NULL</v>
          </cell>
        </row>
        <row r="72">
          <cell r="A72">
            <v>103094</v>
          </cell>
          <cell r="B72">
            <v>3204060</v>
          </cell>
          <cell r="C72" t="str">
            <v>Frederick Bremer School</v>
          </cell>
          <cell r="D72" t="str">
            <v>London</v>
          </cell>
          <cell r="E72" t="str">
            <v>London</v>
          </cell>
          <cell r="F72" t="str">
            <v>Waltham Forest</v>
          </cell>
          <cell r="G72" t="str">
            <v>Walthamstow</v>
          </cell>
          <cell r="H72" t="str">
            <v>E17 4EY</v>
          </cell>
          <cell r="I72" t="str">
            <v>Community School</v>
          </cell>
          <cell r="J72" t="str">
            <v>Secondary</v>
          </cell>
          <cell r="K72" t="str">
            <v>Does not have a sixth form</v>
          </cell>
          <cell r="L72">
            <v>10001965</v>
          </cell>
          <cell r="M72">
            <v>42346</v>
          </cell>
          <cell r="N72">
            <v>42347</v>
          </cell>
          <cell r="O72" t="str">
            <v>Requires Improvement S5 Reinspection Visit 1</v>
          </cell>
          <cell r="P72" t="str">
            <v>Schools - S5</v>
          </cell>
          <cell r="Q72" t="str">
            <v>NULL</v>
          </cell>
          <cell r="R72">
            <v>2</v>
          </cell>
          <cell r="S72" t="str">
            <v>NULL</v>
          </cell>
          <cell r="T72">
            <v>2</v>
          </cell>
          <cell r="U72">
            <v>2</v>
          </cell>
          <cell r="V72">
            <v>2</v>
          </cell>
          <cell r="W72">
            <v>2</v>
          </cell>
          <cell r="X72" t="str">
            <v>Yes</v>
          </cell>
          <cell r="Y72" t="str">
            <v>NULL</v>
          </cell>
          <cell r="Z72" t="str">
            <v>NULL</v>
          </cell>
          <cell r="AB72">
            <v>864</v>
          </cell>
          <cell r="AD72">
            <v>3</v>
          </cell>
          <cell r="AE72" t="str">
            <v>NULL</v>
          </cell>
          <cell r="AF72">
            <v>3</v>
          </cell>
          <cell r="AG72">
            <v>3</v>
          </cell>
          <cell r="AH72" t="str">
            <v>NULL</v>
          </cell>
          <cell r="AI72">
            <v>2</v>
          </cell>
          <cell r="AJ72" t="str">
            <v>NULL</v>
          </cell>
          <cell r="AK72" t="str">
            <v>NULL</v>
          </cell>
          <cell r="AL72" t="str">
            <v>NULL</v>
          </cell>
        </row>
        <row r="73">
          <cell r="A73">
            <v>103136</v>
          </cell>
          <cell r="B73">
            <v>3301023</v>
          </cell>
          <cell r="C73" t="str">
            <v>Jakeman Nursery School</v>
          </cell>
          <cell r="D73" t="str">
            <v>West Midlands</v>
          </cell>
          <cell r="E73" t="str">
            <v>West Midlands</v>
          </cell>
          <cell r="F73" t="str">
            <v>Birmingham</v>
          </cell>
          <cell r="G73" t="str">
            <v>Birmingham, Hall Green</v>
          </cell>
          <cell r="H73" t="str">
            <v>B12 9NX</v>
          </cell>
          <cell r="I73" t="str">
            <v>LA Nursery School</v>
          </cell>
          <cell r="J73" t="str">
            <v>Nursery</v>
          </cell>
          <cell r="K73" t="str">
            <v>Not applicable</v>
          </cell>
          <cell r="L73">
            <v>10005264</v>
          </cell>
          <cell r="M73">
            <v>42311</v>
          </cell>
          <cell r="N73">
            <v>42312</v>
          </cell>
          <cell r="O73" t="str">
            <v>Schools into Special Measures Visit 2</v>
          </cell>
          <cell r="P73" t="str">
            <v>Schools - S8</v>
          </cell>
          <cell r="Q73" t="str">
            <v>NULL</v>
          </cell>
          <cell r="R73" t="str">
            <v>NULL</v>
          </cell>
          <cell r="S73" t="str">
            <v>NULL</v>
          </cell>
          <cell r="T73" t="str">
            <v>NULL</v>
          </cell>
          <cell r="U73" t="str">
            <v>NULL</v>
          </cell>
          <cell r="V73" t="str">
            <v>NULL</v>
          </cell>
          <cell r="W73" t="str">
            <v>NULL</v>
          </cell>
          <cell r="X73" t="str">
            <v>NULL</v>
          </cell>
          <cell r="Y73" t="str">
            <v>NULL</v>
          </cell>
          <cell r="Z73" t="str">
            <v>NULL</v>
          </cell>
          <cell r="AB73">
            <v>86</v>
          </cell>
          <cell r="AD73">
            <v>4</v>
          </cell>
          <cell r="AE73" t="str">
            <v>NULL</v>
          </cell>
          <cell r="AF73">
            <v>4</v>
          </cell>
          <cell r="AG73">
            <v>4</v>
          </cell>
          <cell r="AH73" t="str">
            <v>NULL</v>
          </cell>
          <cell r="AI73">
            <v>4</v>
          </cell>
          <cell r="AJ73" t="str">
            <v>NULL</v>
          </cell>
          <cell r="AK73">
            <v>4</v>
          </cell>
          <cell r="AL73">
            <v>9</v>
          </cell>
        </row>
        <row r="74">
          <cell r="A74">
            <v>103186</v>
          </cell>
          <cell r="B74">
            <v>3302051</v>
          </cell>
          <cell r="C74" t="str">
            <v>Colmers Farm Junior School</v>
          </cell>
          <cell r="D74" t="str">
            <v>West Midlands</v>
          </cell>
          <cell r="E74" t="str">
            <v>West Midlands</v>
          </cell>
          <cell r="F74" t="str">
            <v>Birmingham</v>
          </cell>
          <cell r="G74" t="str">
            <v>Birmingham, Northfield</v>
          </cell>
          <cell r="H74" t="str">
            <v>B45 9PB</v>
          </cell>
          <cell r="I74" t="str">
            <v>Community School</v>
          </cell>
          <cell r="J74" t="str">
            <v>Primary</v>
          </cell>
          <cell r="K74" t="str">
            <v>Does not have a sixth form</v>
          </cell>
          <cell r="L74">
            <v>10004062</v>
          </cell>
          <cell r="M74">
            <v>42346</v>
          </cell>
          <cell r="N74">
            <v>42347</v>
          </cell>
          <cell r="O74" t="str">
            <v>Schools into Special Measures Visit 2</v>
          </cell>
          <cell r="P74" t="str">
            <v>Schools - S8</v>
          </cell>
          <cell r="Q74" t="str">
            <v>NULL</v>
          </cell>
          <cell r="R74" t="str">
            <v>NULL</v>
          </cell>
          <cell r="S74" t="str">
            <v>NULL</v>
          </cell>
          <cell r="T74" t="str">
            <v>NULL</v>
          </cell>
          <cell r="U74" t="str">
            <v>NULL</v>
          </cell>
          <cell r="V74" t="str">
            <v>NULL</v>
          </cell>
          <cell r="W74" t="str">
            <v>NULL</v>
          </cell>
          <cell r="X74" t="str">
            <v>NULL</v>
          </cell>
          <cell r="Y74" t="str">
            <v>NULL</v>
          </cell>
          <cell r="Z74" t="str">
            <v>NULL</v>
          </cell>
          <cell r="AB74">
            <v>233</v>
          </cell>
          <cell r="AD74">
            <v>4</v>
          </cell>
          <cell r="AE74" t="str">
            <v>NULL</v>
          </cell>
          <cell r="AF74">
            <v>4</v>
          </cell>
          <cell r="AG74">
            <v>4</v>
          </cell>
          <cell r="AH74" t="str">
            <v>NULL</v>
          </cell>
          <cell r="AI74">
            <v>4</v>
          </cell>
          <cell r="AJ74" t="str">
            <v>NULL</v>
          </cell>
          <cell r="AK74">
            <v>9</v>
          </cell>
          <cell r="AL74">
            <v>9</v>
          </cell>
        </row>
        <row r="75">
          <cell r="A75">
            <v>103215</v>
          </cell>
          <cell r="B75">
            <v>3302101</v>
          </cell>
          <cell r="C75" t="str">
            <v>Highfield Junior and Infant School</v>
          </cell>
          <cell r="D75" t="str">
            <v>West Midlands</v>
          </cell>
          <cell r="E75" t="str">
            <v>West Midlands</v>
          </cell>
          <cell r="F75" t="str">
            <v>Birmingham</v>
          </cell>
          <cell r="G75" t="str">
            <v>Birmingham, Hodge Hill</v>
          </cell>
          <cell r="H75" t="str">
            <v>B8 3QF</v>
          </cell>
          <cell r="I75" t="str">
            <v>Community School</v>
          </cell>
          <cell r="J75" t="str">
            <v>Primary</v>
          </cell>
          <cell r="K75" t="str">
            <v>Not applicable</v>
          </cell>
          <cell r="L75">
            <v>10004023</v>
          </cell>
          <cell r="M75">
            <v>42339</v>
          </cell>
          <cell r="N75">
            <v>42340</v>
          </cell>
          <cell r="O75" t="str">
            <v>Schools into Special Measures Visit 3</v>
          </cell>
          <cell r="P75" t="str">
            <v>Schools - S8</v>
          </cell>
          <cell r="Q75" t="str">
            <v>NULL</v>
          </cell>
          <cell r="R75" t="str">
            <v>NULL</v>
          </cell>
          <cell r="S75" t="str">
            <v>NULL</v>
          </cell>
          <cell r="T75" t="str">
            <v>NULL</v>
          </cell>
          <cell r="U75" t="str">
            <v>NULL</v>
          </cell>
          <cell r="V75" t="str">
            <v>NULL</v>
          </cell>
          <cell r="W75" t="str">
            <v>NULL</v>
          </cell>
          <cell r="X75" t="str">
            <v>NULL</v>
          </cell>
          <cell r="Y75" t="str">
            <v>NULL</v>
          </cell>
          <cell r="Z75" t="str">
            <v>NULL</v>
          </cell>
          <cell r="AB75">
            <v>835</v>
          </cell>
          <cell r="AD75">
            <v>4</v>
          </cell>
          <cell r="AE75" t="str">
            <v>NULL</v>
          </cell>
          <cell r="AF75">
            <v>4</v>
          </cell>
          <cell r="AG75">
            <v>4</v>
          </cell>
          <cell r="AH75" t="str">
            <v>NULL</v>
          </cell>
          <cell r="AI75">
            <v>4</v>
          </cell>
          <cell r="AJ75" t="str">
            <v>NULL</v>
          </cell>
          <cell r="AK75">
            <v>3</v>
          </cell>
          <cell r="AL75">
            <v>9</v>
          </cell>
        </row>
        <row r="76">
          <cell r="A76">
            <v>103267</v>
          </cell>
          <cell r="B76">
            <v>3302191</v>
          </cell>
          <cell r="C76" t="str">
            <v>Court Farm Primary School</v>
          </cell>
          <cell r="D76" t="str">
            <v>West Midlands</v>
          </cell>
          <cell r="E76" t="str">
            <v>West Midlands</v>
          </cell>
          <cell r="F76" t="str">
            <v>Birmingham</v>
          </cell>
          <cell r="G76" t="str">
            <v>Birmingham, Erdington</v>
          </cell>
          <cell r="H76" t="str">
            <v>B23 5NS</v>
          </cell>
          <cell r="I76" t="str">
            <v>Community School</v>
          </cell>
          <cell r="J76" t="str">
            <v>Primary</v>
          </cell>
          <cell r="K76" t="str">
            <v>Not applicable</v>
          </cell>
          <cell r="L76">
            <v>10004054</v>
          </cell>
          <cell r="M76">
            <v>42270</v>
          </cell>
          <cell r="N76">
            <v>42271</v>
          </cell>
          <cell r="O76" t="str">
            <v>Schools into Special Measures Visit 2</v>
          </cell>
          <cell r="P76" t="str">
            <v>Schools - S8</v>
          </cell>
          <cell r="Q76" t="str">
            <v>NULL</v>
          </cell>
          <cell r="R76" t="str">
            <v>NULL</v>
          </cell>
          <cell r="S76" t="str">
            <v>NULL</v>
          </cell>
          <cell r="T76" t="str">
            <v>NULL</v>
          </cell>
          <cell r="U76" t="str">
            <v>NULL</v>
          </cell>
          <cell r="V76" t="str">
            <v>NULL</v>
          </cell>
          <cell r="W76" t="str">
            <v>NULL</v>
          </cell>
          <cell r="X76" t="str">
            <v>NULL</v>
          </cell>
          <cell r="Y76" t="str">
            <v>NULL</v>
          </cell>
          <cell r="Z76" t="str">
            <v>NULL</v>
          </cell>
          <cell r="AB76">
            <v>206</v>
          </cell>
          <cell r="AD76">
            <v>4</v>
          </cell>
          <cell r="AE76" t="str">
            <v>NULL</v>
          </cell>
          <cell r="AF76">
            <v>4</v>
          </cell>
          <cell r="AG76">
            <v>4</v>
          </cell>
          <cell r="AH76" t="str">
            <v>NULL</v>
          </cell>
          <cell r="AI76">
            <v>4</v>
          </cell>
          <cell r="AJ76" t="str">
            <v>NULL</v>
          </cell>
          <cell r="AK76">
            <v>3</v>
          </cell>
          <cell r="AL76">
            <v>9</v>
          </cell>
        </row>
        <row r="77">
          <cell r="A77">
            <v>103268</v>
          </cell>
          <cell r="B77">
            <v>3302192</v>
          </cell>
          <cell r="C77" t="str">
            <v>Thornton Primary School</v>
          </cell>
          <cell r="D77" t="str">
            <v>West Midlands</v>
          </cell>
          <cell r="E77" t="str">
            <v>West Midlands</v>
          </cell>
          <cell r="F77" t="str">
            <v>Birmingham</v>
          </cell>
          <cell r="G77" t="str">
            <v>Birmingham, Hodge Hill</v>
          </cell>
          <cell r="H77" t="str">
            <v>B8 2LQ</v>
          </cell>
          <cell r="I77" t="str">
            <v>Community School</v>
          </cell>
          <cell r="J77" t="str">
            <v>Primary</v>
          </cell>
          <cell r="K77" t="str">
            <v>Not applicable</v>
          </cell>
          <cell r="L77">
            <v>10008006</v>
          </cell>
          <cell r="M77">
            <v>42283</v>
          </cell>
          <cell r="N77">
            <v>42284</v>
          </cell>
          <cell r="O77" t="str">
            <v>S8 No Formal Designation Visit</v>
          </cell>
          <cell r="P77" t="str">
            <v>Schools - S5</v>
          </cell>
          <cell r="Q77" t="str">
            <v>NULL</v>
          </cell>
          <cell r="R77">
            <v>3</v>
          </cell>
          <cell r="S77" t="str">
            <v>NULL</v>
          </cell>
          <cell r="T77">
            <v>3</v>
          </cell>
          <cell r="U77">
            <v>3</v>
          </cell>
          <cell r="V77">
            <v>3</v>
          </cell>
          <cell r="W77">
            <v>3</v>
          </cell>
          <cell r="X77" t="str">
            <v>Yes</v>
          </cell>
          <cell r="Y77">
            <v>3</v>
          </cell>
          <cell r="Z77" t="str">
            <v>NULL</v>
          </cell>
          <cell r="AB77">
            <v>720</v>
          </cell>
          <cell r="AD77">
            <v>2</v>
          </cell>
          <cell r="AE77" t="str">
            <v>NULL</v>
          </cell>
          <cell r="AF77">
            <v>2</v>
          </cell>
          <cell r="AG77">
            <v>2</v>
          </cell>
          <cell r="AH77" t="str">
            <v>NULL</v>
          </cell>
          <cell r="AI77">
            <v>2</v>
          </cell>
          <cell r="AJ77" t="str">
            <v>NULL</v>
          </cell>
          <cell r="AK77" t="str">
            <v>NULL</v>
          </cell>
          <cell r="AL77" t="str">
            <v>NULL</v>
          </cell>
        </row>
        <row r="78">
          <cell r="A78">
            <v>103318</v>
          </cell>
          <cell r="B78">
            <v>3302294</v>
          </cell>
          <cell r="C78" t="str">
            <v>Featherstone Primary School</v>
          </cell>
          <cell r="D78" t="str">
            <v>West Midlands</v>
          </cell>
          <cell r="E78" t="str">
            <v>West Midlands</v>
          </cell>
          <cell r="F78" t="str">
            <v>Birmingham</v>
          </cell>
          <cell r="G78" t="str">
            <v>Birmingham, Erdington</v>
          </cell>
          <cell r="H78" t="str">
            <v>B23 6PR</v>
          </cell>
          <cell r="I78" t="str">
            <v>Community School</v>
          </cell>
          <cell r="J78" t="str">
            <v>Primary</v>
          </cell>
          <cell r="K78" t="str">
            <v>Not applicable</v>
          </cell>
          <cell r="L78">
            <v>10002515</v>
          </cell>
          <cell r="M78">
            <v>42326</v>
          </cell>
          <cell r="N78">
            <v>42327</v>
          </cell>
          <cell r="O78" t="str">
            <v>Requires Improvement S5 Reinspection Visit 1</v>
          </cell>
          <cell r="P78" t="str">
            <v>Schools - S5</v>
          </cell>
          <cell r="Q78" t="str">
            <v>NULL</v>
          </cell>
          <cell r="R78">
            <v>2</v>
          </cell>
          <cell r="S78" t="str">
            <v>NULL</v>
          </cell>
          <cell r="T78">
            <v>2</v>
          </cell>
          <cell r="U78">
            <v>2</v>
          </cell>
          <cell r="V78">
            <v>2</v>
          </cell>
          <cell r="W78">
            <v>2</v>
          </cell>
          <cell r="X78" t="str">
            <v>Yes</v>
          </cell>
          <cell r="Y78">
            <v>2</v>
          </cell>
          <cell r="Z78" t="str">
            <v>NULL</v>
          </cell>
          <cell r="AB78">
            <v>278</v>
          </cell>
          <cell r="AD78">
            <v>3</v>
          </cell>
          <cell r="AE78" t="str">
            <v>NULL</v>
          </cell>
          <cell r="AF78">
            <v>3</v>
          </cell>
          <cell r="AG78">
            <v>3</v>
          </cell>
          <cell r="AH78" t="str">
            <v>NULL</v>
          </cell>
          <cell r="AI78">
            <v>3</v>
          </cell>
          <cell r="AJ78" t="str">
            <v>NULL</v>
          </cell>
          <cell r="AK78" t="str">
            <v>NULL</v>
          </cell>
          <cell r="AL78" t="str">
            <v>NULL</v>
          </cell>
        </row>
        <row r="79">
          <cell r="A79">
            <v>103368</v>
          </cell>
          <cell r="B79">
            <v>3302441</v>
          </cell>
          <cell r="C79" t="str">
            <v>Kingsthorne Primary School</v>
          </cell>
          <cell r="D79" t="str">
            <v>West Midlands</v>
          </cell>
          <cell r="E79" t="str">
            <v>West Midlands</v>
          </cell>
          <cell r="F79" t="str">
            <v>Birmingham</v>
          </cell>
          <cell r="G79" t="str">
            <v>Birmingham, Erdington</v>
          </cell>
          <cell r="H79" t="str">
            <v>B44 0BX</v>
          </cell>
          <cell r="I79" t="str">
            <v>Community School</v>
          </cell>
          <cell r="J79" t="str">
            <v>Primary</v>
          </cell>
          <cell r="K79" t="str">
            <v>Not applicable</v>
          </cell>
          <cell r="L79">
            <v>10004519</v>
          </cell>
          <cell r="M79">
            <v>42268</v>
          </cell>
          <cell r="N79">
            <v>42268</v>
          </cell>
          <cell r="O79" t="str">
            <v>Requires Improvement monitoring Visit 1</v>
          </cell>
          <cell r="P79" t="str">
            <v>Schools - S8</v>
          </cell>
          <cell r="Q79" t="str">
            <v>NULL</v>
          </cell>
          <cell r="R79" t="str">
            <v>NULL</v>
          </cell>
          <cell r="S79" t="str">
            <v>NULL</v>
          </cell>
          <cell r="T79" t="str">
            <v>NULL</v>
          </cell>
          <cell r="U79" t="str">
            <v>NULL</v>
          </cell>
          <cell r="V79" t="str">
            <v>NULL</v>
          </cell>
          <cell r="W79" t="str">
            <v>NULL</v>
          </cell>
          <cell r="X79" t="str">
            <v>NULL</v>
          </cell>
          <cell r="Y79" t="str">
            <v>NULL</v>
          </cell>
          <cell r="Z79" t="str">
            <v>NULL</v>
          </cell>
          <cell r="AB79">
            <v>399</v>
          </cell>
          <cell r="AD79">
            <v>3</v>
          </cell>
          <cell r="AE79" t="str">
            <v>NULL</v>
          </cell>
          <cell r="AF79">
            <v>3</v>
          </cell>
          <cell r="AG79">
            <v>3</v>
          </cell>
          <cell r="AH79" t="str">
            <v>NULL</v>
          </cell>
          <cell r="AI79">
            <v>3</v>
          </cell>
          <cell r="AJ79" t="str">
            <v>NULL</v>
          </cell>
          <cell r="AK79">
            <v>3</v>
          </cell>
          <cell r="AL79">
            <v>9</v>
          </cell>
        </row>
        <row r="80">
          <cell r="A80">
            <v>103442</v>
          </cell>
          <cell r="B80">
            <v>3303350</v>
          </cell>
          <cell r="C80" t="str">
            <v>St Mary and St John Junior and Infant School</v>
          </cell>
          <cell r="D80" t="str">
            <v>West Midlands</v>
          </cell>
          <cell r="E80" t="str">
            <v>West Midlands</v>
          </cell>
          <cell r="F80" t="str">
            <v>Birmingham</v>
          </cell>
          <cell r="G80" t="str">
            <v>Birmingham, Erdington</v>
          </cell>
          <cell r="H80" t="str">
            <v>B23 7NB</v>
          </cell>
          <cell r="I80" t="str">
            <v>Voluntary Aided School</v>
          </cell>
          <cell r="J80" t="str">
            <v>Primary</v>
          </cell>
          <cell r="K80" t="str">
            <v>Not applicable</v>
          </cell>
          <cell r="L80">
            <v>10006678</v>
          </cell>
          <cell r="M80">
            <v>42312</v>
          </cell>
          <cell r="N80">
            <v>42312</v>
          </cell>
          <cell r="O80" t="str">
            <v>Requires Improvement monitoring Visit 1</v>
          </cell>
          <cell r="P80" t="str">
            <v>Schools - S8</v>
          </cell>
          <cell r="Q80" t="str">
            <v>NULL</v>
          </cell>
          <cell r="R80" t="str">
            <v>NULL</v>
          </cell>
          <cell r="S80" t="str">
            <v>NULL</v>
          </cell>
          <cell r="T80" t="str">
            <v>NULL</v>
          </cell>
          <cell r="U80" t="str">
            <v>NULL</v>
          </cell>
          <cell r="V80" t="str">
            <v>NULL</v>
          </cell>
          <cell r="W80" t="str">
            <v>NULL</v>
          </cell>
          <cell r="X80" t="str">
            <v>NULL</v>
          </cell>
          <cell r="Y80" t="str">
            <v>NULL</v>
          </cell>
          <cell r="Z80" t="str">
            <v>NULL</v>
          </cell>
          <cell r="AB80">
            <v>442</v>
          </cell>
          <cell r="AD80">
            <v>3</v>
          </cell>
          <cell r="AE80" t="str">
            <v>NULL</v>
          </cell>
          <cell r="AF80">
            <v>3</v>
          </cell>
          <cell r="AG80">
            <v>3</v>
          </cell>
          <cell r="AH80" t="str">
            <v>NULL</v>
          </cell>
          <cell r="AI80">
            <v>3</v>
          </cell>
          <cell r="AJ80" t="str">
            <v>NULL</v>
          </cell>
          <cell r="AK80">
            <v>3</v>
          </cell>
          <cell r="AL80">
            <v>9</v>
          </cell>
        </row>
        <row r="81">
          <cell r="A81">
            <v>103477</v>
          </cell>
          <cell r="B81">
            <v>3303409</v>
          </cell>
          <cell r="C81" t="str">
            <v>Sacred Heart Catholic School</v>
          </cell>
          <cell r="D81" t="str">
            <v>West Midlands</v>
          </cell>
          <cell r="E81" t="str">
            <v>West Midlands</v>
          </cell>
          <cell r="F81" t="str">
            <v>Birmingham</v>
          </cell>
          <cell r="G81" t="str">
            <v>Birmingham, Ladywood</v>
          </cell>
          <cell r="H81" t="str">
            <v>B20 3AE</v>
          </cell>
          <cell r="I81" t="str">
            <v>Voluntary Aided School</v>
          </cell>
          <cell r="J81" t="str">
            <v>Primary</v>
          </cell>
          <cell r="K81" t="str">
            <v>Not applicable</v>
          </cell>
          <cell r="L81">
            <v>10006701</v>
          </cell>
          <cell r="M81">
            <v>42353</v>
          </cell>
          <cell r="N81">
            <v>42353</v>
          </cell>
          <cell r="O81" t="str">
            <v>Requires Improvement monitoring Visit 1</v>
          </cell>
          <cell r="P81" t="str">
            <v>Schools - S8</v>
          </cell>
          <cell r="Q81" t="str">
            <v>NULL</v>
          </cell>
          <cell r="R81" t="str">
            <v>NULL</v>
          </cell>
          <cell r="S81" t="str">
            <v>NULL</v>
          </cell>
          <cell r="T81" t="str">
            <v>NULL</v>
          </cell>
          <cell r="U81" t="str">
            <v>NULL</v>
          </cell>
          <cell r="V81" t="str">
            <v>NULL</v>
          </cell>
          <cell r="W81" t="str">
            <v>NULL</v>
          </cell>
          <cell r="X81" t="str">
            <v>NULL</v>
          </cell>
          <cell r="Y81" t="str">
            <v>NULL</v>
          </cell>
          <cell r="Z81" t="str">
            <v>NULL</v>
          </cell>
          <cell r="AB81">
            <v>206</v>
          </cell>
          <cell r="AD81">
            <v>3</v>
          </cell>
          <cell r="AE81" t="str">
            <v>NULL</v>
          </cell>
          <cell r="AF81">
            <v>3</v>
          </cell>
          <cell r="AG81">
            <v>3</v>
          </cell>
          <cell r="AH81" t="str">
            <v>NULL</v>
          </cell>
          <cell r="AI81">
            <v>3</v>
          </cell>
          <cell r="AJ81" t="str">
            <v>NULL</v>
          </cell>
          <cell r="AK81">
            <v>3</v>
          </cell>
          <cell r="AL81">
            <v>9</v>
          </cell>
        </row>
        <row r="82">
          <cell r="A82">
            <v>103479</v>
          </cell>
          <cell r="B82">
            <v>3303411</v>
          </cell>
          <cell r="C82" t="str">
            <v>Holly Hill Methodist CofE Infant School</v>
          </cell>
          <cell r="D82" t="str">
            <v>West Midlands</v>
          </cell>
          <cell r="E82" t="str">
            <v>West Midlands</v>
          </cell>
          <cell r="F82" t="str">
            <v>Birmingham</v>
          </cell>
          <cell r="G82" t="str">
            <v>Birmingham, Northfield</v>
          </cell>
          <cell r="H82" t="str">
            <v>B45 0EU</v>
          </cell>
          <cell r="I82" t="str">
            <v>Voluntary Aided School</v>
          </cell>
          <cell r="J82" t="str">
            <v>Primary</v>
          </cell>
          <cell r="K82" t="str">
            <v>Not applicable</v>
          </cell>
          <cell r="L82">
            <v>10006695</v>
          </cell>
          <cell r="M82">
            <v>42293</v>
          </cell>
          <cell r="N82">
            <v>42293</v>
          </cell>
          <cell r="O82" t="str">
            <v>Requires Improvement monitoring Visit 1</v>
          </cell>
          <cell r="P82" t="str">
            <v>Schools - S8</v>
          </cell>
          <cell r="Q82" t="str">
            <v>NULL</v>
          </cell>
          <cell r="R82" t="str">
            <v>NULL</v>
          </cell>
          <cell r="S82" t="str">
            <v>NULL</v>
          </cell>
          <cell r="T82" t="str">
            <v>NULL</v>
          </cell>
          <cell r="U82" t="str">
            <v>NULL</v>
          </cell>
          <cell r="V82" t="str">
            <v>NULL</v>
          </cell>
          <cell r="W82" t="str">
            <v>NULL</v>
          </cell>
          <cell r="X82" t="str">
            <v>NULL</v>
          </cell>
          <cell r="Y82" t="str">
            <v>NULL</v>
          </cell>
          <cell r="Z82" t="str">
            <v>NULL</v>
          </cell>
          <cell r="AB82">
            <v>235</v>
          </cell>
          <cell r="AD82">
            <v>3</v>
          </cell>
          <cell r="AE82" t="str">
            <v>NULL</v>
          </cell>
          <cell r="AF82">
            <v>3</v>
          </cell>
          <cell r="AG82">
            <v>3</v>
          </cell>
          <cell r="AH82" t="str">
            <v>NULL</v>
          </cell>
          <cell r="AI82">
            <v>3</v>
          </cell>
          <cell r="AJ82" t="str">
            <v>NULL</v>
          </cell>
          <cell r="AK82">
            <v>2</v>
          </cell>
          <cell r="AL82">
            <v>9</v>
          </cell>
        </row>
        <row r="83">
          <cell r="A83">
            <v>103513</v>
          </cell>
          <cell r="B83">
            <v>3304233</v>
          </cell>
          <cell r="C83" t="str">
            <v>Cockshut Hill Technology College</v>
          </cell>
          <cell r="D83" t="str">
            <v>West Midlands</v>
          </cell>
          <cell r="E83" t="str">
            <v>West Midlands</v>
          </cell>
          <cell r="F83" t="str">
            <v>Birmingham</v>
          </cell>
          <cell r="G83" t="str">
            <v>Birmingham, Yardley</v>
          </cell>
          <cell r="H83" t="str">
            <v>B26 2HX</v>
          </cell>
          <cell r="I83" t="str">
            <v>Community School</v>
          </cell>
          <cell r="J83" t="str">
            <v>Secondary</v>
          </cell>
          <cell r="K83" t="str">
            <v>Has a sixth form</v>
          </cell>
          <cell r="L83">
            <v>10001617</v>
          </cell>
          <cell r="M83">
            <v>42325</v>
          </cell>
          <cell r="N83">
            <v>42326</v>
          </cell>
          <cell r="O83" t="str">
            <v>Special Measures S5 ReInspection</v>
          </cell>
          <cell r="P83" t="str">
            <v>Schools - S5</v>
          </cell>
          <cell r="Q83" t="str">
            <v>NULL</v>
          </cell>
          <cell r="R83">
            <v>3</v>
          </cell>
          <cell r="S83" t="str">
            <v>NULL</v>
          </cell>
          <cell r="T83">
            <v>3</v>
          </cell>
          <cell r="U83">
            <v>3</v>
          </cell>
          <cell r="V83">
            <v>3</v>
          </cell>
          <cell r="W83">
            <v>2</v>
          </cell>
          <cell r="X83" t="str">
            <v>Yes</v>
          </cell>
          <cell r="Y83" t="str">
            <v>NULL</v>
          </cell>
          <cell r="Z83">
            <v>2</v>
          </cell>
          <cell r="AB83">
            <v>1221</v>
          </cell>
          <cell r="AD83">
            <v>4</v>
          </cell>
          <cell r="AE83" t="str">
            <v>NULL</v>
          </cell>
          <cell r="AF83">
            <v>4</v>
          </cell>
          <cell r="AG83">
            <v>4</v>
          </cell>
          <cell r="AH83" t="str">
            <v>NULL</v>
          </cell>
          <cell r="AI83">
            <v>4</v>
          </cell>
          <cell r="AJ83" t="str">
            <v>NULL</v>
          </cell>
          <cell r="AK83" t="str">
            <v>NULL</v>
          </cell>
          <cell r="AL83" t="str">
            <v>NULL</v>
          </cell>
        </row>
        <row r="84">
          <cell r="A84">
            <v>103526</v>
          </cell>
          <cell r="B84">
            <v>3304330</v>
          </cell>
          <cell r="C84" t="str">
            <v>Kingsbury School and Sports College</v>
          </cell>
          <cell r="D84" t="str">
            <v>West Midlands</v>
          </cell>
          <cell r="E84" t="str">
            <v>West Midlands</v>
          </cell>
          <cell r="F84" t="str">
            <v>Birmingham</v>
          </cell>
          <cell r="G84" t="str">
            <v>Birmingham, Erdington</v>
          </cell>
          <cell r="H84" t="str">
            <v>B24 8RE</v>
          </cell>
          <cell r="I84" t="str">
            <v>Community School</v>
          </cell>
          <cell r="J84" t="str">
            <v>Secondary</v>
          </cell>
          <cell r="K84" t="str">
            <v>Does not have a sixth form</v>
          </cell>
          <cell r="L84">
            <v>10001618</v>
          </cell>
          <cell r="M84">
            <v>42312</v>
          </cell>
          <cell r="N84">
            <v>42313</v>
          </cell>
          <cell r="O84" t="str">
            <v>Special Measures S5 ReInspection</v>
          </cell>
          <cell r="P84" t="str">
            <v>Schools - S5</v>
          </cell>
          <cell r="Q84" t="str">
            <v>NULL</v>
          </cell>
          <cell r="R84">
            <v>3</v>
          </cell>
          <cell r="S84" t="str">
            <v>NULL</v>
          </cell>
          <cell r="T84">
            <v>3</v>
          </cell>
          <cell r="U84">
            <v>3</v>
          </cell>
          <cell r="V84">
            <v>3</v>
          </cell>
          <cell r="W84">
            <v>3</v>
          </cell>
          <cell r="X84" t="str">
            <v>Yes</v>
          </cell>
          <cell r="Y84" t="str">
            <v>NULL</v>
          </cell>
          <cell r="Z84" t="str">
            <v>NULL</v>
          </cell>
          <cell r="AB84">
            <v>802</v>
          </cell>
          <cell r="AD84">
            <v>4</v>
          </cell>
          <cell r="AE84" t="str">
            <v>NULL</v>
          </cell>
          <cell r="AF84">
            <v>4</v>
          </cell>
          <cell r="AG84">
            <v>4</v>
          </cell>
          <cell r="AH84" t="str">
            <v>NULL</v>
          </cell>
          <cell r="AI84">
            <v>4</v>
          </cell>
          <cell r="AJ84" t="str">
            <v>NULL</v>
          </cell>
          <cell r="AK84" t="str">
            <v>NULL</v>
          </cell>
          <cell r="AL84" t="str">
            <v>NULL</v>
          </cell>
        </row>
        <row r="85">
          <cell r="A85">
            <v>103538</v>
          </cell>
          <cell r="B85">
            <v>3304664</v>
          </cell>
          <cell r="C85" t="str">
            <v>Holy Trinity Catholic Media Arts College</v>
          </cell>
          <cell r="D85" t="str">
            <v>West Midlands</v>
          </cell>
          <cell r="E85" t="str">
            <v>West Midlands</v>
          </cell>
          <cell r="F85" t="str">
            <v>Birmingham</v>
          </cell>
          <cell r="G85" t="str">
            <v>Birmingham, Ladywood</v>
          </cell>
          <cell r="H85" t="str">
            <v>B10 0AX</v>
          </cell>
          <cell r="I85" t="str">
            <v>Voluntary Aided School</v>
          </cell>
          <cell r="J85" t="str">
            <v>Secondary</v>
          </cell>
          <cell r="K85" t="str">
            <v>Does not have a sixth form</v>
          </cell>
          <cell r="L85">
            <v>10004112</v>
          </cell>
          <cell r="M85">
            <v>42353</v>
          </cell>
          <cell r="N85">
            <v>42354</v>
          </cell>
          <cell r="O85" t="str">
            <v>Schools into Special Measures Visit 3</v>
          </cell>
          <cell r="P85" t="str">
            <v>Schools - S8</v>
          </cell>
          <cell r="Q85" t="str">
            <v>NULL</v>
          </cell>
          <cell r="R85" t="str">
            <v>NULL</v>
          </cell>
          <cell r="S85" t="str">
            <v>NULL</v>
          </cell>
          <cell r="T85" t="str">
            <v>NULL</v>
          </cell>
          <cell r="U85" t="str">
            <v>NULL</v>
          </cell>
          <cell r="V85" t="str">
            <v>NULL</v>
          </cell>
          <cell r="W85" t="str">
            <v>NULL</v>
          </cell>
          <cell r="X85" t="str">
            <v>NULL</v>
          </cell>
          <cell r="Y85" t="str">
            <v>NULL</v>
          </cell>
          <cell r="Z85" t="str">
            <v>NULL</v>
          </cell>
          <cell r="AB85">
            <v>581</v>
          </cell>
          <cell r="AD85">
            <v>4</v>
          </cell>
          <cell r="AE85" t="str">
            <v>NULL</v>
          </cell>
          <cell r="AF85">
            <v>4</v>
          </cell>
          <cell r="AG85">
            <v>4</v>
          </cell>
          <cell r="AH85" t="str">
            <v>NULL</v>
          </cell>
          <cell r="AI85">
            <v>4</v>
          </cell>
          <cell r="AJ85" t="str">
            <v>NULL</v>
          </cell>
          <cell r="AK85">
            <v>9</v>
          </cell>
          <cell r="AL85">
            <v>9</v>
          </cell>
        </row>
        <row r="86">
          <cell r="A86">
            <v>103545</v>
          </cell>
          <cell r="B86">
            <v>3305204</v>
          </cell>
          <cell r="C86" t="str">
            <v>Manor Park Primary School</v>
          </cell>
          <cell r="D86" t="str">
            <v>West Midlands</v>
          </cell>
          <cell r="E86" t="str">
            <v>West Midlands</v>
          </cell>
          <cell r="F86" t="str">
            <v>Birmingham</v>
          </cell>
          <cell r="G86" t="str">
            <v>Birmingham, Ladywood</v>
          </cell>
          <cell r="H86" t="str">
            <v>B6 5UQ</v>
          </cell>
          <cell r="I86" t="str">
            <v>Foundation School</v>
          </cell>
          <cell r="J86" t="str">
            <v>Primary</v>
          </cell>
          <cell r="K86" t="str">
            <v>Not applicable</v>
          </cell>
          <cell r="L86">
            <v>10005196</v>
          </cell>
          <cell r="M86">
            <v>42340</v>
          </cell>
          <cell r="N86">
            <v>42341</v>
          </cell>
          <cell r="O86" t="str">
            <v>Schools into Special Measures Visit 4</v>
          </cell>
          <cell r="P86" t="str">
            <v>Schools - S8</v>
          </cell>
          <cell r="Q86" t="str">
            <v>NULL</v>
          </cell>
          <cell r="R86" t="str">
            <v>NULL</v>
          </cell>
          <cell r="S86" t="str">
            <v>NULL</v>
          </cell>
          <cell r="T86" t="str">
            <v>NULL</v>
          </cell>
          <cell r="U86" t="str">
            <v>NULL</v>
          </cell>
          <cell r="V86" t="str">
            <v>NULL</v>
          </cell>
          <cell r="W86" t="str">
            <v>NULL</v>
          </cell>
          <cell r="X86" t="str">
            <v>NULL</v>
          </cell>
          <cell r="Y86" t="str">
            <v>NULL</v>
          </cell>
          <cell r="Z86" t="str">
            <v>NULL</v>
          </cell>
          <cell r="AB86">
            <v>435</v>
          </cell>
          <cell r="AD86">
            <v>4</v>
          </cell>
          <cell r="AE86" t="str">
            <v>NULL</v>
          </cell>
          <cell r="AF86">
            <v>4</v>
          </cell>
          <cell r="AG86">
            <v>4</v>
          </cell>
          <cell r="AH86" t="str">
            <v>NULL</v>
          </cell>
          <cell r="AI86">
            <v>4</v>
          </cell>
          <cell r="AJ86" t="str">
            <v>NULL</v>
          </cell>
          <cell r="AK86" t="str">
            <v>NULL</v>
          </cell>
          <cell r="AL86" t="str">
            <v>NULL</v>
          </cell>
        </row>
        <row r="87">
          <cell r="A87">
            <v>103548</v>
          </cell>
          <cell r="B87">
            <v>3305401</v>
          </cell>
          <cell r="C87" t="str">
            <v>Small Heath School</v>
          </cell>
          <cell r="D87" t="str">
            <v>West Midlands</v>
          </cell>
          <cell r="E87" t="str">
            <v>West Midlands</v>
          </cell>
          <cell r="F87" t="str">
            <v>Birmingham</v>
          </cell>
          <cell r="G87" t="str">
            <v>Birmingham, Ladywood</v>
          </cell>
          <cell r="H87" t="str">
            <v>B10 9RX</v>
          </cell>
          <cell r="I87" t="str">
            <v>Foundation School</v>
          </cell>
          <cell r="J87" t="str">
            <v>Secondary</v>
          </cell>
          <cell r="K87" t="str">
            <v>Has a sixth form</v>
          </cell>
          <cell r="L87">
            <v>10004048</v>
          </cell>
          <cell r="M87">
            <v>42332</v>
          </cell>
          <cell r="N87">
            <v>42333</v>
          </cell>
          <cell r="O87" t="str">
            <v>Schools into Special Measures Visit 2</v>
          </cell>
          <cell r="P87" t="str">
            <v>Schools - S8</v>
          </cell>
          <cell r="Q87" t="str">
            <v>NULL</v>
          </cell>
          <cell r="R87" t="str">
            <v>NULL</v>
          </cell>
          <cell r="S87" t="str">
            <v>NULL</v>
          </cell>
          <cell r="T87" t="str">
            <v>NULL</v>
          </cell>
          <cell r="U87" t="str">
            <v>NULL</v>
          </cell>
          <cell r="V87" t="str">
            <v>NULL</v>
          </cell>
          <cell r="W87" t="str">
            <v>NULL</v>
          </cell>
          <cell r="X87" t="str">
            <v>NULL</v>
          </cell>
          <cell r="Y87" t="str">
            <v>NULL</v>
          </cell>
          <cell r="Z87" t="str">
            <v>NULL</v>
          </cell>
          <cell r="AB87">
            <v>1313</v>
          </cell>
          <cell r="AD87">
            <v>4</v>
          </cell>
          <cell r="AE87" t="str">
            <v>NULL</v>
          </cell>
          <cell r="AF87">
            <v>4</v>
          </cell>
          <cell r="AG87">
            <v>3</v>
          </cell>
          <cell r="AH87" t="str">
            <v>NULL</v>
          </cell>
          <cell r="AI87">
            <v>4</v>
          </cell>
          <cell r="AJ87" t="str">
            <v>NULL</v>
          </cell>
          <cell r="AK87">
            <v>9</v>
          </cell>
          <cell r="AL87">
            <v>3</v>
          </cell>
        </row>
        <row r="88">
          <cell r="A88">
            <v>103562</v>
          </cell>
          <cell r="B88">
            <v>3305415</v>
          </cell>
          <cell r="C88" t="str">
            <v>King's Norton Boys' School</v>
          </cell>
          <cell r="D88" t="str">
            <v>West Midlands</v>
          </cell>
          <cell r="E88" t="str">
            <v>West Midlands</v>
          </cell>
          <cell r="F88" t="str">
            <v>Birmingham</v>
          </cell>
          <cell r="G88" t="str">
            <v>Birmingham, Selly Oak</v>
          </cell>
          <cell r="H88" t="str">
            <v>B30 1DY</v>
          </cell>
          <cell r="I88" t="str">
            <v>Foundation School</v>
          </cell>
          <cell r="J88" t="str">
            <v>Secondary</v>
          </cell>
          <cell r="K88" t="str">
            <v>Has a sixth form</v>
          </cell>
          <cell r="L88">
            <v>10002516</v>
          </cell>
          <cell r="M88">
            <v>42340</v>
          </cell>
          <cell r="N88">
            <v>42341</v>
          </cell>
          <cell r="O88" t="str">
            <v>Requires Improvement S5 Reinspection Visit 1</v>
          </cell>
          <cell r="P88" t="str">
            <v>Schools - S5</v>
          </cell>
          <cell r="Q88" t="str">
            <v>NULL</v>
          </cell>
          <cell r="R88">
            <v>3</v>
          </cell>
          <cell r="S88" t="str">
            <v>NULL</v>
          </cell>
          <cell r="T88">
            <v>3</v>
          </cell>
          <cell r="U88">
            <v>3</v>
          </cell>
          <cell r="V88">
            <v>2</v>
          </cell>
          <cell r="W88">
            <v>3</v>
          </cell>
          <cell r="X88" t="str">
            <v>Yes</v>
          </cell>
          <cell r="Y88" t="str">
            <v>NULL</v>
          </cell>
          <cell r="Z88">
            <v>3</v>
          </cell>
          <cell r="AB88">
            <v>697</v>
          </cell>
          <cell r="AD88">
            <v>3</v>
          </cell>
          <cell r="AE88" t="str">
            <v>NULL</v>
          </cell>
          <cell r="AF88">
            <v>3</v>
          </cell>
          <cell r="AG88">
            <v>3</v>
          </cell>
          <cell r="AH88" t="str">
            <v>NULL</v>
          </cell>
          <cell r="AI88">
            <v>3</v>
          </cell>
          <cell r="AJ88" t="str">
            <v>NULL</v>
          </cell>
          <cell r="AK88" t="str">
            <v>NULL</v>
          </cell>
          <cell r="AL88" t="str">
            <v>NULL</v>
          </cell>
        </row>
        <row r="89">
          <cell r="A89">
            <v>103600</v>
          </cell>
          <cell r="B89">
            <v>3307006</v>
          </cell>
          <cell r="C89" t="str">
            <v>Hamilton School</v>
          </cell>
          <cell r="D89" t="str">
            <v>West Midlands</v>
          </cell>
          <cell r="E89" t="str">
            <v>West Midlands</v>
          </cell>
          <cell r="F89" t="str">
            <v>Birmingham</v>
          </cell>
          <cell r="G89" t="str">
            <v>Birmingham, Perry Barr</v>
          </cell>
          <cell r="H89" t="str">
            <v>B21 8AH</v>
          </cell>
          <cell r="I89" t="str">
            <v>Community Special School</v>
          </cell>
          <cell r="J89" t="str">
            <v>Not Applicable</v>
          </cell>
          <cell r="K89" t="str">
            <v>Not applicable</v>
          </cell>
          <cell r="L89">
            <v>10002519</v>
          </cell>
          <cell r="M89">
            <v>42348</v>
          </cell>
          <cell r="N89">
            <v>42349</v>
          </cell>
          <cell r="O89" t="str">
            <v>Requires Improvement S5 Reinspection Visit 1</v>
          </cell>
          <cell r="P89" t="str">
            <v>Schools - S5</v>
          </cell>
          <cell r="Q89" t="str">
            <v>NULL</v>
          </cell>
          <cell r="R89">
            <v>1</v>
          </cell>
          <cell r="S89" t="str">
            <v>NULL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 t="str">
            <v>Yes</v>
          </cell>
          <cell r="Y89">
            <v>1</v>
          </cell>
          <cell r="Z89" t="str">
            <v>NULL</v>
          </cell>
          <cell r="AB89">
            <v>78</v>
          </cell>
          <cell r="AD89">
            <v>3</v>
          </cell>
          <cell r="AE89" t="str">
            <v>NULL</v>
          </cell>
          <cell r="AF89">
            <v>3</v>
          </cell>
          <cell r="AG89">
            <v>3</v>
          </cell>
          <cell r="AH89" t="str">
            <v>NULL</v>
          </cell>
          <cell r="AI89">
            <v>3</v>
          </cell>
          <cell r="AJ89" t="str">
            <v>NULL</v>
          </cell>
          <cell r="AK89" t="str">
            <v>NULL</v>
          </cell>
          <cell r="AL89" t="str">
            <v>NULL</v>
          </cell>
        </row>
        <row r="90">
          <cell r="A90">
            <v>103610</v>
          </cell>
          <cell r="B90">
            <v>3307027</v>
          </cell>
          <cell r="C90" t="str">
            <v>Hallmoor School</v>
          </cell>
          <cell r="D90" t="str">
            <v>West Midlands</v>
          </cell>
          <cell r="E90" t="str">
            <v>West Midlands</v>
          </cell>
          <cell r="F90" t="str">
            <v>Birmingham</v>
          </cell>
          <cell r="G90" t="str">
            <v>Birmingham, Hodge Hill</v>
          </cell>
          <cell r="H90" t="str">
            <v>B33 0DL</v>
          </cell>
          <cell r="I90" t="str">
            <v>Community Special School</v>
          </cell>
          <cell r="J90" t="str">
            <v>Not Applicable</v>
          </cell>
          <cell r="K90" t="str">
            <v>Has a sixth form</v>
          </cell>
          <cell r="L90">
            <v>10004089</v>
          </cell>
          <cell r="M90">
            <v>42339</v>
          </cell>
          <cell r="N90">
            <v>42340</v>
          </cell>
          <cell r="O90" t="str">
            <v>Schools into Special Measures Visit 2</v>
          </cell>
          <cell r="P90" t="str">
            <v>Schools - S8</v>
          </cell>
          <cell r="Q90" t="str">
            <v>NULL</v>
          </cell>
          <cell r="R90" t="str">
            <v>NULL</v>
          </cell>
          <cell r="S90" t="str">
            <v>NULL</v>
          </cell>
          <cell r="T90" t="str">
            <v>NULL</v>
          </cell>
          <cell r="U90" t="str">
            <v>NULL</v>
          </cell>
          <cell r="V90" t="str">
            <v>NULL</v>
          </cell>
          <cell r="W90" t="str">
            <v>NULL</v>
          </cell>
          <cell r="X90" t="str">
            <v>NULL</v>
          </cell>
          <cell r="Y90" t="str">
            <v>NULL</v>
          </cell>
          <cell r="Z90" t="str">
            <v>NULL</v>
          </cell>
          <cell r="AB90">
            <v>229</v>
          </cell>
          <cell r="AD90">
            <v>4</v>
          </cell>
          <cell r="AE90" t="str">
            <v>NULL</v>
          </cell>
          <cell r="AF90">
            <v>4</v>
          </cell>
          <cell r="AG90">
            <v>4</v>
          </cell>
          <cell r="AH90" t="str">
            <v>NULL</v>
          </cell>
          <cell r="AI90">
            <v>4</v>
          </cell>
          <cell r="AJ90" t="str">
            <v>NULL</v>
          </cell>
          <cell r="AK90">
            <v>9</v>
          </cell>
          <cell r="AL90">
            <v>4</v>
          </cell>
        </row>
        <row r="91">
          <cell r="A91">
            <v>103623</v>
          </cell>
          <cell r="B91">
            <v>3307047</v>
          </cell>
          <cell r="C91" t="str">
            <v>Springfield House Community Special School</v>
          </cell>
          <cell r="D91" t="str">
            <v>West Midlands</v>
          </cell>
          <cell r="E91" t="str">
            <v>West Midlands</v>
          </cell>
          <cell r="F91" t="str">
            <v>Birmingham</v>
          </cell>
          <cell r="G91" t="str">
            <v>Meriden</v>
          </cell>
          <cell r="H91" t="str">
            <v>B93 0AJ</v>
          </cell>
          <cell r="I91" t="str">
            <v>Community Special School</v>
          </cell>
          <cell r="J91" t="str">
            <v>Not Applicable</v>
          </cell>
          <cell r="K91" t="str">
            <v>Not applicable</v>
          </cell>
          <cell r="L91">
            <v>10003931</v>
          </cell>
          <cell r="M91">
            <v>42346</v>
          </cell>
          <cell r="N91">
            <v>42346</v>
          </cell>
          <cell r="O91" t="str">
            <v>Maintained Academy and School Short inspection</v>
          </cell>
          <cell r="P91" t="str">
            <v>Schools - Short inspection</v>
          </cell>
          <cell r="Q91" t="str">
            <v>NULL</v>
          </cell>
          <cell r="R91" t="str">
            <v>NULL</v>
          </cell>
          <cell r="S91" t="str">
            <v>NULL</v>
          </cell>
          <cell r="T91" t="str">
            <v>NULL</v>
          </cell>
          <cell r="U91" t="str">
            <v>NULL</v>
          </cell>
          <cell r="V91" t="str">
            <v>NULL</v>
          </cell>
          <cell r="W91" t="str">
            <v>NULL</v>
          </cell>
          <cell r="X91" t="str">
            <v>Yes</v>
          </cell>
          <cell r="Y91" t="str">
            <v>NULL</v>
          </cell>
          <cell r="Z91" t="str">
            <v>NULL</v>
          </cell>
          <cell r="AB91">
            <v>79</v>
          </cell>
          <cell r="AD91">
            <v>1</v>
          </cell>
          <cell r="AE91" t="str">
            <v>NULL</v>
          </cell>
          <cell r="AF91">
            <v>1</v>
          </cell>
          <cell r="AG91">
            <v>1</v>
          </cell>
          <cell r="AH91" t="str">
            <v>NULL</v>
          </cell>
          <cell r="AI91">
            <v>1</v>
          </cell>
          <cell r="AJ91" t="str">
            <v>NULL</v>
          </cell>
          <cell r="AK91">
            <v>9</v>
          </cell>
          <cell r="AL91" t="str">
            <v>NULL</v>
          </cell>
        </row>
        <row r="92">
          <cell r="A92">
            <v>103705</v>
          </cell>
          <cell r="B92">
            <v>3313302</v>
          </cell>
          <cell r="C92" t="str">
            <v>Leigh Church of England Primary School</v>
          </cell>
          <cell r="D92" t="str">
            <v>West Midlands</v>
          </cell>
          <cell r="E92" t="str">
            <v>West Midlands</v>
          </cell>
          <cell r="F92" t="str">
            <v>Coventry</v>
          </cell>
          <cell r="G92" t="str">
            <v>Coventry South</v>
          </cell>
          <cell r="H92" t="str">
            <v>CV4 9RQ</v>
          </cell>
          <cell r="I92" t="str">
            <v>Voluntary Aided School</v>
          </cell>
          <cell r="J92" t="str">
            <v>Primary</v>
          </cell>
          <cell r="K92" t="str">
            <v>Does not have a sixth form</v>
          </cell>
          <cell r="L92">
            <v>10006699</v>
          </cell>
          <cell r="M92">
            <v>42341</v>
          </cell>
          <cell r="N92">
            <v>42341</v>
          </cell>
          <cell r="O92" t="str">
            <v>Requires Improvement monitoring Visit 1</v>
          </cell>
          <cell r="P92" t="str">
            <v>Schools - S8</v>
          </cell>
          <cell r="Q92" t="str">
            <v>NULL</v>
          </cell>
          <cell r="R92" t="str">
            <v>NULL</v>
          </cell>
          <cell r="S92" t="str">
            <v>NULL</v>
          </cell>
          <cell r="T92" t="str">
            <v>NULL</v>
          </cell>
          <cell r="U92" t="str">
            <v>NULL</v>
          </cell>
          <cell r="V92" t="str">
            <v>NULL</v>
          </cell>
          <cell r="W92" t="str">
            <v>NULL</v>
          </cell>
          <cell r="X92" t="str">
            <v>NULL</v>
          </cell>
          <cell r="Y92" t="str">
            <v>NULL</v>
          </cell>
          <cell r="Z92" t="str">
            <v>NULL</v>
          </cell>
          <cell r="AB92">
            <v>207</v>
          </cell>
          <cell r="AD92">
            <v>3</v>
          </cell>
          <cell r="AE92" t="str">
            <v>NULL</v>
          </cell>
          <cell r="AF92">
            <v>3</v>
          </cell>
          <cell r="AG92">
            <v>3</v>
          </cell>
          <cell r="AH92" t="str">
            <v>NULL</v>
          </cell>
          <cell r="AI92">
            <v>3</v>
          </cell>
          <cell r="AJ92" t="str">
            <v>NULL</v>
          </cell>
          <cell r="AK92">
            <v>3</v>
          </cell>
          <cell r="AL92">
            <v>9</v>
          </cell>
        </row>
        <row r="93">
          <cell r="A93">
            <v>103808</v>
          </cell>
          <cell r="B93">
            <v>3322125</v>
          </cell>
          <cell r="C93" t="str">
            <v>Ham Dingle Primary School</v>
          </cell>
          <cell r="D93" t="str">
            <v>West Midlands</v>
          </cell>
          <cell r="E93" t="str">
            <v>West Midlands</v>
          </cell>
          <cell r="F93" t="str">
            <v>Dudley</v>
          </cell>
          <cell r="G93" t="str">
            <v>Stourbridge</v>
          </cell>
          <cell r="H93" t="str">
            <v>DY9 0UN</v>
          </cell>
          <cell r="I93" t="str">
            <v>Community School</v>
          </cell>
          <cell r="J93" t="str">
            <v>Primary</v>
          </cell>
          <cell r="K93" t="str">
            <v>Does not have a sixth form</v>
          </cell>
          <cell r="L93">
            <v>10009072</v>
          </cell>
          <cell r="M93">
            <v>42318</v>
          </cell>
          <cell r="N93">
            <v>42319</v>
          </cell>
          <cell r="O93" t="str">
            <v>S8 No Formal Designation Visit</v>
          </cell>
          <cell r="P93" t="str">
            <v>Schools - S5</v>
          </cell>
          <cell r="Q93" t="str">
            <v>NULL</v>
          </cell>
          <cell r="R93">
            <v>4</v>
          </cell>
          <cell r="S93" t="str">
            <v>SM</v>
          </cell>
          <cell r="T93">
            <v>3</v>
          </cell>
          <cell r="U93">
            <v>3</v>
          </cell>
          <cell r="V93">
            <v>4</v>
          </cell>
          <cell r="W93">
            <v>4</v>
          </cell>
          <cell r="X93" t="str">
            <v>No</v>
          </cell>
          <cell r="Y93">
            <v>4</v>
          </cell>
          <cell r="Z93" t="str">
            <v>NULL</v>
          </cell>
          <cell r="AB93">
            <v>379</v>
          </cell>
          <cell r="AD93">
            <v>2</v>
          </cell>
          <cell r="AE93" t="str">
            <v>NULL</v>
          </cell>
          <cell r="AF93">
            <v>2</v>
          </cell>
          <cell r="AG93">
            <v>2</v>
          </cell>
          <cell r="AH93" t="str">
            <v>NULL</v>
          </cell>
          <cell r="AI93">
            <v>2</v>
          </cell>
          <cell r="AJ93" t="str">
            <v>NULL</v>
          </cell>
          <cell r="AK93">
            <v>8</v>
          </cell>
          <cell r="AL93" t="str">
            <v>NULL</v>
          </cell>
        </row>
        <row r="94">
          <cell r="A94">
            <v>103817</v>
          </cell>
          <cell r="B94">
            <v>3322140</v>
          </cell>
          <cell r="C94" t="str">
            <v>Woodside Community School and Little Bears Nursery</v>
          </cell>
          <cell r="D94" t="str">
            <v>West Midlands</v>
          </cell>
          <cell r="E94" t="str">
            <v>West Midlands</v>
          </cell>
          <cell r="F94" t="str">
            <v>Dudley</v>
          </cell>
          <cell r="G94" t="str">
            <v>Dudley South</v>
          </cell>
          <cell r="H94" t="str">
            <v>DY2 0SN</v>
          </cell>
          <cell r="I94" t="str">
            <v>Community School</v>
          </cell>
          <cell r="J94" t="str">
            <v>Primary</v>
          </cell>
          <cell r="K94" t="str">
            <v>Does not have a sixth form</v>
          </cell>
          <cell r="L94">
            <v>10006723</v>
          </cell>
          <cell r="M94">
            <v>42353</v>
          </cell>
          <cell r="N94">
            <v>42354</v>
          </cell>
          <cell r="O94" t="str">
            <v>Schools into Special Measures Visit 1</v>
          </cell>
          <cell r="P94" t="str">
            <v>Schools - S8</v>
          </cell>
          <cell r="Q94" t="str">
            <v>NULL</v>
          </cell>
          <cell r="R94" t="str">
            <v>NULL</v>
          </cell>
          <cell r="S94" t="str">
            <v>NULL</v>
          </cell>
          <cell r="T94" t="str">
            <v>NULL</v>
          </cell>
          <cell r="U94" t="str">
            <v>NULL</v>
          </cell>
          <cell r="V94" t="str">
            <v>NULL</v>
          </cell>
          <cell r="W94" t="str">
            <v>NULL</v>
          </cell>
          <cell r="X94" t="str">
            <v>NULL</v>
          </cell>
          <cell r="Y94" t="str">
            <v>NULL</v>
          </cell>
          <cell r="Z94" t="str">
            <v>NULL</v>
          </cell>
          <cell r="AB94">
            <v>350</v>
          </cell>
          <cell r="AD94">
            <v>4</v>
          </cell>
          <cell r="AE94" t="str">
            <v>NULL</v>
          </cell>
          <cell r="AF94">
            <v>4</v>
          </cell>
          <cell r="AG94">
            <v>4</v>
          </cell>
          <cell r="AH94" t="str">
            <v>NULL</v>
          </cell>
          <cell r="AI94">
            <v>4</v>
          </cell>
          <cell r="AJ94" t="str">
            <v>NULL</v>
          </cell>
          <cell r="AK94">
            <v>3</v>
          </cell>
          <cell r="AL94">
            <v>9</v>
          </cell>
        </row>
        <row r="95">
          <cell r="A95">
            <v>103825</v>
          </cell>
          <cell r="B95">
            <v>3322148</v>
          </cell>
          <cell r="C95" t="str">
            <v>Hurst Hill Primary School</v>
          </cell>
          <cell r="D95" t="str">
            <v>West Midlands</v>
          </cell>
          <cell r="E95" t="str">
            <v>West Midlands</v>
          </cell>
          <cell r="F95" t="str">
            <v>Dudley</v>
          </cell>
          <cell r="G95" t="str">
            <v>Wolverhampton South East</v>
          </cell>
          <cell r="H95" t="str">
            <v>WV14 9AJ</v>
          </cell>
          <cell r="I95" t="str">
            <v>Community School</v>
          </cell>
          <cell r="J95" t="str">
            <v>Primary</v>
          </cell>
          <cell r="K95" t="str">
            <v>Does not have a sixth form</v>
          </cell>
          <cell r="L95">
            <v>10005197</v>
          </cell>
          <cell r="M95">
            <v>42339</v>
          </cell>
          <cell r="N95">
            <v>42340</v>
          </cell>
          <cell r="O95" t="str">
            <v>Schools into Special Measures Visit 4</v>
          </cell>
          <cell r="P95" t="str">
            <v>Schools - S8</v>
          </cell>
          <cell r="Q95" t="str">
            <v>NULL</v>
          </cell>
          <cell r="R95" t="str">
            <v>NULL</v>
          </cell>
          <cell r="S95" t="str">
            <v>NULL</v>
          </cell>
          <cell r="T95" t="str">
            <v>NULL</v>
          </cell>
          <cell r="U95" t="str">
            <v>NULL</v>
          </cell>
          <cell r="V95" t="str">
            <v>NULL</v>
          </cell>
          <cell r="W95" t="str">
            <v>NULL</v>
          </cell>
          <cell r="X95" t="str">
            <v>NULL</v>
          </cell>
          <cell r="Y95" t="str">
            <v>NULL</v>
          </cell>
          <cell r="Z95" t="str">
            <v>NULL</v>
          </cell>
          <cell r="AB95">
            <v>316</v>
          </cell>
          <cell r="AD95">
            <v>4</v>
          </cell>
          <cell r="AE95" t="str">
            <v>NULL</v>
          </cell>
          <cell r="AF95">
            <v>4</v>
          </cell>
          <cell r="AG95">
            <v>4</v>
          </cell>
          <cell r="AH95" t="str">
            <v>NULL</v>
          </cell>
          <cell r="AI95">
            <v>4</v>
          </cell>
          <cell r="AJ95" t="str">
            <v>NULL</v>
          </cell>
          <cell r="AK95" t="str">
            <v>NULL</v>
          </cell>
          <cell r="AL95" t="str">
            <v>NULL</v>
          </cell>
        </row>
        <row r="96">
          <cell r="A96">
            <v>103840</v>
          </cell>
          <cell r="B96">
            <v>3323052</v>
          </cell>
          <cell r="C96" t="str">
            <v>St Margaret's At Hasbury CofE Primary School</v>
          </cell>
          <cell r="D96" t="str">
            <v>West Midlands</v>
          </cell>
          <cell r="E96" t="str">
            <v>West Midlands</v>
          </cell>
          <cell r="F96" t="str">
            <v>Dudley</v>
          </cell>
          <cell r="G96" t="str">
            <v>Halesowen and Rowley Regis</v>
          </cell>
          <cell r="H96" t="str">
            <v>B63 4QD</v>
          </cell>
          <cell r="I96" t="str">
            <v>Voluntary Controlled School</v>
          </cell>
          <cell r="J96" t="str">
            <v>Primary</v>
          </cell>
          <cell r="K96" t="str">
            <v>Does not have a sixth form</v>
          </cell>
          <cell r="L96">
            <v>10001556</v>
          </cell>
          <cell r="M96">
            <v>42283</v>
          </cell>
          <cell r="N96">
            <v>42283</v>
          </cell>
          <cell r="O96" t="str">
            <v>Maintained Academy and School Short inspection</v>
          </cell>
          <cell r="P96" t="str">
            <v>Schools - Short inspection</v>
          </cell>
          <cell r="Q96" t="str">
            <v>NULL</v>
          </cell>
          <cell r="R96" t="str">
            <v>NULL</v>
          </cell>
          <cell r="S96" t="str">
            <v>NULL</v>
          </cell>
          <cell r="T96" t="str">
            <v>NULL</v>
          </cell>
          <cell r="U96" t="str">
            <v>NULL</v>
          </cell>
          <cell r="V96" t="str">
            <v>NULL</v>
          </cell>
          <cell r="W96" t="str">
            <v>NULL</v>
          </cell>
          <cell r="X96" t="str">
            <v>Yes</v>
          </cell>
          <cell r="Y96" t="str">
            <v>NULL</v>
          </cell>
          <cell r="Z96" t="str">
            <v>NULL</v>
          </cell>
          <cell r="AB96">
            <v>217</v>
          </cell>
          <cell r="AD96">
            <v>2</v>
          </cell>
          <cell r="AE96" t="str">
            <v>NULL</v>
          </cell>
          <cell r="AF96">
            <v>2</v>
          </cell>
          <cell r="AG96">
            <v>2</v>
          </cell>
          <cell r="AH96" t="str">
            <v>NULL</v>
          </cell>
          <cell r="AI96">
            <v>2</v>
          </cell>
          <cell r="AJ96" t="str">
            <v>NULL</v>
          </cell>
          <cell r="AK96">
            <v>2</v>
          </cell>
          <cell r="AL96">
            <v>9</v>
          </cell>
        </row>
        <row r="97">
          <cell r="A97">
            <v>103850</v>
          </cell>
          <cell r="B97">
            <v>3323357</v>
          </cell>
          <cell r="C97" t="str">
            <v>Our Lady and St Kenelm RC School</v>
          </cell>
          <cell r="D97" t="str">
            <v>West Midlands</v>
          </cell>
          <cell r="E97" t="str">
            <v>West Midlands</v>
          </cell>
          <cell r="F97" t="str">
            <v>Dudley</v>
          </cell>
          <cell r="G97" t="str">
            <v>Halesowen and Rowley Regis</v>
          </cell>
          <cell r="H97" t="str">
            <v>B63 4AR</v>
          </cell>
          <cell r="I97" t="str">
            <v>Voluntary Aided School</v>
          </cell>
          <cell r="J97" t="str">
            <v>Primary</v>
          </cell>
          <cell r="K97" t="str">
            <v>Does not have a sixth form</v>
          </cell>
          <cell r="L97">
            <v>10008073</v>
          </cell>
          <cell r="M97">
            <v>42299</v>
          </cell>
          <cell r="N97">
            <v>42299</v>
          </cell>
          <cell r="O97" t="str">
            <v>S8 No Formal Designation Visit</v>
          </cell>
          <cell r="P97" t="str">
            <v>Schools - S8</v>
          </cell>
          <cell r="Q97" t="str">
            <v>NULL</v>
          </cell>
          <cell r="R97" t="str">
            <v>NULL</v>
          </cell>
          <cell r="S97" t="str">
            <v>NULL</v>
          </cell>
          <cell r="T97" t="str">
            <v>NULL</v>
          </cell>
          <cell r="U97" t="str">
            <v>NULL</v>
          </cell>
          <cell r="V97" t="str">
            <v>NULL</v>
          </cell>
          <cell r="W97" t="str">
            <v>NULL</v>
          </cell>
          <cell r="X97" t="str">
            <v>Met</v>
          </cell>
          <cell r="Y97" t="str">
            <v>NULL</v>
          </cell>
          <cell r="Z97" t="str">
            <v>NULL</v>
          </cell>
          <cell r="AB97">
            <v>207</v>
          </cell>
          <cell r="AD97">
            <v>1</v>
          </cell>
          <cell r="AE97" t="str">
            <v>NULL</v>
          </cell>
          <cell r="AF97">
            <v>1</v>
          </cell>
          <cell r="AG97">
            <v>1</v>
          </cell>
          <cell r="AH97" t="str">
            <v>NULL</v>
          </cell>
          <cell r="AI97">
            <v>1</v>
          </cell>
          <cell r="AJ97" t="str">
            <v>NULL</v>
          </cell>
          <cell r="AK97" t="str">
            <v>NULL</v>
          </cell>
          <cell r="AL97" t="str">
            <v>NULL</v>
          </cell>
        </row>
        <row r="98">
          <cell r="A98">
            <v>103852</v>
          </cell>
          <cell r="B98">
            <v>3323359</v>
          </cell>
          <cell r="C98" t="str">
            <v>The CofE School of St Edmund and St John</v>
          </cell>
          <cell r="D98" t="str">
            <v>West Midlands</v>
          </cell>
          <cell r="E98" t="str">
            <v>West Midlands</v>
          </cell>
          <cell r="F98" t="str">
            <v>Dudley</v>
          </cell>
          <cell r="G98" t="str">
            <v>Dudley North</v>
          </cell>
          <cell r="H98" t="str">
            <v>DY2 7QA</v>
          </cell>
          <cell r="I98" t="str">
            <v>Voluntary Aided School</v>
          </cell>
          <cell r="J98" t="str">
            <v>Primary</v>
          </cell>
          <cell r="K98" t="str">
            <v>Does not have a sixth form</v>
          </cell>
          <cell r="L98">
            <v>10006570</v>
          </cell>
          <cell r="M98">
            <v>42311</v>
          </cell>
          <cell r="N98">
            <v>42312</v>
          </cell>
          <cell r="O98" t="str">
            <v>Schools into Special Measures Visit 3</v>
          </cell>
          <cell r="P98" t="str">
            <v>Schools - S8</v>
          </cell>
          <cell r="Q98" t="str">
            <v>NULL</v>
          </cell>
          <cell r="R98" t="str">
            <v>NULL</v>
          </cell>
          <cell r="S98" t="str">
            <v>NULL</v>
          </cell>
          <cell r="T98" t="str">
            <v>NULL</v>
          </cell>
          <cell r="U98" t="str">
            <v>NULL</v>
          </cell>
          <cell r="V98" t="str">
            <v>NULL</v>
          </cell>
          <cell r="W98" t="str">
            <v>NULL</v>
          </cell>
          <cell r="X98" t="str">
            <v>NULL</v>
          </cell>
          <cell r="Y98" t="str">
            <v>NULL</v>
          </cell>
          <cell r="Z98" t="str">
            <v>NULL</v>
          </cell>
          <cell r="AB98">
            <v>256</v>
          </cell>
          <cell r="AD98">
            <v>4</v>
          </cell>
          <cell r="AE98" t="str">
            <v>NULL</v>
          </cell>
          <cell r="AF98">
            <v>4</v>
          </cell>
          <cell r="AG98">
            <v>4</v>
          </cell>
          <cell r="AH98" t="str">
            <v>NULL</v>
          </cell>
          <cell r="AI98">
            <v>4</v>
          </cell>
          <cell r="AJ98" t="str">
            <v>NULL</v>
          </cell>
          <cell r="AK98" t="str">
            <v>NULL</v>
          </cell>
          <cell r="AL98" t="str">
            <v>NULL</v>
          </cell>
        </row>
        <row r="99">
          <cell r="A99">
            <v>103861</v>
          </cell>
          <cell r="B99">
            <v>3324110</v>
          </cell>
          <cell r="C99" t="str">
            <v>Leasowes High School</v>
          </cell>
          <cell r="D99" t="str">
            <v>West Midlands</v>
          </cell>
          <cell r="E99" t="str">
            <v>West Midlands</v>
          </cell>
          <cell r="F99" t="str">
            <v>Dudley</v>
          </cell>
          <cell r="G99" t="str">
            <v>Halesowen and Rowley Regis</v>
          </cell>
          <cell r="H99" t="str">
            <v>B62 8PJ</v>
          </cell>
          <cell r="I99" t="str">
            <v>Foundation School</v>
          </cell>
          <cell r="J99" t="str">
            <v>Secondary</v>
          </cell>
          <cell r="K99" t="str">
            <v>Does not have a sixth form</v>
          </cell>
          <cell r="L99">
            <v>10002510</v>
          </cell>
          <cell r="M99">
            <v>42339</v>
          </cell>
          <cell r="N99">
            <v>42340</v>
          </cell>
          <cell r="O99" t="str">
            <v>Requires Improvement S5 Reinspection Visit 1</v>
          </cell>
          <cell r="P99" t="str">
            <v>Schools - S5</v>
          </cell>
          <cell r="Q99" t="str">
            <v>NULL</v>
          </cell>
          <cell r="R99">
            <v>2</v>
          </cell>
          <cell r="S99" t="str">
            <v>NULL</v>
          </cell>
          <cell r="T99">
            <v>2</v>
          </cell>
          <cell r="U99">
            <v>2</v>
          </cell>
          <cell r="V99">
            <v>2</v>
          </cell>
          <cell r="W99">
            <v>2</v>
          </cell>
          <cell r="X99" t="str">
            <v>Yes</v>
          </cell>
          <cell r="Y99" t="str">
            <v>NULL</v>
          </cell>
          <cell r="Z99" t="str">
            <v>NULL</v>
          </cell>
          <cell r="AB99">
            <v>755</v>
          </cell>
          <cell r="AD99">
            <v>3</v>
          </cell>
          <cell r="AE99" t="str">
            <v>NULL</v>
          </cell>
          <cell r="AF99">
            <v>3</v>
          </cell>
          <cell r="AG99">
            <v>3</v>
          </cell>
          <cell r="AH99" t="str">
            <v>NULL</v>
          </cell>
          <cell r="AI99">
            <v>3</v>
          </cell>
          <cell r="AJ99" t="str">
            <v>NULL</v>
          </cell>
          <cell r="AK99" t="str">
            <v>NULL</v>
          </cell>
          <cell r="AL99" t="str">
            <v>NULL</v>
          </cell>
        </row>
        <row r="100">
          <cell r="A100">
            <v>103878</v>
          </cell>
          <cell r="B100">
            <v>3327002</v>
          </cell>
          <cell r="C100" t="str">
            <v>The Brier School</v>
          </cell>
          <cell r="D100" t="str">
            <v>West Midlands</v>
          </cell>
          <cell r="E100" t="str">
            <v>West Midlands</v>
          </cell>
          <cell r="F100" t="str">
            <v>Dudley</v>
          </cell>
          <cell r="G100" t="str">
            <v>Dudley South</v>
          </cell>
          <cell r="H100" t="str">
            <v>DY6 8QN</v>
          </cell>
          <cell r="I100" t="str">
            <v>Community Special School</v>
          </cell>
          <cell r="J100" t="str">
            <v>Not Applicable</v>
          </cell>
          <cell r="K100" t="str">
            <v>Not applicable</v>
          </cell>
          <cell r="L100">
            <v>10003821</v>
          </cell>
          <cell r="M100">
            <v>42346</v>
          </cell>
          <cell r="N100">
            <v>42346</v>
          </cell>
          <cell r="O100" t="str">
            <v>Maintained Academy and School Short inspection</v>
          </cell>
          <cell r="P100" t="str">
            <v>Schools - Short inspection</v>
          </cell>
          <cell r="Q100" t="str">
            <v>NULL</v>
          </cell>
          <cell r="R100" t="str">
            <v>NULL</v>
          </cell>
          <cell r="S100" t="str">
            <v>NULL</v>
          </cell>
          <cell r="T100" t="str">
            <v>NULL</v>
          </cell>
          <cell r="U100" t="str">
            <v>NULL</v>
          </cell>
          <cell r="V100" t="str">
            <v>NULL</v>
          </cell>
          <cell r="W100" t="str">
            <v>NULL</v>
          </cell>
          <cell r="X100" t="str">
            <v>Yes</v>
          </cell>
          <cell r="Y100" t="str">
            <v>NULL</v>
          </cell>
          <cell r="Z100" t="str">
            <v>NULL</v>
          </cell>
          <cell r="AB100">
            <v>151</v>
          </cell>
          <cell r="AD100">
            <v>1</v>
          </cell>
          <cell r="AE100" t="str">
            <v>NULL</v>
          </cell>
          <cell r="AF100">
            <v>1</v>
          </cell>
          <cell r="AG100">
            <v>1</v>
          </cell>
          <cell r="AH100" t="str">
            <v>NULL</v>
          </cell>
          <cell r="AI100">
            <v>1</v>
          </cell>
          <cell r="AJ100" t="str">
            <v>NULL</v>
          </cell>
          <cell r="AK100">
            <v>8</v>
          </cell>
          <cell r="AL100" t="str">
            <v>NULL</v>
          </cell>
        </row>
        <row r="101">
          <cell r="A101">
            <v>103922</v>
          </cell>
          <cell r="B101">
            <v>3332070</v>
          </cell>
          <cell r="C101" t="str">
            <v>Whitecrest Primary School</v>
          </cell>
          <cell r="D101" t="str">
            <v>West Midlands</v>
          </cell>
          <cell r="E101" t="str">
            <v>West Midlands</v>
          </cell>
          <cell r="F101" t="str">
            <v>Sandwell</v>
          </cell>
          <cell r="G101" t="str">
            <v>West Bromwich East</v>
          </cell>
          <cell r="H101" t="str">
            <v>B43 6HQ</v>
          </cell>
          <cell r="I101" t="str">
            <v>Community School</v>
          </cell>
          <cell r="J101" t="str">
            <v>Primary</v>
          </cell>
          <cell r="K101" t="str">
            <v>Does not have a sixth form</v>
          </cell>
          <cell r="L101">
            <v>10001563</v>
          </cell>
          <cell r="M101">
            <v>42332</v>
          </cell>
          <cell r="N101">
            <v>42332</v>
          </cell>
          <cell r="O101" t="str">
            <v>Maintained Academy and School Short inspection</v>
          </cell>
          <cell r="P101" t="str">
            <v>Schools - Short inspection</v>
          </cell>
          <cell r="Q101" t="str">
            <v>NULL</v>
          </cell>
          <cell r="R101" t="str">
            <v>NULL</v>
          </cell>
          <cell r="S101" t="str">
            <v>NULL</v>
          </cell>
          <cell r="T101" t="str">
            <v>NULL</v>
          </cell>
          <cell r="U101" t="str">
            <v>NULL</v>
          </cell>
          <cell r="V101" t="str">
            <v>NULL</v>
          </cell>
          <cell r="W101" t="str">
            <v>NULL</v>
          </cell>
          <cell r="X101" t="str">
            <v>Yes</v>
          </cell>
          <cell r="Y101" t="str">
            <v>NULL</v>
          </cell>
          <cell r="Z101" t="str">
            <v>NULL</v>
          </cell>
          <cell r="AB101">
            <v>212</v>
          </cell>
          <cell r="AD101">
            <v>2</v>
          </cell>
          <cell r="AE101" t="str">
            <v>NULL</v>
          </cell>
          <cell r="AF101">
            <v>1</v>
          </cell>
          <cell r="AG101">
            <v>2</v>
          </cell>
          <cell r="AH101" t="str">
            <v>NULL</v>
          </cell>
          <cell r="AI101">
            <v>2</v>
          </cell>
          <cell r="AJ101" t="str">
            <v>NULL</v>
          </cell>
          <cell r="AK101">
            <v>2</v>
          </cell>
          <cell r="AL101">
            <v>9</v>
          </cell>
        </row>
        <row r="102">
          <cell r="A102">
            <v>104012</v>
          </cell>
          <cell r="B102">
            <v>3334111</v>
          </cell>
          <cell r="C102" t="str">
            <v>Perryfields High School Specialist Maths and Computing College</v>
          </cell>
          <cell r="D102" t="str">
            <v>West Midlands</v>
          </cell>
          <cell r="E102" t="str">
            <v>West Midlands</v>
          </cell>
          <cell r="F102" t="str">
            <v>Sandwell</v>
          </cell>
          <cell r="G102" t="str">
            <v>Warley</v>
          </cell>
          <cell r="H102" t="str">
            <v>B68 0RG</v>
          </cell>
          <cell r="I102" t="str">
            <v>Community School</v>
          </cell>
          <cell r="J102" t="str">
            <v>Secondary</v>
          </cell>
          <cell r="K102" t="str">
            <v>Has a sixth form</v>
          </cell>
          <cell r="L102">
            <v>10002504</v>
          </cell>
          <cell r="M102">
            <v>42348</v>
          </cell>
          <cell r="N102">
            <v>42349</v>
          </cell>
          <cell r="O102" t="str">
            <v>Requires Improvement S5 Reinspection Visit 1</v>
          </cell>
          <cell r="P102" t="str">
            <v>Schools - S5</v>
          </cell>
          <cell r="Q102" t="str">
            <v>NULL</v>
          </cell>
          <cell r="R102">
            <v>3</v>
          </cell>
          <cell r="S102" t="str">
            <v>NULL</v>
          </cell>
          <cell r="T102">
            <v>3</v>
          </cell>
          <cell r="U102">
            <v>3</v>
          </cell>
          <cell r="V102">
            <v>2</v>
          </cell>
          <cell r="W102">
            <v>3</v>
          </cell>
          <cell r="X102" t="str">
            <v>Yes</v>
          </cell>
          <cell r="Y102" t="str">
            <v>NULL</v>
          </cell>
          <cell r="Z102">
            <v>3</v>
          </cell>
          <cell r="AB102">
            <v>1275</v>
          </cell>
          <cell r="AD102">
            <v>3</v>
          </cell>
          <cell r="AE102" t="str">
            <v>NULL</v>
          </cell>
          <cell r="AF102">
            <v>3</v>
          </cell>
          <cell r="AG102">
            <v>3</v>
          </cell>
          <cell r="AH102" t="str">
            <v>NULL</v>
          </cell>
          <cell r="AI102">
            <v>3</v>
          </cell>
          <cell r="AJ102" t="str">
            <v>NULL</v>
          </cell>
          <cell r="AK102" t="str">
            <v>NULL</v>
          </cell>
          <cell r="AL102" t="str">
            <v>NULL</v>
          </cell>
        </row>
        <row r="103">
          <cell r="A103">
            <v>104137</v>
          </cell>
          <cell r="B103">
            <v>3351005</v>
          </cell>
          <cell r="C103" t="str">
            <v>Valley Nursery School</v>
          </cell>
          <cell r="D103" t="str">
            <v>West Midlands</v>
          </cell>
          <cell r="E103" t="str">
            <v>West Midlands</v>
          </cell>
          <cell r="F103" t="str">
            <v>Walsall</v>
          </cell>
          <cell r="G103" t="str">
            <v>Walsall North</v>
          </cell>
          <cell r="H103" t="str">
            <v>WS3 1HT</v>
          </cell>
          <cell r="I103" t="str">
            <v>LA Nursery School</v>
          </cell>
          <cell r="J103" t="str">
            <v>Nursery</v>
          </cell>
          <cell r="K103" t="str">
            <v>Not applicable</v>
          </cell>
          <cell r="L103">
            <v>10005540</v>
          </cell>
          <cell r="M103">
            <v>42278</v>
          </cell>
          <cell r="N103">
            <v>42278</v>
          </cell>
          <cell r="O103" t="str">
            <v>Maintained Academy and School Short inspection</v>
          </cell>
          <cell r="P103" t="str">
            <v>Schools - Short inspection</v>
          </cell>
          <cell r="Q103" t="str">
            <v>NULL</v>
          </cell>
          <cell r="R103" t="str">
            <v>NULL</v>
          </cell>
          <cell r="S103" t="str">
            <v>NULL</v>
          </cell>
          <cell r="T103" t="str">
            <v>NULL</v>
          </cell>
          <cell r="U103" t="str">
            <v>NULL</v>
          </cell>
          <cell r="V103" t="str">
            <v>NULL</v>
          </cell>
          <cell r="W103" t="str">
            <v>NULL</v>
          </cell>
          <cell r="X103" t="str">
            <v>Yes</v>
          </cell>
          <cell r="Y103" t="str">
            <v>NULL</v>
          </cell>
          <cell r="Z103" t="str">
            <v>NULL</v>
          </cell>
          <cell r="AB103">
            <v>111</v>
          </cell>
          <cell r="AD103">
            <v>1</v>
          </cell>
          <cell r="AE103" t="str">
            <v>NULL</v>
          </cell>
          <cell r="AF103">
            <v>1</v>
          </cell>
          <cell r="AG103">
            <v>1</v>
          </cell>
          <cell r="AH103" t="str">
            <v>NULL</v>
          </cell>
          <cell r="AI103">
            <v>1</v>
          </cell>
          <cell r="AJ103" t="str">
            <v>NULL</v>
          </cell>
          <cell r="AK103">
            <v>8</v>
          </cell>
          <cell r="AL103" t="str">
            <v>NULL</v>
          </cell>
        </row>
        <row r="104">
          <cell r="A104">
            <v>104139</v>
          </cell>
          <cell r="B104">
            <v>3351007</v>
          </cell>
          <cell r="C104" t="str">
            <v>Lane Head Nursery School</v>
          </cell>
          <cell r="D104" t="str">
            <v>West Midlands</v>
          </cell>
          <cell r="E104" t="str">
            <v>West Midlands</v>
          </cell>
          <cell r="F104" t="str">
            <v>Walsall</v>
          </cell>
          <cell r="G104" t="str">
            <v>Walsall North</v>
          </cell>
          <cell r="H104" t="str">
            <v>WV12 4JQ</v>
          </cell>
          <cell r="I104" t="str">
            <v>LA Nursery School</v>
          </cell>
          <cell r="J104" t="str">
            <v>Nursery</v>
          </cell>
          <cell r="K104" t="str">
            <v>Not applicable</v>
          </cell>
          <cell r="L104">
            <v>10005541</v>
          </cell>
          <cell r="M104">
            <v>42346</v>
          </cell>
          <cell r="N104">
            <v>42346</v>
          </cell>
          <cell r="O104" t="str">
            <v>Maintained Academy and School Short inspection</v>
          </cell>
          <cell r="P104" t="str">
            <v>Schools - Short inspection</v>
          </cell>
          <cell r="Q104" t="str">
            <v>NULL</v>
          </cell>
          <cell r="R104" t="str">
            <v>NULL</v>
          </cell>
          <cell r="S104" t="str">
            <v>NULL</v>
          </cell>
          <cell r="T104" t="str">
            <v>NULL</v>
          </cell>
          <cell r="U104" t="str">
            <v>NULL</v>
          </cell>
          <cell r="V104" t="str">
            <v>NULL</v>
          </cell>
          <cell r="W104" t="str">
            <v>NULL</v>
          </cell>
          <cell r="X104" t="str">
            <v>Yes</v>
          </cell>
          <cell r="Y104" t="str">
            <v>NULL</v>
          </cell>
          <cell r="Z104" t="str">
            <v>NULL</v>
          </cell>
          <cell r="AB104">
            <v>115</v>
          </cell>
          <cell r="AD104">
            <v>1</v>
          </cell>
          <cell r="AE104" t="str">
            <v>NULL</v>
          </cell>
          <cell r="AF104">
            <v>1</v>
          </cell>
          <cell r="AG104">
            <v>1</v>
          </cell>
          <cell r="AH104" t="str">
            <v>NULL</v>
          </cell>
          <cell r="AI104">
            <v>1</v>
          </cell>
          <cell r="AJ104" t="str">
            <v>NULL</v>
          </cell>
          <cell r="AK104">
            <v>8</v>
          </cell>
          <cell r="AL104" t="str">
            <v>NULL</v>
          </cell>
        </row>
        <row r="105">
          <cell r="A105">
            <v>104160</v>
          </cell>
          <cell r="B105">
            <v>3352028</v>
          </cell>
          <cell r="C105" t="str">
            <v>Palfrey Junior School</v>
          </cell>
          <cell r="D105" t="str">
            <v>West Midlands</v>
          </cell>
          <cell r="E105" t="str">
            <v>West Midlands</v>
          </cell>
          <cell r="F105" t="str">
            <v>Walsall</v>
          </cell>
          <cell r="G105" t="str">
            <v>Walsall South</v>
          </cell>
          <cell r="H105" t="str">
            <v>WS1 4AH</v>
          </cell>
          <cell r="I105" t="str">
            <v>Community School</v>
          </cell>
          <cell r="J105" t="str">
            <v>Primary</v>
          </cell>
          <cell r="K105" t="str">
            <v>Does not have a sixth form</v>
          </cell>
          <cell r="L105">
            <v>10001605</v>
          </cell>
          <cell r="M105">
            <v>42339</v>
          </cell>
          <cell r="N105">
            <v>42340</v>
          </cell>
          <cell r="O105" t="str">
            <v>Special Measures S5 ReInspection</v>
          </cell>
          <cell r="P105" t="str">
            <v>Schools - S5</v>
          </cell>
          <cell r="Q105" t="str">
            <v>NULL</v>
          </cell>
          <cell r="R105">
            <v>3</v>
          </cell>
          <cell r="S105" t="str">
            <v>NULL</v>
          </cell>
          <cell r="T105">
            <v>3</v>
          </cell>
          <cell r="U105">
            <v>3</v>
          </cell>
          <cell r="V105">
            <v>3</v>
          </cell>
          <cell r="W105">
            <v>3</v>
          </cell>
          <cell r="X105" t="str">
            <v>Yes</v>
          </cell>
          <cell r="Y105" t="str">
            <v>NULL</v>
          </cell>
          <cell r="Z105" t="str">
            <v>NULL</v>
          </cell>
          <cell r="AB105">
            <v>358</v>
          </cell>
          <cell r="AD105">
            <v>4</v>
          </cell>
          <cell r="AE105" t="str">
            <v>NULL</v>
          </cell>
          <cell r="AF105">
            <v>4</v>
          </cell>
          <cell r="AG105">
            <v>4</v>
          </cell>
          <cell r="AH105" t="str">
            <v>NULL</v>
          </cell>
          <cell r="AI105">
            <v>4</v>
          </cell>
          <cell r="AJ105" t="str">
            <v>NULL</v>
          </cell>
          <cell r="AK105" t="str">
            <v>NULL</v>
          </cell>
          <cell r="AL105" t="str">
            <v>NULL</v>
          </cell>
        </row>
        <row r="106">
          <cell r="A106">
            <v>104188</v>
          </cell>
          <cell r="B106">
            <v>3352116</v>
          </cell>
          <cell r="C106" t="str">
            <v>Short Heath Junior School</v>
          </cell>
          <cell r="D106" t="str">
            <v>West Midlands</v>
          </cell>
          <cell r="E106" t="str">
            <v>West Midlands</v>
          </cell>
          <cell r="F106" t="str">
            <v>Walsall</v>
          </cell>
          <cell r="G106" t="str">
            <v>Walsall North</v>
          </cell>
          <cell r="H106" t="str">
            <v>WV12 4DS</v>
          </cell>
          <cell r="I106" t="str">
            <v>Community School</v>
          </cell>
          <cell r="J106" t="str">
            <v>Primary</v>
          </cell>
          <cell r="K106" t="str">
            <v>Does not have a sixth form</v>
          </cell>
          <cell r="L106">
            <v>10006703</v>
          </cell>
          <cell r="M106">
            <v>42328</v>
          </cell>
          <cell r="N106">
            <v>42328</v>
          </cell>
          <cell r="O106" t="str">
            <v>Requires Improvement monitoring Visit 1</v>
          </cell>
          <cell r="P106" t="str">
            <v>Schools - S8</v>
          </cell>
          <cell r="Q106" t="str">
            <v>NULL</v>
          </cell>
          <cell r="R106" t="str">
            <v>NULL</v>
          </cell>
          <cell r="S106" t="str">
            <v>NULL</v>
          </cell>
          <cell r="T106" t="str">
            <v>NULL</v>
          </cell>
          <cell r="U106" t="str">
            <v>NULL</v>
          </cell>
          <cell r="V106" t="str">
            <v>NULL</v>
          </cell>
          <cell r="W106" t="str">
            <v>NULL</v>
          </cell>
          <cell r="X106" t="str">
            <v>NULL</v>
          </cell>
          <cell r="Y106" t="str">
            <v>NULL</v>
          </cell>
          <cell r="Z106" t="str">
            <v>NULL</v>
          </cell>
          <cell r="AB106">
            <v>231</v>
          </cell>
          <cell r="AD106">
            <v>3</v>
          </cell>
          <cell r="AE106" t="str">
            <v>NULL</v>
          </cell>
          <cell r="AF106">
            <v>3</v>
          </cell>
          <cell r="AG106">
            <v>3</v>
          </cell>
          <cell r="AH106" t="str">
            <v>NULL</v>
          </cell>
          <cell r="AI106">
            <v>3</v>
          </cell>
          <cell r="AJ106" t="str">
            <v>NULL</v>
          </cell>
          <cell r="AK106">
            <v>9</v>
          </cell>
          <cell r="AL106">
            <v>9</v>
          </cell>
        </row>
        <row r="107">
          <cell r="A107">
            <v>104203</v>
          </cell>
          <cell r="B107">
            <v>3352220</v>
          </cell>
          <cell r="C107" t="str">
            <v>Millfield Primary School</v>
          </cell>
          <cell r="D107" t="str">
            <v>West Midlands</v>
          </cell>
          <cell r="E107" t="str">
            <v>West Midlands</v>
          </cell>
          <cell r="F107" t="str">
            <v>Walsall</v>
          </cell>
          <cell r="G107" t="str">
            <v>Aldridge-Brownhills</v>
          </cell>
          <cell r="H107" t="str">
            <v>WS8 6BN</v>
          </cell>
          <cell r="I107" t="str">
            <v>Community School</v>
          </cell>
          <cell r="J107" t="str">
            <v>Primary</v>
          </cell>
          <cell r="K107" t="str">
            <v>Does not have a sixth form</v>
          </cell>
          <cell r="L107">
            <v>10001499</v>
          </cell>
          <cell r="M107">
            <v>42284</v>
          </cell>
          <cell r="N107">
            <v>42284</v>
          </cell>
          <cell r="O107" t="str">
            <v>Maintained Academy and School Short inspection</v>
          </cell>
          <cell r="P107" t="str">
            <v>Schools - Short inspection</v>
          </cell>
          <cell r="Q107" t="str">
            <v>NULL</v>
          </cell>
          <cell r="R107" t="str">
            <v>NULL</v>
          </cell>
          <cell r="S107" t="str">
            <v>NULL</v>
          </cell>
          <cell r="T107" t="str">
            <v>NULL</v>
          </cell>
          <cell r="U107" t="str">
            <v>NULL</v>
          </cell>
          <cell r="V107" t="str">
            <v>NULL</v>
          </cell>
          <cell r="W107" t="str">
            <v>NULL</v>
          </cell>
          <cell r="X107" t="str">
            <v>Yes</v>
          </cell>
          <cell r="Y107" t="str">
            <v>NULL</v>
          </cell>
          <cell r="Z107" t="str">
            <v>NULL</v>
          </cell>
          <cell r="AB107">
            <v>222</v>
          </cell>
          <cell r="AD107">
            <v>2</v>
          </cell>
          <cell r="AE107" t="str">
            <v>NULL</v>
          </cell>
          <cell r="AF107">
            <v>2</v>
          </cell>
          <cell r="AG107">
            <v>2</v>
          </cell>
          <cell r="AH107" t="str">
            <v>NULL</v>
          </cell>
          <cell r="AI107">
            <v>2</v>
          </cell>
          <cell r="AJ107" t="str">
            <v>NULL</v>
          </cell>
          <cell r="AK107">
            <v>8</v>
          </cell>
          <cell r="AL107" t="str">
            <v>NULL</v>
          </cell>
        </row>
        <row r="108">
          <cell r="A108">
            <v>104251</v>
          </cell>
          <cell r="B108">
            <v>3354106</v>
          </cell>
          <cell r="C108" t="str">
            <v>Pool Hayes Arts and Community School</v>
          </cell>
          <cell r="D108" t="str">
            <v>West Midlands</v>
          </cell>
          <cell r="E108" t="str">
            <v>West Midlands</v>
          </cell>
          <cell r="F108" t="str">
            <v>Walsall</v>
          </cell>
          <cell r="G108" t="str">
            <v>Walsall North</v>
          </cell>
          <cell r="H108" t="str">
            <v>WV12 4QZ</v>
          </cell>
          <cell r="I108" t="str">
            <v>Foundation School</v>
          </cell>
          <cell r="J108" t="str">
            <v>Secondary</v>
          </cell>
          <cell r="K108" t="str">
            <v>Has a sixth form</v>
          </cell>
          <cell r="L108">
            <v>10002470</v>
          </cell>
          <cell r="M108">
            <v>42283</v>
          </cell>
          <cell r="N108">
            <v>42284</v>
          </cell>
          <cell r="O108" t="str">
            <v>Requires Improvement S5 Reinspection Visit 1</v>
          </cell>
          <cell r="P108" t="str">
            <v>Schools - S5</v>
          </cell>
          <cell r="Q108" t="str">
            <v>NULL</v>
          </cell>
          <cell r="R108">
            <v>3</v>
          </cell>
          <cell r="S108" t="str">
            <v>NULL</v>
          </cell>
          <cell r="T108">
            <v>3</v>
          </cell>
          <cell r="U108">
            <v>3</v>
          </cell>
          <cell r="V108">
            <v>2</v>
          </cell>
          <cell r="W108">
            <v>2</v>
          </cell>
          <cell r="X108" t="str">
            <v>Yes</v>
          </cell>
          <cell r="Y108" t="str">
            <v>NULL</v>
          </cell>
          <cell r="Z108">
            <v>2</v>
          </cell>
          <cell r="AB108">
            <v>1066</v>
          </cell>
          <cell r="AD108">
            <v>3</v>
          </cell>
          <cell r="AE108" t="str">
            <v>NULL</v>
          </cell>
          <cell r="AF108">
            <v>3</v>
          </cell>
          <cell r="AG108">
            <v>3</v>
          </cell>
          <cell r="AH108" t="str">
            <v>NULL</v>
          </cell>
          <cell r="AI108">
            <v>3</v>
          </cell>
          <cell r="AJ108" t="str">
            <v>NULL</v>
          </cell>
          <cell r="AK108" t="str">
            <v>NULL</v>
          </cell>
          <cell r="AL108" t="str">
            <v>NULL</v>
          </cell>
        </row>
        <row r="109">
          <cell r="A109">
            <v>104286</v>
          </cell>
          <cell r="B109">
            <v>3361101</v>
          </cell>
          <cell r="C109" t="str">
            <v>Kingston Centre (Primary PRU)</v>
          </cell>
          <cell r="D109" t="str">
            <v>West Midlands</v>
          </cell>
          <cell r="E109" t="str">
            <v>West Midlands</v>
          </cell>
          <cell r="F109" t="str">
            <v>Wolverhampton</v>
          </cell>
          <cell r="G109" t="str">
            <v>Wolverhampton South West</v>
          </cell>
          <cell r="H109" t="str">
            <v>WV6 0TD</v>
          </cell>
          <cell r="I109" t="str">
            <v>Pupil Referral Unit</v>
          </cell>
          <cell r="J109" t="str">
            <v>Not Applicable</v>
          </cell>
          <cell r="K109" t="str">
            <v>Not applicable</v>
          </cell>
          <cell r="L109">
            <v>10004109</v>
          </cell>
          <cell r="M109">
            <v>42313</v>
          </cell>
          <cell r="N109">
            <v>42313</v>
          </cell>
          <cell r="O109" t="str">
            <v>Schools into Special Measures Visit 2</v>
          </cell>
          <cell r="P109" t="str">
            <v>Schools - S8</v>
          </cell>
          <cell r="Q109" t="str">
            <v>NULL</v>
          </cell>
          <cell r="R109" t="str">
            <v>NULL</v>
          </cell>
          <cell r="S109" t="str">
            <v>NULL</v>
          </cell>
          <cell r="T109" t="str">
            <v>NULL</v>
          </cell>
          <cell r="U109" t="str">
            <v>NULL</v>
          </cell>
          <cell r="V109" t="str">
            <v>NULL</v>
          </cell>
          <cell r="W109" t="str">
            <v>NULL</v>
          </cell>
          <cell r="X109" t="str">
            <v>NULL</v>
          </cell>
          <cell r="Y109" t="str">
            <v>NULL</v>
          </cell>
          <cell r="Z109" t="str">
            <v>NULL</v>
          </cell>
          <cell r="AB109">
            <v>0</v>
          </cell>
          <cell r="AD109">
            <v>4</v>
          </cell>
          <cell r="AE109" t="str">
            <v>NULL</v>
          </cell>
          <cell r="AF109">
            <v>4</v>
          </cell>
          <cell r="AG109">
            <v>4</v>
          </cell>
          <cell r="AH109" t="str">
            <v>NULL</v>
          </cell>
          <cell r="AI109">
            <v>4</v>
          </cell>
          <cell r="AJ109" t="str">
            <v>NULL</v>
          </cell>
          <cell r="AK109">
            <v>3</v>
          </cell>
          <cell r="AL109">
            <v>9</v>
          </cell>
        </row>
        <row r="110">
          <cell r="A110">
            <v>104295</v>
          </cell>
          <cell r="B110">
            <v>3362016</v>
          </cell>
          <cell r="C110" t="str">
            <v>Oxley Primary School</v>
          </cell>
          <cell r="D110" t="str">
            <v>West Midlands</v>
          </cell>
          <cell r="E110" t="str">
            <v>West Midlands</v>
          </cell>
          <cell r="F110" t="str">
            <v>Wolverhampton</v>
          </cell>
          <cell r="G110" t="str">
            <v>Wolverhampton North East</v>
          </cell>
          <cell r="H110" t="str">
            <v>WV10 9TR</v>
          </cell>
          <cell r="I110" t="str">
            <v>Community School</v>
          </cell>
          <cell r="J110" t="str">
            <v>Primary</v>
          </cell>
          <cell r="K110" t="str">
            <v>Does not have a sixth form</v>
          </cell>
          <cell r="L110">
            <v>10006698</v>
          </cell>
          <cell r="M110">
            <v>42298</v>
          </cell>
          <cell r="N110">
            <v>42298</v>
          </cell>
          <cell r="O110" t="str">
            <v>Requires Improvement monitoring Visit 1</v>
          </cell>
          <cell r="P110" t="str">
            <v>Schools - S8</v>
          </cell>
          <cell r="Q110" t="str">
            <v>NULL</v>
          </cell>
          <cell r="R110" t="str">
            <v>NULL</v>
          </cell>
          <cell r="S110" t="str">
            <v>NULL</v>
          </cell>
          <cell r="T110" t="str">
            <v>NULL</v>
          </cell>
          <cell r="U110" t="str">
            <v>NULL</v>
          </cell>
          <cell r="V110" t="str">
            <v>NULL</v>
          </cell>
          <cell r="W110" t="str">
            <v>NULL</v>
          </cell>
          <cell r="X110" t="str">
            <v>NULL</v>
          </cell>
          <cell r="Y110" t="str">
            <v>NULL</v>
          </cell>
          <cell r="Z110" t="str">
            <v>NULL</v>
          </cell>
          <cell r="AB110">
            <v>214</v>
          </cell>
          <cell r="AD110">
            <v>3</v>
          </cell>
          <cell r="AE110" t="str">
            <v>NULL</v>
          </cell>
          <cell r="AF110">
            <v>3</v>
          </cell>
          <cell r="AG110">
            <v>3</v>
          </cell>
          <cell r="AH110" t="str">
            <v>NULL</v>
          </cell>
          <cell r="AI110">
            <v>3</v>
          </cell>
          <cell r="AJ110" t="str">
            <v>NULL</v>
          </cell>
          <cell r="AK110">
            <v>3</v>
          </cell>
          <cell r="AL110">
            <v>9</v>
          </cell>
        </row>
        <row r="111">
          <cell r="A111">
            <v>104297</v>
          </cell>
          <cell r="B111">
            <v>3362022</v>
          </cell>
          <cell r="C111" t="str">
            <v>Whitgreave Junior School</v>
          </cell>
          <cell r="D111" t="str">
            <v>West Midlands</v>
          </cell>
          <cell r="E111" t="str">
            <v>West Midlands</v>
          </cell>
          <cell r="F111" t="str">
            <v>Wolverhampton</v>
          </cell>
          <cell r="G111" t="str">
            <v>Wolverhampton North East</v>
          </cell>
          <cell r="H111" t="str">
            <v>WV10 9JP</v>
          </cell>
          <cell r="I111" t="str">
            <v>Community School</v>
          </cell>
          <cell r="J111" t="str">
            <v>Primary</v>
          </cell>
          <cell r="K111" t="str">
            <v>Does not have a sixth form</v>
          </cell>
          <cell r="L111">
            <v>10001373</v>
          </cell>
          <cell r="M111">
            <v>42311</v>
          </cell>
          <cell r="N111">
            <v>42312</v>
          </cell>
          <cell r="O111" t="str">
            <v>Maintained Academy and School Short inspection</v>
          </cell>
          <cell r="P111" t="str">
            <v>Schools - S5</v>
          </cell>
          <cell r="Q111" t="str">
            <v>NULL</v>
          </cell>
          <cell r="R111">
            <v>1</v>
          </cell>
          <cell r="S111" t="str">
            <v>NULL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 t="str">
            <v>Yes</v>
          </cell>
          <cell r="Y111" t="str">
            <v>NULL</v>
          </cell>
          <cell r="Z111" t="str">
            <v>NULL</v>
          </cell>
          <cell r="AB111">
            <v>228</v>
          </cell>
          <cell r="AD111">
            <v>2</v>
          </cell>
          <cell r="AE111" t="str">
            <v>NULL</v>
          </cell>
          <cell r="AF111">
            <v>2</v>
          </cell>
          <cell r="AG111">
            <v>2</v>
          </cell>
          <cell r="AH111" t="str">
            <v>NULL</v>
          </cell>
          <cell r="AI111">
            <v>2</v>
          </cell>
          <cell r="AJ111" t="str">
            <v>NULL</v>
          </cell>
          <cell r="AK111">
            <v>9</v>
          </cell>
          <cell r="AL111">
            <v>9</v>
          </cell>
        </row>
        <row r="112">
          <cell r="A112">
            <v>104300</v>
          </cell>
          <cell r="B112">
            <v>3362027</v>
          </cell>
          <cell r="C112" t="str">
            <v>Woodfield Infant School</v>
          </cell>
          <cell r="D112" t="str">
            <v>West Midlands</v>
          </cell>
          <cell r="E112" t="str">
            <v>West Midlands</v>
          </cell>
          <cell r="F112" t="str">
            <v>Wolverhampton</v>
          </cell>
          <cell r="G112" t="str">
            <v>Wolverhampton South West</v>
          </cell>
          <cell r="H112" t="str">
            <v>WV4 4AG</v>
          </cell>
          <cell r="I112" t="str">
            <v>Community School</v>
          </cell>
          <cell r="J112" t="str">
            <v>Primary</v>
          </cell>
          <cell r="K112" t="str">
            <v>Does not have a sixth form</v>
          </cell>
          <cell r="L112">
            <v>10001120</v>
          </cell>
          <cell r="M112">
            <v>42346</v>
          </cell>
          <cell r="N112">
            <v>42347</v>
          </cell>
          <cell r="O112" t="str">
            <v>Maintained Academy and School Short inspection</v>
          </cell>
          <cell r="P112" t="str">
            <v>Schools - S5</v>
          </cell>
          <cell r="Q112" t="str">
            <v>NULL</v>
          </cell>
          <cell r="R112">
            <v>3</v>
          </cell>
          <cell r="S112" t="str">
            <v>NULL</v>
          </cell>
          <cell r="T112">
            <v>3</v>
          </cell>
          <cell r="U112">
            <v>3</v>
          </cell>
          <cell r="V112">
            <v>2</v>
          </cell>
          <cell r="W112">
            <v>3</v>
          </cell>
          <cell r="X112" t="str">
            <v>Yes</v>
          </cell>
          <cell r="Y112">
            <v>2</v>
          </cell>
          <cell r="Z112" t="str">
            <v>NULL</v>
          </cell>
          <cell r="AB112">
            <v>342</v>
          </cell>
          <cell r="AD112">
            <v>2</v>
          </cell>
          <cell r="AE112" t="str">
            <v>NULL</v>
          </cell>
          <cell r="AF112">
            <v>1</v>
          </cell>
          <cell r="AG112">
            <v>2</v>
          </cell>
          <cell r="AH112" t="str">
            <v>NULL</v>
          </cell>
          <cell r="AI112">
            <v>2</v>
          </cell>
          <cell r="AJ112" t="str">
            <v>NULL</v>
          </cell>
          <cell r="AK112">
            <v>2</v>
          </cell>
          <cell r="AL112">
            <v>9</v>
          </cell>
        </row>
        <row r="113">
          <cell r="A113">
            <v>104326</v>
          </cell>
          <cell r="B113">
            <v>3362070</v>
          </cell>
          <cell r="C113" t="str">
            <v>Hill Avenue Primary School</v>
          </cell>
          <cell r="D113" t="str">
            <v>West Midlands</v>
          </cell>
          <cell r="E113" t="str">
            <v>West Midlands</v>
          </cell>
          <cell r="F113" t="str">
            <v>Wolverhampton</v>
          </cell>
          <cell r="G113" t="str">
            <v>Wolverhampton South East</v>
          </cell>
          <cell r="H113" t="str">
            <v>WV4 6PY</v>
          </cell>
          <cell r="I113" t="str">
            <v>Community School</v>
          </cell>
          <cell r="J113" t="str">
            <v>Primary</v>
          </cell>
          <cell r="K113" t="str">
            <v>Does not have a sixth form</v>
          </cell>
          <cell r="L113">
            <v>10004041</v>
          </cell>
          <cell r="M113">
            <v>42312</v>
          </cell>
          <cell r="N113">
            <v>42313</v>
          </cell>
          <cell r="O113" t="str">
            <v>Schools into Special Measures Visit 2</v>
          </cell>
          <cell r="P113" t="str">
            <v>Schools - S8</v>
          </cell>
          <cell r="Q113" t="str">
            <v>NULL</v>
          </cell>
          <cell r="R113" t="str">
            <v>NULL</v>
          </cell>
          <cell r="S113" t="str">
            <v>NULL</v>
          </cell>
          <cell r="T113" t="str">
            <v>NULL</v>
          </cell>
          <cell r="U113" t="str">
            <v>NULL</v>
          </cell>
          <cell r="V113" t="str">
            <v>NULL</v>
          </cell>
          <cell r="W113" t="str">
            <v>NULL</v>
          </cell>
          <cell r="X113" t="str">
            <v>NULL</v>
          </cell>
          <cell r="Y113" t="str">
            <v>NULL</v>
          </cell>
          <cell r="Z113" t="str">
            <v>NULL</v>
          </cell>
          <cell r="AB113">
            <v>307</v>
          </cell>
          <cell r="AD113">
            <v>4</v>
          </cell>
          <cell r="AE113" t="str">
            <v>NULL</v>
          </cell>
          <cell r="AF113">
            <v>4</v>
          </cell>
          <cell r="AG113">
            <v>4</v>
          </cell>
          <cell r="AH113" t="str">
            <v>NULL</v>
          </cell>
          <cell r="AI113">
            <v>4</v>
          </cell>
          <cell r="AJ113" t="str">
            <v>NULL</v>
          </cell>
          <cell r="AK113">
            <v>3</v>
          </cell>
          <cell r="AL113">
            <v>9</v>
          </cell>
        </row>
        <row r="114">
          <cell r="A114">
            <v>104387</v>
          </cell>
          <cell r="B114">
            <v>3364115</v>
          </cell>
          <cell r="C114" t="str">
            <v>St Matthias School</v>
          </cell>
          <cell r="D114" t="str">
            <v>West Midlands</v>
          </cell>
          <cell r="E114" t="str">
            <v>West Midlands</v>
          </cell>
          <cell r="F114" t="str">
            <v>Wolverhampton</v>
          </cell>
          <cell r="G114" t="str">
            <v>Wolverhampton South East</v>
          </cell>
          <cell r="H114" t="str">
            <v>WV1 2BH</v>
          </cell>
          <cell r="I114" t="str">
            <v>Community School</v>
          </cell>
          <cell r="J114" t="str">
            <v>Secondary</v>
          </cell>
          <cell r="K114" t="str">
            <v>Does not have a sixth form</v>
          </cell>
          <cell r="L114">
            <v>10005242</v>
          </cell>
          <cell r="M114">
            <v>42332</v>
          </cell>
          <cell r="N114">
            <v>42333</v>
          </cell>
          <cell r="O114" t="str">
            <v>Schools into Special Measures Visit 4</v>
          </cell>
          <cell r="P114" t="str">
            <v>Schools - S8</v>
          </cell>
          <cell r="Q114" t="str">
            <v>NULL</v>
          </cell>
          <cell r="R114" t="str">
            <v>NULL</v>
          </cell>
          <cell r="S114" t="str">
            <v>NULL</v>
          </cell>
          <cell r="T114" t="str">
            <v>NULL</v>
          </cell>
          <cell r="U114" t="str">
            <v>NULL</v>
          </cell>
          <cell r="V114" t="str">
            <v>NULL</v>
          </cell>
          <cell r="W114" t="str">
            <v>NULL</v>
          </cell>
          <cell r="X114" t="str">
            <v>NULL</v>
          </cell>
          <cell r="Y114" t="str">
            <v>NULL</v>
          </cell>
          <cell r="Z114" t="str">
            <v>NULL</v>
          </cell>
          <cell r="AB114">
            <v>460</v>
          </cell>
          <cell r="AD114">
            <v>4</v>
          </cell>
          <cell r="AE114" t="str">
            <v>NULL</v>
          </cell>
          <cell r="AF114">
            <v>4</v>
          </cell>
          <cell r="AG114">
            <v>4</v>
          </cell>
          <cell r="AH114" t="str">
            <v>NULL</v>
          </cell>
          <cell r="AI114">
            <v>4</v>
          </cell>
          <cell r="AJ114" t="str">
            <v>NULL</v>
          </cell>
          <cell r="AK114" t="str">
            <v>NULL</v>
          </cell>
          <cell r="AL114" t="str">
            <v>NULL</v>
          </cell>
        </row>
        <row r="115">
          <cell r="A115">
            <v>104415</v>
          </cell>
          <cell r="B115">
            <v>3367008</v>
          </cell>
          <cell r="C115" t="str">
            <v>Green Park School</v>
          </cell>
          <cell r="D115" t="str">
            <v>West Midlands</v>
          </cell>
          <cell r="E115" t="str">
            <v>West Midlands</v>
          </cell>
          <cell r="F115" t="str">
            <v>Wolverhampton</v>
          </cell>
          <cell r="G115" t="str">
            <v>Wolverhampton South East</v>
          </cell>
          <cell r="H115" t="str">
            <v>WV14 6EH</v>
          </cell>
          <cell r="I115" t="str">
            <v>Community Special School</v>
          </cell>
          <cell r="J115" t="str">
            <v>Not Applicable</v>
          </cell>
          <cell r="K115" t="str">
            <v>Has a sixth form</v>
          </cell>
          <cell r="L115">
            <v>10003820</v>
          </cell>
          <cell r="M115">
            <v>42353</v>
          </cell>
          <cell r="N115">
            <v>42353</v>
          </cell>
          <cell r="O115" t="str">
            <v>Maintained Academy and School Short inspection</v>
          </cell>
          <cell r="P115" t="str">
            <v>Schools - Short inspection</v>
          </cell>
          <cell r="Q115" t="str">
            <v>NULL</v>
          </cell>
          <cell r="R115" t="str">
            <v>NULL</v>
          </cell>
          <cell r="S115" t="str">
            <v>NULL</v>
          </cell>
          <cell r="T115" t="str">
            <v>NULL</v>
          </cell>
          <cell r="U115" t="str">
            <v>NULL</v>
          </cell>
          <cell r="V115" t="str">
            <v>NULL</v>
          </cell>
          <cell r="W115" t="str">
            <v>NULL</v>
          </cell>
          <cell r="X115" t="str">
            <v>Yes</v>
          </cell>
          <cell r="Y115" t="str">
            <v>NULL</v>
          </cell>
          <cell r="Z115" t="str">
            <v>NULL</v>
          </cell>
          <cell r="AB115">
            <v>115</v>
          </cell>
          <cell r="AD115">
            <v>2</v>
          </cell>
          <cell r="AE115" t="str">
            <v>NULL</v>
          </cell>
          <cell r="AF115">
            <v>2</v>
          </cell>
          <cell r="AG115">
            <v>2</v>
          </cell>
          <cell r="AH115" t="str">
            <v>NULL</v>
          </cell>
          <cell r="AI115">
            <v>2</v>
          </cell>
          <cell r="AJ115" t="str">
            <v>NULL</v>
          </cell>
          <cell r="AK115" t="str">
            <v>NULL</v>
          </cell>
          <cell r="AL115" t="str">
            <v>NULL</v>
          </cell>
        </row>
        <row r="116">
          <cell r="A116">
            <v>104445</v>
          </cell>
          <cell r="B116">
            <v>3402049</v>
          </cell>
          <cell r="C116" t="str">
            <v>Blacklow Brow Primary School</v>
          </cell>
          <cell r="D116" t="str">
            <v>North West</v>
          </cell>
          <cell r="E116" t="str">
            <v>North West</v>
          </cell>
          <cell r="F116" t="str">
            <v>Knowsley</v>
          </cell>
          <cell r="G116" t="str">
            <v>Knowsley</v>
          </cell>
          <cell r="H116" t="str">
            <v>L36 5XW</v>
          </cell>
          <cell r="I116" t="str">
            <v>Community School</v>
          </cell>
          <cell r="J116" t="str">
            <v>Primary</v>
          </cell>
          <cell r="K116" t="str">
            <v>Does not have a sixth form</v>
          </cell>
          <cell r="L116">
            <v>10002591</v>
          </cell>
          <cell r="M116">
            <v>42297</v>
          </cell>
          <cell r="N116">
            <v>42297</v>
          </cell>
          <cell r="O116" t="str">
            <v>S8 No Formal Designation Visit</v>
          </cell>
          <cell r="P116" t="str">
            <v>Schools - S5</v>
          </cell>
          <cell r="Q116" t="str">
            <v>NULL</v>
          </cell>
          <cell r="R116">
            <v>4</v>
          </cell>
          <cell r="S116" t="str">
            <v>SM</v>
          </cell>
          <cell r="T116">
            <v>4</v>
          </cell>
          <cell r="U116">
            <v>4</v>
          </cell>
          <cell r="V116">
            <v>3</v>
          </cell>
          <cell r="W116">
            <v>4</v>
          </cell>
          <cell r="X116" t="str">
            <v>Yes</v>
          </cell>
          <cell r="Y116">
            <v>3</v>
          </cell>
          <cell r="Z116" t="str">
            <v>NULL</v>
          </cell>
          <cell r="AB116">
            <v>250</v>
          </cell>
          <cell r="AD116">
            <v>1</v>
          </cell>
          <cell r="AE116" t="str">
            <v>NULL</v>
          </cell>
          <cell r="AF116">
            <v>1</v>
          </cell>
          <cell r="AG116">
            <v>1</v>
          </cell>
          <cell r="AH116" t="str">
            <v>NULL</v>
          </cell>
          <cell r="AI116">
            <v>1</v>
          </cell>
          <cell r="AJ116" t="str">
            <v>NULL</v>
          </cell>
          <cell r="AK116">
            <v>1</v>
          </cell>
          <cell r="AL116">
            <v>9</v>
          </cell>
        </row>
        <row r="117">
          <cell r="A117">
            <v>104506</v>
          </cell>
          <cell r="B117">
            <v>3411005</v>
          </cell>
          <cell r="C117" t="str">
            <v>Ellergreen Nursery School and Childcare Centre</v>
          </cell>
          <cell r="D117" t="str">
            <v>North West</v>
          </cell>
          <cell r="E117" t="str">
            <v>North West</v>
          </cell>
          <cell r="F117" t="str">
            <v>Liverpool</v>
          </cell>
          <cell r="G117" t="str">
            <v>Liverpool, West Derby</v>
          </cell>
          <cell r="H117" t="str">
            <v>L11 2RY</v>
          </cell>
          <cell r="I117" t="str">
            <v>LA Nursery School</v>
          </cell>
          <cell r="J117" t="str">
            <v>Nursery</v>
          </cell>
          <cell r="K117" t="str">
            <v>Not applicable</v>
          </cell>
          <cell r="L117">
            <v>10001122</v>
          </cell>
          <cell r="M117">
            <v>42340</v>
          </cell>
          <cell r="N117">
            <v>42341</v>
          </cell>
          <cell r="O117" t="str">
            <v>Maintained Academy and School Short inspection</v>
          </cell>
          <cell r="P117" t="str">
            <v>Schools - S5</v>
          </cell>
          <cell r="Q117" t="str">
            <v>NULL</v>
          </cell>
          <cell r="R117">
            <v>1</v>
          </cell>
          <cell r="S117" t="str">
            <v>NULL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 t="str">
            <v>Yes</v>
          </cell>
          <cell r="Y117" t="str">
            <v>NULL</v>
          </cell>
          <cell r="Z117" t="str">
            <v>NULL</v>
          </cell>
          <cell r="AB117">
            <v>83</v>
          </cell>
          <cell r="AD117">
            <v>2</v>
          </cell>
          <cell r="AE117" t="str">
            <v>NULL</v>
          </cell>
          <cell r="AF117">
            <v>2</v>
          </cell>
          <cell r="AG117">
            <v>2</v>
          </cell>
          <cell r="AH117" t="str">
            <v>NULL</v>
          </cell>
          <cell r="AI117">
            <v>2</v>
          </cell>
          <cell r="AJ117" t="str">
            <v>NULL</v>
          </cell>
          <cell r="AK117" t="str">
            <v>NULL</v>
          </cell>
          <cell r="AL117" t="str">
            <v>NULL</v>
          </cell>
        </row>
        <row r="118">
          <cell r="A118">
            <v>104530</v>
          </cell>
          <cell r="B118">
            <v>3412039</v>
          </cell>
          <cell r="C118" t="str">
            <v>Corinthian Community Primary School</v>
          </cell>
          <cell r="D118" t="str">
            <v>North West</v>
          </cell>
          <cell r="E118" t="str">
            <v>North West</v>
          </cell>
          <cell r="F118" t="str">
            <v>Liverpool</v>
          </cell>
          <cell r="G118" t="str">
            <v>Liverpool, Wavertree</v>
          </cell>
          <cell r="H118" t="str">
            <v>L13 6SH</v>
          </cell>
          <cell r="I118" t="str">
            <v>Community School</v>
          </cell>
          <cell r="J118" t="str">
            <v>Primary</v>
          </cell>
          <cell r="K118" t="str">
            <v>Does not have a sixth form</v>
          </cell>
          <cell r="L118">
            <v>10002223</v>
          </cell>
          <cell r="M118">
            <v>42297</v>
          </cell>
          <cell r="N118">
            <v>42298</v>
          </cell>
          <cell r="O118" t="str">
            <v>Requires Improvement S5 Reinspection Visit 1</v>
          </cell>
          <cell r="P118" t="str">
            <v>Schools - S5</v>
          </cell>
          <cell r="Q118" t="str">
            <v>NULL</v>
          </cell>
          <cell r="R118">
            <v>2</v>
          </cell>
          <cell r="S118" t="str">
            <v>NULL</v>
          </cell>
          <cell r="T118">
            <v>2</v>
          </cell>
          <cell r="U118">
            <v>2</v>
          </cell>
          <cell r="V118">
            <v>2</v>
          </cell>
          <cell r="W118">
            <v>2</v>
          </cell>
          <cell r="X118" t="str">
            <v>Yes</v>
          </cell>
          <cell r="Y118">
            <v>2</v>
          </cell>
          <cell r="Z118" t="str">
            <v>NULL</v>
          </cell>
          <cell r="AB118">
            <v>441</v>
          </cell>
          <cell r="AD118">
            <v>3</v>
          </cell>
          <cell r="AE118" t="str">
            <v>NULL</v>
          </cell>
          <cell r="AF118">
            <v>3</v>
          </cell>
          <cell r="AG118">
            <v>3</v>
          </cell>
          <cell r="AH118" t="str">
            <v>NULL</v>
          </cell>
          <cell r="AI118">
            <v>3</v>
          </cell>
          <cell r="AJ118" t="str">
            <v>NULL</v>
          </cell>
          <cell r="AK118" t="str">
            <v>NULL</v>
          </cell>
          <cell r="AL118" t="str">
            <v>NULL</v>
          </cell>
        </row>
        <row r="119">
          <cell r="A119">
            <v>104632</v>
          </cell>
          <cell r="B119">
            <v>3413511</v>
          </cell>
          <cell r="C119" t="str">
            <v>Our Lady and St Swithin's Catholic Primary School</v>
          </cell>
          <cell r="D119" t="str">
            <v>North West</v>
          </cell>
          <cell r="E119" t="str">
            <v>North West</v>
          </cell>
          <cell r="F119" t="str">
            <v>Liverpool</v>
          </cell>
          <cell r="G119" t="str">
            <v>Liverpool, West Derby</v>
          </cell>
          <cell r="H119" t="str">
            <v>L11 0BQ</v>
          </cell>
          <cell r="I119" t="str">
            <v>Voluntary Aided School</v>
          </cell>
          <cell r="J119" t="str">
            <v>Primary</v>
          </cell>
          <cell r="K119" t="str">
            <v>Does not have a sixth form</v>
          </cell>
          <cell r="L119">
            <v>10005419</v>
          </cell>
          <cell r="M119">
            <v>42346</v>
          </cell>
          <cell r="N119">
            <v>42347</v>
          </cell>
          <cell r="O119" t="str">
            <v>Schools into Special Measures Visit 5</v>
          </cell>
          <cell r="P119" t="str">
            <v>Schools - S5</v>
          </cell>
          <cell r="Q119" t="str">
            <v>NULL</v>
          </cell>
          <cell r="R119">
            <v>3</v>
          </cell>
          <cell r="S119" t="str">
            <v>NULL</v>
          </cell>
          <cell r="T119">
            <v>3</v>
          </cell>
          <cell r="U119">
            <v>3</v>
          </cell>
          <cell r="V119">
            <v>2</v>
          </cell>
          <cell r="W119">
            <v>2</v>
          </cell>
          <cell r="X119" t="str">
            <v>Yes</v>
          </cell>
          <cell r="Y119">
            <v>2</v>
          </cell>
          <cell r="Z119" t="str">
            <v>NULL</v>
          </cell>
          <cell r="AB119">
            <v>228</v>
          </cell>
          <cell r="AD119">
            <v>4</v>
          </cell>
          <cell r="AE119" t="str">
            <v>NULL</v>
          </cell>
          <cell r="AF119">
            <v>4</v>
          </cell>
          <cell r="AG119">
            <v>4</v>
          </cell>
          <cell r="AH119" t="str">
            <v>NULL</v>
          </cell>
          <cell r="AI119">
            <v>4</v>
          </cell>
          <cell r="AJ119" t="str">
            <v>NULL</v>
          </cell>
          <cell r="AK119" t="str">
            <v>NULL</v>
          </cell>
          <cell r="AL119" t="str">
            <v>NULL</v>
          </cell>
        </row>
        <row r="120">
          <cell r="A120">
            <v>104688</v>
          </cell>
          <cell r="B120">
            <v>3414404</v>
          </cell>
          <cell r="C120" t="str">
            <v>Holly Lodge Girls' College</v>
          </cell>
          <cell r="D120" t="str">
            <v>North West</v>
          </cell>
          <cell r="E120" t="str">
            <v>North West</v>
          </cell>
          <cell r="F120" t="str">
            <v>Liverpool</v>
          </cell>
          <cell r="G120" t="str">
            <v>Liverpool, West Derby</v>
          </cell>
          <cell r="H120" t="str">
            <v>L12 7LE</v>
          </cell>
          <cell r="I120" t="str">
            <v>Community School</v>
          </cell>
          <cell r="J120" t="str">
            <v>Secondary</v>
          </cell>
          <cell r="K120" t="str">
            <v>Has a sixth form</v>
          </cell>
          <cell r="L120">
            <v>10006758</v>
          </cell>
          <cell r="M120">
            <v>42339</v>
          </cell>
          <cell r="N120">
            <v>42339</v>
          </cell>
          <cell r="O120" t="str">
            <v>Requires Improvement monitoring Visit 1</v>
          </cell>
          <cell r="P120" t="str">
            <v>Schools - S8</v>
          </cell>
          <cell r="Q120" t="str">
            <v>NULL</v>
          </cell>
          <cell r="R120" t="str">
            <v>NULL</v>
          </cell>
          <cell r="S120" t="str">
            <v>NULL</v>
          </cell>
          <cell r="T120" t="str">
            <v>NULL</v>
          </cell>
          <cell r="U120" t="str">
            <v>NULL</v>
          </cell>
          <cell r="V120" t="str">
            <v>NULL</v>
          </cell>
          <cell r="W120" t="str">
            <v>NULL</v>
          </cell>
          <cell r="X120" t="str">
            <v>NULL</v>
          </cell>
          <cell r="Y120" t="str">
            <v>NULL</v>
          </cell>
          <cell r="Z120" t="str">
            <v>NULL</v>
          </cell>
          <cell r="AB120">
            <v>750</v>
          </cell>
          <cell r="AD120">
            <v>3</v>
          </cell>
          <cell r="AE120" t="str">
            <v>NULL</v>
          </cell>
          <cell r="AF120">
            <v>3</v>
          </cell>
          <cell r="AG120">
            <v>3</v>
          </cell>
          <cell r="AH120" t="str">
            <v>NULL</v>
          </cell>
          <cell r="AI120">
            <v>3</v>
          </cell>
          <cell r="AJ120" t="str">
            <v>NULL</v>
          </cell>
          <cell r="AK120">
            <v>9</v>
          </cell>
          <cell r="AL120">
            <v>2</v>
          </cell>
        </row>
        <row r="121">
          <cell r="A121">
            <v>104717</v>
          </cell>
          <cell r="B121">
            <v>3414796</v>
          </cell>
          <cell r="C121" t="str">
            <v>Archbishop Beck Catholic Sports College</v>
          </cell>
          <cell r="D121" t="str">
            <v>North West</v>
          </cell>
          <cell r="E121" t="str">
            <v>North West</v>
          </cell>
          <cell r="F121" t="str">
            <v>Liverpool</v>
          </cell>
          <cell r="G121" t="str">
            <v>Liverpool, Walton</v>
          </cell>
          <cell r="H121" t="str">
            <v>L9 9AF</v>
          </cell>
          <cell r="I121" t="str">
            <v>Voluntary Aided School</v>
          </cell>
          <cell r="J121" t="str">
            <v>Secondary</v>
          </cell>
          <cell r="K121" t="str">
            <v>Has a sixth form</v>
          </cell>
          <cell r="L121">
            <v>10000959</v>
          </cell>
          <cell r="M121">
            <v>42269</v>
          </cell>
          <cell r="N121">
            <v>42269</v>
          </cell>
          <cell r="O121" t="str">
            <v>Maintained Academy and School Short inspection</v>
          </cell>
          <cell r="P121" t="str">
            <v>Schools - S5</v>
          </cell>
          <cell r="Q121" t="str">
            <v>NULL</v>
          </cell>
          <cell r="R121">
            <v>3</v>
          </cell>
          <cell r="S121" t="str">
            <v>NULL</v>
          </cell>
          <cell r="T121">
            <v>3</v>
          </cell>
          <cell r="U121">
            <v>3</v>
          </cell>
          <cell r="V121">
            <v>2</v>
          </cell>
          <cell r="W121">
            <v>2</v>
          </cell>
          <cell r="X121" t="str">
            <v>Yes</v>
          </cell>
          <cell r="Y121" t="str">
            <v>NULL</v>
          </cell>
          <cell r="Z121">
            <v>2</v>
          </cell>
          <cell r="AB121">
            <v>1169</v>
          </cell>
          <cell r="AD121">
            <v>2</v>
          </cell>
          <cell r="AE121" t="str">
            <v>NULL</v>
          </cell>
          <cell r="AF121">
            <v>2</v>
          </cell>
          <cell r="AG121">
            <v>2</v>
          </cell>
          <cell r="AH121" t="str">
            <v>NULL</v>
          </cell>
          <cell r="AI121">
            <v>2</v>
          </cell>
          <cell r="AJ121" t="str">
            <v>NULL</v>
          </cell>
          <cell r="AK121">
            <v>9</v>
          </cell>
          <cell r="AL121" t="str">
            <v>NULL</v>
          </cell>
        </row>
        <row r="122">
          <cell r="A122">
            <v>104721</v>
          </cell>
          <cell r="B122">
            <v>3415403</v>
          </cell>
          <cell r="C122" t="str">
            <v>St Hilda's Church of England High School</v>
          </cell>
          <cell r="D122" t="str">
            <v>North West</v>
          </cell>
          <cell r="E122" t="str">
            <v>North West</v>
          </cell>
          <cell r="F122" t="str">
            <v>Liverpool</v>
          </cell>
          <cell r="G122" t="str">
            <v>Liverpool, Riverside</v>
          </cell>
          <cell r="H122" t="str">
            <v>L17 3AL</v>
          </cell>
          <cell r="I122" t="str">
            <v>Voluntary Aided School</v>
          </cell>
          <cell r="J122" t="str">
            <v>Secondary</v>
          </cell>
          <cell r="K122" t="str">
            <v>Has a sixth form</v>
          </cell>
          <cell r="L122">
            <v>10005573</v>
          </cell>
          <cell r="M122">
            <v>42332</v>
          </cell>
          <cell r="N122">
            <v>42332</v>
          </cell>
          <cell r="O122" t="str">
            <v>Maintained Academy and School Short inspection</v>
          </cell>
          <cell r="P122" t="str">
            <v>Schools - Short inspection</v>
          </cell>
          <cell r="Q122" t="str">
            <v>NULL</v>
          </cell>
          <cell r="R122" t="str">
            <v>NULL</v>
          </cell>
          <cell r="S122" t="str">
            <v>NULL</v>
          </cell>
          <cell r="T122" t="str">
            <v>NULL</v>
          </cell>
          <cell r="U122" t="str">
            <v>NULL</v>
          </cell>
          <cell r="V122" t="str">
            <v>NULL</v>
          </cell>
          <cell r="W122" t="str">
            <v>NULL</v>
          </cell>
          <cell r="X122" t="str">
            <v>Yes</v>
          </cell>
          <cell r="Y122" t="str">
            <v>NULL</v>
          </cell>
          <cell r="Z122" t="str">
            <v>NULL</v>
          </cell>
          <cell r="AB122">
            <v>784</v>
          </cell>
          <cell r="AD122">
            <v>2</v>
          </cell>
          <cell r="AE122" t="str">
            <v>NULL</v>
          </cell>
          <cell r="AF122">
            <v>2</v>
          </cell>
          <cell r="AG122">
            <v>2</v>
          </cell>
          <cell r="AH122" t="str">
            <v>NULL</v>
          </cell>
          <cell r="AI122">
            <v>2</v>
          </cell>
          <cell r="AJ122" t="str">
            <v>NULL</v>
          </cell>
          <cell r="AK122">
            <v>9</v>
          </cell>
          <cell r="AL122" t="str">
            <v>NULL</v>
          </cell>
        </row>
        <row r="123">
          <cell r="A123">
            <v>104834</v>
          </cell>
          <cell r="B123">
            <v>3424714</v>
          </cell>
          <cell r="C123" t="str">
            <v>De La Salle School</v>
          </cell>
          <cell r="D123" t="str">
            <v>North West</v>
          </cell>
          <cell r="E123" t="str">
            <v>North West</v>
          </cell>
          <cell r="F123" t="str">
            <v>St Helens</v>
          </cell>
          <cell r="G123" t="str">
            <v>St Helens South and Whiston</v>
          </cell>
          <cell r="H123" t="str">
            <v>WA10 4QH</v>
          </cell>
          <cell r="I123" t="str">
            <v>Voluntary Aided School</v>
          </cell>
          <cell r="J123" t="str">
            <v>Secondary</v>
          </cell>
          <cell r="K123" t="str">
            <v>Does not have a sixth form</v>
          </cell>
          <cell r="L123">
            <v>10004118</v>
          </cell>
          <cell r="M123">
            <v>42346</v>
          </cell>
          <cell r="N123">
            <v>42347</v>
          </cell>
          <cell r="O123" t="str">
            <v>Schools into Special Measures Visit 3</v>
          </cell>
          <cell r="P123" t="str">
            <v>Schools - S8</v>
          </cell>
          <cell r="Q123" t="str">
            <v>NULL</v>
          </cell>
          <cell r="R123" t="str">
            <v>NULL</v>
          </cell>
          <cell r="S123" t="str">
            <v>NULL</v>
          </cell>
          <cell r="T123" t="str">
            <v>NULL</v>
          </cell>
          <cell r="U123" t="str">
            <v>NULL</v>
          </cell>
          <cell r="V123" t="str">
            <v>NULL</v>
          </cell>
          <cell r="W123" t="str">
            <v>NULL</v>
          </cell>
          <cell r="X123" t="str">
            <v>NULL</v>
          </cell>
          <cell r="Y123" t="str">
            <v>NULL</v>
          </cell>
          <cell r="Z123" t="str">
            <v>NULL</v>
          </cell>
          <cell r="AB123">
            <v>1198</v>
          </cell>
          <cell r="AD123">
            <v>4</v>
          </cell>
          <cell r="AE123" t="str">
            <v>NULL</v>
          </cell>
          <cell r="AF123">
            <v>4</v>
          </cell>
          <cell r="AG123">
            <v>4</v>
          </cell>
          <cell r="AH123" t="str">
            <v>NULL</v>
          </cell>
          <cell r="AI123">
            <v>4</v>
          </cell>
          <cell r="AJ123" t="str">
            <v>NULL</v>
          </cell>
          <cell r="AK123">
            <v>9</v>
          </cell>
          <cell r="AL123">
            <v>9</v>
          </cell>
        </row>
        <row r="124">
          <cell r="A124">
            <v>104864</v>
          </cell>
          <cell r="B124">
            <v>3432036</v>
          </cell>
          <cell r="C124" t="str">
            <v>Linaker Primary School</v>
          </cell>
          <cell r="D124" t="str">
            <v>North West</v>
          </cell>
          <cell r="E124" t="str">
            <v>North West</v>
          </cell>
          <cell r="F124" t="str">
            <v>Sefton</v>
          </cell>
          <cell r="G124" t="str">
            <v>Southport</v>
          </cell>
          <cell r="H124" t="str">
            <v>PR8 5DB</v>
          </cell>
          <cell r="I124" t="str">
            <v>Community School</v>
          </cell>
          <cell r="J124" t="str">
            <v>Primary</v>
          </cell>
          <cell r="K124" t="str">
            <v>Does not have a sixth form</v>
          </cell>
          <cell r="L124">
            <v>10002202</v>
          </cell>
          <cell r="M124">
            <v>42332</v>
          </cell>
          <cell r="N124">
            <v>42333</v>
          </cell>
          <cell r="O124" t="str">
            <v>Requires Improvement S5 Reinspection Visit 1</v>
          </cell>
          <cell r="P124" t="str">
            <v>Schools - S5</v>
          </cell>
          <cell r="Q124" t="str">
            <v>NULL</v>
          </cell>
          <cell r="R124">
            <v>2</v>
          </cell>
          <cell r="S124" t="str">
            <v>NULL</v>
          </cell>
          <cell r="T124">
            <v>2</v>
          </cell>
          <cell r="U124">
            <v>2</v>
          </cell>
          <cell r="V124">
            <v>2</v>
          </cell>
          <cell r="W124">
            <v>2</v>
          </cell>
          <cell r="X124" t="str">
            <v>Yes</v>
          </cell>
          <cell r="Y124">
            <v>2</v>
          </cell>
          <cell r="Z124" t="str">
            <v>NULL</v>
          </cell>
          <cell r="AB124">
            <v>495</v>
          </cell>
          <cell r="AD124">
            <v>3</v>
          </cell>
          <cell r="AE124" t="str">
            <v>NULL</v>
          </cell>
          <cell r="AF124">
            <v>3</v>
          </cell>
          <cell r="AG124">
            <v>3</v>
          </cell>
          <cell r="AH124" t="str">
            <v>NULL</v>
          </cell>
          <cell r="AI124">
            <v>3</v>
          </cell>
          <cell r="AJ124" t="str">
            <v>NULL</v>
          </cell>
          <cell r="AK124" t="str">
            <v>NULL</v>
          </cell>
          <cell r="AL124" t="str">
            <v>NULL</v>
          </cell>
        </row>
        <row r="125">
          <cell r="A125">
            <v>104865</v>
          </cell>
          <cell r="B125">
            <v>3432038</v>
          </cell>
          <cell r="C125" t="str">
            <v>Norwood Primary School</v>
          </cell>
          <cell r="D125" t="str">
            <v>North West</v>
          </cell>
          <cell r="E125" t="str">
            <v>North West</v>
          </cell>
          <cell r="F125" t="str">
            <v>Sefton</v>
          </cell>
          <cell r="G125" t="str">
            <v>Southport</v>
          </cell>
          <cell r="H125" t="str">
            <v>PR9 7DU</v>
          </cell>
          <cell r="I125" t="str">
            <v>Community School</v>
          </cell>
          <cell r="J125" t="str">
            <v>Primary</v>
          </cell>
          <cell r="K125" t="str">
            <v>Does not have a sixth form</v>
          </cell>
          <cell r="L125">
            <v>10007247</v>
          </cell>
          <cell r="M125">
            <v>42345</v>
          </cell>
          <cell r="N125">
            <v>42345</v>
          </cell>
          <cell r="O125" t="str">
            <v>Requires Improvement monitoring Visit 1</v>
          </cell>
          <cell r="P125" t="str">
            <v>Schools - S8</v>
          </cell>
          <cell r="Q125" t="str">
            <v>NULL</v>
          </cell>
          <cell r="R125" t="str">
            <v>NULL</v>
          </cell>
          <cell r="S125" t="str">
            <v>NULL</v>
          </cell>
          <cell r="T125" t="str">
            <v>NULL</v>
          </cell>
          <cell r="U125" t="str">
            <v>NULL</v>
          </cell>
          <cell r="V125" t="str">
            <v>NULL</v>
          </cell>
          <cell r="W125" t="str">
            <v>NULL</v>
          </cell>
          <cell r="X125" t="str">
            <v>NULL</v>
          </cell>
          <cell r="Y125" t="str">
            <v>NULL</v>
          </cell>
          <cell r="Z125" t="str">
            <v>NULL</v>
          </cell>
          <cell r="AB125">
            <v>423</v>
          </cell>
          <cell r="AD125">
            <v>3</v>
          </cell>
          <cell r="AE125" t="str">
            <v>NULL</v>
          </cell>
          <cell r="AF125">
            <v>3</v>
          </cell>
          <cell r="AG125">
            <v>3</v>
          </cell>
          <cell r="AH125" t="str">
            <v>NULL</v>
          </cell>
          <cell r="AI125">
            <v>3</v>
          </cell>
          <cell r="AJ125" t="str">
            <v>NULL</v>
          </cell>
          <cell r="AK125">
            <v>3</v>
          </cell>
          <cell r="AL125">
            <v>9</v>
          </cell>
        </row>
        <row r="126">
          <cell r="A126">
            <v>104871</v>
          </cell>
          <cell r="B126">
            <v>3432056</v>
          </cell>
          <cell r="C126" t="str">
            <v>Forefield Junior School</v>
          </cell>
          <cell r="D126" t="str">
            <v>North West</v>
          </cell>
          <cell r="E126" t="str">
            <v>North West</v>
          </cell>
          <cell r="F126" t="str">
            <v>Sefton</v>
          </cell>
          <cell r="G126" t="str">
            <v>Bootle</v>
          </cell>
          <cell r="H126" t="str">
            <v>L23 9TJ</v>
          </cell>
          <cell r="I126" t="str">
            <v>Community School</v>
          </cell>
          <cell r="J126" t="str">
            <v>Primary</v>
          </cell>
          <cell r="K126" t="str">
            <v>Does not have a sixth form</v>
          </cell>
          <cell r="L126">
            <v>10000747</v>
          </cell>
          <cell r="M126">
            <v>42325</v>
          </cell>
          <cell r="N126">
            <v>42325</v>
          </cell>
          <cell r="O126" t="str">
            <v>Maintained Academy and School Short inspection</v>
          </cell>
          <cell r="P126" t="str">
            <v>Schools - Short inspection</v>
          </cell>
          <cell r="Q126" t="str">
            <v>NULL</v>
          </cell>
          <cell r="R126" t="str">
            <v>NULL</v>
          </cell>
          <cell r="S126" t="str">
            <v>NULL</v>
          </cell>
          <cell r="T126" t="str">
            <v>NULL</v>
          </cell>
          <cell r="U126" t="str">
            <v>NULL</v>
          </cell>
          <cell r="V126" t="str">
            <v>NULL</v>
          </cell>
          <cell r="W126" t="str">
            <v>NULL</v>
          </cell>
          <cell r="X126" t="str">
            <v>Yes</v>
          </cell>
          <cell r="Y126" t="str">
            <v>NULL</v>
          </cell>
          <cell r="Z126" t="str">
            <v>NULL</v>
          </cell>
          <cell r="AB126">
            <v>364</v>
          </cell>
          <cell r="AD126">
            <v>2</v>
          </cell>
          <cell r="AE126" t="str">
            <v>NULL</v>
          </cell>
          <cell r="AF126">
            <v>2</v>
          </cell>
          <cell r="AG126">
            <v>2</v>
          </cell>
          <cell r="AH126" t="str">
            <v>NULL</v>
          </cell>
          <cell r="AI126">
            <v>2</v>
          </cell>
          <cell r="AJ126" t="str">
            <v>NULL</v>
          </cell>
          <cell r="AK126">
            <v>9</v>
          </cell>
          <cell r="AL126" t="str">
            <v>NULL</v>
          </cell>
        </row>
        <row r="127">
          <cell r="A127">
            <v>104885</v>
          </cell>
          <cell r="B127">
            <v>3432086</v>
          </cell>
          <cell r="C127" t="str">
            <v>Redgate Primary School</v>
          </cell>
          <cell r="D127" t="str">
            <v>North West</v>
          </cell>
          <cell r="E127" t="str">
            <v>North West</v>
          </cell>
          <cell r="F127" t="str">
            <v>Sefton</v>
          </cell>
          <cell r="G127" t="str">
            <v>Sefton Central</v>
          </cell>
          <cell r="H127" t="str">
            <v>L37 4EW</v>
          </cell>
          <cell r="I127" t="str">
            <v>Community School</v>
          </cell>
          <cell r="J127" t="str">
            <v>Primary</v>
          </cell>
          <cell r="K127" t="str">
            <v>Does not have a sixth form</v>
          </cell>
          <cell r="L127">
            <v>10002205</v>
          </cell>
          <cell r="M127">
            <v>42283</v>
          </cell>
          <cell r="N127">
            <v>42284</v>
          </cell>
          <cell r="O127" t="str">
            <v>Requires Improvement S5 Reinspection Visit 1</v>
          </cell>
          <cell r="P127" t="str">
            <v>Schools - S5</v>
          </cell>
          <cell r="Q127" t="str">
            <v>NULL</v>
          </cell>
          <cell r="R127">
            <v>3</v>
          </cell>
          <cell r="S127" t="str">
            <v>NULL</v>
          </cell>
          <cell r="T127">
            <v>3</v>
          </cell>
          <cell r="U127">
            <v>3</v>
          </cell>
          <cell r="V127">
            <v>2</v>
          </cell>
          <cell r="W127">
            <v>3</v>
          </cell>
          <cell r="X127" t="str">
            <v>Yes</v>
          </cell>
          <cell r="Y127">
            <v>3</v>
          </cell>
          <cell r="Z127" t="str">
            <v>NULL</v>
          </cell>
          <cell r="AB127">
            <v>163</v>
          </cell>
          <cell r="AD127">
            <v>3</v>
          </cell>
          <cell r="AE127" t="str">
            <v>NULL</v>
          </cell>
          <cell r="AF127">
            <v>3</v>
          </cell>
          <cell r="AG127">
            <v>3</v>
          </cell>
          <cell r="AH127" t="str">
            <v>NULL</v>
          </cell>
          <cell r="AI127">
            <v>3</v>
          </cell>
          <cell r="AJ127" t="str">
            <v>NULL</v>
          </cell>
          <cell r="AK127" t="str">
            <v>NULL</v>
          </cell>
          <cell r="AL127" t="str">
            <v>NULL</v>
          </cell>
        </row>
        <row r="128">
          <cell r="A128">
            <v>104935</v>
          </cell>
          <cell r="B128">
            <v>3433366</v>
          </cell>
          <cell r="C128" t="str">
            <v>Our Lady Queen of Peace Catholic Primary School</v>
          </cell>
          <cell r="D128" t="str">
            <v>North West</v>
          </cell>
          <cell r="E128" t="str">
            <v>North West</v>
          </cell>
          <cell r="F128" t="str">
            <v>Sefton</v>
          </cell>
          <cell r="G128" t="str">
            <v>Bootle</v>
          </cell>
          <cell r="H128" t="str">
            <v>L21 0EP</v>
          </cell>
          <cell r="I128" t="str">
            <v>Voluntary Aided School</v>
          </cell>
          <cell r="J128" t="str">
            <v>Primary</v>
          </cell>
          <cell r="K128" t="str">
            <v>Does not have a sixth form</v>
          </cell>
          <cell r="L128">
            <v>10000558</v>
          </cell>
          <cell r="M128">
            <v>42332</v>
          </cell>
          <cell r="N128">
            <v>42333</v>
          </cell>
          <cell r="O128" t="str">
            <v>Maintained Academy and School Short inspection</v>
          </cell>
          <cell r="P128" t="str">
            <v>Schools - S5</v>
          </cell>
          <cell r="Q128" t="str">
            <v>NULL</v>
          </cell>
          <cell r="R128">
            <v>2</v>
          </cell>
          <cell r="S128" t="str">
            <v>NULL</v>
          </cell>
          <cell r="T128">
            <v>2</v>
          </cell>
          <cell r="U128">
            <v>2</v>
          </cell>
          <cell r="V128">
            <v>2</v>
          </cell>
          <cell r="W128">
            <v>2</v>
          </cell>
          <cell r="X128" t="str">
            <v>Yes</v>
          </cell>
          <cell r="Y128">
            <v>2</v>
          </cell>
          <cell r="Z128" t="str">
            <v>NULL</v>
          </cell>
          <cell r="AB128">
            <v>115</v>
          </cell>
          <cell r="AD128">
            <v>2</v>
          </cell>
          <cell r="AE128" t="str">
            <v>NULL</v>
          </cell>
          <cell r="AF128">
            <v>2</v>
          </cell>
          <cell r="AG128">
            <v>2</v>
          </cell>
          <cell r="AH128" t="str">
            <v>NULL</v>
          </cell>
          <cell r="AI128">
            <v>2</v>
          </cell>
          <cell r="AJ128" t="str">
            <v>NULL</v>
          </cell>
          <cell r="AK128">
            <v>8</v>
          </cell>
          <cell r="AL128" t="str">
            <v>NULL</v>
          </cell>
        </row>
        <row r="129">
          <cell r="A129">
            <v>104963</v>
          </cell>
          <cell r="B129">
            <v>3434625</v>
          </cell>
          <cell r="C129" t="str">
            <v>St Ambrose Barlow Catholic College</v>
          </cell>
          <cell r="D129" t="str">
            <v>North West</v>
          </cell>
          <cell r="E129" t="str">
            <v>North West</v>
          </cell>
          <cell r="F129" t="str">
            <v>Sefton</v>
          </cell>
          <cell r="G129" t="str">
            <v>Bootle</v>
          </cell>
          <cell r="H129" t="str">
            <v>L30 7PQ</v>
          </cell>
          <cell r="I129" t="str">
            <v>Voluntary Aided School</v>
          </cell>
          <cell r="J129" t="str">
            <v>Secondary</v>
          </cell>
          <cell r="K129" t="str">
            <v>Does not have a sixth form</v>
          </cell>
          <cell r="L129">
            <v>10007255</v>
          </cell>
          <cell r="M129">
            <v>42331</v>
          </cell>
          <cell r="N129">
            <v>42331</v>
          </cell>
          <cell r="O129" t="str">
            <v>Requires Improvement monitoring Visit 1</v>
          </cell>
          <cell r="P129" t="str">
            <v>Schools - S8</v>
          </cell>
          <cell r="Q129" t="str">
            <v>NULL</v>
          </cell>
          <cell r="R129" t="str">
            <v>NULL</v>
          </cell>
          <cell r="S129" t="str">
            <v>NULL</v>
          </cell>
          <cell r="T129" t="str">
            <v>NULL</v>
          </cell>
          <cell r="U129" t="str">
            <v>NULL</v>
          </cell>
          <cell r="V129" t="str">
            <v>NULL</v>
          </cell>
          <cell r="W129" t="str">
            <v>NULL</v>
          </cell>
          <cell r="X129" t="str">
            <v>NULL</v>
          </cell>
          <cell r="Y129" t="str">
            <v>NULL</v>
          </cell>
          <cell r="Z129" t="str">
            <v>NULL</v>
          </cell>
          <cell r="AB129">
            <v>382</v>
          </cell>
          <cell r="AD129">
            <v>3</v>
          </cell>
          <cell r="AE129" t="str">
            <v>NULL</v>
          </cell>
          <cell r="AF129">
            <v>3</v>
          </cell>
          <cell r="AG129">
            <v>3</v>
          </cell>
          <cell r="AH129" t="str">
            <v>NULL</v>
          </cell>
          <cell r="AI129">
            <v>3</v>
          </cell>
          <cell r="AJ129" t="str">
            <v>NULL</v>
          </cell>
          <cell r="AK129">
            <v>9</v>
          </cell>
          <cell r="AL129">
            <v>9</v>
          </cell>
        </row>
        <row r="130">
          <cell r="A130">
            <v>104964</v>
          </cell>
          <cell r="B130">
            <v>3434800</v>
          </cell>
          <cell r="C130" t="str">
            <v>Christ The King Catholic High School and Sixth Form Centre</v>
          </cell>
          <cell r="D130" t="str">
            <v>North West</v>
          </cell>
          <cell r="E130" t="str">
            <v>North West</v>
          </cell>
          <cell r="F130" t="str">
            <v>Sefton</v>
          </cell>
          <cell r="G130" t="str">
            <v>Southport</v>
          </cell>
          <cell r="H130" t="str">
            <v>PR8 4EX</v>
          </cell>
          <cell r="I130" t="str">
            <v>Voluntary Aided School</v>
          </cell>
          <cell r="J130" t="str">
            <v>Secondary</v>
          </cell>
          <cell r="K130" t="str">
            <v>Has a sixth form</v>
          </cell>
          <cell r="L130">
            <v>10002201</v>
          </cell>
          <cell r="M130">
            <v>42319</v>
          </cell>
          <cell r="N130">
            <v>42320</v>
          </cell>
          <cell r="O130" t="str">
            <v>Requires Improvement S5 Reinspection Visit 1</v>
          </cell>
          <cell r="P130" t="str">
            <v>Schools - S5</v>
          </cell>
          <cell r="Q130" t="str">
            <v>NULL</v>
          </cell>
          <cell r="R130">
            <v>3</v>
          </cell>
          <cell r="S130" t="str">
            <v>NULL</v>
          </cell>
          <cell r="T130">
            <v>3</v>
          </cell>
          <cell r="U130">
            <v>3</v>
          </cell>
          <cell r="V130">
            <v>2</v>
          </cell>
          <cell r="W130">
            <v>2</v>
          </cell>
          <cell r="X130" t="str">
            <v>Yes</v>
          </cell>
          <cell r="Y130" t="str">
            <v>NULL</v>
          </cell>
          <cell r="Z130">
            <v>2</v>
          </cell>
          <cell r="AB130">
            <v>1259</v>
          </cell>
          <cell r="AD130">
            <v>3</v>
          </cell>
          <cell r="AE130" t="str">
            <v>NULL</v>
          </cell>
          <cell r="AF130">
            <v>3</v>
          </cell>
          <cell r="AG130">
            <v>3</v>
          </cell>
          <cell r="AH130" t="str">
            <v>NULL</v>
          </cell>
          <cell r="AI130">
            <v>3</v>
          </cell>
          <cell r="AJ130" t="str">
            <v>NULL</v>
          </cell>
          <cell r="AK130" t="str">
            <v>NULL</v>
          </cell>
          <cell r="AL130" t="str">
            <v>NULL</v>
          </cell>
        </row>
        <row r="131">
          <cell r="A131">
            <v>105025</v>
          </cell>
          <cell r="B131">
            <v>3442224</v>
          </cell>
          <cell r="C131" t="str">
            <v>Irby Primary School</v>
          </cell>
          <cell r="D131" t="str">
            <v>North West</v>
          </cell>
          <cell r="E131" t="str">
            <v>North West</v>
          </cell>
          <cell r="F131" t="str">
            <v>Wirral</v>
          </cell>
          <cell r="G131" t="str">
            <v>Wirral West</v>
          </cell>
          <cell r="H131" t="str">
            <v>CH61 4UR</v>
          </cell>
          <cell r="I131" t="str">
            <v>Community School</v>
          </cell>
          <cell r="J131" t="str">
            <v>Primary</v>
          </cell>
          <cell r="K131" t="str">
            <v>Does not have a sixth form</v>
          </cell>
          <cell r="L131">
            <v>10001503</v>
          </cell>
          <cell r="M131">
            <v>42318</v>
          </cell>
          <cell r="N131">
            <v>42319</v>
          </cell>
          <cell r="O131" t="str">
            <v>Maintained Academy and School Short inspection</v>
          </cell>
          <cell r="P131" t="str">
            <v>Schools - S5</v>
          </cell>
          <cell r="Q131" t="str">
            <v>NULL</v>
          </cell>
          <cell r="R131">
            <v>1</v>
          </cell>
          <cell r="S131" t="str">
            <v>NULL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 t="str">
            <v>Yes</v>
          </cell>
          <cell r="Y131">
            <v>1</v>
          </cell>
          <cell r="Z131" t="str">
            <v>NULL</v>
          </cell>
          <cell r="AB131">
            <v>217</v>
          </cell>
          <cell r="AD131">
            <v>2</v>
          </cell>
          <cell r="AE131" t="str">
            <v>NULL</v>
          </cell>
          <cell r="AF131">
            <v>2</v>
          </cell>
          <cell r="AG131">
            <v>2</v>
          </cell>
          <cell r="AH131" t="str">
            <v>NULL</v>
          </cell>
          <cell r="AI131">
            <v>2</v>
          </cell>
          <cell r="AJ131" t="str">
            <v>NULL</v>
          </cell>
          <cell r="AK131">
            <v>8</v>
          </cell>
          <cell r="AL131" t="str">
            <v>NULL</v>
          </cell>
        </row>
        <row r="132">
          <cell r="A132">
            <v>105033</v>
          </cell>
          <cell r="B132">
            <v>3442234</v>
          </cell>
          <cell r="C132" t="str">
            <v>Great Meols Primary School</v>
          </cell>
          <cell r="D132" t="str">
            <v>North West</v>
          </cell>
          <cell r="E132" t="str">
            <v>North West</v>
          </cell>
          <cell r="F132" t="str">
            <v>Wirral</v>
          </cell>
          <cell r="G132" t="str">
            <v>Wirral West</v>
          </cell>
          <cell r="H132" t="str">
            <v>CH47 7AP</v>
          </cell>
          <cell r="I132" t="str">
            <v>Community School</v>
          </cell>
          <cell r="J132" t="str">
            <v>Primary</v>
          </cell>
          <cell r="K132" t="str">
            <v>Does not have a sixth form</v>
          </cell>
          <cell r="L132">
            <v>10002590</v>
          </cell>
          <cell r="M132">
            <v>42269</v>
          </cell>
          <cell r="N132">
            <v>42269</v>
          </cell>
          <cell r="O132" t="str">
            <v>S8 No Formal Designation Visit</v>
          </cell>
          <cell r="P132" t="str">
            <v>Schools - S8</v>
          </cell>
          <cell r="Q132" t="str">
            <v>NULL</v>
          </cell>
          <cell r="R132" t="str">
            <v>NULL</v>
          </cell>
          <cell r="S132" t="str">
            <v>NULL</v>
          </cell>
          <cell r="T132" t="str">
            <v>NULL</v>
          </cell>
          <cell r="U132" t="str">
            <v>NULL</v>
          </cell>
          <cell r="V132" t="str">
            <v>NULL</v>
          </cell>
          <cell r="W132" t="str">
            <v>NULL</v>
          </cell>
          <cell r="X132" t="str">
            <v>Met</v>
          </cell>
          <cell r="Y132" t="str">
            <v>NULL</v>
          </cell>
          <cell r="Z132" t="str">
            <v>NULL</v>
          </cell>
          <cell r="AB132">
            <v>425</v>
          </cell>
          <cell r="AD132">
            <v>1</v>
          </cell>
          <cell r="AE132" t="str">
            <v>NULL</v>
          </cell>
          <cell r="AF132">
            <v>1</v>
          </cell>
          <cell r="AG132">
            <v>2</v>
          </cell>
          <cell r="AH132" t="str">
            <v>NULL</v>
          </cell>
          <cell r="AI132">
            <v>1</v>
          </cell>
          <cell r="AJ132" t="str">
            <v>NULL</v>
          </cell>
          <cell r="AK132">
            <v>2</v>
          </cell>
          <cell r="AL132">
            <v>9</v>
          </cell>
        </row>
        <row r="133">
          <cell r="A133">
            <v>105097</v>
          </cell>
          <cell r="B133">
            <v>3444018</v>
          </cell>
          <cell r="C133" t="str">
            <v>Ridgeway High School</v>
          </cell>
          <cell r="D133" t="str">
            <v>North West</v>
          </cell>
          <cell r="E133" t="str">
            <v>North West</v>
          </cell>
          <cell r="F133" t="str">
            <v>Wirral</v>
          </cell>
          <cell r="G133" t="str">
            <v>Birkenhead</v>
          </cell>
          <cell r="H133" t="str">
            <v>CH43 9EB</v>
          </cell>
          <cell r="I133" t="str">
            <v>Foundation School</v>
          </cell>
          <cell r="J133" t="str">
            <v>Secondary</v>
          </cell>
          <cell r="K133" t="str">
            <v>Does not have a sixth form</v>
          </cell>
          <cell r="L133">
            <v>10006829</v>
          </cell>
          <cell r="M133">
            <v>42277</v>
          </cell>
          <cell r="N133">
            <v>42277</v>
          </cell>
          <cell r="O133" t="str">
            <v>Section 8 Inspection due to Parental Complaint</v>
          </cell>
          <cell r="P133" t="str">
            <v>Schools - S8</v>
          </cell>
          <cell r="Q133" t="str">
            <v>NULL</v>
          </cell>
          <cell r="R133" t="str">
            <v>NULL</v>
          </cell>
          <cell r="S133" t="str">
            <v>NULL</v>
          </cell>
          <cell r="T133" t="str">
            <v>NULL</v>
          </cell>
          <cell r="U133" t="str">
            <v>NULL</v>
          </cell>
          <cell r="V133" t="str">
            <v>NULL</v>
          </cell>
          <cell r="W133" t="str">
            <v>NULL</v>
          </cell>
          <cell r="X133" t="str">
            <v>Met</v>
          </cell>
          <cell r="Y133" t="str">
            <v>NULL</v>
          </cell>
          <cell r="Z133" t="str">
            <v>NULL</v>
          </cell>
          <cell r="AB133">
            <v>639</v>
          </cell>
          <cell r="AD133">
            <v>2</v>
          </cell>
          <cell r="AE133" t="str">
            <v>NULL</v>
          </cell>
          <cell r="AF133">
            <v>2</v>
          </cell>
          <cell r="AG133">
            <v>2</v>
          </cell>
          <cell r="AH133" t="str">
            <v>NULL</v>
          </cell>
          <cell r="AI133">
            <v>2</v>
          </cell>
          <cell r="AJ133" t="str">
            <v>NULL</v>
          </cell>
          <cell r="AK133" t="str">
            <v>NULL</v>
          </cell>
          <cell r="AL133" t="str">
            <v>NULL</v>
          </cell>
        </row>
        <row r="134">
          <cell r="A134">
            <v>105150</v>
          </cell>
          <cell r="B134">
            <v>3502005</v>
          </cell>
          <cell r="C134" t="str">
            <v>Castle Hill Primary School</v>
          </cell>
          <cell r="D134" t="str">
            <v>North West</v>
          </cell>
          <cell r="E134" t="str">
            <v>North West</v>
          </cell>
          <cell r="F134" t="str">
            <v>Bolton</v>
          </cell>
          <cell r="G134" t="str">
            <v>Bolton North East</v>
          </cell>
          <cell r="H134" t="str">
            <v>BL2 2JT</v>
          </cell>
          <cell r="I134" t="str">
            <v>Community School</v>
          </cell>
          <cell r="J134" t="str">
            <v>Primary</v>
          </cell>
          <cell r="K134" t="str">
            <v>Does not have a sixth form</v>
          </cell>
          <cell r="L134">
            <v>10002276</v>
          </cell>
          <cell r="M134">
            <v>42325</v>
          </cell>
          <cell r="N134">
            <v>42326</v>
          </cell>
          <cell r="O134" t="str">
            <v>Requires Improvement S5 Reinspection Visit 1</v>
          </cell>
          <cell r="P134" t="str">
            <v>Schools - S5</v>
          </cell>
          <cell r="Q134" t="str">
            <v>NULL</v>
          </cell>
          <cell r="R134">
            <v>2</v>
          </cell>
          <cell r="S134" t="str">
            <v>NULL</v>
          </cell>
          <cell r="T134">
            <v>2</v>
          </cell>
          <cell r="U134">
            <v>2</v>
          </cell>
          <cell r="V134">
            <v>2</v>
          </cell>
          <cell r="W134">
            <v>2</v>
          </cell>
          <cell r="X134" t="str">
            <v>Yes</v>
          </cell>
          <cell r="Y134">
            <v>2</v>
          </cell>
          <cell r="Z134" t="str">
            <v>NULL</v>
          </cell>
          <cell r="AB134">
            <v>220</v>
          </cell>
          <cell r="AD134">
            <v>3</v>
          </cell>
          <cell r="AE134" t="str">
            <v>NULL</v>
          </cell>
          <cell r="AF134">
            <v>3</v>
          </cell>
          <cell r="AG134">
            <v>3</v>
          </cell>
          <cell r="AH134" t="str">
            <v>NULL</v>
          </cell>
          <cell r="AI134">
            <v>3</v>
          </cell>
          <cell r="AJ134" t="str">
            <v>NULL</v>
          </cell>
          <cell r="AK134" t="str">
            <v>NULL</v>
          </cell>
          <cell r="AL134" t="str">
            <v>NULL</v>
          </cell>
        </row>
        <row r="135">
          <cell r="A135">
            <v>105192</v>
          </cell>
          <cell r="B135">
            <v>3502068</v>
          </cell>
          <cell r="C135" t="str">
            <v>Egerton Primary School</v>
          </cell>
          <cell r="D135" t="str">
            <v>North West</v>
          </cell>
          <cell r="E135" t="str">
            <v>North West</v>
          </cell>
          <cell r="F135" t="str">
            <v>Bolton</v>
          </cell>
          <cell r="G135" t="str">
            <v>Bolton North East</v>
          </cell>
          <cell r="H135" t="str">
            <v>BL7 9RE</v>
          </cell>
          <cell r="I135" t="str">
            <v>Community School</v>
          </cell>
          <cell r="J135" t="str">
            <v>Primary</v>
          </cell>
          <cell r="K135" t="str">
            <v>Does not have a sixth form</v>
          </cell>
          <cell r="L135">
            <v>10002596</v>
          </cell>
          <cell r="M135">
            <v>42290</v>
          </cell>
          <cell r="N135">
            <v>42290</v>
          </cell>
          <cell r="O135" t="str">
            <v>S8 No Formal Designation Visit</v>
          </cell>
          <cell r="P135" t="str">
            <v>Schools - S8</v>
          </cell>
          <cell r="Q135" t="str">
            <v>NULL</v>
          </cell>
          <cell r="R135" t="str">
            <v>NULL</v>
          </cell>
          <cell r="S135" t="str">
            <v>NULL</v>
          </cell>
          <cell r="T135" t="str">
            <v>NULL</v>
          </cell>
          <cell r="U135" t="str">
            <v>NULL</v>
          </cell>
          <cell r="V135" t="str">
            <v>NULL</v>
          </cell>
          <cell r="W135" t="str">
            <v>NULL</v>
          </cell>
          <cell r="X135" t="str">
            <v>Met</v>
          </cell>
          <cell r="Y135" t="str">
            <v>NULL</v>
          </cell>
          <cell r="Z135" t="str">
            <v>NULL</v>
          </cell>
          <cell r="AB135">
            <v>214</v>
          </cell>
          <cell r="AD135">
            <v>1</v>
          </cell>
          <cell r="AE135" t="str">
            <v>NULL</v>
          </cell>
          <cell r="AF135">
            <v>1</v>
          </cell>
          <cell r="AG135">
            <v>1</v>
          </cell>
          <cell r="AH135" t="str">
            <v>NULL</v>
          </cell>
          <cell r="AI135">
            <v>1</v>
          </cell>
          <cell r="AJ135" t="str">
            <v>NULL</v>
          </cell>
          <cell r="AK135">
            <v>2</v>
          </cell>
          <cell r="AL135">
            <v>9</v>
          </cell>
        </row>
        <row r="136">
          <cell r="A136">
            <v>105225</v>
          </cell>
          <cell r="B136">
            <v>3503328</v>
          </cell>
          <cell r="C136" t="str">
            <v>St Peter and St Paul RC Primary School</v>
          </cell>
          <cell r="D136" t="str">
            <v>North West</v>
          </cell>
          <cell r="E136" t="str">
            <v>North West</v>
          </cell>
          <cell r="F136" t="str">
            <v>Bolton</v>
          </cell>
          <cell r="G136" t="str">
            <v>Bolton South East</v>
          </cell>
          <cell r="H136" t="str">
            <v>BL3 6HP</v>
          </cell>
          <cell r="I136" t="str">
            <v>Voluntary Aided School</v>
          </cell>
          <cell r="J136" t="str">
            <v>Primary</v>
          </cell>
          <cell r="K136" t="str">
            <v>Does not have a sixth form</v>
          </cell>
          <cell r="L136">
            <v>10001504</v>
          </cell>
          <cell r="M136">
            <v>42353</v>
          </cell>
          <cell r="N136">
            <v>42353</v>
          </cell>
          <cell r="O136" t="str">
            <v>Maintained Academy and School Short inspection</v>
          </cell>
          <cell r="P136" t="str">
            <v>Schools - Short inspection</v>
          </cell>
          <cell r="Q136" t="str">
            <v>NULL</v>
          </cell>
          <cell r="R136" t="str">
            <v>NULL</v>
          </cell>
          <cell r="S136" t="str">
            <v>NULL</v>
          </cell>
          <cell r="T136" t="str">
            <v>NULL</v>
          </cell>
          <cell r="U136" t="str">
            <v>NULL</v>
          </cell>
          <cell r="V136" t="str">
            <v>NULL</v>
          </cell>
          <cell r="W136" t="str">
            <v>NULL</v>
          </cell>
          <cell r="X136" t="str">
            <v>Yes</v>
          </cell>
          <cell r="Y136" t="str">
            <v>NULL</v>
          </cell>
          <cell r="Z136" t="str">
            <v>NULL</v>
          </cell>
          <cell r="AB136">
            <v>239</v>
          </cell>
          <cell r="AD136">
            <v>2</v>
          </cell>
          <cell r="AE136" t="str">
            <v>NULL</v>
          </cell>
          <cell r="AF136">
            <v>2</v>
          </cell>
          <cell r="AG136">
            <v>2</v>
          </cell>
          <cell r="AH136" t="str">
            <v>NULL</v>
          </cell>
          <cell r="AI136">
            <v>2</v>
          </cell>
          <cell r="AJ136" t="str">
            <v>NULL</v>
          </cell>
          <cell r="AK136">
            <v>8</v>
          </cell>
          <cell r="AL136" t="str">
            <v>NULL</v>
          </cell>
        </row>
        <row r="137">
          <cell r="A137">
            <v>105252</v>
          </cell>
          <cell r="B137">
            <v>3504031</v>
          </cell>
          <cell r="C137" t="str">
            <v>Westhoughton High School</v>
          </cell>
          <cell r="D137" t="str">
            <v>North West</v>
          </cell>
          <cell r="E137" t="str">
            <v>North West</v>
          </cell>
          <cell r="F137" t="str">
            <v>Bolton</v>
          </cell>
          <cell r="G137" t="str">
            <v>Bolton West</v>
          </cell>
          <cell r="H137" t="str">
            <v>BL5 3BZ</v>
          </cell>
          <cell r="I137" t="str">
            <v>Community School</v>
          </cell>
          <cell r="J137" t="str">
            <v>Secondary</v>
          </cell>
          <cell r="K137" t="str">
            <v>Does not have a sixth form</v>
          </cell>
          <cell r="L137">
            <v>10002281</v>
          </cell>
          <cell r="M137">
            <v>42297</v>
          </cell>
          <cell r="N137">
            <v>42298</v>
          </cell>
          <cell r="O137" t="str">
            <v>Requires Improvement S5 Reinspection Visit 1</v>
          </cell>
          <cell r="P137" t="str">
            <v>Schools - S5</v>
          </cell>
          <cell r="Q137" t="str">
            <v>NULL</v>
          </cell>
          <cell r="R137">
            <v>2</v>
          </cell>
          <cell r="S137" t="str">
            <v>NULL</v>
          </cell>
          <cell r="T137">
            <v>2</v>
          </cell>
          <cell r="U137">
            <v>2</v>
          </cell>
          <cell r="V137">
            <v>1</v>
          </cell>
          <cell r="W137">
            <v>2</v>
          </cell>
          <cell r="X137" t="str">
            <v>Yes</v>
          </cell>
          <cell r="Y137" t="str">
            <v>NULL</v>
          </cell>
          <cell r="Z137" t="str">
            <v>NULL</v>
          </cell>
          <cell r="AB137">
            <v>869</v>
          </cell>
          <cell r="AD137">
            <v>3</v>
          </cell>
          <cell r="AE137" t="str">
            <v>NULL</v>
          </cell>
          <cell r="AF137">
            <v>3</v>
          </cell>
          <cell r="AG137">
            <v>3</v>
          </cell>
          <cell r="AH137" t="str">
            <v>NULL</v>
          </cell>
          <cell r="AI137">
            <v>3</v>
          </cell>
          <cell r="AJ137" t="str">
            <v>NULL</v>
          </cell>
          <cell r="AK137" t="str">
            <v>NULL</v>
          </cell>
          <cell r="AL137" t="str">
            <v>NULL</v>
          </cell>
        </row>
        <row r="138">
          <cell r="A138">
            <v>105257</v>
          </cell>
          <cell r="B138">
            <v>3504046</v>
          </cell>
          <cell r="C138" t="str">
            <v>Harper Green School</v>
          </cell>
          <cell r="D138" t="str">
            <v>North West</v>
          </cell>
          <cell r="E138" t="str">
            <v>North West</v>
          </cell>
          <cell r="F138" t="str">
            <v>Bolton</v>
          </cell>
          <cell r="G138" t="str">
            <v>Bolton South East</v>
          </cell>
          <cell r="H138" t="str">
            <v>BL4 0DH</v>
          </cell>
          <cell r="I138" t="str">
            <v>Community School</v>
          </cell>
          <cell r="J138" t="str">
            <v>Secondary</v>
          </cell>
          <cell r="K138" t="str">
            <v>Does not have a sixth form</v>
          </cell>
          <cell r="L138">
            <v>10002278</v>
          </cell>
          <cell r="M138">
            <v>42283</v>
          </cell>
          <cell r="N138">
            <v>42284</v>
          </cell>
          <cell r="O138" t="str">
            <v>Requires Improvement S5 Reinspection Visit 1</v>
          </cell>
          <cell r="P138" t="str">
            <v>Schools - S5</v>
          </cell>
          <cell r="Q138" t="str">
            <v>NULL</v>
          </cell>
          <cell r="R138">
            <v>3</v>
          </cell>
          <cell r="S138" t="str">
            <v>NULL</v>
          </cell>
          <cell r="T138">
            <v>3</v>
          </cell>
          <cell r="U138">
            <v>3</v>
          </cell>
          <cell r="V138">
            <v>2</v>
          </cell>
          <cell r="W138">
            <v>3</v>
          </cell>
          <cell r="X138" t="str">
            <v>Yes</v>
          </cell>
          <cell r="Y138" t="str">
            <v>NULL</v>
          </cell>
          <cell r="Z138" t="str">
            <v>NULL</v>
          </cell>
          <cell r="AB138">
            <v>1317</v>
          </cell>
          <cell r="AD138">
            <v>3</v>
          </cell>
          <cell r="AE138" t="str">
            <v>NULL</v>
          </cell>
          <cell r="AF138">
            <v>3</v>
          </cell>
          <cell r="AG138">
            <v>3</v>
          </cell>
          <cell r="AH138" t="str">
            <v>NULL</v>
          </cell>
          <cell r="AI138">
            <v>3</v>
          </cell>
          <cell r="AJ138" t="str">
            <v>NULL</v>
          </cell>
          <cell r="AK138" t="str">
            <v>NULL</v>
          </cell>
          <cell r="AL138" t="str">
            <v>NULL</v>
          </cell>
        </row>
        <row r="139">
          <cell r="A139">
            <v>105264</v>
          </cell>
          <cell r="B139">
            <v>3504612</v>
          </cell>
          <cell r="C139" t="str">
            <v>Thornleigh Salesian College</v>
          </cell>
          <cell r="D139" t="str">
            <v>North West</v>
          </cell>
          <cell r="E139" t="str">
            <v>North West</v>
          </cell>
          <cell r="F139" t="str">
            <v>Bolton</v>
          </cell>
          <cell r="G139" t="str">
            <v>Bolton North East</v>
          </cell>
          <cell r="H139" t="str">
            <v>BL1 6PQ</v>
          </cell>
          <cell r="I139" t="str">
            <v>Voluntary Aided School</v>
          </cell>
          <cell r="J139" t="str">
            <v>Secondary</v>
          </cell>
          <cell r="K139" t="str">
            <v>Has a sixth form</v>
          </cell>
          <cell r="L139">
            <v>10001090</v>
          </cell>
          <cell r="M139">
            <v>42353</v>
          </cell>
          <cell r="N139">
            <v>42353</v>
          </cell>
          <cell r="O139" t="str">
            <v>Maintained Academy and School Short inspection</v>
          </cell>
          <cell r="P139" t="str">
            <v>Schools - Short inspection</v>
          </cell>
          <cell r="Q139" t="str">
            <v>NULL</v>
          </cell>
          <cell r="R139" t="str">
            <v>NULL</v>
          </cell>
          <cell r="S139" t="str">
            <v>NULL</v>
          </cell>
          <cell r="T139" t="str">
            <v>NULL</v>
          </cell>
          <cell r="U139" t="str">
            <v>NULL</v>
          </cell>
          <cell r="V139" t="str">
            <v>NULL</v>
          </cell>
          <cell r="W139" t="str">
            <v>NULL</v>
          </cell>
          <cell r="X139" t="str">
            <v>Yes</v>
          </cell>
          <cell r="Y139" t="str">
            <v>NULL</v>
          </cell>
          <cell r="Z139" t="str">
            <v>NULL</v>
          </cell>
          <cell r="AB139">
            <v>1418</v>
          </cell>
          <cell r="AD139">
            <v>2</v>
          </cell>
          <cell r="AE139" t="str">
            <v>NULL</v>
          </cell>
          <cell r="AF139">
            <v>2</v>
          </cell>
          <cell r="AG139">
            <v>2</v>
          </cell>
          <cell r="AH139" t="str">
            <v>NULL</v>
          </cell>
          <cell r="AI139">
            <v>2</v>
          </cell>
          <cell r="AJ139" t="str">
            <v>NULL</v>
          </cell>
          <cell r="AK139">
            <v>9</v>
          </cell>
          <cell r="AL139">
            <v>3</v>
          </cell>
        </row>
        <row r="140">
          <cell r="A140">
            <v>105338</v>
          </cell>
          <cell r="B140">
            <v>3513330</v>
          </cell>
          <cell r="C140" t="str">
            <v>Emmanuel Holcombe Church of England Primary School</v>
          </cell>
          <cell r="D140" t="str">
            <v>North West</v>
          </cell>
          <cell r="E140" t="str">
            <v>North West</v>
          </cell>
          <cell r="F140" t="str">
            <v>Bury</v>
          </cell>
          <cell r="G140" t="str">
            <v>Bury North</v>
          </cell>
          <cell r="H140" t="str">
            <v>BL8 4PA</v>
          </cell>
          <cell r="I140" t="str">
            <v>Voluntary Aided School</v>
          </cell>
          <cell r="J140" t="str">
            <v>Primary</v>
          </cell>
          <cell r="K140" t="str">
            <v>Does not have a sixth form</v>
          </cell>
          <cell r="L140">
            <v>10002274</v>
          </cell>
          <cell r="M140">
            <v>42270</v>
          </cell>
          <cell r="N140">
            <v>42271</v>
          </cell>
          <cell r="O140" t="str">
            <v>Requires Improvement S5 Reinspection Visit 1</v>
          </cell>
          <cell r="P140" t="str">
            <v>Schools - S5</v>
          </cell>
          <cell r="Q140" t="str">
            <v>NULL</v>
          </cell>
          <cell r="R140">
            <v>3</v>
          </cell>
          <cell r="S140" t="str">
            <v>NULL</v>
          </cell>
          <cell r="T140">
            <v>3</v>
          </cell>
          <cell r="U140">
            <v>3</v>
          </cell>
          <cell r="V140">
            <v>2</v>
          </cell>
          <cell r="W140">
            <v>3</v>
          </cell>
          <cell r="X140" t="str">
            <v>Yes</v>
          </cell>
          <cell r="Y140">
            <v>3</v>
          </cell>
          <cell r="Z140" t="str">
            <v>NULL</v>
          </cell>
          <cell r="AB140">
            <v>97</v>
          </cell>
          <cell r="AD140">
            <v>3</v>
          </cell>
          <cell r="AE140" t="str">
            <v>NULL</v>
          </cell>
          <cell r="AF140">
            <v>3</v>
          </cell>
          <cell r="AG140">
            <v>3</v>
          </cell>
          <cell r="AH140" t="str">
            <v>NULL</v>
          </cell>
          <cell r="AI140">
            <v>3</v>
          </cell>
          <cell r="AJ140" t="str">
            <v>NULL</v>
          </cell>
          <cell r="AK140" t="str">
            <v>NULL</v>
          </cell>
          <cell r="AL140" t="str">
            <v>NULL</v>
          </cell>
        </row>
        <row r="141">
          <cell r="A141">
            <v>105353</v>
          </cell>
          <cell r="B141">
            <v>3513350</v>
          </cell>
          <cell r="C141" t="str">
            <v>St Mary's Roman Catholic Primary School, Radcliffe</v>
          </cell>
          <cell r="D141" t="str">
            <v>North West</v>
          </cell>
          <cell r="E141" t="str">
            <v>North West</v>
          </cell>
          <cell r="F141" t="str">
            <v>Bury</v>
          </cell>
          <cell r="G141" t="str">
            <v>Bury South</v>
          </cell>
          <cell r="H141" t="str">
            <v>M26 4DG</v>
          </cell>
          <cell r="I141" t="str">
            <v>Voluntary Aided School</v>
          </cell>
          <cell r="J141" t="str">
            <v>Primary</v>
          </cell>
          <cell r="K141" t="str">
            <v>Does not have a sixth form</v>
          </cell>
          <cell r="L141">
            <v>10006762</v>
          </cell>
          <cell r="M141">
            <v>42328</v>
          </cell>
          <cell r="N141">
            <v>42328</v>
          </cell>
          <cell r="O141" t="str">
            <v>Requires Improvement monitoring Visit 1</v>
          </cell>
          <cell r="P141" t="str">
            <v>Schools - S8</v>
          </cell>
          <cell r="Q141" t="str">
            <v>NULL</v>
          </cell>
          <cell r="R141" t="str">
            <v>NULL</v>
          </cell>
          <cell r="S141" t="str">
            <v>NULL</v>
          </cell>
          <cell r="T141" t="str">
            <v>NULL</v>
          </cell>
          <cell r="U141" t="str">
            <v>NULL</v>
          </cell>
          <cell r="V141" t="str">
            <v>NULL</v>
          </cell>
          <cell r="W141" t="str">
            <v>NULL</v>
          </cell>
          <cell r="X141" t="str">
            <v>NULL</v>
          </cell>
          <cell r="Y141" t="str">
            <v>NULL</v>
          </cell>
          <cell r="Z141" t="str">
            <v>NULL</v>
          </cell>
          <cell r="AB141">
            <v>448</v>
          </cell>
          <cell r="AD141">
            <v>3</v>
          </cell>
          <cell r="AE141" t="str">
            <v>NULL</v>
          </cell>
          <cell r="AF141">
            <v>3</v>
          </cell>
          <cell r="AG141">
            <v>3</v>
          </cell>
          <cell r="AH141" t="str">
            <v>NULL</v>
          </cell>
          <cell r="AI141">
            <v>3</v>
          </cell>
          <cell r="AJ141" t="str">
            <v>NULL</v>
          </cell>
          <cell r="AK141">
            <v>2</v>
          </cell>
          <cell r="AL141">
            <v>9</v>
          </cell>
        </row>
        <row r="142">
          <cell r="A142">
            <v>105357</v>
          </cell>
          <cell r="B142">
            <v>3514020</v>
          </cell>
          <cell r="C142" t="str">
            <v>Tottington High School</v>
          </cell>
          <cell r="D142" t="str">
            <v>North West</v>
          </cell>
          <cell r="E142" t="str">
            <v>North West</v>
          </cell>
          <cell r="F142" t="str">
            <v>Bury</v>
          </cell>
          <cell r="G142" t="str">
            <v>Bury North</v>
          </cell>
          <cell r="H142" t="str">
            <v>BL8 3LY</v>
          </cell>
          <cell r="I142" t="str">
            <v>Community School</v>
          </cell>
          <cell r="J142" t="str">
            <v>Secondary</v>
          </cell>
          <cell r="K142" t="str">
            <v>Does not have a sixth form</v>
          </cell>
          <cell r="L142">
            <v>10000745</v>
          </cell>
          <cell r="M142">
            <v>42311</v>
          </cell>
          <cell r="N142">
            <v>42311</v>
          </cell>
          <cell r="O142" t="str">
            <v>Maintained Academy and School Short inspection</v>
          </cell>
          <cell r="P142" t="str">
            <v>Schools - Short inspection</v>
          </cell>
          <cell r="Q142" t="str">
            <v>NULL</v>
          </cell>
          <cell r="R142" t="str">
            <v>NULL</v>
          </cell>
          <cell r="S142" t="str">
            <v>NULL</v>
          </cell>
          <cell r="T142" t="str">
            <v>NULL</v>
          </cell>
          <cell r="U142" t="str">
            <v>NULL</v>
          </cell>
          <cell r="V142" t="str">
            <v>NULL</v>
          </cell>
          <cell r="W142" t="str">
            <v>NULL</v>
          </cell>
          <cell r="X142" t="str">
            <v>Yes</v>
          </cell>
          <cell r="Y142" t="str">
            <v>NULL</v>
          </cell>
          <cell r="Z142" t="str">
            <v>NULL</v>
          </cell>
          <cell r="AB142">
            <v>864</v>
          </cell>
          <cell r="AD142">
            <v>2</v>
          </cell>
          <cell r="AE142" t="str">
            <v>NULL</v>
          </cell>
          <cell r="AF142">
            <v>2</v>
          </cell>
          <cell r="AG142">
            <v>2</v>
          </cell>
          <cell r="AH142" t="str">
            <v>NULL</v>
          </cell>
          <cell r="AI142">
            <v>2</v>
          </cell>
          <cell r="AJ142" t="str">
            <v>NULL</v>
          </cell>
          <cell r="AK142">
            <v>9</v>
          </cell>
          <cell r="AL142" t="str">
            <v>NULL</v>
          </cell>
        </row>
        <row r="143">
          <cell r="A143">
            <v>105468</v>
          </cell>
          <cell r="B143">
            <v>3522300</v>
          </cell>
          <cell r="C143" t="str">
            <v>Peel Hall Primary School</v>
          </cell>
          <cell r="D143" t="str">
            <v>North West</v>
          </cell>
          <cell r="E143" t="str">
            <v>North West</v>
          </cell>
          <cell r="F143" t="str">
            <v>Manchester</v>
          </cell>
          <cell r="G143" t="str">
            <v>Wythenshawe and Sale East</v>
          </cell>
          <cell r="H143" t="str">
            <v>M22 5AU</v>
          </cell>
          <cell r="I143" t="str">
            <v>Community School</v>
          </cell>
          <cell r="J143" t="str">
            <v>Primary</v>
          </cell>
          <cell r="K143" t="str">
            <v>Does not have a sixth form</v>
          </cell>
          <cell r="L143">
            <v>10002914</v>
          </cell>
          <cell r="M143">
            <v>42346</v>
          </cell>
          <cell r="N143">
            <v>42346</v>
          </cell>
          <cell r="O143" t="str">
            <v>Maintained Academy and School Short inspection</v>
          </cell>
          <cell r="P143" t="str">
            <v>Schools - Short inspection</v>
          </cell>
          <cell r="Q143" t="str">
            <v>NULL</v>
          </cell>
          <cell r="R143" t="str">
            <v>NULL</v>
          </cell>
          <cell r="S143" t="str">
            <v>NULL</v>
          </cell>
          <cell r="T143" t="str">
            <v>NULL</v>
          </cell>
          <cell r="U143" t="str">
            <v>NULL</v>
          </cell>
          <cell r="V143" t="str">
            <v>NULL</v>
          </cell>
          <cell r="W143" t="str">
            <v>NULL</v>
          </cell>
          <cell r="X143" t="str">
            <v>Yes</v>
          </cell>
          <cell r="Y143" t="str">
            <v>NULL</v>
          </cell>
          <cell r="Z143" t="str">
            <v>NULL</v>
          </cell>
          <cell r="AB143">
            <v>253</v>
          </cell>
          <cell r="AD143">
            <v>2</v>
          </cell>
          <cell r="AE143" t="str">
            <v>NULL</v>
          </cell>
          <cell r="AF143">
            <v>2</v>
          </cell>
          <cell r="AG143">
            <v>2</v>
          </cell>
          <cell r="AH143" t="str">
            <v>NULL</v>
          </cell>
          <cell r="AI143">
            <v>2</v>
          </cell>
          <cell r="AJ143" t="str">
            <v>NULL</v>
          </cell>
          <cell r="AK143">
            <v>8</v>
          </cell>
          <cell r="AL143" t="str">
            <v>NULL</v>
          </cell>
        </row>
        <row r="144">
          <cell r="A144">
            <v>105486</v>
          </cell>
          <cell r="B144">
            <v>3522327</v>
          </cell>
          <cell r="C144" t="str">
            <v>Crumpsall Lane Primary School</v>
          </cell>
          <cell r="D144" t="str">
            <v>North West</v>
          </cell>
          <cell r="E144" t="str">
            <v>North West</v>
          </cell>
          <cell r="F144" t="str">
            <v>Manchester</v>
          </cell>
          <cell r="G144" t="str">
            <v>Blackley and Broughton</v>
          </cell>
          <cell r="H144" t="str">
            <v>M8 5SR</v>
          </cell>
          <cell r="I144" t="str">
            <v>Community School</v>
          </cell>
          <cell r="J144" t="str">
            <v>Primary</v>
          </cell>
          <cell r="K144" t="str">
            <v>Does not have a sixth form</v>
          </cell>
          <cell r="L144">
            <v>10006761</v>
          </cell>
          <cell r="M144">
            <v>42331</v>
          </cell>
          <cell r="N144">
            <v>42331</v>
          </cell>
          <cell r="O144" t="str">
            <v>Requires Improvement monitoring Visit 1</v>
          </cell>
          <cell r="P144" t="str">
            <v>Schools - S8</v>
          </cell>
          <cell r="Q144" t="str">
            <v>NULL</v>
          </cell>
          <cell r="R144" t="str">
            <v>NULL</v>
          </cell>
          <cell r="S144" t="str">
            <v>NULL</v>
          </cell>
          <cell r="T144" t="str">
            <v>NULL</v>
          </cell>
          <cell r="U144" t="str">
            <v>NULL</v>
          </cell>
          <cell r="V144" t="str">
            <v>NULL</v>
          </cell>
          <cell r="W144" t="str">
            <v>NULL</v>
          </cell>
          <cell r="X144" t="str">
            <v>NULL</v>
          </cell>
          <cell r="Y144" t="str">
            <v>NULL</v>
          </cell>
          <cell r="Z144" t="str">
            <v>NULL</v>
          </cell>
          <cell r="AB144">
            <v>454</v>
          </cell>
          <cell r="AD144">
            <v>3</v>
          </cell>
          <cell r="AE144" t="str">
            <v>NULL</v>
          </cell>
          <cell r="AF144">
            <v>3</v>
          </cell>
          <cell r="AG144">
            <v>3</v>
          </cell>
          <cell r="AH144" t="str">
            <v>NULL</v>
          </cell>
          <cell r="AI144">
            <v>3</v>
          </cell>
          <cell r="AJ144" t="str">
            <v>NULL</v>
          </cell>
          <cell r="AK144">
            <v>3</v>
          </cell>
          <cell r="AL144">
            <v>9</v>
          </cell>
        </row>
        <row r="145">
          <cell r="A145">
            <v>105529</v>
          </cell>
          <cell r="B145">
            <v>3523445</v>
          </cell>
          <cell r="C145" t="str">
            <v>St Francis RC Primary School</v>
          </cell>
          <cell r="D145" t="str">
            <v>North West</v>
          </cell>
          <cell r="E145" t="str">
            <v>North West</v>
          </cell>
          <cell r="F145" t="str">
            <v>Manchester</v>
          </cell>
          <cell r="G145" t="str">
            <v>Manchester, Gorton</v>
          </cell>
          <cell r="H145" t="str">
            <v>M12 5LZ</v>
          </cell>
          <cell r="I145" t="str">
            <v>Voluntary Aided School</v>
          </cell>
          <cell r="J145" t="str">
            <v>Primary</v>
          </cell>
          <cell r="K145" t="str">
            <v>Does not have a sixth form</v>
          </cell>
          <cell r="L145">
            <v>10002583</v>
          </cell>
          <cell r="M145">
            <v>42332</v>
          </cell>
          <cell r="N145">
            <v>42332</v>
          </cell>
          <cell r="O145" t="str">
            <v>S8 No Formal Designation Visit</v>
          </cell>
          <cell r="P145" t="str">
            <v>Schools - S8</v>
          </cell>
          <cell r="Q145" t="str">
            <v>NULL</v>
          </cell>
          <cell r="R145" t="str">
            <v>NULL</v>
          </cell>
          <cell r="S145" t="str">
            <v>NULL</v>
          </cell>
          <cell r="T145" t="str">
            <v>NULL</v>
          </cell>
          <cell r="U145" t="str">
            <v>NULL</v>
          </cell>
          <cell r="V145" t="str">
            <v>NULL</v>
          </cell>
          <cell r="W145" t="str">
            <v>NULL</v>
          </cell>
          <cell r="X145" t="str">
            <v>Met</v>
          </cell>
          <cell r="Y145" t="str">
            <v>NULL</v>
          </cell>
          <cell r="Z145" t="str">
            <v>NULL</v>
          </cell>
          <cell r="AB145">
            <v>258</v>
          </cell>
          <cell r="AD145">
            <v>1</v>
          </cell>
          <cell r="AE145" t="str">
            <v>NULL</v>
          </cell>
          <cell r="AF145">
            <v>1</v>
          </cell>
          <cell r="AG145">
            <v>2</v>
          </cell>
          <cell r="AH145" t="str">
            <v>NULL</v>
          </cell>
          <cell r="AI145">
            <v>1</v>
          </cell>
          <cell r="AJ145" t="str">
            <v>NULL</v>
          </cell>
          <cell r="AK145">
            <v>2</v>
          </cell>
          <cell r="AL145">
            <v>9</v>
          </cell>
        </row>
        <row r="146">
          <cell r="A146">
            <v>105549</v>
          </cell>
          <cell r="B146">
            <v>3523492</v>
          </cell>
          <cell r="C146" t="str">
            <v>St Wilfrid's CofE Aided Primary School Northenden</v>
          </cell>
          <cell r="D146" t="str">
            <v>North West</v>
          </cell>
          <cell r="E146" t="str">
            <v>North West</v>
          </cell>
          <cell r="F146" t="str">
            <v>Manchester</v>
          </cell>
          <cell r="G146" t="str">
            <v>Wythenshawe and Sale East</v>
          </cell>
          <cell r="H146" t="str">
            <v>M22 4NR</v>
          </cell>
          <cell r="I146" t="str">
            <v>Voluntary Aided School</v>
          </cell>
          <cell r="J146" t="str">
            <v>Primary</v>
          </cell>
          <cell r="K146" t="str">
            <v>Does not have a sixth form</v>
          </cell>
          <cell r="L146">
            <v>10006714</v>
          </cell>
          <cell r="M146">
            <v>42353</v>
          </cell>
          <cell r="N146">
            <v>42354</v>
          </cell>
          <cell r="O146" t="str">
            <v>Schools into Special Measures Visit 1</v>
          </cell>
          <cell r="P146" t="str">
            <v>Schools - S8</v>
          </cell>
          <cell r="Q146" t="str">
            <v>NULL</v>
          </cell>
          <cell r="R146" t="str">
            <v>NULL</v>
          </cell>
          <cell r="S146" t="str">
            <v>NULL</v>
          </cell>
          <cell r="T146" t="str">
            <v>NULL</v>
          </cell>
          <cell r="U146" t="str">
            <v>NULL</v>
          </cell>
          <cell r="V146" t="str">
            <v>NULL</v>
          </cell>
          <cell r="W146" t="str">
            <v>NULL</v>
          </cell>
          <cell r="X146" t="str">
            <v>NULL</v>
          </cell>
          <cell r="Y146" t="str">
            <v>NULL</v>
          </cell>
          <cell r="Z146" t="str">
            <v>NULL</v>
          </cell>
          <cell r="AB146">
            <v>320</v>
          </cell>
          <cell r="AD146">
            <v>4</v>
          </cell>
          <cell r="AE146" t="str">
            <v>NULL</v>
          </cell>
          <cell r="AF146">
            <v>4</v>
          </cell>
          <cell r="AG146">
            <v>4</v>
          </cell>
          <cell r="AH146" t="str">
            <v>NULL</v>
          </cell>
          <cell r="AI146">
            <v>4</v>
          </cell>
          <cell r="AJ146" t="str">
            <v>NULL</v>
          </cell>
          <cell r="AK146">
            <v>4</v>
          </cell>
          <cell r="AL146">
            <v>9</v>
          </cell>
        </row>
        <row r="147">
          <cell r="A147">
            <v>105560</v>
          </cell>
          <cell r="B147">
            <v>3524271</v>
          </cell>
          <cell r="C147" t="str">
            <v>Abraham Moss Community School</v>
          </cell>
          <cell r="D147" t="str">
            <v>North West</v>
          </cell>
          <cell r="E147" t="str">
            <v>North West</v>
          </cell>
          <cell r="F147" t="str">
            <v>Manchester</v>
          </cell>
          <cell r="G147" t="str">
            <v>Blackley and Broughton</v>
          </cell>
          <cell r="H147" t="str">
            <v>M8 5UF</v>
          </cell>
          <cell r="I147" t="str">
            <v>Community School</v>
          </cell>
          <cell r="J147" t="str">
            <v>All Through</v>
          </cell>
          <cell r="K147" t="str">
            <v>Does not have a sixth form</v>
          </cell>
          <cell r="L147">
            <v>10008956</v>
          </cell>
          <cell r="M147">
            <v>42339</v>
          </cell>
          <cell r="N147">
            <v>42340</v>
          </cell>
          <cell r="O147" t="str">
            <v>Requires Improvement S5 Reinspection Visit 1</v>
          </cell>
          <cell r="P147" t="str">
            <v>Schools - S5</v>
          </cell>
          <cell r="Q147" t="str">
            <v>NULL</v>
          </cell>
          <cell r="R147">
            <v>3</v>
          </cell>
          <cell r="S147" t="str">
            <v>NULL</v>
          </cell>
          <cell r="T147">
            <v>3</v>
          </cell>
          <cell r="U147">
            <v>3</v>
          </cell>
          <cell r="V147">
            <v>3</v>
          </cell>
          <cell r="W147">
            <v>3</v>
          </cell>
          <cell r="X147" t="str">
            <v>Yes</v>
          </cell>
          <cell r="Y147">
            <v>2</v>
          </cell>
          <cell r="Z147" t="str">
            <v>NULL</v>
          </cell>
          <cell r="AB147">
            <v>1542</v>
          </cell>
          <cell r="AD147">
            <v>3</v>
          </cell>
          <cell r="AE147" t="str">
            <v>NULL</v>
          </cell>
          <cell r="AF147">
            <v>3</v>
          </cell>
          <cell r="AG147">
            <v>3</v>
          </cell>
          <cell r="AH147" t="str">
            <v>NULL</v>
          </cell>
          <cell r="AI147">
            <v>3</v>
          </cell>
          <cell r="AJ147" t="str">
            <v>NULL</v>
          </cell>
          <cell r="AK147" t="str">
            <v>NULL</v>
          </cell>
          <cell r="AL147" t="str">
            <v>NULL</v>
          </cell>
        </row>
        <row r="148">
          <cell r="A148">
            <v>105577</v>
          </cell>
          <cell r="B148">
            <v>3524762</v>
          </cell>
          <cell r="C148" t="str">
            <v>St Matthew's RC High School</v>
          </cell>
          <cell r="D148" t="str">
            <v>North West</v>
          </cell>
          <cell r="E148" t="str">
            <v>North West</v>
          </cell>
          <cell r="F148" t="str">
            <v>Manchester</v>
          </cell>
          <cell r="G148" t="str">
            <v>Blackley and Broughton</v>
          </cell>
          <cell r="H148" t="str">
            <v>M40 0EW</v>
          </cell>
          <cell r="I148" t="str">
            <v>Voluntary Aided School</v>
          </cell>
          <cell r="J148" t="str">
            <v>Secondary</v>
          </cell>
          <cell r="K148" t="str">
            <v>Does not have a sixth form</v>
          </cell>
          <cell r="L148">
            <v>10000494</v>
          </cell>
          <cell r="M148">
            <v>42269</v>
          </cell>
          <cell r="N148">
            <v>42270</v>
          </cell>
          <cell r="O148" t="str">
            <v>Maintained Academy and School Short inspection</v>
          </cell>
          <cell r="P148" t="str">
            <v>Schools - S5</v>
          </cell>
          <cell r="Q148" t="str">
            <v>NULL</v>
          </cell>
          <cell r="R148">
            <v>3</v>
          </cell>
          <cell r="S148" t="str">
            <v>NULL</v>
          </cell>
          <cell r="T148">
            <v>3</v>
          </cell>
          <cell r="U148">
            <v>3</v>
          </cell>
          <cell r="V148">
            <v>3</v>
          </cell>
          <cell r="W148">
            <v>3</v>
          </cell>
          <cell r="X148" t="str">
            <v>Yes</v>
          </cell>
          <cell r="Y148" t="str">
            <v>NULL</v>
          </cell>
          <cell r="Z148" t="str">
            <v>NULL</v>
          </cell>
          <cell r="AB148">
            <v>1117</v>
          </cell>
          <cell r="AD148">
            <v>2</v>
          </cell>
          <cell r="AE148" t="str">
            <v>NULL</v>
          </cell>
          <cell r="AF148">
            <v>2</v>
          </cell>
          <cell r="AG148">
            <v>2</v>
          </cell>
          <cell r="AH148" t="str">
            <v>NULL</v>
          </cell>
          <cell r="AI148">
            <v>1</v>
          </cell>
          <cell r="AJ148" t="str">
            <v>NULL</v>
          </cell>
          <cell r="AK148" t="str">
            <v>NULL</v>
          </cell>
          <cell r="AL148" t="str">
            <v>NULL</v>
          </cell>
        </row>
        <row r="149">
          <cell r="A149">
            <v>105584</v>
          </cell>
          <cell r="B149">
            <v>3525200</v>
          </cell>
          <cell r="C149" t="str">
            <v>St Kentigern's RC Primary</v>
          </cell>
          <cell r="D149" t="str">
            <v>North West</v>
          </cell>
          <cell r="E149" t="str">
            <v>North West</v>
          </cell>
          <cell r="F149" t="str">
            <v>Manchester</v>
          </cell>
          <cell r="G149" t="str">
            <v>Manchester, Gorton</v>
          </cell>
          <cell r="H149" t="str">
            <v>M14 7ED</v>
          </cell>
          <cell r="I149" t="str">
            <v>Voluntary Aided School</v>
          </cell>
          <cell r="J149" t="str">
            <v>Primary</v>
          </cell>
          <cell r="K149" t="str">
            <v>Does not have a sixth form</v>
          </cell>
          <cell r="L149">
            <v>10001639</v>
          </cell>
          <cell r="M149">
            <v>42277</v>
          </cell>
          <cell r="N149">
            <v>42278</v>
          </cell>
          <cell r="O149" t="str">
            <v>Serious Weaknesses S5 Reinspection</v>
          </cell>
          <cell r="P149" t="str">
            <v>Schools - S5</v>
          </cell>
          <cell r="Q149" t="str">
            <v>NULL</v>
          </cell>
          <cell r="R149">
            <v>3</v>
          </cell>
          <cell r="S149" t="str">
            <v>NULL</v>
          </cell>
          <cell r="T149">
            <v>3</v>
          </cell>
          <cell r="U149">
            <v>2</v>
          </cell>
          <cell r="V149">
            <v>2</v>
          </cell>
          <cell r="W149">
            <v>2</v>
          </cell>
          <cell r="X149" t="str">
            <v>Yes</v>
          </cell>
          <cell r="Y149">
            <v>2</v>
          </cell>
          <cell r="Z149" t="str">
            <v>NULL</v>
          </cell>
          <cell r="AB149">
            <v>429</v>
          </cell>
          <cell r="AD149">
            <v>4</v>
          </cell>
          <cell r="AE149" t="str">
            <v>NULL</v>
          </cell>
          <cell r="AF149">
            <v>4</v>
          </cell>
          <cell r="AG149">
            <v>4</v>
          </cell>
          <cell r="AH149" t="str">
            <v>NULL</v>
          </cell>
          <cell r="AI149">
            <v>3</v>
          </cell>
          <cell r="AJ149" t="str">
            <v>NULL</v>
          </cell>
          <cell r="AK149" t="str">
            <v>NULL</v>
          </cell>
          <cell r="AL149" t="str">
            <v>NULL</v>
          </cell>
        </row>
        <row r="150">
          <cell r="A150">
            <v>105632</v>
          </cell>
          <cell r="B150">
            <v>3532012</v>
          </cell>
          <cell r="C150" t="str">
            <v>Lyndhurst Primary and Nursery School</v>
          </cell>
          <cell r="D150" t="str">
            <v>North West</v>
          </cell>
          <cell r="E150" t="str">
            <v>North West</v>
          </cell>
          <cell r="F150" t="str">
            <v>Oldham</v>
          </cell>
          <cell r="G150" t="str">
            <v>Oldham West and Royton</v>
          </cell>
          <cell r="H150" t="str">
            <v>OL8 4JD</v>
          </cell>
          <cell r="I150" t="str">
            <v>Community School</v>
          </cell>
          <cell r="J150" t="str">
            <v>Primary</v>
          </cell>
          <cell r="K150" t="str">
            <v>Does not have a sixth form</v>
          </cell>
          <cell r="L150">
            <v>10004031</v>
          </cell>
          <cell r="M150">
            <v>42290</v>
          </cell>
          <cell r="N150">
            <v>42291</v>
          </cell>
          <cell r="O150" t="str">
            <v>Schools into Special Measures Visit 2</v>
          </cell>
          <cell r="P150" t="str">
            <v>Schools - S8</v>
          </cell>
          <cell r="Q150" t="str">
            <v>NULL</v>
          </cell>
          <cell r="R150" t="str">
            <v>NULL</v>
          </cell>
          <cell r="S150" t="str">
            <v>NULL</v>
          </cell>
          <cell r="T150" t="str">
            <v>NULL</v>
          </cell>
          <cell r="U150" t="str">
            <v>NULL</v>
          </cell>
          <cell r="V150" t="str">
            <v>NULL</v>
          </cell>
          <cell r="W150" t="str">
            <v>NULL</v>
          </cell>
          <cell r="X150" t="str">
            <v>NULL</v>
          </cell>
          <cell r="Y150" t="str">
            <v>NULL</v>
          </cell>
          <cell r="Z150" t="str">
            <v>NULL</v>
          </cell>
          <cell r="AB150">
            <v>487</v>
          </cell>
          <cell r="AD150">
            <v>4</v>
          </cell>
          <cell r="AE150" t="str">
            <v>NULL</v>
          </cell>
          <cell r="AF150">
            <v>4</v>
          </cell>
          <cell r="AG150">
            <v>4</v>
          </cell>
          <cell r="AH150" t="str">
            <v>NULL</v>
          </cell>
          <cell r="AI150">
            <v>4</v>
          </cell>
          <cell r="AJ150" t="str">
            <v>NULL</v>
          </cell>
          <cell r="AK150">
            <v>2</v>
          </cell>
          <cell r="AL150">
            <v>9</v>
          </cell>
        </row>
        <row r="151">
          <cell r="A151">
            <v>105708</v>
          </cell>
          <cell r="B151">
            <v>3533342</v>
          </cell>
          <cell r="C151" t="str">
            <v>St Luke's CofE Primary School</v>
          </cell>
          <cell r="D151" t="str">
            <v>North West</v>
          </cell>
          <cell r="E151" t="str">
            <v>North West</v>
          </cell>
          <cell r="F151" t="str">
            <v>Oldham</v>
          </cell>
          <cell r="G151" t="str">
            <v>Oldham West and Royton</v>
          </cell>
          <cell r="H151" t="str">
            <v>OL9 9HT</v>
          </cell>
          <cell r="I151" t="str">
            <v>Voluntary Aided School</v>
          </cell>
          <cell r="J151" t="str">
            <v>Primary</v>
          </cell>
          <cell r="K151" t="str">
            <v>Does not have a sixth form</v>
          </cell>
          <cell r="L151">
            <v>10002216</v>
          </cell>
          <cell r="M151">
            <v>42347</v>
          </cell>
          <cell r="N151">
            <v>42348</v>
          </cell>
          <cell r="O151" t="str">
            <v>Requires Improvement S5 Reinspection Visit 1</v>
          </cell>
          <cell r="P151" t="str">
            <v>Schools - S5</v>
          </cell>
          <cell r="Q151" t="str">
            <v>NULL</v>
          </cell>
          <cell r="R151">
            <v>2</v>
          </cell>
          <cell r="S151" t="str">
            <v>NULL</v>
          </cell>
          <cell r="T151">
            <v>2</v>
          </cell>
          <cell r="U151">
            <v>2</v>
          </cell>
          <cell r="V151">
            <v>2</v>
          </cell>
          <cell r="W151">
            <v>2</v>
          </cell>
          <cell r="X151" t="str">
            <v>Yes</v>
          </cell>
          <cell r="Y151">
            <v>3</v>
          </cell>
          <cell r="Z151" t="str">
            <v>NULL</v>
          </cell>
          <cell r="AB151">
            <v>205</v>
          </cell>
          <cell r="AD151">
            <v>3</v>
          </cell>
          <cell r="AE151" t="str">
            <v>NULL</v>
          </cell>
          <cell r="AF151">
            <v>3</v>
          </cell>
          <cell r="AG151">
            <v>3</v>
          </cell>
          <cell r="AH151" t="str">
            <v>NULL</v>
          </cell>
          <cell r="AI151">
            <v>3</v>
          </cell>
          <cell r="AJ151" t="str">
            <v>NULL</v>
          </cell>
          <cell r="AK151" t="str">
            <v>NULL</v>
          </cell>
          <cell r="AL151" t="str">
            <v>NULL</v>
          </cell>
        </row>
        <row r="152">
          <cell r="A152">
            <v>105718</v>
          </cell>
          <cell r="B152">
            <v>3533358</v>
          </cell>
          <cell r="C152" t="str">
            <v>Corpus Christi RC Primary School</v>
          </cell>
          <cell r="D152" t="str">
            <v>North West</v>
          </cell>
          <cell r="E152" t="str">
            <v>North West</v>
          </cell>
          <cell r="F152" t="str">
            <v>Oldham</v>
          </cell>
          <cell r="G152" t="str">
            <v>Oldham West and Royton</v>
          </cell>
          <cell r="H152" t="str">
            <v>OL9 7HA</v>
          </cell>
          <cell r="I152" t="str">
            <v>Voluntary Aided School</v>
          </cell>
          <cell r="J152" t="str">
            <v>Primary</v>
          </cell>
          <cell r="K152" t="str">
            <v>Does not have a sixth form</v>
          </cell>
          <cell r="L152">
            <v>10003374</v>
          </cell>
          <cell r="M152">
            <v>42339</v>
          </cell>
          <cell r="N152">
            <v>42340</v>
          </cell>
          <cell r="O152" t="str">
            <v>Maintained Academy and School Short inspection</v>
          </cell>
          <cell r="P152" t="str">
            <v>Schools - S5</v>
          </cell>
          <cell r="Q152" t="str">
            <v>NULL</v>
          </cell>
          <cell r="R152">
            <v>1</v>
          </cell>
          <cell r="S152" t="str">
            <v>NULL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 t="str">
            <v>Yes</v>
          </cell>
          <cell r="Y152">
            <v>2</v>
          </cell>
          <cell r="Z152" t="str">
            <v>NULL</v>
          </cell>
          <cell r="AB152">
            <v>329</v>
          </cell>
          <cell r="AD152">
            <v>2</v>
          </cell>
          <cell r="AE152" t="str">
            <v>NULL</v>
          </cell>
          <cell r="AF152">
            <v>2</v>
          </cell>
          <cell r="AG152">
            <v>2</v>
          </cell>
          <cell r="AH152" t="str">
            <v>NULL</v>
          </cell>
          <cell r="AI152">
            <v>2</v>
          </cell>
          <cell r="AJ152" t="str">
            <v>NULL</v>
          </cell>
          <cell r="AK152">
            <v>2</v>
          </cell>
          <cell r="AL152">
            <v>9</v>
          </cell>
        </row>
        <row r="153">
          <cell r="A153">
            <v>105734</v>
          </cell>
          <cell r="B153">
            <v>3534022</v>
          </cell>
          <cell r="C153" t="str">
            <v>Royton and Crompton School</v>
          </cell>
          <cell r="D153" t="str">
            <v>North West</v>
          </cell>
          <cell r="E153" t="str">
            <v>North West</v>
          </cell>
          <cell r="F153" t="str">
            <v>Oldham</v>
          </cell>
          <cell r="G153" t="str">
            <v>Oldham East and Saddleworth</v>
          </cell>
          <cell r="H153" t="str">
            <v>OL2 6NT</v>
          </cell>
          <cell r="I153" t="str">
            <v>Foundation School</v>
          </cell>
          <cell r="J153" t="str">
            <v>Secondary</v>
          </cell>
          <cell r="K153" t="str">
            <v>Does not have a sixth form</v>
          </cell>
          <cell r="L153">
            <v>10006752</v>
          </cell>
          <cell r="M153">
            <v>42327</v>
          </cell>
          <cell r="N153">
            <v>42327</v>
          </cell>
          <cell r="O153" t="str">
            <v>Requires Improvement monitoring Visit 1</v>
          </cell>
          <cell r="P153" t="str">
            <v>Schools - S8</v>
          </cell>
          <cell r="Q153" t="str">
            <v>NULL</v>
          </cell>
          <cell r="R153" t="str">
            <v>NULL</v>
          </cell>
          <cell r="S153" t="str">
            <v>NULL</v>
          </cell>
          <cell r="T153" t="str">
            <v>NULL</v>
          </cell>
          <cell r="U153" t="str">
            <v>NULL</v>
          </cell>
          <cell r="V153" t="str">
            <v>NULL</v>
          </cell>
          <cell r="W153" t="str">
            <v>NULL</v>
          </cell>
          <cell r="X153" t="str">
            <v>NULL</v>
          </cell>
          <cell r="Y153" t="str">
            <v>NULL</v>
          </cell>
          <cell r="Z153" t="str">
            <v>NULL</v>
          </cell>
          <cell r="AB153">
            <v>1155</v>
          </cell>
          <cell r="AD153">
            <v>3</v>
          </cell>
          <cell r="AE153" t="str">
            <v>NULL</v>
          </cell>
          <cell r="AF153">
            <v>3</v>
          </cell>
          <cell r="AG153">
            <v>3</v>
          </cell>
          <cell r="AH153" t="str">
            <v>NULL</v>
          </cell>
          <cell r="AI153">
            <v>3</v>
          </cell>
          <cell r="AJ153" t="str">
            <v>NULL</v>
          </cell>
          <cell r="AK153">
            <v>9</v>
          </cell>
          <cell r="AL153">
            <v>9</v>
          </cell>
        </row>
        <row r="154">
          <cell r="A154">
            <v>105735</v>
          </cell>
          <cell r="B154">
            <v>3534023</v>
          </cell>
          <cell r="C154" t="str">
            <v>Failsworth School</v>
          </cell>
          <cell r="D154" t="str">
            <v>North West</v>
          </cell>
          <cell r="E154" t="str">
            <v>North West</v>
          </cell>
          <cell r="F154" t="str">
            <v>Oldham</v>
          </cell>
          <cell r="G154" t="str">
            <v>Ashton-under-Lyne</v>
          </cell>
          <cell r="H154" t="str">
            <v>M35 9HA</v>
          </cell>
          <cell r="I154" t="str">
            <v>Foundation School</v>
          </cell>
          <cell r="J154" t="str">
            <v>Secondary</v>
          </cell>
          <cell r="K154" t="str">
            <v>Does not have a sixth form</v>
          </cell>
          <cell r="L154">
            <v>10004100</v>
          </cell>
          <cell r="M154">
            <v>42318</v>
          </cell>
          <cell r="N154">
            <v>42319</v>
          </cell>
          <cell r="O154" t="str">
            <v>Schools into Special Measures Visit 3</v>
          </cell>
          <cell r="P154" t="str">
            <v>Schools - S8</v>
          </cell>
          <cell r="Q154" t="str">
            <v>NULL</v>
          </cell>
          <cell r="R154" t="str">
            <v>NULL</v>
          </cell>
          <cell r="S154" t="str">
            <v>NULL</v>
          </cell>
          <cell r="T154" t="str">
            <v>NULL</v>
          </cell>
          <cell r="U154" t="str">
            <v>NULL</v>
          </cell>
          <cell r="V154" t="str">
            <v>NULL</v>
          </cell>
          <cell r="W154" t="str">
            <v>NULL</v>
          </cell>
          <cell r="X154" t="str">
            <v>NULL</v>
          </cell>
          <cell r="Y154" t="str">
            <v>NULL</v>
          </cell>
          <cell r="Z154" t="str">
            <v>NULL</v>
          </cell>
          <cell r="AB154">
            <v>1450</v>
          </cell>
          <cell r="AD154">
            <v>4</v>
          </cell>
          <cell r="AE154" t="str">
            <v>NULL</v>
          </cell>
          <cell r="AF154">
            <v>4</v>
          </cell>
          <cell r="AG154">
            <v>4</v>
          </cell>
          <cell r="AH154" t="str">
            <v>NULL</v>
          </cell>
          <cell r="AI154">
            <v>4</v>
          </cell>
          <cell r="AJ154" t="str">
            <v>NULL</v>
          </cell>
          <cell r="AK154">
            <v>9</v>
          </cell>
          <cell r="AL154">
            <v>9</v>
          </cell>
        </row>
        <row r="155">
          <cell r="A155">
            <v>105738</v>
          </cell>
          <cell r="B155">
            <v>3534028</v>
          </cell>
          <cell r="C155" t="str">
            <v>The Radclyffe School</v>
          </cell>
          <cell r="D155" t="str">
            <v>North West</v>
          </cell>
          <cell r="E155" t="str">
            <v>North West</v>
          </cell>
          <cell r="F155" t="str">
            <v>Oldham</v>
          </cell>
          <cell r="G155" t="str">
            <v>Oldham West and Royton</v>
          </cell>
          <cell r="H155" t="str">
            <v>OL9 0LS</v>
          </cell>
          <cell r="I155" t="str">
            <v>Foundation School</v>
          </cell>
          <cell r="J155" t="str">
            <v>Secondary</v>
          </cell>
          <cell r="K155" t="str">
            <v>Does not have a sixth form</v>
          </cell>
          <cell r="L155">
            <v>10002215</v>
          </cell>
          <cell r="M155">
            <v>42327</v>
          </cell>
          <cell r="N155">
            <v>42328</v>
          </cell>
          <cell r="O155" t="str">
            <v>Requires Improvement S5 Reinspection Visit 1</v>
          </cell>
          <cell r="P155" t="str">
            <v>Schools - S5</v>
          </cell>
          <cell r="Q155" t="str">
            <v>NULL</v>
          </cell>
          <cell r="R155">
            <v>1</v>
          </cell>
          <cell r="S155" t="str">
            <v>NULL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 t="str">
            <v>Yes</v>
          </cell>
          <cell r="Y155" t="str">
            <v>NULL</v>
          </cell>
          <cell r="Z155" t="str">
            <v>NULL</v>
          </cell>
          <cell r="AB155">
            <v>1485</v>
          </cell>
          <cell r="AD155">
            <v>3</v>
          </cell>
          <cell r="AE155" t="str">
            <v>NULL</v>
          </cell>
          <cell r="AF155">
            <v>3</v>
          </cell>
          <cell r="AG155">
            <v>3</v>
          </cell>
          <cell r="AH155" t="str">
            <v>NULL</v>
          </cell>
          <cell r="AI155">
            <v>3</v>
          </cell>
          <cell r="AJ155" t="str">
            <v>NULL</v>
          </cell>
          <cell r="AK155" t="str">
            <v>NULL</v>
          </cell>
          <cell r="AL155" t="str">
            <v>NULL</v>
          </cell>
        </row>
        <row r="156">
          <cell r="A156">
            <v>105773</v>
          </cell>
          <cell r="B156">
            <v>3542015</v>
          </cell>
          <cell r="C156" t="str">
            <v>Meanwood Community Nursery and Primary School</v>
          </cell>
          <cell r="D156" t="str">
            <v>North West</v>
          </cell>
          <cell r="E156" t="str">
            <v>North West</v>
          </cell>
          <cell r="F156" t="str">
            <v>Rochdale</v>
          </cell>
          <cell r="G156" t="str">
            <v>Rochdale</v>
          </cell>
          <cell r="H156" t="str">
            <v>OL12 7DJ</v>
          </cell>
          <cell r="I156" t="str">
            <v>Community School</v>
          </cell>
          <cell r="J156" t="str">
            <v>Primary</v>
          </cell>
          <cell r="K156" t="str">
            <v>Does not have a sixth form</v>
          </cell>
          <cell r="L156">
            <v>10002212</v>
          </cell>
          <cell r="M156">
            <v>42270</v>
          </cell>
          <cell r="N156">
            <v>42271</v>
          </cell>
          <cell r="O156" t="str">
            <v>Requires Improvement S5 Reinspection Visit 1</v>
          </cell>
          <cell r="P156" t="str">
            <v>Schools - S5</v>
          </cell>
          <cell r="Q156" t="str">
            <v>NULL</v>
          </cell>
          <cell r="R156">
            <v>2</v>
          </cell>
          <cell r="S156" t="str">
            <v>NULL</v>
          </cell>
          <cell r="T156">
            <v>2</v>
          </cell>
          <cell r="U156">
            <v>2</v>
          </cell>
          <cell r="V156">
            <v>2</v>
          </cell>
          <cell r="W156">
            <v>2</v>
          </cell>
          <cell r="X156" t="str">
            <v>Yes</v>
          </cell>
          <cell r="Y156">
            <v>2</v>
          </cell>
          <cell r="Z156" t="str">
            <v>NULL</v>
          </cell>
          <cell r="AB156">
            <v>450</v>
          </cell>
          <cell r="AD156">
            <v>3</v>
          </cell>
          <cell r="AE156" t="str">
            <v>NULL</v>
          </cell>
          <cell r="AF156">
            <v>3</v>
          </cell>
          <cell r="AG156">
            <v>3</v>
          </cell>
          <cell r="AH156" t="str">
            <v>NULL</v>
          </cell>
          <cell r="AI156">
            <v>3</v>
          </cell>
          <cell r="AJ156" t="str">
            <v>NULL</v>
          </cell>
          <cell r="AK156" t="str">
            <v>NULL</v>
          </cell>
          <cell r="AL156" t="str">
            <v>NULL</v>
          </cell>
        </row>
        <row r="157">
          <cell r="A157">
            <v>105804</v>
          </cell>
          <cell r="B157">
            <v>3543004</v>
          </cell>
          <cell r="C157" t="str">
            <v>St Mary's Church of England Primary School, Balderstone</v>
          </cell>
          <cell r="D157" t="str">
            <v>North West</v>
          </cell>
          <cell r="E157" t="str">
            <v>North West</v>
          </cell>
          <cell r="F157" t="str">
            <v>Rochdale</v>
          </cell>
          <cell r="G157" t="str">
            <v>Rochdale</v>
          </cell>
          <cell r="H157" t="str">
            <v>OL11 2HB</v>
          </cell>
          <cell r="I157" t="str">
            <v>Voluntary Controlled School</v>
          </cell>
          <cell r="J157" t="str">
            <v>Primary</v>
          </cell>
          <cell r="K157" t="str">
            <v>Does not have a sixth form</v>
          </cell>
          <cell r="L157">
            <v>10006411</v>
          </cell>
          <cell r="M157">
            <v>42282</v>
          </cell>
          <cell r="N157">
            <v>42282</v>
          </cell>
          <cell r="O157" t="str">
            <v>Requires Improvement monitoring Visit 1</v>
          </cell>
          <cell r="P157" t="str">
            <v>Schools - S8</v>
          </cell>
          <cell r="Q157" t="str">
            <v>NULL</v>
          </cell>
          <cell r="R157" t="str">
            <v>NULL</v>
          </cell>
          <cell r="S157" t="str">
            <v>NULL</v>
          </cell>
          <cell r="T157" t="str">
            <v>NULL</v>
          </cell>
          <cell r="U157" t="str">
            <v>NULL</v>
          </cell>
          <cell r="V157" t="str">
            <v>NULL</v>
          </cell>
          <cell r="W157" t="str">
            <v>NULL</v>
          </cell>
          <cell r="X157" t="str">
            <v>NULL</v>
          </cell>
          <cell r="Y157" t="str">
            <v>NULL</v>
          </cell>
          <cell r="Z157" t="str">
            <v>NULL</v>
          </cell>
          <cell r="AB157">
            <v>208</v>
          </cell>
          <cell r="AD157">
            <v>3</v>
          </cell>
          <cell r="AE157" t="str">
            <v>NULL</v>
          </cell>
          <cell r="AF157">
            <v>3</v>
          </cell>
          <cell r="AG157">
            <v>3</v>
          </cell>
          <cell r="AH157" t="str">
            <v>NULL</v>
          </cell>
          <cell r="AI157">
            <v>3</v>
          </cell>
          <cell r="AJ157" t="str">
            <v>NULL</v>
          </cell>
          <cell r="AK157">
            <v>3</v>
          </cell>
          <cell r="AL157">
            <v>9</v>
          </cell>
        </row>
        <row r="158">
          <cell r="A158">
            <v>105830</v>
          </cell>
          <cell r="B158">
            <v>3543507</v>
          </cell>
          <cell r="C158" t="str">
            <v>Holy Family Roman Catholic Primary School, Rochdale</v>
          </cell>
          <cell r="D158" t="str">
            <v>North West</v>
          </cell>
          <cell r="E158" t="str">
            <v>North West</v>
          </cell>
          <cell r="F158" t="str">
            <v>Rochdale</v>
          </cell>
          <cell r="G158" t="str">
            <v>Rochdale</v>
          </cell>
          <cell r="H158" t="str">
            <v>OL11 2DA</v>
          </cell>
          <cell r="I158" t="str">
            <v>Voluntary Aided School</v>
          </cell>
          <cell r="J158" t="str">
            <v>Primary</v>
          </cell>
          <cell r="K158" t="str">
            <v>Does not have a sixth form</v>
          </cell>
          <cell r="L158">
            <v>10002595</v>
          </cell>
          <cell r="M158">
            <v>42339</v>
          </cell>
          <cell r="N158">
            <v>42340</v>
          </cell>
          <cell r="O158" t="str">
            <v>S8 No Formal Designation Visit</v>
          </cell>
          <cell r="P158" t="str">
            <v>Schools - S5</v>
          </cell>
          <cell r="Q158" t="str">
            <v>NULL</v>
          </cell>
          <cell r="R158">
            <v>2</v>
          </cell>
          <cell r="S158" t="str">
            <v>NULL</v>
          </cell>
          <cell r="T158">
            <v>2</v>
          </cell>
          <cell r="U158">
            <v>2</v>
          </cell>
          <cell r="V158">
            <v>1</v>
          </cell>
          <cell r="W158">
            <v>2</v>
          </cell>
          <cell r="X158" t="str">
            <v>Yes</v>
          </cell>
          <cell r="Y158">
            <v>2</v>
          </cell>
          <cell r="Z158" t="str">
            <v>NULL</v>
          </cell>
          <cell r="AB158">
            <v>223</v>
          </cell>
          <cell r="AD158">
            <v>1</v>
          </cell>
          <cell r="AE158" t="str">
            <v>NULL</v>
          </cell>
          <cell r="AF158">
            <v>1</v>
          </cell>
          <cell r="AG158">
            <v>1</v>
          </cell>
          <cell r="AH158" t="str">
            <v>NULL</v>
          </cell>
          <cell r="AI158">
            <v>1</v>
          </cell>
          <cell r="AJ158" t="str">
            <v>NULL</v>
          </cell>
          <cell r="AK158">
            <v>1</v>
          </cell>
          <cell r="AL158">
            <v>9</v>
          </cell>
        </row>
        <row r="159">
          <cell r="A159">
            <v>105848</v>
          </cell>
          <cell r="B159">
            <v>3545202</v>
          </cell>
          <cell r="C159" t="str">
            <v>St James' Church of England Primary School</v>
          </cell>
          <cell r="D159" t="str">
            <v>North West</v>
          </cell>
          <cell r="E159" t="str">
            <v>North West</v>
          </cell>
          <cell r="F159" t="str">
            <v>Rochdale</v>
          </cell>
          <cell r="G159" t="str">
            <v>Rochdale</v>
          </cell>
          <cell r="H159" t="str">
            <v>OL12 9JW</v>
          </cell>
          <cell r="I159" t="str">
            <v>Foundation School</v>
          </cell>
          <cell r="J159" t="str">
            <v>Primary</v>
          </cell>
          <cell r="K159" t="str">
            <v>Does not have a sixth form</v>
          </cell>
          <cell r="L159">
            <v>10007249</v>
          </cell>
          <cell r="M159">
            <v>42331</v>
          </cell>
          <cell r="N159">
            <v>42331</v>
          </cell>
          <cell r="O159" t="str">
            <v>Requires Improvement monitoring Visit 1</v>
          </cell>
          <cell r="P159" t="str">
            <v>Schools - S8</v>
          </cell>
          <cell r="Q159" t="str">
            <v>NULL</v>
          </cell>
          <cell r="R159" t="str">
            <v>NULL</v>
          </cell>
          <cell r="S159" t="str">
            <v>NULL</v>
          </cell>
          <cell r="T159" t="str">
            <v>NULL</v>
          </cell>
          <cell r="U159" t="str">
            <v>NULL</v>
          </cell>
          <cell r="V159" t="str">
            <v>NULL</v>
          </cell>
          <cell r="W159" t="str">
            <v>NULL</v>
          </cell>
          <cell r="X159" t="str">
            <v>NULL</v>
          </cell>
          <cell r="Y159" t="str">
            <v>NULL</v>
          </cell>
          <cell r="Z159" t="str">
            <v>NULL</v>
          </cell>
          <cell r="AB159">
            <v>209</v>
          </cell>
          <cell r="AD159">
            <v>3</v>
          </cell>
          <cell r="AE159" t="str">
            <v>NULL</v>
          </cell>
          <cell r="AF159">
            <v>3</v>
          </cell>
          <cell r="AG159">
            <v>3</v>
          </cell>
          <cell r="AH159" t="str">
            <v>NULL</v>
          </cell>
          <cell r="AI159">
            <v>3</v>
          </cell>
          <cell r="AJ159" t="str">
            <v>NULL</v>
          </cell>
          <cell r="AK159">
            <v>2</v>
          </cell>
          <cell r="AL159">
            <v>9</v>
          </cell>
        </row>
        <row r="160">
          <cell r="A160">
            <v>105942</v>
          </cell>
        </row>
        <row r="161">
          <cell r="A161">
            <v>106144</v>
          </cell>
          <cell r="B161">
            <v>3564603</v>
          </cell>
          <cell r="C161" t="str">
            <v>St Anne's Roman Catholic High School, Stockport</v>
          </cell>
          <cell r="D161" t="str">
            <v>North West</v>
          </cell>
          <cell r="E161" t="str">
            <v>North West</v>
          </cell>
          <cell r="F161" t="str">
            <v>Stockport</v>
          </cell>
          <cell r="G161" t="str">
            <v>Stockport</v>
          </cell>
          <cell r="H161" t="str">
            <v>SK4 2QP</v>
          </cell>
          <cell r="I161" t="str">
            <v>Voluntary Aided School</v>
          </cell>
          <cell r="J161" t="str">
            <v>Secondary</v>
          </cell>
          <cell r="K161" t="str">
            <v>Does not have a sixth form</v>
          </cell>
          <cell r="L161">
            <v>10003967</v>
          </cell>
          <cell r="M161">
            <v>42290</v>
          </cell>
          <cell r="N161">
            <v>42291</v>
          </cell>
          <cell r="O161" t="str">
            <v>Schools into Special Measures Visit 3</v>
          </cell>
          <cell r="P161" t="str">
            <v>Schools - S8</v>
          </cell>
          <cell r="Q161" t="str">
            <v>NULL</v>
          </cell>
          <cell r="R161" t="str">
            <v>NULL</v>
          </cell>
          <cell r="S161" t="str">
            <v>NULL</v>
          </cell>
          <cell r="T161" t="str">
            <v>NULL</v>
          </cell>
          <cell r="U161" t="str">
            <v>NULL</v>
          </cell>
          <cell r="V161" t="str">
            <v>NULL</v>
          </cell>
          <cell r="W161" t="str">
            <v>NULL</v>
          </cell>
          <cell r="X161" t="str">
            <v>NULL</v>
          </cell>
          <cell r="Y161" t="str">
            <v>NULL</v>
          </cell>
          <cell r="Z161" t="str">
            <v>NULL</v>
          </cell>
          <cell r="AB161">
            <v>631</v>
          </cell>
          <cell r="AD161">
            <v>4</v>
          </cell>
          <cell r="AE161" t="str">
            <v>NULL</v>
          </cell>
          <cell r="AF161">
            <v>4</v>
          </cell>
          <cell r="AG161">
            <v>4</v>
          </cell>
          <cell r="AH161" t="str">
            <v>NULL</v>
          </cell>
          <cell r="AI161">
            <v>4</v>
          </cell>
          <cell r="AJ161" t="str">
            <v>NULL</v>
          </cell>
          <cell r="AK161">
            <v>9</v>
          </cell>
          <cell r="AL161">
            <v>9</v>
          </cell>
        </row>
        <row r="162">
          <cell r="A162">
            <v>106178</v>
          </cell>
          <cell r="B162">
            <v>3572001</v>
          </cell>
          <cell r="C162" t="str">
            <v>Greenfield Primary School and Early Years Centre</v>
          </cell>
          <cell r="D162" t="str">
            <v>North West</v>
          </cell>
          <cell r="E162" t="str">
            <v>North West</v>
          </cell>
          <cell r="F162" t="str">
            <v>Tameside</v>
          </cell>
          <cell r="G162" t="str">
            <v>Stalybridge and Hyde</v>
          </cell>
          <cell r="H162" t="str">
            <v>SK14 1QD</v>
          </cell>
          <cell r="I162" t="str">
            <v>Community School</v>
          </cell>
          <cell r="J162" t="str">
            <v>Primary</v>
          </cell>
          <cell r="K162" t="str">
            <v>Does not have a sixth form</v>
          </cell>
          <cell r="L162">
            <v>10006768</v>
          </cell>
          <cell r="M162">
            <v>42346</v>
          </cell>
          <cell r="N162">
            <v>42346</v>
          </cell>
          <cell r="O162" t="str">
            <v>Requires Improvement monitoring Visit 1</v>
          </cell>
          <cell r="P162" t="str">
            <v>Schools - S8</v>
          </cell>
          <cell r="Q162" t="str">
            <v>NULL</v>
          </cell>
          <cell r="R162" t="str">
            <v>NULL</v>
          </cell>
          <cell r="S162" t="str">
            <v>NULL</v>
          </cell>
          <cell r="T162" t="str">
            <v>NULL</v>
          </cell>
          <cell r="U162" t="str">
            <v>NULL</v>
          </cell>
          <cell r="V162" t="str">
            <v>NULL</v>
          </cell>
          <cell r="W162" t="str">
            <v>NULL</v>
          </cell>
          <cell r="X162" t="str">
            <v>NULL</v>
          </cell>
          <cell r="Y162" t="str">
            <v>NULL</v>
          </cell>
          <cell r="Z162" t="str">
            <v>NULL</v>
          </cell>
          <cell r="AB162">
            <v>300</v>
          </cell>
          <cell r="AD162">
            <v>3</v>
          </cell>
          <cell r="AE162" t="str">
            <v>NULL</v>
          </cell>
          <cell r="AF162">
            <v>3</v>
          </cell>
          <cell r="AG162">
            <v>3</v>
          </cell>
          <cell r="AH162" t="str">
            <v>NULL</v>
          </cell>
          <cell r="AI162">
            <v>3</v>
          </cell>
          <cell r="AJ162" t="str">
            <v>NULL</v>
          </cell>
          <cell r="AK162">
            <v>3</v>
          </cell>
          <cell r="AL162">
            <v>9</v>
          </cell>
        </row>
        <row r="163">
          <cell r="A163">
            <v>106226</v>
          </cell>
          <cell r="B163">
            <v>3573000</v>
          </cell>
          <cell r="C163" t="str">
            <v>Gee Cross Holy Trinity CofE (VC) Primary School</v>
          </cell>
          <cell r="D163" t="str">
            <v>North West</v>
          </cell>
          <cell r="E163" t="str">
            <v>North West</v>
          </cell>
          <cell r="F163" t="str">
            <v>Tameside</v>
          </cell>
          <cell r="G163" t="str">
            <v>Stalybridge and Hyde</v>
          </cell>
          <cell r="H163" t="str">
            <v>SK14 5LX</v>
          </cell>
          <cell r="I163" t="str">
            <v>Voluntary Controlled School</v>
          </cell>
          <cell r="J163" t="str">
            <v>Primary</v>
          </cell>
          <cell r="K163" t="str">
            <v>Does not have a sixth form</v>
          </cell>
          <cell r="L163">
            <v>10000445</v>
          </cell>
          <cell r="M163">
            <v>42318</v>
          </cell>
          <cell r="N163">
            <v>42319</v>
          </cell>
          <cell r="O163" t="str">
            <v>Maintained Academy and School Short inspection</v>
          </cell>
          <cell r="P163" t="str">
            <v>Schools - S5</v>
          </cell>
          <cell r="Q163" t="str">
            <v>NULL</v>
          </cell>
          <cell r="R163">
            <v>3</v>
          </cell>
          <cell r="S163" t="str">
            <v>NULL</v>
          </cell>
          <cell r="T163">
            <v>3</v>
          </cell>
          <cell r="U163">
            <v>3</v>
          </cell>
          <cell r="V163">
            <v>2</v>
          </cell>
          <cell r="W163">
            <v>3</v>
          </cell>
          <cell r="X163" t="str">
            <v>Yes</v>
          </cell>
          <cell r="Y163">
            <v>3</v>
          </cell>
          <cell r="Z163" t="str">
            <v>NULL</v>
          </cell>
          <cell r="AB163">
            <v>231</v>
          </cell>
          <cell r="AD163">
            <v>2</v>
          </cell>
          <cell r="AE163" t="str">
            <v>NULL</v>
          </cell>
          <cell r="AF163">
            <v>2</v>
          </cell>
          <cell r="AG163">
            <v>2</v>
          </cell>
          <cell r="AH163" t="str">
            <v>NULL</v>
          </cell>
          <cell r="AI163">
            <v>2</v>
          </cell>
          <cell r="AJ163" t="str">
            <v>NULL</v>
          </cell>
          <cell r="AK163">
            <v>8</v>
          </cell>
          <cell r="AL163" t="str">
            <v>NULL</v>
          </cell>
        </row>
        <row r="164">
          <cell r="A164">
            <v>106231</v>
          </cell>
          <cell r="B164">
            <v>3573022</v>
          </cell>
          <cell r="C164" t="str">
            <v>St James CofE Primary School, Ashton-under-Lyne</v>
          </cell>
          <cell r="D164" t="str">
            <v>North West</v>
          </cell>
          <cell r="E164" t="str">
            <v>North West</v>
          </cell>
          <cell r="F164" t="str">
            <v>Tameside</v>
          </cell>
          <cell r="G164" t="str">
            <v>Ashton-under-Lyne</v>
          </cell>
          <cell r="H164" t="str">
            <v>OL6 9HU</v>
          </cell>
          <cell r="I164" t="str">
            <v>Voluntary Controlled School</v>
          </cell>
          <cell r="J164" t="str">
            <v>Primary</v>
          </cell>
          <cell r="K164" t="str">
            <v>Does not have a sixth form</v>
          </cell>
          <cell r="L164">
            <v>10002195</v>
          </cell>
          <cell r="M164">
            <v>42312</v>
          </cell>
          <cell r="N164">
            <v>42313</v>
          </cell>
          <cell r="O164" t="str">
            <v>Requires Improvement S5 Reinspection Visit 1</v>
          </cell>
          <cell r="P164" t="str">
            <v>Schools - S5</v>
          </cell>
          <cell r="Q164" t="str">
            <v>NULL</v>
          </cell>
          <cell r="R164">
            <v>2</v>
          </cell>
          <cell r="S164" t="str">
            <v>NULL</v>
          </cell>
          <cell r="T164">
            <v>2</v>
          </cell>
          <cell r="U164">
            <v>2</v>
          </cell>
          <cell r="V164">
            <v>2</v>
          </cell>
          <cell r="W164">
            <v>2</v>
          </cell>
          <cell r="X164" t="str">
            <v>Yes</v>
          </cell>
          <cell r="Y164">
            <v>2</v>
          </cell>
          <cell r="Z164" t="str">
            <v>NULL</v>
          </cell>
          <cell r="AB164">
            <v>230</v>
          </cell>
          <cell r="AD164">
            <v>3</v>
          </cell>
          <cell r="AE164" t="str">
            <v>NULL</v>
          </cell>
          <cell r="AF164">
            <v>3</v>
          </cell>
          <cell r="AG164">
            <v>3</v>
          </cell>
          <cell r="AH164" t="str">
            <v>NULL</v>
          </cell>
          <cell r="AI164">
            <v>3</v>
          </cell>
          <cell r="AJ164" t="str">
            <v>NULL</v>
          </cell>
          <cell r="AK164" t="str">
            <v>NULL</v>
          </cell>
          <cell r="AL164" t="str">
            <v>NULL</v>
          </cell>
        </row>
        <row r="165">
          <cell r="A165">
            <v>106233</v>
          </cell>
          <cell r="B165">
            <v>3573025</v>
          </cell>
          <cell r="C165" t="str">
            <v>St Paul's CofE Primary School, Stalybridge</v>
          </cell>
          <cell r="D165" t="str">
            <v>North West</v>
          </cell>
          <cell r="E165" t="str">
            <v>North West</v>
          </cell>
          <cell r="F165" t="str">
            <v>Tameside</v>
          </cell>
          <cell r="G165" t="str">
            <v>Stalybridge and Hyde</v>
          </cell>
          <cell r="H165" t="str">
            <v>SK15 2PT</v>
          </cell>
          <cell r="I165" t="str">
            <v>Voluntary Controlled School</v>
          </cell>
          <cell r="J165" t="str">
            <v>Primary</v>
          </cell>
          <cell r="K165" t="str">
            <v>Does not have a sixth form</v>
          </cell>
          <cell r="L165">
            <v>10004033</v>
          </cell>
          <cell r="M165">
            <v>42312</v>
          </cell>
          <cell r="N165">
            <v>42313</v>
          </cell>
          <cell r="O165" t="str">
            <v>Schools into Special Measures Visit 2</v>
          </cell>
          <cell r="P165" t="str">
            <v>Schools - S8</v>
          </cell>
          <cell r="Q165" t="str">
            <v>NULL</v>
          </cell>
          <cell r="R165" t="str">
            <v>NULL</v>
          </cell>
          <cell r="S165" t="str">
            <v>NULL</v>
          </cell>
          <cell r="T165" t="str">
            <v>NULL</v>
          </cell>
          <cell r="U165" t="str">
            <v>NULL</v>
          </cell>
          <cell r="V165" t="str">
            <v>NULL</v>
          </cell>
          <cell r="W165" t="str">
            <v>NULL</v>
          </cell>
          <cell r="X165" t="str">
            <v>NULL</v>
          </cell>
          <cell r="Y165" t="str">
            <v>NULL</v>
          </cell>
          <cell r="Z165" t="str">
            <v>NULL</v>
          </cell>
          <cell r="AB165">
            <v>306</v>
          </cell>
          <cell r="AD165">
            <v>4</v>
          </cell>
          <cell r="AE165" t="str">
            <v>NULL</v>
          </cell>
          <cell r="AF165">
            <v>4</v>
          </cell>
          <cell r="AG165">
            <v>4</v>
          </cell>
          <cell r="AH165" t="str">
            <v>NULL</v>
          </cell>
          <cell r="AI165">
            <v>4</v>
          </cell>
          <cell r="AJ165" t="str">
            <v>NULL</v>
          </cell>
          <cell r="AK165">
            <v>3</v>
          </cell>
          <cell r="AL165">
            <v>9</v>
          </cell>
        </row>
        <row r="166">
          <cell r="A166">
            <v>106267</v>
          </cell>
          <cell r="B166">
            <v>3574023</v>
          </cell>
          <cell r="C166" t="str">
            <v>Longdendale High School</v>
          </cell>
          <cell r="D166" t="str">
            <v>North West</v>
          </cell>
          <cell r="E166" t="str">
            <v>North West</v>
          </cell>
          <cell r="F166" t="str">
            <v>Tameside</v>
          </cell>
          <cell r="G166" t="str">
            <v>Stalybridge and Hyde</v>
          </cell>
          <cell r="H166" t="str">
            <v>SK14 8LW</v>
          </cell>
          <cell r="I166" t="str">
            <v>Community School</v>
          </cell>
          <cell r="J166" t="str">
            <v>Secondary</v>
          </cell>
          <cell r="K166" t="str">
            <v>Does not have a sixth form</v>
          </cell>
          <cell r="L166">
            <v>10002194</v>
          </cell>
          <cell r="M166">
            <v>42311</v>
          </cell>
          <cell r="N166">
            <v>42312</v>
          </cell>
          <cell r="O166" t="str">
            <v>Requires Improvement S5 Reinspection Visit 1</v>
          </cell>
          <cell r="P166" t="str">
            <v>Schools - S5</v>
          </cell>
          <cell r="Q166" t="str">
            <v>NULL</v>
          </cell>
          <cell r="R166">
            <v>2</v>
          </cell>
          <cell r="S166" t="str">
            <v>NULL</v>
          </cell>
          <cell r="T166">
            <v>2</v>
          </cell>
          <cell r="U166">
            <v>2</v>
          </cell>
          <cell r="V166">
            <v>2</v>
          </cell>
          <cell r="W166">
            <v>1</v>
          </cell>
          <cell r="X166" t="str">
            <v>Yes</v>
          </cell>
          <cell r="Y166" t="str">
            <v>NULL</v>
          </cell>
          <cell r="Z166" t="str">
            <v>NULL</v>
          </cell>
          <cell r="AB166">
            <v>729</v>
          </cell>
          <cell r="AD166">
            <v>3</v>
          </cell>
          <cell r="AE166" t="str">
            <v>NULL</v>
          </cell>
          <cell r="AF166">
            <v>3</v>
          </cell>
          <cell r="AG166">
            <v>3</v>
          </cell>
          <cell r="AH166" t="str">
            <v>NULL</v>
          </cell>
          <cell r="AI166">
            <v>3</v>
          </cell>
          <cell r="AJ166" t="str">
            <v>NULL</v>
          </cell>
          <cell r="AK166" t="str">
            <v>NULL</v>
          </cell>
          <cell r="AL166" t="str">
            <v>NULL</v>
          </cell>
        </row>
        <row r="167">
          <cell r="A167">
            <v>106452</v>
          </cell>
          <cell r="B167">
            <v>3593310</v>
          </cell>
          <cell r="C167" t="str">
            <v>St Mark's CofE Primary School</v>
          </cell>
          <cell r="D167" t="str">
            <v>North West</v>
          </cell>
          <cell r="E167" t="str">
            <v>North West</v>
          </cell>
          <cell r="F167" t="str">
            <v>Wigan</v>
          </cell>
          <cell r="G167" t="str">
            <v>Wigan</v>
          </cell>
          <cell r="H167" t="str">
            <v>WN5 9DS</v>
          </cell>
          <cell r="I167" t="str">
            <v>Voluntary Aided School</v>
          </cell>
          <cell r="J167" t="str">
            <v>Primary</v>
          </cell>
          <cell r="K167" t="str">
            <v>Does not have a sixth form</v>
          </cell>
          <cell r="L167">
            <v>10005392</v>
          </cell>
          <cell r="M167">
            <v>42353</v>
          </cell>
          <cell r="N167">
            <v>42354</v>
          </cell>
          <cell r="O167" t="str">
            <v>Schools into Special Measures Visit 2</v>
          </cell>
          <cell r="P167" t="str">
            <v>Schools - S8</v>
          </cell>
          <cell r="Q167" t="str">
            <v>NULL</v>
          </cell>
          <cell r="R167" t="str">
            <v>NULL</v>
          </cell>
          <cell r="S167" t="str">
            <v>NULL</v>
          </cell>
          <cell r="T167" t="str">
            <v>NULL</v>
          </cell>
          <cell r="U167" t="str">
            <v>NULL</v>
          </cell>
          <cell r="V167" t="str">
            <v>NULL</v>
          </cell>
          <cell r="W167" t="str">
            <v>NULL</v>
          </cell>
          <cell r="X167" t="str">
            <v>NULL</v>
          </cell>
          <cell r="Y167" t="str">
            <v>NULL</v>
          </cell>
          <cell r="Z167" t="str">
            <v>NULL</v>
          </cell>
          <cell r="AB167">
            <v>194</v>
          </cell>
          <cell r="AD167">
            <v>4</v>
          </cell>
          <cell r="AE167" t="str">
            <v>NULL</v>
          </cell>
          <cell r="AF167">
            <v>4</v>
          </cell>
          <cell r="AG167">
            <v>4</v>
          </cell>
          <cell r="AH167" t="str">
            <v>NULL</v>
          </cell>
          <cell r="AI167">
            <v>4</v>
          </cell>
          <cell r="AJ167" t="str">
            <v>NULL</v>
          </cell>
          <cell r="AK167">
            <v>4</v>
          </cell>
          <cell r="AL167">
            <v>9</v>
          </cell>
        </row>
        <row r="168">
          <cell r="A168">
            <v>106464</v>
          </cell>
          <cell r="B168">
            <v>3593338</v>
          </cell>
          <cell r="C168" t="str">
            <v>St Catharine's CofE Primary School</v>
          </cell>
          <cell r="D168" t="str">
            <v>North West</v>
          </cell>
          <cell r="E168" t="str">
            <v>North West</v>
          </cell>
          <cell r="F168" t="str">
            <v>Wigan</v>
          </cell>
          <cell r="G168" t="str">
            <v>Wigan</v>
          </cell>
          <cell r="H168" t="str">
            <v>WN1 3LP</v>
          </cell>
          <cell r="I168" t="str">
            <v>Voluntary Aided School</v>
          </cell>
          <cell r="J168" t="str">
            <v>Primary</v>
          </cell>
          <cell r="K168" t="str">
            <v>Does not have a sixth form</v>
          </cell>
          <cell r="L168">
            <v>10002185</v>
          </cell>
          <cell r="M168">
            <v>42270</v>
          </cell>
          <cell r="N168">
            <v>42271</v>
          </cell>
          <cell r="O168" t="str">
            <v>Requires Improvement S5 Reinspection Visit 1</v>
          </cell>
          <cell r="P168" t="str">
            <v>Schools - S5</v>
          </cell>
          <cell r="Q168" t="str">
            <v>NULL</v>
          </cell>
          <cell r="R168">
            <v>2</v>
          </cell>
          <cell r="S168" t="str">
            <v>NULL</v>
          </cell>
          <cell r="T168">
            <v>2</v>
          </cell>
          <cell r="U168">
            <v>2</v>
          </cell>
          <cell r="V168">
            <v>2</v>
          </cell>
          <cell r="W168">
            <v>2</v>
          </cell>
          <cell r="X168" t="str">
            <v>Yes</v>
          </cell>
          <cell r="Y168">
            <v>2</v>
          </cell>
          <cell r="Z168" t="str">
            <v>NULL</v>
          </cell>
          <cell r="AB168">
            <v>183</v>
          </cell>
          <cell r="AD168">
            <v>3</v>
          </cell>
          <cell r="AE168" t="str">
            <v>NULL</v>
          </cell>
          <cell r="AF168">
            <v>3</v>
          </cell>
          <cell r="AG168">
            <v>3</v>
          </cell>
          <cell r="AH168" t="str">
            <v>NULL</v>
          </cell>
          <cell r="AI168">
            <v>3</v>
          </cell>
          <cell r="AJ168" t="str">
            <v>NULL</v>
          </cell>
          <cell r="AK168" t="str">
            <v>NULL</v>
          </cell>
          <cell r="AL168" t="str">
            <v>NULL</v>
          </cell>
        </row>
        <row r="169">
          <cell r="A169">
            <v>106528</v>
          </cell>
          <cell r="B169">
            <v>3594026</v>
          </cell>
          <cell r="C169" t="str">
            <v>Hindley High School</v>
          </cell>
          <cell r="D169" t="str">
            <v>North West</v>
          </cell>
          <cell r="E169" t="str">
            <v>North West</v>
          </cell>
          <cell r="F169" t="str">
            <v>Wigan</v>
          </cell>
          <cell r="G169" t="str">
            <v>Makerfield</v>
          </cell>
          <cell r="H169" t="str">
            <v>WN2 4LG</v>
          </cell>
          <cell r="I169" t="str">
            <v>Foundation School</v>
          </cell>
          <cell r="J169" t="str">
            <v>Secondary</v>
          </cell>
          <cell r="K169" t="str">
            <v>Does not have a sixth form</v>
          </cell>
          <cell r="L169">
            <v>10005478</v>
          </cell>
          <cell r="M169">
            <v>42290</v>
          </cell>
          <cell r="N169">
            <v>42291</v>
          </cell>
          <cell r="O169" t="str">
            <v>Maintained Academy and School Short inspection</v>
          </cell>
          <cell r="P169" t="str">
            <v>Schools - S5</v>
          </cell>
          <cell r="Q169" t="str">
            <v>NULL</v>
          </cell>
          <cell r="R169">
            <v>3</v>
          </cell>
          <cell r="S169" t="str">
            <v>NULL</v>
          </cell>
          <cell r="T169">
            <v>3</v>
          </cell>
          <cell r="U169">
            <v>3</v>
          </cell>
          <cell r="V169">
            <v>2</v>
          </cell>
          <cell r="W169">
            <v>3</v>
          </cell>
          <cell r="X169" t="str">
            <v>Yes</v>
          </cell>
          <cell r="Y169" t="str">
            <v>NULL</v>
          </cell>
          <cell r="Z169" t="str">
            <v>NULL</v>
          </cell>
          <cell r="AB169">
            <v>883</v>
          </cell>
          <cell r="AD169">
            <v>2</v>
          </cell>
          <cell r="AE169" t="str">
            <v>NULL</v>
          </cell>
          <cell r="AF169">
            <v>2</v>
          </cell>
          <cell r="AG169">
            <v>2</v>
          </cell>
          <cell r="AH169" t="str">
            <v>NULL</v>
          </cell>
          <cell r="AI169">
            <v>2</v>
          </cell>
          <cell r="AJ169" t="str">
            <v>NULL</v>
          </cell>
          <cell r="AK169">
            <v>9</v>
          </cell>
          <cell r="AL169">
            <v>9</v>
          </cell>
        </row>
        <row r="170">
          <cell r="A170">
            <v>106588</v>
          </cell>
          <cell r="B170">
            <v>3702079</v>
          </cell>
          <cell r="C170" t="str">
            <v>Thurlstone Primary School</v>
          </cell>
          <cell r="D170" t="str">
            <v>Yorkshire and the Humber</v>
          </cell>
          <cell r="E170" t="str">
            <v>North East, Yorkshire &amp; Humber</v>
          </cell>
          <cell r="F170" t="str">
            <v>Barnsley</v>
          </cell>
          <cell r="G170" t="str">
            <v>Penistone and Stocksbridge</v>
          </cell>
          <cell r="H170" t="str">
            <v>S36 9RD</v>
          </cell>
          <cell r="I170" t="str">
            <v>Community School</v>
          </cell>
          <cell r="J170" t="str">
            <v>Primary</v>
          </cell>
          <cell r="K170" t="str">
            <v>Does not have a sixth form</v>
          </cell>
          <cell r="L170">
            <v>10001195</v>
          </cell>
          <cell r="M170">
            <v>42332</v>
          </cell>
          <cell r="N170">
            <v>42333</v>
          </cell>
          <cell r="O170" t="str">
            <v>Maintained Academy and School Short inspection</v>
          </cell>
          <cell r="P170" t="str">
            <v>Schools - S5</v>
          </cell>
          <cell r="Q170" t="str">
            <v>NULL</v>
          </cell>
          <cell r="R170">
            <v>1</v>
          </cell>
          <cell r="S170" t="str">
            <v>NULL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 t="str">
            <v>Yes</v>
          </cell>
          <cell r="Y170">
            <v>1</v>
          </cell>
          <cell r="Z170" t="str">
            <v>NULL</v>
          </cell>
          <cell r="AB170">
            <v>124</v>
          </cell>
          <cell r="AD170">
            <v>2</v>
          </cell>
          <cell r="AE170" t="str">
            <v>NULL</v>
          </cell>
          <cell r="AF170">
            <v>2</v>
          </cell>
          <cell r="AG170">
            <v>2</v>
          </cell>
          <cell r="AH170" t="str">
            <v>NULL</v>
          </cell>
          <cell r="AI170">
            <v>2</v>
          </cell>
          <cell r="AJ170" t="str">
            <v>NULL</v>
          </cell>
          <cell r="AK170">
            <v>3</v>
          </cell>
          <cell r="AL170">
            <v>9</v>
          </cell>
        </row>
        <row r="171">
          <cell r="A171">
            <v>106643</v>
          </cell>
          <cell r="B171">
            <v>3703320</v>
          </cell>
          <cell r="C171" t="str">
            <v>Sacred Heart Catholic Primary School</v>
          </cell>
          <cell r="D171" t="str">
            <v>Yorkshire and the Humber</v>
          </cell>
          <cell r="E171" t="str">
            <v>North East, Yorkshire &amp; Humber</v>
          </cell>
          <cell r="F171" t="str">
            <v>Barnsley</v>
          </cell>
          <cell r="G171" t="str">
            <v>Wentworth and Dearne</v>
          </cell>
          <cell r="H171" t="str">
            <v>S63 9JY</v>
          </cell>
          <cell r="I171" t="str">
            <v>Voluntary Aided School</v>
          </cell>
          <cell r="J171" t="str">
            <v>Primary</v>
          </cell>
          <cell r="K171" t="str">
            <v>Does not have a sixth form</v>
          </cell>
          <cell r="L171">
            <v>10000523</v>
          </cell>
          <cell r="M171">
            <v>42318</v>
          </cell>
          <cell r="N171">
            <v>42319</v>
          </cell>
          <cell r="O171" t="str">
            <v>Maintained Academy and School Short inspection</v>
          </cell>
          <cell r="P171" t="str">
            <v>Schools - S5</v>
          </cell>
          <cell r="Q171" t="str">
            <v>NULL</v>
          </cell>
          <cell r="R171">
            <v>3</v>
          </cell>
          <cell r="S171" t="str">
            <v>NULL</v>
          </cell>
          <cell r="T171">
            <v>3</v>
          </cell>
          <cell r="U171">
            <v>3</v>
          </cell>
          <cell r="V171">
            <v>2</v>
          </cell>
          <cell r="W171">
            <v>3</v>
          </cell>
          <cell r="X171" t="str">
            <v>Yes</v>
          </cell>
          <cell r="Y171">
            <v>2</v>
          </cell>
          <cell r="Z171" t="str">
            <v>NULL</v>
          </cell>
          <cell r="AB171">
            <v>157</v>
          </cell>
          <cell r="AD171">
            <v>2</v>
          </cell>
          <cell r="AE171" t="str">
            <v>NULL</v>
          </cell>
          <cell r="AF171">
            <v>2</v>
          </cell>
          <cell r="AG171">
            <v>2</v>
          </cell>
          <cell r="AH171" t="str">
            <v>NULL</v>
          </cell>
          <cell r="AI171">
            <v>2</v>
          </cell>
          <cell r="AJ171" t="str">
            <v>NULL</v>
          </cell>
          <cell r="AK171">
            <v>8</v>
          </cell>
          <cell r="AL171" t="str">
            <v>NULL</v>
          </cell>
        </row>
        <row r="172">
          <cell r="A172">
            <v>106675</v>
          </cell>
          <cell r="B172">
            <v>3712062</v>
          </cell>
          <cell r="C172" t="str">
            <v>Edenthorpe Hall Primary School</v>
          </cell>
          <cell r="D172" t="str">
            <v>Yorkshire and the Humber</v>
          </cell>
          <cell r="E172" t="str">
            <v>North East, Yorkshire &amp; Humber</v>
          </cell>
          <cell r="F172" t="str">
            <v>Doncaster</v>
          </cell>
          <cell r="G172" t="str">
            <v>Doncaster Central</v>
          </cell>
          <cell r="H172" t="str">
            <v>DN3 2LS</v>
          </cell>
          <cell r="I172" t="str">
            <v>Community School</v>
          </cell>
          <cell r="J172" t="str">
            <v>Primary</v>
          </cell>
          <cell r="K172" t="str">
            <v>Does not have a sixth form</v>
          </cell>
          <cell r="L172">
            <v>10006826</v>
          </cell>
          <cell r="M172">
            <v>42314</v>
          </cell>
          <cell r="N172">
            <v>42314</v>
          </cell>
          <cell r="O172" t="str">
            <v>Requires Improvement monitoring Visit 1</v>
          </cell>
          <cell r="P172" t="str">
            <v>Schools - S8</v>
          </cell>
          <cell r="Q172" t="str">
            <v>NULL</v>
          </cell>
          <cell r="R172" t="str">
            <v>NULL</v>
          </cell>
          <cell r="S172" t="str">
            <v>NULL</v>
          </cell>
          <cell r="T172" t="str">
            <v>NULL</v>
          </cell>
          <cell r="U172" t="str">
            <v>NULL</v>
          </cell>
          <cell r="V172" t="str">
            <v>NULL</v>
          </cell>
          <cell r="W172" t="str">
            <v>NULL</v>
          </cell>
          <cell r="X172" t="str">
            <v>NULL</v>
          </cell>
          <cell r="Y172" t="str">
            <v>NULL</v>
          </cell>
          <cell r="Z172" t="str">
            <v>NULL</v>
          </cell>
          <cell r="AB172">
            <v>218</v>
          </cell>
          <cell r="AD172">
            <v>3</v>
          </cell>
          <cell r="AE172" t="str">
            <v>NULL</v>
          </cell>
          <cell r="AF172">
            <v>3</v>
          </cell>
          <cell r="AG172">
            <v>3</v>
          </cell>
          <cell r="AH172" t="str">
            <v>NULL</v>
          </cell>
          <cell r="AI172">
            <v>3</v>
          </cell>
          <cell r="AJ172" t="str">
            <v>NULL</v>
          </cell>
          <cell r="AK172">
            <v>3</v>
          </cell>
          <cell r="AL172">
            <v>9</v>
          </cell>
        </row>
        <row r="173">
          <cell r="A173">
            <v>106711</v>
          </cell>
          <cell r="B173">
            <v>3712139</v>
          </cell>
          <cell r="C173" t="str">
            <v>Morley Place Junior School</v>
          </cell>
          <cell r="D173" t="str">
            <v>Yorkshire and the Humber</v>
          </cell>
          <cell r="E173" t="str">
            <v>North East, Yorkshire &amp; Humber</v>
          </cell>
          <cell r="F173" t="str">
            <v>Doncaster</v>
          </cell>
          <cell r="G173" t="str">
            <v>Don Valley</v>
          </cell>
          <cell r="H173" t="str">
            <v>DN12 3LZ</v>
          </cell>
          <cell r="I173" t="str">
            <v>Community School</v>
          </cell>
          <cell r="J173" t="str">
            <v>Primary</v>
          </cell>
          <cell r="K173" t="str">
            <v>Does not have a sixth form</v>
          </cell>
          <cell r="L173">
            <v>10005220</v>
          </cell>
          <cell r="M173">
            <v>42312</v>
          </cell>
          <cell r="N173">
            <v>42313</v>
          </cell>
          <cell r="O173" t="str">
            <v>Schools into Special Measures Visit 2</v>
          </cell>
          <cell r="P173" t="str">
            <v>Schools - S8</v>
          </cell>
          <cell r="Q173" t="str">
            <v>NULL</v>
          </cell>
          <cell r="R173" t="str">
            <v>NULL</v>
          </cell>
          <cell r="S173" t="str">
            <v>NULL</v>
          </cell>
          <cell r="T173" t="str">
            <v>NULL</v>
          </cell>
          <cell r="U173" t="str">
            <v>NULL</v>
          </cell>
          <cell r="V173" t="str">
            <v>NULL</v>
          </cell>
          <cell r="W173" t="str">
            <v>NULL</v>
          </cell>
          <cell r="X173" t="str">
            <v>NULL</v>
          </cell>
          <cell r="Y173" t="str">
            <v>NULL</v>
          </cell>
          <cell r="Z173" t="str">
            <v>NULL</v>
          </cell>
          <cell r="AB173">
            <v>256</v>
          </cell>
          <cell r="AD173">
            <v>4</v>
          </cell>
          <cell r="AE173" t="str">
            <v>NULL</v>
          </cell>
          <cell r="AF173">
            <v>4</v>
          </cell>
          <cell r="AG173">
            <v>4</v>
          </cell>
          <cell r="AH173" t="str">
            <v>NULL</v>
          </cell>
          <cell r="AI173">
            <v>4</v>
          </cell>
          <cell r="AJ173" t="str">
            <v>NULL</v>
          </cell>
          <cell r="AK173">
            <v>9</v>
          </cell>
          <cell r="AL173">
            <v>9</v>
          </cell>
        </row>
        <row r="174">
          <cell r="A174">
            <v>106721</v>
          </cell>
          <cell r="B174">
            <v>3712155</v>
          </cell>
          <cell r="C174" t="str">
            <v>Scawsby Rosedale Primary School</v>
          </cell>
          <cell r="D174" t="str">
            <v>Yorkshire and the Humber</v>
          </cell>
          <cell r="E174" t="str">
            <v>North East, Yorkshire &amp; Humber</v>
          </cell>
          <cell r="F174" t="str">
            <v>Doncaster</v>
          </cell>
          <cell r="G174" t="str">
            <v>Doncaster North</v>
          </cell>
          <cell r="H174" t="str">
            <v>DN5 8RL</v>
          </cell>
          <cell r="I174" t="str">
            <v>Community School</v>
          </cell>
          <cell r="J174" t="str">
            <v>Primary</v>
          </cell>
          <cell r="K174" t="str">
            <v>Does not have a sixth form</v>
          </cell>
          <cell r="L174">
            <v>10006645</v>
          </cell>
          <cell r="M174">
            <v>42332</v>
          </cell>
          <cell r="N174">
            <v>42333</v>
          </cell>
          <cell r="O174" t="str">
            <v>Schools into Special Measures Visit 1</v>
          </cell>
          <cell r="P174" t="str">
            <v>Schools - S8</v>
          </cell>
          <cell r="Q174" t="str">
            <v>NULL</v>
          </cell>
          <cell r="R174" t="str">
            <v>NULL</v>
          </cell>
          <cell r="S174" t="str">
            <v>NULL</v>
          </cell>
          <cell r="T174" t="str">
            <v>NULL</v>
          </cell>
          <cell r="U174" t="str">
            <v>NULL</v>
          </cell>
          <cell r="V174" t="str">
            <v>NULL</v>
          </cell>
          <cell r="W174" t="str">
            <v>NULL</v>
          </cell>
          <cell r="X174" t="str">
            <v>NULL</v>
          </cell>
          <cell r="Y174" t="str">
            <v>NULL</v>
          </cell>
          <cell r="Z174" t="str">
            <v>NULL</v>
          </cell>
          <cell r="AB174">
            <v>224</v>
          </cell>
          <cell r="AD174">
            <v>4</v>
          </cell>
          <cell r="AE174" t="str">
            <v>NULL</v>
          </cell>
          <cell r="AF174">
            <v>4</v>
          </cell>
          <cell r="AG174">
            <v>4</v>
          </cell>
          <cell r="AH174" t="str">
            <v>NULL</v>
          </cell>
          <cell r="AI174">
            <v>4</v>
          </cell>
          <cell r="AJ174" t="str">
            <v>NULL</v>
          </cell>
          <cell r="AK174">
            <v>2</v>
          </cell>
          <cell r="AL174">
            <v>9</v>
          </cell>
        </row>
        <row r="175">
          <cell r="A175">
            <v>106729</v>
          </cell>
          <cell r="B175">
            <v>3712166</v>
          </cell>
          <cell r="C175" t="str">
            <v>Intake Primary School</v>
          </cell>
          <cell r="D175" t="str">
            <v>Yorkshire and the Humber</v>
          </cell>
          <cell r="E175" t="str">
            <v>North East, Yorkshire &amp; Humber</v>
          </cell>
          <cell r="F175" t="str">
            <v>Doncaster</v>
          </cell>
          <cell r="G175" t="str">
            <v>Doncaster Central</v>
          </cell>
          <cell r="H175" t="str">
            <v>DN2 6EW</v>
          </cell>
          <cell r="I175" t="str">
            <v>Community School</v>
          </cell>
          <cell r="J175" t="str">
            <v>Primary</v>
          </cell>
          <cell r="K175" t="str">
            <v>Does not have a sixth form</v>
          </cell>
          <cell r="L175">
            <v>10006716</v>
          </cell>
          <cell r="M175">
            <v>42269</v>
          </cell>
          <cell r="N175">
            <v>42269</v>
          </cell>
          <cell r="O175" t="str">
            <v>Requires Improvement monitoring Visit 1</v>
          </cell>
          <cell r="P175" t="str">
            <v>Schools - S8</v>
          </cell>
          <cell r="Q175" t="str">
            <v>NULL</v>
          </cell>
          <cell r="R175" t="str">
            <v>NULL</v>
          </cell>
          <cell r="S175" t="str">
            <v>NULL</v>
          </cell>
          <cell r="T175" t="str">
            <v>NULL</v>
          </cell>
          <cell r="U175" t="str">
            <v>NULL</v>
          </cell>
          <cell r="V175" t="str">
            <v>NULL</v>
          </cell>
          <cell r="W175" t="str">
            <v>NULL</v>
          </cell>
          <cell r="X175" t="str">
            <v>NULL</v>
          </cell>
          <cell r="Y175" t="str">
            <v>NULL</v>
          </cell>
          <cell r="Z175" t="str">
            <v>NULL</v>
          </cell>
          <cell r="AB175">
            <v>294</v>
          </cell>
          <cell r="AD175">
            <v>3</v>
          </cell>
          <cell r="AE175" t="str">
            <v>NULL</v>
          </cell>
          <cell r="AF175">
            <v>3</v>
          </cell>
          <cell r="AG175">
            <v>3</v>
          </cell>
          <cell r="AH175" t="str">
            <v>NULL</v>
          </cell>
          <cell r="AI175">
            <v>3</v>
          </cell>
          <cell r="AJ175" t="str">
            <v>NULL</v>
          </cell>
          <cell r="AK175">
            <v>3</v>
          </cell>
          <cell r="AL175">
            <v>9</v>
          </cell>
        </row>
        <row r="176">
          <cell r="A176">
            <v>106735</v>
          </cell>
          <cell r="B176">
            <v>3712172</v>
          </cell>
          <cell r="C176" t="str">
            <v>Waverley Primary School</v>
          </cell>
          <cell r="D176" t="str">
            <v>Yorkshire and the Humber</v>
          </cell>
          <cell r="E176" t="str">
            <v>North East, Yorkshire &amp; Humber</v>
          </cell>
          <cell r="F176" t="str">
            <v>Doncaster</v>
          </cell>
          <cell r="G176" t="str">
            <v>Doncaster Central</v>
          </cell>
          <cell r="H176" t="str">
            <v>DN4 0UB</v>
          </cell>
          <cell r="I176" t="str">
            <v>Community School</v>
          </cell>
          <cell r="J176" t="str">
            <v>Primary</v>
          </cell>
          <cell r="K176" t="str">
            <v>Does not have a sixth form</v>
          </cell>
          <cell r="L176">
            <v>10004098</v>
          </cell>
          <cell r="M176">
            <v>42318</v>
          </cell>
          <cell r="N176">
            <v>42319</v>
          </cell>
          <cell r="O176" t="str">
            <v>Schools into Special Measures Visit 2</v>
          </cell>
          <cell r="P176" t="str">
            <v>Schools - S8</v>
          </cell>
          <cell r="Q176" t="str">
            <v>NULL</v>
          </cell>
          <cell r="R176" t="str">
            <v>NULL</v>
          </cell>
          <cell r="S176" t="str">
            <v>NULL</v>
          </cell>
          <cell r="T176" t="str">
            <v>NULL</v>
          </cell>
          <cell r="U176" t="str">
            <v>NULL</v>
          </cell>
          <cell r="V176" t="str">
            <v>NULL</v>
          </cell>
          <cell r="W176" t="str">
            <v>NULL</v>
          </cell>
          <cell r="X176" t="str">
            <v>NULL</v>
          </cell>
          <cell r="Y176" t="str">
            <v>NULL</v>
          </cell>
          <cell r="Z176" t="str">
            <v>NULL</v>
          </cell>
          <cell r="AB176">
            <v>305</v>
          </cell>
          <cell r="AD176">
            <v>4</v>
          </cell>
          <cell r="AE176" t="str">
            <v>NULL</v>
          </cell>
          <cell r="AF176">
            <v>4</v>
          </cell>
          <cell r="AG176">
            <v>4</v>
          </cell>
          <cell r="AH176" t="str">
            <v>NULL</v>
          </cell>
          <cell r="AI176">
            <v>4</v>
          </cell>
          <cell r="AJ176" t="str">
            <v>NULL</v>
          </cell>
          <cell r="AK176">
            <v>3</v>
          </cell>
          <cell r="AL176">
            <v>9</v>
          </cell>
        </row>
        <row r="177">
          <cell r="A177">
            <v>106746</v>
          </cell>
          <cell r="B177">
            <v>3712184</v>
          </cell>
          <cell r="C177" t="str">
            <v>Hayfield Lane Primary School</v>
          </cell>
          <cell r="D177" t="str">
            <v>Yorkshire and the Humber</v>
          </cell>
          <cell r="E177" t="str">
            <v>North East, Yorkshire &amp; Humber</v>
          </cell>
          <cell r="F177" t="str">
            <v>Doncaster</v>
          </cell>
          <cell r="G177" t="str">
            <v>Don Valley</v>
          </cell>
          <cell r="H177" t="str">
            <v>DN9 3NB</v>
          </cell>
          <cell r="I177" t="str">
            <v>Community School</v>
          </cell>
          <cell r="J177" t="str">
            <v>Primary</v>
          </cell>
          <cell r="K177" t="str">
            <v>Does not have a sixth form</v>
          </cell>
          <cell r="L177">
            <v>10002159</v>
          </cell>
          <cell r="M177">
            <v>42347</v>
          </cell>
          <cell r="N177">
            <v>42348</v>
          </cell>
          <cell r="O177" t="str">
            <v>Requires Improvement S5 Reinspection Visit 1</v>
          </cell>
          <cell r="P177" t="str">
            <v>Schools - S5</v>
          </cell>
          <cell r="Q177" t="str">
            <v>NULL</v>
          </cell>
          <cell r="R177">
            <v>3</v>
          </cell>
          <cell r="S177" t="str">
            <v>NULL</v>
          </cell>
          <cell r="T177">
            <v>3</v>
          </cell>
          <cell r="U177">
            <v>3</v>
          </cell>
          <cell r="V177">
            <v>2</v>
          </cell>
          <cell r="W177">
            <v>2</v>
          </cell>
          <cell r="X177" t="str">
            <v>Yes</v>
          </cell>
          <cell r="Y177">
            <v>2</v>
          </cell>
          <cell r="Z177" t="str">
            <v>NULL</v>
          </cell>
          <cell r="AB177">
            <v>220</v>
          </cell>
          <cell r="AD177">
            <v>3</v>
          </cell>
          <cell r="AE177" t="str">
            <v>NULL</v>
          </cell>
          <cell r="AF177">
            <v>3</v>
          </cell>
          <cell r="AG177">
            <v>3</v>
          </cell>
          <cell r="AH177" t="str">
            <v>NULL</v>
          </cell>
          <cell r="AI177">
            <v>3</v>
          </cell>
          <cell r="AJ177" t="str">
            <v>NULL</v>
          </cell>
          <cell r="AK177" t="str">
            <v>NULL</v>
          </cell>
          <cell r="AL177" t="str">
            <v>NULL</v>
          </cell>
        </row>
        <row r="178">
          <cell r="A178">
            <v>106747</v>
          </cell>
          <cell r="B178">
            <v>3712185</v>
          </cell>
          <cell r="C178" t="str">
            <v>Scawthorpe Sunnyfields Primary School</v>
          </cell>
          <cell r="D178" t="str">
            <v>Yorkshire and the Humber</v>
          </cell>
          <cell r="E178" t="str">
            <v>North East, Yorkshire &amp; Humber</v>
          </cell>
          <cell r="F178" t="str">
            <v>Doncaster</v>
          </cell>
          <cell r="G178" t="str">
            <v>Doncaster North</v>
          </cell>
          <cell r="H178" t="str">
            <v>DN5 9EW</v>
          </cell>
          <cell r="I178" t="str">
            <v>Community School</v>
          </cell>
          <cell r="J178" t="str">
            <v>Primary</v>
          </cell>
          <cell r="K178" t="str">
            <v>Does not have a sixth form</v>
          </cell>
          <cell r="L178">
            <v>10006803</v>
          </cell>
          <cell r="M178">
            <v>42324</v>
          </cell>
          <cell r="N178">
            <v>42324</v>
          </cell>
          <cell r="O178" t="str">
            <v>Requires Improvement monitoring Visit 1</v>
          </cell>
          <cell r="P178" t="str">
            <v>Schools - S8</v>
          </cell>
          <cell r="Q178" t="str">
            <v>NULL</v>
          </cell>
          <cell r="R178" t="str">
            <v>NULL</v>
          </cell>
          <cell r="S178" t="str">
            <v>NULL</v>
          </cell>
          <cell r="T178" t="str">
            <v>NULL</v>
          </cell>
          <cell r="U178" t="str">
            <v>NULL</v>
          </cell>
          <cell r="V178" t="str">
            <v>NULL</v>
          </cell>
          <cell r="W178" t="str">
            <v>NULL</v>
          </cell>
          <cell r="X178" t="str">
            <v>NULL</v>
          </cell>
          <cell r="Y178" t="str">
            <v>NULL</v>
          </cell>
          <cell r="Z178" t="str">
            <v>NULL</v>
          </cell>
          <cell r="AB178">
            <v>285</v>
          </cell>
          <cell r="AD178">
            <v>3</v>
          </cell>
          <cell r="AE178" t="str">
            <v>NULL</v>
          </cell>
          <cell r="AF178">
            <v>3</v>
          </cell>
          <cell r="AG178">
            <v>3</v>
          </cell>
          <cell r="AH178" t="str">
            <v>NULL</v>
          </cell>
          <cell r="AI178">
            <v>3</v>
          </cell>
          <cell r="AJ178" t="str">
            <v>NULL</v>
          </cell>
          <cell r="AK178">
            <v>2</v>
          </cell>
          <cell r="AL178">
            <v>9</v>
          </cell>
        </row>
        <row r="179">
          <cell r="A179">
            <v>106758</v>
          </cell>
          <cell r="B179">
            <v>3712197</v>
          </cell>
          <cell r="C179" t="str">
            <v>Edlington Victoria Primary School</v>
          </cell>
          <cell r="D179" t="str">
            <v>Yorkshire and the Humber</v>
          </cell>
          <cell r="E179" t="str">
            <v>North East, Yorkshire &amp; Humber</v>
          </cell>
          <cell r="F179" t="str">
            <v>Doncaster</v>
          </cell>
          <cell r="G179" t="str">
            <v>Don Valley</v>
          </cell>
          <cell r="H179" t="str">
            <v>DN12 1BN</v>
          </cell>
          <cell r="I179" t="str">
            <v>Community School</v>
          </cell>
          <cell r="J179" t="str">
            <v>Primary</v>
          </cell>
          <cell r="K179" t="str">
            <v>Does not have a sixth form</v>
          </cell>
          <cell r="L179">
            <v>10004066</v>
          </cell>
          <cell r="M179">
            <v>42297</v>
          </cell>
          <cell r="N179">
            <v>42298</v>
          </cell>
          <cell r="O179" t="str">
            <v>Schools into Special Measures Visit 2</v>
          </cell>
          <cell r="P179" t="str">
            <v>Schools - S8</v>
          </cell>
          <cell r="Q179" t="str">
            <v>NULL</v>
          </cell>
          <cell r="R179" t="str">
            <v>NULL</v>
          </cell>
          <cell r="S179" t="str">
            <v>NULL</v>
          </cell>
          <cell r="T179" t="str">
            <v>NULL</v>
          </cell>
          <cell r="U179" t="str">
            <v>NULL</v>
          </cell>
          <cell r="V179" t="str">
            <v>NULL</v>
          </cell>
          <cell r="W179" t="str">
            <v>NULL</v>
          </cell>
          <cell r="X179" t="str">
            <v>NULL</v>
          </cell>
          <cell r="Y179" t="str">
            <v>NULL</v>
          </cell>
          <cell r="Z179" t="str">
            <v>NULL</v>
          </cell>
          <cell r="AB179">
            <v>273</v>
          </cell>
          <cell r="AD179">
            <v>4</v>
          </cell>
          <cell r="AE179" t="str">
            <v>NULL</v>
          </cell>
          <cell r="AF179">
            <v>4</v>
          </cell>
          <cell r="AG179">
            <v>4</v>
          </cell>
          <cell r="AH179" t="str">
            <v>NULL</v>
          </cell>
          <cell r="AI179">
            <v>4</v>
          </cell>
          <cell r="AJ179" t="str">
            <v>NULL</v>
          </cell>
          <cell r="AK179">
            <v>3</v>
          </cell>
          <cell r="AL179">
            <v>9</v>
          </cell>
        </row>
        <row r="180">
          <cell r="A180">
            <v>106833</v>
          </cell>
          <cell r="B180">
            <v>3722004</v>
          </cell>
          <cell r="C180" t="str">
            <v>Badsley Primary School</v>
          </cell>
          <cell r="D180" t="str">
            <v>Yorkshire and the Humber</v>
          </cell>
          <cell r="E180" t="str">
            <v>North East, Yorkshire &amp; Humber</v>
          </cell>
          <cell r="F180" t="str">
            <v>Rotherham</v>
          </cell>
          <cell r="G180" t="str">
            <v>Rotherham</v>
          </cell>
          <cell r="H180" t="str">
            <v>S65 2QS</v>
          </cell>
          <cell r="I180" t="str">
            <v>Community School</v>
          </cell>
          <cell r="J180" t="str">
            <v>Primary</v>
          </cell>
          <cell r="K180" t="str">
            <v>Does not have a sixth form</v>
          </cell>
          <cell r="L180">
            <v>10006741</v>
          </cell>
          <cell r="M180">
            <v>42296</v>
          </cell>
          <cell r="N180">
            <v>42296</v>
          </cell>
          <cell r="O180" t="str">
            <v>Requires Improvement monitoring Visit 1</v>
          </cell>
          <cell r="P180" t="str">
            <v>Schools - S8</v>
          </cell>
          <cell r="Q180" t="str">
            <v>NULL</v>
          </cell>
          <cell r="R180" t="str">
            <v>NULL</v>
          </cell>
          <cell r="S180" t="str">
            <v>NULL</v>
          </cell>
          <cell r="T180" t="str">
            <v>NULL</v>
          </cell>
          <cell r="U180" t="str">
            <v>NULL</v>
          </cell>
          <cell r="V180" t="str">
            <v>NULL</v>
          </cell>
          <cell r="W180" t="str">
            <v>NULL</v>
          </cell>
          <cell r="X180" t="str">
            <v>NULL</v>
          </cell>
          <cell r="Y180" t="str">
            <v>NULL</v>
          </cell>
          <cell r="Z180" t="str">
            <v>NULL</v>
          </cell>
          <cell r="AB180">
            <v>527</v>
          </cell>
          <cell r="AD180">
            <v>3</v>
          </cell>
          <cell r="AE180" t="str">
            <v>NULL</v>
          </cell>
          <cell r="AF180">
            <v>3</v>
          </cell>
          <cell r="AG180">
            <v>3</v>
          </cell>
          <cell r="AH180" t="str">
            <v>NULL</v>
          </cell>
          <cell r="AI180">
            <v>3</v>
          </cell>
          <cell r="AJ180" t="str">
            <v>NULL</v>
          </cell>
          <cell r="AK180">
            <v>2</v>
          </cell>
          <cell r="AL180">
            <v>9</v>
          </cell>
        </row>
        <row r="181">
          <cell r="A181">
            <v>106863</v>
          </cell>
          <cell r="B181">
            <v>3722054</v>
          </cell>
          <cell r="C181" t="str">
            <v>Brinsworth Manor Junior School</v>
          </cell>
          <cell r="D181" t="str">
            <v>Yorkshire and the Humber</v>
          </cell>
          <cell r="E181" t="str">
            <v>North East, Yorkshire &amp; Humber</v>
          </cell>
          <cell r="F181" t="str">
            <v>Rotherham</v>
          </cell>
          <cell r="G181" t="str">
            <v>Rotherham</v>
          </cell>
          <cell r="H181" t="str">
            <v>S60 5BX</v>
          </cell>
          <cell r="I181" t="str">
            <v>Community School</v>
          </cell>
          <cell r="J181" t="str">
            <v>Primary</v>
          </cell>
          <cell r="K181" t="str">
            <v>Does not have a sixth form</v>
          </cell>
          <cell r="L181">
            <v>10006799</v>
          </cell>
          <cell r="M181">
            <v>42331</v>
          </cell>
          <cell r="N181">
            <v>42331</v>
          </cell>
          <cell r="O181" t="str">
            <v>Requires Improvement monitoring Visit 1</v>
          </cell>
          <cell r="P181" t="str">
            <v>Schools - S8</v>
          </cell>
          <cell r="Q181" t="str">
            <v>NULL</v>
          </cell>
          <cell r="R181" t="str">
            <v>NULL</v>
          </cell>
          <cell r="S181" t="str">
            <v>NULL</v>
          </cell>
          <cell r="T181" t="str">
            <v>NULL</v>
          </cell>
          <cell r="U181" t="str">
            <v>NULL</v>
          </cell>
          <cell r="V181" t="str">
            <v>NULL</v>
          </cell>
          <cell r="W181" t="str">
            <v>NULL</v>
          </cell>
          <cell r="X181" t="str">
            <v>NULL</v>
          </cell>
          <cell r="Y181" t="str">
            <v>NULL</v>
          </cell>
          <cell r="Z181" t="str">
            <v>NULL</v>
          </cell>
          <cell r="AB181">
            <v>309</v>
          </cell>
          <cell r="AD181">
            <v>3</v>
          </cell>
          <cell r="AE181" t="str">
            <v>NULL</v>
          </cell>
          <cell r="AF181">
            <v>3</v>
          </cell>
          <cell r="AG181">
            <v>3</v>
          </cell>
          <cell r="AH181" t="str">
            <v>NULL</v>
          </cell>
          <cell r="AI181">
            <v>3</v>
          </cell>
          <cell r="AJ181" t="str">
            <v>NULL</v>
          </cell>
          <cell r="AK181">
            <v>9</v>
          </cell>
          <cell r="AL181">
            <v>9</v>
          </cell>
        </row>
        <row r="182">
          <cell r="A182">
            <v>106888</v>
          </cell>
          <cell r="B182">
            <v>3722087</v>
          </cell>
          <cell r="C182" t="str">
            <v>Aston Lodge Primary School</v>
          </cell>
          <cell r="D182" t="str">
            <v>Yorkshire and the Humber</v>
          </cell>
          <cell r="E182" t="str">
            <v>North East, Yorkshire &amp; Humber</v>
          </cell>
          <cell r="F182" t="str">
            <v>Rotherham</v>
          </cell>
          <cell r="G182" t="str">
            <v>Rother Valley</v>
          </cell>
          <cell r="H182" t="str">
            <v>S26 2BL</v>
          </cell>
          <cell r="I182" t="str">
            <v>Community School</v>
          </cell>
          <cell r="J182" t="str">
            <v>Primary</v>
          </cell>
          <cell r="K182" t="str">
            <v>Does not have a sixth form</v>
          </cell>
          <cell r="L182">
            <v>10006811</v>
          </cell>
          <cell r="M182">
            <v>42352</v>
          </cell>
          <cell r="N182">
            <v>42352</v>
          </cell>
          <cell r="O182" t="str">
            <v>Requires Improvement monitoring Visit 1</v>
          </cell>
          <cell r="P182" t="str">
            <v>Schools - S8</v>
          </cell>
          <cell r="Q182" t="str">
            <v>NULL</v>
          </cell>
          <cell r="R182" t="str">
            <v>NULL</v>
          </cell>
          <cell r="S182" t="str">
            <v>NULL</v>
          </cell>
          <cell r="T182" t="str">
            <v>NULL</v>
          </cell>
          <cell r="U182" t="str">
            <v>NULL</v>
          </cell>
          <cell r="V182" t="str">
            <v>NULL</v>
          </cell>
          <cell r="W182" t="str">
            <v>NULL</v>
          </cell>
          <cell r="X182" t="str">
            <v>NULL</v>
          </cell>
          <cell r="Y182" t="str">
            <v>NULL</v>
          </cell>
          <cell r="Z182" t="str">
            <v>NULL</v>
          </cell>
          <cell r="AB182">
            <v>224</v>
          </cell>
          <cell r="AD182">
            <v>3</v>
          </cell>
          <cell r="AE182" t="str">
            <v>NULL</v>
          </cell>
          <cell r="AF182">
            <v>3</v>
          </cell>
          <cell r="AG182">
            <v>3</v>
          </cell>
          <cell r="AH182" t="str">
            <v>NULL</v>
          </cell>
          <cell r="AI182">
            <v>3</v>
          </cell>
          <cell r="AJ182" t="str">
            <v>NULL</v>
          </cell>
          <cell r="AK182">
            <v>2</v>
          </cell>
          <cell r="AL182">
            <v>9</v>
          </cell>
        </row>
        <row r="183">
          <cell r="A183">
            <v>106893</v>
          </cell>
          <cell r="B183">
            <v>3722092</v>
          </cell>
          <cell r="C183" t="str">
            <v>Wath Central Primary</v>
          </cell>
          <cell r="D183" t="str">
            <v>Yorkshire and the Humber</v>
          </cell>
          <cell r="E183" t="str">
            <v>North East, Yorkshire &amp; Humber</v>
          </cell>
          <cell r="F183" t="str">
            <v>Rotherham</v>
          </cell>
          <cell r="G183" t="str">
            <v>Wentworth and Dearne</v>
          </cell>
          <cell r="H183" t="str">
            <v>S63 7HG</v>
          </cell>
          <cell r="I183" t="str">
            <v>Foundation School</v>
          </cell>
          <cell r="J183" t="str">
            <v>Primary</v>
          </cell>
          <cell r="K183" t="str">
            <v>Does not have a sixth form</v>
          </cell>
          <cell r="L183">
            <v>10005211</v>
          </cell>
          <cell r="M183">
            <v>42341</v>
          </cell>
          <cell r="N183">
            <v>42342</v>
          </cell>
          <cell r="O183" t="str">
            <v>Schools into Special Measures Visit 4</v>
          </cell>
          <cell r="P183" t="str">
            <v>Schools - S8</v>
          </cell>
          <cell r="Q183" t="str">
            <v>NULL</v>
          </cell>
          <cell r="R183" t="str">
            <v>NULL</v>
          </cell>
          <cell r="S183" t="str">
            <v>NULL</v>
          </cell>
          <cell r="T183" t="str">
            <v>NULL</v>
          </cell>
          <cell r="U183" t="str">
            <v>NULL</v>
          </cell>
          <cell r="V183" t="str">
            <v>NULL</v>
          </cell>
          <cell r="W183" t="str">
            <v>NULL</v>
          </cell>
          <cell r="X183" t="str">
            <v>NULL</v>
          </cell>
          <cell r="Y183" t="str">
            <v>NULL</v>
          </cell>
          <cell r="Z183" t="str">
            <v>NULL</v>
          </cell>
          <cell r="AB183">
            <v>468</v>
          </cell>
          <cell r="AD183">
            <v>4</v>
          </cell>
          <cell r="AE183" t="str">
            <v>NULL</v>
          </cell>
          <cell r="AF183">
            <v>3</v>
          </cell>
          <cell r="AG183">
            <v>3</v>
          </cell>
          <cell r="AH183" t="str">
            <v>NULL</v>
          </cell>
          <cell r="AI183">
            <v>4</v>
          </cell>
          <cell r="AJ183" t="str">
            <v>NULL</v>
          </cell>
          <cell r="AK183" t="str">
            <v>NULL</v>
          </cell>
          <cell r="AL183" t="str">
            <v>NULL</v>
          </cell>
        </row>
        <row r="184">
          <cell r="A184">
            <v>106947</v>
          </cell>
          <cell r="B184">
            <v>3724000</v>
          </cell>
          <cell r="C184" t="str">
            <v>Clifton Community School</v>
          </cell>
          <cell r="D184" t="str">
            <v>Yorkshire and the Humber</v>
          </cell>
          <cell r="E184" t="str">
            <v>North East, Yorkshire &amp; Humber</v>
          </cell>
          <cell r="F184" t="str">
            <v>Rotherham</v>
          </cell>
          <cell r="G184" t="str">
            <v>Rotherham</v>
          </cell>
          <cell r="H184" t="str">
            <v>S65 2SN</v>
          </cell>
          <cell r="I184" t="str">
            <v>Community School</v>
          </cell>
          <cell r="J184" t="str">
            <v>Secondary</v>
          </cell>
          <cell r="K184" t="str">
            <v>Does not have a sixth form</v>
          </cell>
          <cell r="L184">
            <v>10005215</v>
          </cell>
          <cell r="M184">
            <v>42340</v>
          </cell>
          <cell r="N184">
            <v>42341</v>
          </cell>
          <cell r="O184" t="str">
            <v>Schools into Special Measures Visit 4</v>
          </cell>
          <cell r="P184" t="str">
            <v>Schools - S8</v>
          </cell>
          <cell r="Q184" t="str">
            <v>NULL</v>
          </cell>
          <cell r="R184" t="str">
            <v>NULL</v>
          </cell>
          <cell r="S184" t="str">
            <v>NULL</v>
          </cell>
          <cell r="T184" t="str">
            <v>NULL</v>
          </cell>
          <cell r="U184" t="str">
            <v>NULL</v>
          </cell>
          <cell r="V184" t="str">
            <v>NULL</v>
          </cell>
          <cell r="W184" t="str">
            <v>NULL</v>
          </cell>
          <cell r="X184" t="str">
            <v>NULL</v>
          </cell>
          <cell r="Y184" t="str">
            <v>NULL</v>
          </cell>
          <cell r="Z184" t="str">
            <v>NULL</v>
          </cell>
          <cell r="AB184">
            <v>942</v>
          </cell>
          <cell r="AD184">
            <v>4</v>
          </cell>
          <cell r="AE184" t="str">
            <v>NULL</v>
          </cell>
          <cell r="AF184">
            <v>4</v>
          </cell>
          <cell r="AG184">
            <v>4</v>
          </cell>
          <cell r="AH184" t="str">
            <v>NULL</v>
          </cell>
          <cell r="AI184">
            <v>4</v>
          </cell>
          <cell r="AJ184" t="str">
            <v>NULL</v>
          </cell>
          <cell r="AK184">
            <v>9</v>
          </cell>
          <cell r="AL184">
            <v>9</v>
          </cell>
        </row>
        <row r="185">
          <cell r="A185">
            <v>106967</v>
          </cell>
          <cell r="B185">
            <v>3727001</v>
          </cell>
          <cell r="C185" t="str">
            <v>Abbey School</v>
          </cell>
          <cell r="D185" t="str">
            <v>Yorkshire and the Humber</v>
          </cell>
          <cell r="E185" t="str">
            <v>North East, Yorkshire &amp; Humber</v>
          </cell>
          <cell r="F185" t="str">
            <v>Rotherham</v>
          </cell>
          <cell r="G185" t="str">
            <v>Rotherham</v>
          </cell>
          <cell r="H185" t="str">
            <v>S61 2RA</v>
          </cell>
          <cell r="I185" t="str">
            <v>Community Special School</v>
          </cell>
          <cell r="J185" t="str">
            <v>Not Applicable</v>
          </cell>
          <cell r="K185" t="str">
            <v>Not applicable</v>
          </cell>
          <cell r="L185">
            <v>10004128</v>
          </cell>
          <cell r="M185">
            <v>42334</v>
          </cell>
          <cell r="N185">
            <v>42334</v>
          </cell>
          <cell r="O185" t="str">
            <v>Schools into Special Measures Visit 3</v>
          </cell>
          <cell r="P185" t="str">
            <v>Schools - S8</v>
          </cell>
          <cell r="Q185" t="str">
            <v>NULL</v>
          </cell>
          <cell r="R185" t="str">
            <v>NULL</v>
          </cell>
          <cell r="S185" t="str">
            <v>NULL</v>
          </cell>
          <cell r="T185" t="str">
            <v>NULL</v>
          </cell>
          <cell r="U185" t="str">
            <v>NULL</v>
          </cell>
          <cell r="V185" t="str">
            <v>NULL</v>
          </cell>
          <cell r="W185" t="str">
            <v>NULL</v>
          </cell>
          <cell r="X185" t="str">
            <v>NULL</v>
          </cell>
          <cell r="Y185" t="str">
            <v>NULL</v>
          </cell>
          <cell r="Z185" t="str">
            <v>NULL</v>
          </cell>
          <cell r="AB185">
            <v>61</v>
          </cell>
          <cell r="AD185">
            <v>4</v>
          </cell>
          <cell r="AE185" t="str">
            <v>NULL</v>
          </cell>
          <cell r="AF185">
            <v>4</v>
          </cell>
          <cell r="AG185">
            <v>4</v>
          </cell>
          <cell r="AH185" t="str">
            <v>NULL</v>
          </cell>
          <cell r="AI185">
            <v>4</v>
          </cell>
          <cell r="AJ185" t="str">
            <v>NULL</v>
          </cell>
          <cell r="AK185">
            <v>9</v>
          </cell>
          <cell r="AL185">
            <v>9</v>
          </cell>
        </row>
        <row r="186">
          <cell r="A186">
            <v>107005</v>
          </cell>
          <cell r="B186">
            <v>3732363</v>
          </cell>
          <cell r="C186" t="str">
            <v>Rainbow Forge Primary School</v>
          </cell>
          <cell r="D186" t="str">
            <v>Yorkshire and the Humber</v>
          </cell>
          <cell r="E186" t="str">
            <v>North East, Yorkshire &amp; Humber</v>
          </cell>
          <cell r="F186" t="str">
            <v>Sheffield</v>
          </cell>
          <cell r="G186" t="str">
            <v>Sheffield South East</v>
          </cell>
          <cell r="H186" t="str">
            <v>S12 4LQ</v>
          </cell>
          <cell r="I186" t="str">
            <v>Foundation School</v>
          </cell>
          <cell r="J186" t="str">
            <v>Primary</v>
          </cell>
          <cell r="K186" t="str">
            <v>Does not have a sixth form</v>
          </cell>
          <cell r="L186">
            <v>10006733</v>
          </cell>
          <cell r="M186">
            <v>42338</v>
          </cell>
          <cell r="N186">
            <v>42338</v>
          </cell>
          <cell r="O186" t="str">
            <v>Requires Improvement monitoring Visit 1</v>
          </cell>
          <cell r="P186" t="str">
            <v>Schools - S8</v>
          </cell>
          <cell r="Q186" t="str">
            <v>NULL</v>
          </cell>
          <cell r="R186" t="str">
            <v>NULL</v>
          </cell>
          <cell r="S186" t="str">
            <v>NULL</v>
          </cell>
          <cell r="T186" t="str">
            <v>NULL</v>
          </cell>
          <cell r="U186" t="str">
            <v>NULL</v>
          </cell>
          <cell r="V186" t="str">
            <v>NULL</v>
          </cell>
          <cell r="W186" t="str">
            <v>NULL</v>
          </cell>
          <cell r="X186" t="str">
            <v>NULL</v>
          </cell>
          <cell r="Y186" t="str">
            <v>NULL</v>
          </cell>
          <cell r="Z186" t="str">
            <v>NULL</v>
          </cell>
          <cell r="AB186">
            <v>286</v>
          </cell>
          <cell r="AD186">
            <v>3</v>
          </cell>
          <cell r="AE186" t="str">
            <v>NULL</v>
          </cell>
          <cell r="AF186">
            <v>3</v>
          </cell>
          <cell r="AG186">
            <v>3</v>
          </cell>
          <cell r="AH186" t="str">
            <v>NULL</v>
          </cell>
          <cell r="AI186">
            <v>3</v>
          </cell>
          <cell r="AJ186" t="str">
            <v>NULL</v>
          </cell>
          <cell r="AK186">
            <v>2</v>
          </cell>
          <cell r="AL186">
            <v>9</v>
          </cell>
        </row>
        <row r="187">
          <cell r="A187">
            <v>107006</v>
          </cell>
          <cell r="B187">
            <v>3732092</v>
          </cell>
          <cell r="C187" t="str">
            <v>Mundella Primary School</v>
          </cell>
          <cell r="D187" t="str">
            <v>Yorkshire and the Humber</v>
          </cell>
          <cell r="E187" t="str">
            <v>North East, Yorkshire &amp; Humber</v>
          </cell>
          <cell r="F187" t="str">
            <v>Sheffield</v>
          </cell>
          <cell r="G187" t="str">
            <v>Sheffield, Heeley</v>
          </cell>
          <cell r="H187" t="str">
            <v>S8 8SJ</v>
          </cell>
          <cell r="I187" t="str">
            <v>Community School</v>
          </cell>
          <cell r="J187" t="str">
            <v>Primary</v>
          </cell>
          <cell r="K187" t="str">
            <v>Does not have a sixth form</v>
          </cell>
          <cell r="L187">
            <v>10003409</v>
          </cell>
          <cell r="M187">
            <v>42320</v>
          </cell>
          <cell r="N187">
            <v>42320</v>
          </cell>
          <cell r="O187" t="str">
            <v>Maintained Academy and School Short inspection</v>
          </cell>
          <cell r="P187" t="str">
            <v>Schools - Short inspection</v>
          </cell>
          <cell r="Q187" t="str">
            <v>NULL</v>
          </cell>
          <cell r="R187" t="str">
            <v>NULL</v>
          </cell>
          <cell r="S187" t="str">
            <v>NULL</v>
          </cell>
          <cell r="T187" t="str">
            <v>NULL</v>
          </cell>
          <cell r="U187" t="str">
            <v>NULL</v>
          </cell>
          <cell r="V187" t="str">
            <v>NULL</v>
          </cell>
          <cell r="W187" t="str">
            <v>NULL</v>
          </cell>
          <cell r="X187" t="str">
            <v>Yes</v>
          </cell>
          <cell r="Y187" t="str">
            <v>NULL</v>
          </cell>
          <cell r="Z187" t="str">
            <v>NULL</v>
          </cell>
          <cell r="AB187">
            <v>349</v>
          </cell>
          <cell r="AD187">
            <v>2</v>
          </cell>
          <cell r="AE187" t="str">
            <v>NULL</v>
          </cell>
          <cell r="AF187">
            <v>2</v>
          </cell>
          <cell r="AG187">
            <v>2</v>
          </cell>
          <cell r="AH187" t="str">
            <v>NULL</v>
          </cell>
          <cell r="AI187">
            <v>2</v>
          </cell>
          <cell r="AJ187" t="str">
            <v>NULL</v>
          </cell>
          <cell r="AK187">
            <v>2</v>
          </cell>
          <cell r="AL187">
            <v>9</v>
          </cell>
        </row>
        <row r="188">
          <cell r="A188">
            <v>107063</v>
          </cell>
          <cell r="B188">
            <v>3732318</v>
          </cell>
          <cell r="C188" t="str">
            <v>Acres Hill Community Primary School</v>
          </cell>
          <cell r="D188" t="str">
            <v>Yorkshire and the Humber</v>
          </cell>
          <cell r="E188" t="str">
            <v>North East, Yorkshire &amp; Humber</v>
          </cell>
          <cell r="F188" t="str">
            <v>Sheffield</v>
          </cell>
          <cell r="G188" t="str">
            <v>Sheffield South East</v>
          </cell>
          <cell r="H188" t="str">
            <v>S9 4GQ</v>
          </cell>
          <cell r="I188" t="str">
            <v>Community School</v>
          </cell>
          <cell r="J188" t="str">
            <v>Primary</v>
          </cell>
          <cell r="K188" t="str">
            <v>Does not have a sixth form</v>
          </cell>
          <cell r="L188">
            <v>10002047</v>
          </cell>
          <cell r="M188">
            <v>42332</v>
          </cell>
          <cell r="N188">
            <v>42333</v>
          </cell>
          <cell r="O188" t="str">
            <v>Requires Improvement S5 Reinspection Visit 1</v>
          </cell>
          <cell r="P188" t="str">
            <v>Schools - S5</v>
          </cell>
          <cell r="Q188" t="str">
            <v>NULL</v>
          </cell>
          <cell r="R188">
            <v>4</v>
          </cell>
          <cell r="S188" t="str">
            <v>SM</v>
          </cell>
          <cell r="T188">
            <v>4</v>
          </cell>
          <cell r="U188">
            <v>4</v>
          </cell>
          <cell r="V188">
            <v>3</v>
          </cell>
          <cell r="W188">
            <v>4</v>
          </cell>
          <cell r="X188" t="str">
            <v>Yes</v>
          </cell>
          <cell r="Y188">
            <v>3</v>
          </cell>
          <cell r="Z188" t="str">
            <v>NULL</v>
          </cell>
          <cell r="AB188">
            <v>361</v>
          </cell>
          <cell r="AD188">
            <v>3</v>
          </cell>
          <cell r="AE188" t="str">
            <v>NULL</v>
          </cell>
          <cell r="AF188">
            <v>3</v>
          </cell>
          <cell r="AG188">
            <v>3</v>
          </cell>
          <cell r="AH188" t="str">
            <v>NULL</v>
          </cell>
          <cell r="AI188">
            <v>3</v>
          </cell>
          <cell r="AJ188" t="str">
            <v>NULL</v>
          </cell>
          <cell r="AK188" t="str">
            <v>NULL</v>
          </cell>
          <cell r="AL188" t="str">
            <v>NULL</v>
          </cell>
        </row>
        <row r="189">
          <cell r="A189">
            <v>107073</v>
          </cell>
          <cell r="B189">
            <v>3732329</v>
          </cell>
          <cell r="C189" t="str">
            <v>Springfield Primary School</v>
          </cell>
          <cell r="D189" t="str">
            <v>Yorkshire and the Humber</v>
          </cell>
          <cell r="E189" t="str">
            <v>North East, Yorkshire &amp; Humber</v>
          </cell>
          <cell r="F189" t="str">
            <v>Sheffield</v>
          </cell>
          <cell r="G189" t="str">
            <v>Sheffield Central</v>
          </cell>
          <cell r="H189" t="str">
            <v>S10 2FA</v>
          </cell>
          <cell r="I189" t="str">
            <v>Community School</v>
          </cell>
          <cell r="J189" t="str">
            <v>Primary</v>
          </cell>
          <cell r="K189" t="str">
            <v>Does not have a sixth form</v>
          </cell>
          <cell r="L189">
            <v>10002042</v>
          </cell>
          <cell r="M189">
            <v>42284</v>
          </cell>
          <cell r="N189">
            <v>42285</v>
          </cell>
          <cell r="O189" t="str">
            <v>Requires Improvement S5 Reinspection Visit 1</v>
          </cell>
          <cell r="P189" t="str">
            <v>Schools - S5</v>
          </cell>
          <cell r="Q189" t="str">
            <v>NULL</v>
          </cell>
          <cell r="R189">
            <v>2</v>
          </cell>
          <cell r="S189" t="str">
            <v>NULL</v>
          </cell>
          <cell r="T189">
            <v>2</v>
          </cell>
          <cell r="U189">
            <v>2</v>
          </cell>
          <cell r="V189">
            <v>2</v>
          </cell>
          <cell r="W189">
            <v>2</v>
          </cell>
          <cell r="X189" t="str">
            <v>Yes</v>
          </cell>
          <cell r="Y189">
            <v>2</v>
          </cell>
          <cell r="Z189" t="str">
            <v>NULL</v>
          </cell>
          <cell r="AB189">
            <v>221</v>
          </cell>
          <cell r="AD189">
            <v>3</v>
          </cell>
          <cell r="AE189" t="str">
            <v>NULL</v>
          </cell>
          <cell r="AF189">
            <v>3</v>
          </cell>
          <cell r="AG189">
            <v>3</v>
          </cell>
          <cell r="AH189" t="str">
            <v>NULL</v>
          </cell>
          <cell r="AI189">
            <v>3</v>
          </cell>
          <cell r="AJ189" t="str">
            <v>NULL</v>
          </cell>
          <cell r="AK189" t="str">
            <v>NULL</v>
          </cell>
          <cell r="AL189" t="str">
            <v>NULL</v>
          </cell>
        </row>
        <row r="190">
          <cell r="A190">
            <v>107081</v>
          </cell>
          <cell r="B190">
            <v>3732338</v>
          </cell>
          <cell r="C190" t="str">
            <v>Rivelin Primary School</v>
          </cell>
          <cell r="D190" t="str">
            <v>Yorkshire and the Humber</v>
          </cell>
          <cell r="E190" t="str">
            <v>North East, Yorkshire &amp; Humber</v>
          </cell>
          <cell r="F190" t="str">
            <v>Sheffield</v>
          </cell>
          <cell r="G190" t="str">
            <v>Sheffield Central</v>
          </cell>
          <cell r="H190" t="str">
            <v>S6 2PL</v>
          </cell>
          <cell r="I190" t="str">
            <v>Community School</v>
          </cell>
          <cell r="J190" t="str">
            <v>Primary</v>
          </cell>
          <cell r="K190" t="str">
            <v>Does not have a sixth form</v>
          </cell>
          <cell r="L190">
            <v>10002048</v>
          </cell>
          <cell r="M190">
            <v>42346</v>
          </cell>
          <cell r="N190">
            <v>42347</v>
          </cell>
          <cell r="O190" t="str">
            <v>Requires Improvement S5 Reinspection Visit 1</v>
          </cell>
          <cell r="P190" t="str">
            <v>Schools - S5</v>
          </cell>
          <cell r="Q190" t="str">
            <v>NULL</v>
          </cell>
          <cell r="R190">
            <v>2</v>
          </cell>
          <cell r="S190" t="str">
            <v>NULL</v>
          </cell>
          <cell r="T190">
            <v>2</v>
          </cell>
          <cell r="U190">
            <v>2</v>
          </cell>
          <cell r="V190">
            <v>2</v>
          </cell>
          <cell r="W190">
            <v>2</v>
          </cell>
          <cell r="X190" t="str">
            <v>Yes</v>
          </cell>
          <cell r="Y190">
            <v>2</v>
          </cell>
          <cell r="Z190" t="str">
            <v>NULL</v>
          </cell>
          <cell r="AB190">
            <v>425</v>
          </cell>
          <cell r="AD190">
            <v>3</v>
          </cell>
          <cell r="AE190" t="str">
            <v>NULL</v>
          </cell>
          <cell r="AF190">
            <v>3</v>
          </cell>
          <cell r="AG190">
            <v>3</v>
          </cell>
          <cell r="AH190" t="str">
            <v>NULL</v>
          </cell>
          <cell r="AI190">
            <v>2</v>
          </cell>
          <cell r="AJ190" t="str">
            <v>NULL</v>
          </cell>
          <cell r="AK190" t="str">
            <v>NULL</v>
          </cell>
          <cell r="AL190" t="str">
            <v>NULL</v>
          </cell>
        </row>
        <row r="191">
          <cell r="A191">
            <v>107084</v>
          </cell>
          <cell r="B191">
            <v>3732341</v>
          </cell>
          <cell r="C191" t="str">
            <v>Greenhill Primary School</v>
          </cell>
          <cell r="D191" t="str">
            <v>Yorkshire and the Humber</v>
          </cell>
          <cell r="E191" t="str">
            <v>North East, Yorkshire &amp; Humber</v>
          </cell>
          <cell r="F191" t="str">
            <v>Sheffield</v>
          </cell>
          <cell r="G191" t="str">
            <v>Sheffield, Heeley</v>
          </cell>
          <cell r="H191" t="str">
            <v>S8 7RA</v>
          </cell>
          <cell r="I191" t="str">
            <v>Community School</v>
          </cell>
          <cell r="J191" t="str">
            <v>Primary</v>
          </cell>
          <cell r="K191" t="str">
            <v>Does not have a sixth form</v>
          </cell>
          <cell r="L191">
            <v>10002045</v>
          </cell>
          <cell r="M191">
            <v>42340</v>
          </cell>
          <cell r="N191">
            <v>42341</v>
          </cell>
          <cell r="O191" t="str">
            <v>Requires Improvement S5 Reinspection Visit 1</v>
          </cell>
          <cell r="P191" t="str">
            <v>Schools - S5</v>
          </cell>
          <cell r="Q191" t="str">
            <v>NULL</v>
          </cell>
          <cell r="R191">
            <v>3</v>
          </cell>
          <cell r="S191" t="str">
            <v>NULL</v>
          </cell>
          <cell r="T191">
            <v>3</v>
          </cell>
          <cell r="U191">
            <v>3</v>
          </cell>
          <cell r="V191">
            <v>2</v>
          </cell>
          <cell r="W191">
            <v>3</v>
          </cell>
          <cell r="X191" t="str">
            <v>Yes</v>
          </cell>
          <cell r="Y191">
            <v>3</v>
          </cell>
          <cell r="Z191" t="str">
            <v>NULL</v>
          </cell>
          <cell r="AB191">
            <v>528</v>
          </cell>
          <cell r="AD191">
            <v>3</v>
          </cell>
          <cell r="AE191" t="str">
            <v>NULL</v>
          </cell>
          <cell r="AF191">
            <v>3</v>
          </cell>
          <cell r="AG191">
            <v>3</v>
          </cell>
          <cell r="AH191" t="str">
            <v>NULL</v>
          </cell>
          <cell r="AI191">
            <v>3</v>
          </cell>
          <cell r="AJ191" t="str">
            <v>NULL</v>
          </cell>
          <cell r="AK191" t="str">
            <v>NULL</v>
          </cell>
          <cell r="AL191" t="str">
            <v>NULL</v>
          </cell>
        </row>
        <row r="192">
          <cell r="A192">
            <v>107106</v>
          </cell>
          <cell r="B192">
            <v>3733010</v>
          </cell>
          <cell r="C192" t="str">
            <v>Norton Free Church of England Primary School</v>
          </cell>
          <cell r="D192" t="str">
            <v>Yorkshire and the Humber</v>
          </cell>
          <cell r="E192" t="str">
            <v>North East, Yorkshire &amp; Humber</v>
          </cell>
          <cell r="F192" t="str">
            <v>Sheffield</v>
          </cell>
          <cell r="G192" t="str">
            <v>Sheffield, Heeley</v>
          </cell>
          <cell r="H192" t="str">
            <v>S8 8JS</v>
          </cell>
          <cell r="I192" t="str">
            <v>Voluntary Controlled School</v>
          </cell>
          <cell r="J192" t="str">
            <v>Primary</v>
          </cell>
          <cell r="K192" t="str">
            <v>Does not have a sixth form</v>
          </cell>
          <cell r="L192">
            <v>10002753</v>
          </cell>
          <cell r="M192">
            <v>42318</v>
          </cell>
          <cell r="N192">
            <v>42318</v>
          </cell>
          <cell r="O192" t="str">
            <v>Maintained Academy and School Short inspection</v>
          </cell>
          <cell r="P192" t="str">
            <v>Schools - Short inspection</v>
          </cell>
          <cell r="Q192" t="str">
            <v>NULL</v>
          </cell>
          <cell r="R192" t="str">
            <v>NULL</v>
          </cell>
          <cell r="S192" t="str">
            <v>NULL</v>
          </cell>
          <cell r="T192" t="str">
            <v>NULL</v>
          </cell>
          <cell r="U192" t="str">
            <v>NULL</v>
          </cell>
          <cell r="V192" t="str">
            <v>NULL</v>
          </cell>
          <cell r="W192" t="str">
            <v>NULL</v>
          </cell>
          <cell r="X192" t="str">
            <v>Yes</v>
          </cell>
          <cell r="Y192" t="str">
            <v>NULL</v>
          </cell>
          <cell r="Z192" t="str">
            <v>NULL</v>
          </cell>
          <cell r="AB192">
            <v>212</v>
          </cell>
          <cell r="AD192">
            <v>2</v>
          </cell>
          <cell r="AE192" t="str">
            <v>NULL</v>
          </cell>
          <cell r="AF192">
            <v>2</v>
          </cell>
          <cell r="AG192">
            <v>2</v>
          </cell>
          <cell r="AH192" t="str">
            <v>NULL</v>
          </cell>
          <cell r="AI192">
            <v>2</v>
          </cell>
          <cell r="AJ192" t="str">
            <v>NULL</v>
          </cell>
          <cell r="AK192">
            <v>8</v>
          </cell>
          <cell r="AL192" t="str">
            <v>NULL</v>
          </cell>
        </row>
        <row r="193">
          <cell r="A193">
            <v>107206</v>
          </cell>
          <cell r="B193">
            <v>3802033</v>
          </cell>
          <cell r="C193" t="str">
            <v>Greengates Primary School</v>
          </cell>
          <cell r="D193" t="str">
            <v>Yorkshire and the Humber</v>
          </cell>
          <cell r="E193" t="str">
            <v>North East, Yorkshire &amp; Humber</v>
          </cell>
          <cell r="F193" t="str">
            <v>Bradford</v>
          </cell>
          <cell r="G193" t="str">
            <v>Bradford East</v>
          </cell>
          <cell r="H193" t="str">
            <v>BD10 9AX</v>
          </cell>
          <cell r="I193" t="str">
            <v>Community School</v>
          </cell>
          <cell r="J193" t="str">
            <v>Primary</v>
          </cell>
          <cell r="K193" t="str">
            <v>Does not have a sixth form</v>
          </cell>
          <cell r="L193">
            <v>10001635</v>
          </cell>
          <cell r="M193">
            <v>42333</v>
          </cell>
          <cell r="N193">
            <v>42334</v>
          </cell>
          <cell r="O193" t="str">
            <v>Serious Weaknesses S5 Reinspection</v>
          </cell>
          <cell r="P193" t="str">
            <v>Schools - S5</v>
          </cell>
          <cell r="Q193" t="str">
            <v>NULL</v>
          </cell>
          <cell r="R193">
            <v>3</v>
          </cell>
          <cell r="S193" t="str">
            <v>NULL</v>
          </cell>
          <cell r="T193">
            <v>3</v>
          </cell>
          <cell r="U193">
            <v>3</v>
          </cell>
          <cell r="V193">
            <v>2</v>
          </cell>
          <cell r="W193">
            <v>3</v>
          </cell>
          <cell r="X193" t="str">
            <v>Yes</v>
          </cell>
          <cell r="Y193">
            <v>3</v>
          </cell>
          <cell r="Z193" t="str">
            <v>NULL</v>
          </cell>
          <cell r="AB193">
            <v>249</v>
          </cell>
          <cell r="AD193">
            <v>4</v>
          </cell>
          <cell r="AE193" t="str">
            <v>NULL</v>
          </cell>
          <cell r="AF193">
            <v>4</v>
          </cell>
          <cell r="AG193">
            <v>4</v>
          </cell>
          <cell r="AH193" t="str">
            <v>NULL</v>
          </cell>
          <cell r="AI193">
            <v>3</v>
          </cell>
          <cell r="AJ193" t="str">
            <v>NULL</v>
          </cell>
          <cell r="AK193" t="str">
            <v>NULL</v>
          </cell>
          <cell r="AL193" t="str">
            <v>NULL</v>
          </cell>
        </row>
        <row r="194">
          <cell r="A194">
            <v>107221</v>
          </cell>
          <cell r="B194">
            <v>3802058</v>
          </cell>
          <cell r="C194" t="str">
            <v>Thackley Primary School</v>
          </cell>
          <cell r="D194" t="str">
            <v>Yorkshire and the Humber</v>
          </cell>
          <cell r="E194" t="str">
            <v>North East, Yorkshire &amp; Humber</v>
          </cell>
          <cell r="F194" t="str">
            <v>Bradford</v>
          </cell>
          <cell r="G194" t="str">
            <v>Bradford East</v>
          </cell>
          <cell r="H194" t="str">
            <v>BD10 8PJ</v>
          </cell>
          <cell r="I194" t="str">
            <v>Community School</v>
          </cell>
          <cell r="J194" t="str">
            <v>Primary</v>
          </cell>
          <cell r="K194" t="str">
            <v>Does not have a sixth form</v>
          </cell>
          <cell r="L194">
            <v>10000701</v>
          </cell>
          <cell r="M194">
            <v>42297</v>
          </cell>
          <cell r="N194">
            <v>42297</v>
          </cell>
          <cell r="O194" t="str">
            <v>Maintained Academy and School Short inspection</v>
          </cell>
          <cell r="P194" t="str">
            <v>Schools - Short inspection</v>
          </cell>
          <cell r="Q194" t="str">
            <v>NULL</v>
          </cell>
          <cell r="R194" t="str">
            <v>NULL</v>
          </cell>
          <cell r="S194" t="str">
            <v>NULL</v>
          </cell>
          <cell r="T194" t="str">
            <v>NULL</v>
          </cell>
          <cell r="U194" t="str">
            <v>NULL</v>
          </cell>
          <cell r="V194" t="str">
            <v>NULL</v>
          </cell>
          <cell r="W194" t="str">
            <v>NULL</v>
          </cell>
          <cell r="X194" t="str">
            <v>Yes</v>
          </cell>
          <cell r="Y194" t="str">
            <v>NULL</v>
          </cell>
          <cell r="Z194" t="str">
            <v>NULL</v>
          </cell>
          <cell r="AB194">
            <v>456</v>
          </cell>
          <cell r="AD194">
            <v>2</v>
          </cell>
          <cell r="AE194" t="str">
            <v>NULL</v>
          </cell>
          <cell r="AF194">
            <v>2</v>
          </cell>
          <cell r="AG194">
            <v>2</v>
          </cell>
          <cell r="AH194" t="str">
            <v>NULL</v>
          </cell>
          <cell r="AI194">
            <v>1</v>
          </cell>
          <cell r="AJ194" t="str">
            <v>NULL</v>
          </cell>
          <cell r="AK194">
            <v>2</v>
          </cell>
          <cell r="AL194">
            <v>9</v>
          </cell>
        </row>
        <row r="195">
          <cell r="A195">
            <v>107271</v>
          </cell>
          <cell r="B195">
            <v>3802142</v>
          </cell>
          <cell r="C195" t="str">
            <v>High Crags Primary School</v>
          </cell>
          <cell r="D195" t="str">
            <v>Yorkshire and the Humber</v>
          </cell>
          <cell r="E195" t="str">
            <v>North East, Yorkshire &amp; Humber</v>
          </cell>
          <cell r="F195" t="str">
            <v>Bradford</v>
          </cell>
          <cell r="G195" t="str">
            <v>Shipley</v>
          </cell>
          <cell r="H195" t="str">
            <v>BD18 2ES</v>
          </cell>
          <cell r="I195" t="str">
            <v>Community School</v>
          </cell>
          <cell r="J195" t="str">
            <v>Primary</v>
          </cell>
          <cell r="K195" t="str">
            <v>Does not have a sixth form</v>
          </cell>
          <cell r="L195">
            <v>10006707</v>
          </cell>
          <cell r="M195">
            <v>42339</v>
          </cell>
          <cell r="N195">
            <v>42340</v>
          </cell>
          <cell r="O195" t="str">
            <v>Schools into Special Measures Visit 1</v>
          </cell>
          <cell r="P195" t="str">
            <v>Schools - S8</v>
          </cell>
          <cell r="Q195" t="str">
            <v>NULL</v>
          </cell>
          <cell r="R195" t="str">
            <v>NULL</v>
          </cell>
          <cell r="S195" t="str">
            <v>NULL</v>
          </cell>
          <cell r="T195" t="str">
            <v>NULL</v>
          </cell>
          <cell r="U195" t="str">
            <v>NULL</v>
          </cell>
          <cell r="V195" t="str">
            <v>NULL</v>
          </cell>
          <cell r="W195" t="str">
            <v>NULL</v>
          </cell>
          <cell r="X195" t="str">
            <v>NULL</v>
          </cell>
          <cell r="Y195" t="str">
            <v>NULL</v>
          </cell>
          <cell r="Z195" t="str">
            <v>NULL</v>
          </cell>
          <cell r="AB195">
            <v>442</v>
          </cell>
          <cell r="AD195">
            <v>4</v>
          </cell>
          <cell r="AE195" t="str">
            <v>NULL</v>
          </cell>
          <cell r="AF195">
            <v>4</v>
          </cell>
          <cell r="AG195">
            <v>4</v>
          </cell>
          <cell r="AH195" t="str">
            <v>NULL</v>
          </cell>
          <cell r="AI195">
            <v>4</v>
          </cell>
          <cell r="AJ195" t="str">
            <v>NULL</v>
          </cell>
          <cell r="AK195">
            <v>2</v>
          </cell>
          <cell r="AL195">
            <v>9</v>
          </cell>
        </row>
        <row r="196">
          <cell r="A196">
            <v>107330</v>
          </cell>
          <cell r="B196">
            <v>3803349</v>
          </cell>
          <cell r="C196" t="str">
            <v>St William's Catholic Primary School</v>
          </cell>
          <cell r="D196" t="str">
            <v>Yorkshire and the Humber</v>
          </cell>
          <cell r="E196" t="str">
            <v>North East, Yorkshire &amp; Humber</v>
          </cell>
          <cell r="F196" t="str">
            <v>Bradford</v>
          </cell>
          <cell r="G196" t="str">
            <v>Bradford West</v>
          </cell>
          <cell r="H196" t="str">
            <v>BD8 9RG</v>
          </cell>
          <cell r="I196" t="str">
            <v>Voluntary Aided School</v>
          </cell>
          <cell r="J196" t="str">
            <v>Primary</v>
          </cell>
          <cell r="K196" t="str">
            <v>Does not have a sixth form</v>
          </cell>
          <cell r="L196">
            <v>10006820</v>
          </cell>
          <cell r="M196">
            <v>42321</v>
          </cell>
          <cell r="N196">
            <v>42321</v>
          </cell>
          <cell r="O196" t="str">
            <v>Requires Improvement monitoring Visit 1</v>
          </cell>
          <cell r="P196" t="str">
            <v>Schools - S8</v>
          </cell>
          <cell r="Q196" t="str">
            <v>NULL</v>
          </cell>
          <cell r="R196" t="str">
            <v>NULL</v>
          </cell>
          <cell r="S196" t="str">
            <v>NULL</v>
          </cell>
          <cell r="T196" t="str">
            <v>NULL</v>
          </cell>
          <cell r="U196" t="str">
            <v>NULL</v>
          </cell>
          <cell r="V196" t="str">
            <v>NULL</v>
          </cell>
          <cell r="W196" t="str">
            <v>NULL</v>
          </cell>
          <cell r="X196" t="str">
            <v>NULL</v>
          </cell>
          <cell r="Y196" t="str">
            <v>NULL</v>
          </cell>
          <cell r="Z196" t="str">
            <v>NULL</v>
          </cell>
          <cell r="AB196">
            <v>221</v>
          </cell>
          <cell r="AD196">
            <v>3</v>
          </cell>
          <cell r="AE196" t="str">
            <v>NULL</v>
          </cell>
          <cell r="AF196">
            <v>3</v>
          </cell>
          <cell r="AG196">
            <v>3</v>
          </cell>
          <cell r="AH196" t="str">
            <v>NULL</v>
          </cell>
          <cell r="AI196">
            <v>3</v>
          </cell>
          <cell r="AJ196" t="str">
            <v>NULL</v>
          </cell>
          <cell r="AK196">
            <v>3</v>
          </cell>
          <cell r="AL196">
            <v>9</v>
          </cell>
        </row>
        <row r="197">
          <cell r="A197">
            <v>107334</v>
          </cell>
          <cell r="B197">
            <v>3803353</v>
          </cell>
          <cell r="C197" t="str">
            <v>Our Lady and St Brendan's Catholic Primary School</v>
          </cell>
          <cell r="D197" t="str">
            <v>Yorkshire and the Humber</v>
          </cell>
          <cell r="E197" t="str">
            <v>North East, Yorkshire &amp; Humber</v>
          </cell>
          <cell r="F197" t="str">
            <v>Bradford</v>
          </cell>
          <cell r="G197" t="str">
            <v>Bradford East</v>
          </cell>
          <cell r="H197" t="str">
            <v>BD10 0QA</v>
          </cell>
          <cell r="I197" t="str">
            <v>Voluntary Aided School</v>
          </cell>
          <cell r="J197" t="str">
            <v>Primary</v>
          </cell>
          <cell r="K197" t="str">
            <v>Does not have a sixth form</v>
          </cell>
          <cell r="L197">
            <v>10006821</v>
          </cell>
          <cell r="M197">
            <v>42331</v>
          </cell>
          <cell r="N197">
            <v>42331</v>
          </cell>
          <cell r="O197" t="str">
            <v>Requires Improvement monitoring Visit 1</v>
          </cell>
          <cell r="P197" t="str">
            <v>Schools - S8</v>
          </cell>
          <cell r="Q197" t="str">
            <v>NULL</v>
          </cell>
          <cell r="R197" t="str">
            <v>NULL</v>
          </cell>
          <cell r="S197" t="str">
            <v>NULL</v>
          </cell>
          <cell r="T197" t="str">
            <v>NULL</v>
          </cell>
          <cell r="U197" t="str">
            <v>NULL</v>
          </cell>
          <cell r="V197" t="str">
            <v>NULL</v>
          </cell>
          <cell r="W197" t="str">
            <v>NULL</v>
          </cell>
          <cell r="X197" t="str">
            <v>NULL</v>
          </cell>
          <cell r="Y197" t="str">
            <v>NULL</v>
          </cell>
          <cell r="Z197" t="str">
            <v>NULL</v>
          </cell>
          <cell r="AB197">
            <v>208</v>
          </cell>
          <cell r="AD197">
            <v>3</v>
          </cell>
          <cell r="AE197" t="str">
            <v>NULL</v>
          </cell>
          <cell r="AF197">
            <v>3</v>
          </cell>
          <cell r="AG197">
            <v>3</v>
          </cell>
          <cell r="AH197" t="str">
            <v>NULL</v>
          </cell>
          <cell r="AI197">
            <v>3</v>
          </cell>
          <cell r="AJ197" t="str">
            <v>NULL</v>
          </cell>
          <cell r="AK197">
            <v>2</v>
          </cell>
          <cell r="AL197">
            <v>9</v>
          </cell>
        </row>
        <row r="198">
          <cell r="A198">
            <v>107335</v>
          </cell>
          <cell r="B198">
            <v>3803354</v>
          </cell>
          <cell r="C198" t="str">
            <v>St Cuthbert and The First Martyrs' Catholic Primary School</v>
          </cell>
          <cell r="D198" t="str">
            <v>Yorkshire and the Humber</v>
          </cell>
          <cell r="E198" t="str">
            <v>North East, Yorkshire &amp; Humber</v>
          </cell>
          <cell r="F198" t="str">
            <v>Bradford</v>
          </cell>
          <cell r="G198" t="str">
            <v>Bradford West</v>
          </cell>
          <cell r="H198" t="str">
            <v>BD9 5AT</v>
          </cell>
          <cell r="I198" t="str">
            <v>Voluntary Aided School</v>
          </cell>
          <cell r="J198" t="str">
            <v>Primary</v>
          </cell>
          <cell r="K198" t="str">
            <v>Does not have a sixth form</v>
          </cell>
          <cell r="L198">
            <v>10003334</v>
          </cell>
          <cell r="M198">
            <v>42346</v>
          </cell>
          <cell r="N198">
            <v>42346</v>
          </cell>
          <cell r="O198" t="str">
            <v>Maintained Academy and School Short inspection</v>
          </cell>
          <cell r="P198" t="str">
            <v>Schools - Short inspection</v>
          </cell>
          <cell r="Q198" t="str">
            <v>NULL</v>
          </cell>
          <cell r="R198" t="str">
            <v>NULL</v>
          </cell>
          <cell r="S198" t="str">
            <v>NULL</v>
          </cell>
          <cell r="T198" t="str">
            <v>NULL</v>
          </cell>
          <cell r="U198" t="str">
            <v>NULL</v>
          </cell>
          <cell r="V198" t="str">
            <v>NULL</v>
          </cell>
          <cell r="W198" t="str">
            <v>NULL</v>
          </cell>
          <cell r="X198" t="str">
            <v>Yes</v>
          </cell>
          <cell r="Y198" t="str">
            <v>NULL</v>
          </cell>
          <cell r="Z198" t="str">
            <v>NULL</v>
          </cell>
          <cell r="AB198">
            <v>240</v>
          </cell>
          <cell r="AD198">
            <v>2</v>
          </cell>
          <cell r="AE198" t="str">
            <v>NULL</v>
          </cell>
          <cell r="AF198">
            <v>2</v>
          </cell>
          <cell r="AG198">
            <v>2</v>
          </cell>
          <cell r="AH198" t="str">
            <v>NULL</v>
          </cell>
          <cell r="AI198">
            <v>2</v>
          </cell>
          <cell r="AJ198" t="str">
            <v>NULL</v>
          </cell>
          <cell r="AK198">
            <v>8</v>
          </cell>
          <cell r="AL198" t="str">
            <v>NULL</v>
          </cell>
        </row>
        <row r="199">
          <cell r="A199">
            <v>107413</v>
          </cell>
          <cell r="B199">
            <v>3804100</v>
          </cell>
          <cell r="C199" t="str">
            <v>Carlton Bolling College</v>
          </cell>
          <cell r="D199" t="str">
            <v>Yorkshire and the Humber</v>
          </cell>
          <cell r="E199" t="str">
            <v>North East, Yorkshire &amp; Humber</v>
          </cell>
          <cell r="F199" t="str">
            <v>Bradford</v>
          </cell>
          <cell r="G199" t="str">
            <v>Bradford East</v>
          </cell>
          <cell r="H199" t="str">
            <v>BD3 0DU</v>
          </cell>
          <cell r="I199" t="str">
            <v>Community School</v>
          </cell>
          <cell r="J199" t="str">
            <v>Secondary</v>
          </cell>
          <cell r="K199" t="str">
            <v>Has a sixth form</v>
          </cell>
          <cell r="L199">
            <v>10005213</v>
          </cell>
          <cell r="M199">
            <v>42291</v>
          </cell>
          <cell r="N199">
            <v>42292</v>
          </cell>
          <cell r="O199" t="str">
            <v>Schools into Special Measures Visit 4</v>
          </cell>
          <cell r="P199" t="str">
            <v>Schools - S5</v>
          </cell>
          <cell r="Q199" t="str">
            <v>NULL</v>
          </cell>
          <cell r="R199">
            <v>3</v>
          </cell>
          <cell r="S199" t="str">
            <v>NULL</v>
          </cell>
          <cell r="T199">
            <v>3</v>
          </cell>
          <cell r="U199">
            <v>3</v>
          </cell>
          <cell r="V199">
            <v>3</v>
          </cell>
          <cell r="W199">
            <v>3</v>
          </cell>
          <cell r="X199" t="str">
            <v>Yes</v>
          </cell>
          <cell r="Y199" t="str">
            <v>NULL</v>
          </cell>
          <cell r="Z199">
            <v>3</v>
          </cell>
          <cell r="AB199">
            <v>1461</v>
          </cell>
          <cell r="AD199">
            <v>4</v>
          </cell>
          <cell r="AE199" t="str">
            <v>NULL</v>
          </cell>
          <cell r="AF199">
            <v>3</v>
          </cell>
          <cell r="AG199">
            <v>3</v>
          </cell>
          <cell r="AH199" t="str">
            <v>NULL</v>
          </cell>
          <cell r="AI199">
            <v>4</v>
          </cell>
          <cell r="AJ199" t="str">
            <v>NULL</v>
          </cell>
          <cell r="AK199" t="str">
            <v>NULL</v>
          </cell>
          <cell r="AL199" t="str">
            <v>NULL</v>
          </cell>
        </row>
        <row r="200">
          <cell r="A200">
            <v>107440</v>
          </cell>
          <cell r="B200">
            <v>3805401</v>
          </cell>
          <cell r="C200" t="str">
            <v>Hanson School</v>
          </cell>
          <cell r="D200" t="str">
            <v>Yorkshire and the Humber</v>
          </cell>
          <cell r="E200" t="str">
            <v>North East, Yorkshire &amp; Humber</v>
          </cell>
          <cell r="F200" t="str">
            <v>Bradford</v>
          </cell>
          <cell r="G200" t="str">
            <v>Bradford East</v>
          </cell>
          <cell r="H200" t="str">
            <v>BD2 1JP</v>
          </cell>
          <cell r="I200" t="str">
            <v>Foundation School</v>
          </cell>
          <cell r="J200" t="str">
            <v>Secondary</v>
          </cell>
          <cell r="K200" t="str">
            <v>Has a sixth form</v>
          </cell>
          <cell r="L200">
            <v>10005882</v>
          </cell>
          <cell r="M200">
            <v>42327</v>
          </cell>
          <cell r="N200">
            <v>42328</v>
          </cell>
          <cell r="O200" t="str">
            <v>Schools into Special Measures Visit 2</v>
          </cell>
          <cell r="P200" t="str">
            <v>Schools - S8</v>
          </cell>
          <cell r="Q200" t="str">
            <v>NULL</v>
          </cell>
          <cell r="R200" t="str">
            <v>NULL</v>
          </cell>
          <cell r="S200" t="str">
            <v>NULL</v>
          </cell>
          <cell r="T200" t="str">
            <v>NULL</v>
          </cell>
          <cell r="U200" t="str">
            <v>NULL</v>
          </cell>
          <cell r="V200" t="str">
            <v>NULL</v>
          </cell>
          <cell r="W200" t="str">
            <v>NULL</v>
          </cell>
          <cell r="X200" t="str">
            <v>NULL</v>
          </cell>
          <cell r="Y200" t="str">
            <v>NULL</v>
          </cell>
          <cell r="Z200" t="str">
            <v>NULL</v>
          </cell>
          <cell r="AB200">
            <v>1707</v>
          </cell>
          <cell r="AD200">
            <v>4</v>
          </cell>
          <cell r="AE200" t="str">
            <v>NULL</v>
          </cell>
          <cell r="AF200">
            <v>4</v>
          </cell>
          <cell r="AG200">
            <v>4</v>
          </cell>
          <cell r="AH200" t="str">
            <v>NULL</v>
          </cell>
          <cell r="AI200">
            <v>4</v>
          </cell>
          <cell r="AJ200" t="str">
            <v>NULL</v>
          </cell>
          <cell r="AK200">
            <v>9</v>
          </cell>
          <cell r="AL200">
            <v>3</v>
          </cell>
        </row>
        <row r="201">
          <cell r="A201">
            <v>107443</v>
          </cell>
          <cell r="B201">
            <v>3805404</v>
          </cell>
          <cell r="C201" t="str">
            <v>Laisterdyke Business and Enterprise College</v>
          </cell>
          <cell r="D201" t="str">
            <v>Yorkshire and the Humber</v>
          </cell>
          <cell r="E201" t="str">
            <v>North East, Yorkshire &amp; Humber</v>
          </cell>
          <cell r="F201" t="str">
            <v>Bradford</v>
          </cell>
          <cell r="G201" t="str">
            <v>Bradford East</v>
          </cell>
          <cell r="H201" t="str">
            <v>BD3 8HE</v>
          </cell>
          <cell r="I201" t="str">
            <v>Foundation School</v>
          </cell>
          <cell r="J201" t="str">
            <v>Secondary</v>
          </cell>
          <cell r="K201" t="str">
            <v>Has a sixth form</v>
          </cell>
          <cell r="L201">
            <v>10002170</v>
          </cell>
          <cell r="M201">
            <v>42276</v>
          </cell>
          <cell r="N201">
            <v>42277</v>
          </cell>
          <cell r="O201" t="str">
            <v>Requires Improvement S5 Reinspection Visit 1</v>
          </cell>
          <cell r="P201" t="str">
            <v>Schools - S5</v>
          </cell>
          <cell r="Q201" t="str">
            <v>NULL</v>
          </cell>
          <cell r="R201">
            <v>4</v>
          </cell>
          <cell r="S201" t="str">
            <v>SM</v>
          </cell>
          <cell r="T201">
            <v>4</v>
          </cell>
          <cell r="U201">
            <v>4</v>
          </cell>
          <cell r="V201">
            <v>3</v>
          </cell>
          <cell r="W201">
            <v>4</v>
          </cell>
          <cell r="X201" t="str">
            <v>Yes</v>
          </cell>
          <cell r="Y201" t="str">
            <v>NULL</v>
          </cell>
          <cell r="Z201">
            <v>3</v>
          </cell>
          <cell r="AB201">
            <v>1066</v>
          </cell>
          <cell r="AD201">
            <v>3</v>
          </cell>
          <cell r="AE201" t="str">
            <v>NULL</v>
          </cell>
          <cell r="AF201">
            <v>3</v>
          </cell>
          <cell r="AG201">
            <v>3</v>
          </cell>
          <cell r="AH201" t="str">
            <v>NULL</v>
          </cell>
          <cell r="AI201">
            <v>3</v>
          </cell>
          <cell r="AJ201" t="str">
            <v>NULL</v>
          </cell>
          <cell r="AK201" t="str">
            <v>NULL</v>
          </cell>
          <cell r="AL201" t="str">
            <v>NULL</v>
          </cell>
        </row>
        <row r="202">
          <cell r="A202">
            <v>107505</v>
          </cell>
          <cell r="B202">
            <v>3812050</v>
          </cell>
          <cell r="C202" t="str">
            <v>Holywell Green Primary School</v>
          </cell>
          <cell r="D202" t="str">
            <v>Yorkshire and the Humber</v>
          </cell>
          <cell r="E202" t="str">
            <v>North East, Yorkshire &amp; Humber</v>
          </cell>
          <cell r="F202" t="str">
            <v>Calderdale</v>
          </cell>
          <cell r="G202" t="str">
            <v>Calder Valley</v>
          </cell>
          <cell r="H202" t="str">
            <v>HX4 9AE</v>
          </cell>
          <cell r="I202" t="str">
            <v>Community School</v>
          </cell>
          <cell r="J202" t="str">
            <v>Primary</v>
          </cell>
          <cell r="K202" t="str">
            <v>Does not have a sixth form</v>
          </cell>
          <cell r="L202">
            <v>10001209</v>
          </cell>
          <cell r="M202">
            <v>42341</v>
          </cell>
          <cell r="N202">
            <v>42341</v>
          </cell>
          <cell r="O202" t="str">
            <v>Maintained Academy and School Short inspection</v>
          </cell>
          <cell r="P202" t="str">
            <v>Schools - Short inspection</v>
          </cell>
          <cell r="Q202" t="str">
            <v>NULL</v>
          </cell>
          <cell r="R202" t="str">
            <v>NULL</v>
          </cell>
          <cell r="S202" t="str">
            <v>NULL</v>
          </cell>
          <cell r="T202" t="str">
            <v>NULL</v>
          </cell>
          <cell r="U202" t="str">
            <v>NULL</v>
          </cell>
          <cell r="V202" t="str">
            <v>NULL</v>
          </cell>
          <cell r="W202" t="str">
            <v>NULL</v>
          </cell>
          <cell r="X202" t="str">
            <v>Yes</v>
          </cell>
          <cell r="Y202" t="str">
            <v>NULL</v>
          </cell>
          <cell r="Z202" t="str">
            <v>NULL</v>
          </cell>
          <cell r="AB202">
            <v>232</v>
          </cell>
          <cell r="AD202">
            <v>2</v>
          </cell>
          <cell r="AE202" t="str">
            <v>NULL</v>
          </cell>
          <cell r="AF202">
            <v>2</v>
          </cell>
          <cell r="AG202">
            <v>2</v>
          </cell>
          <cell r="AH202" t="str">
            <v>NULL</v>
          </cell>
          <cell r="AI202">
            <v>2</v>
          </cell>
          <cell r="AJ202" t="str">
            <v>NULL</v>
          </cell>
          <cell r="AK202">
            <v>2</v>
          </cell>
          <cell r="AL202">
            <v>9</v>
          </cell>
        </row>
        <row r="203">
          <cell r="A203">
            <v>107533</v>
          </cell>
          <cell r="B203">
            <v>3812087</v>
          </cell>
          <cell r="C203" t="str">
            <v>Cross Lane Primary and Nursery School</v>
          </cell>
          <cell r="D203" t="str">
            <v>Yorkshire and the Humber</v>
          </cell>
          <cell r="E203" t="str">
            <v>North East, Yorkshire &amp; Humber</v>
          </cell>
          <cell r="F203" t="str">
            <v>Calderdale</v>
          </cell>
          <cell r="G203" t="str">
            <v>Calder Valley</v>
          </cell>
          <cell r="H203" t="str">
            <v>HX5 0LP</v>
          </cell>
          <cell r="I203" t="str">
            <v>Community School</v>
          </cell>
          <cell r="J203" t="str">
            <v>Primary</v>
          </cell>
          <cell r="K203" t="str">
            <v>Does not have a sixth form</v>
          </cell>
          <cell r="L203">
            <v>10006732</v>
          </cell>
          <cell r="M203">
            <v>42268</v>
          </cell>
          <cell r="N203">
            <v>42268</v>
          </cell>
          <cell r="O203" t="str">
            <v>Requires Improvement monitoring Visit 1</v>
          </cell>
          <cell r="P203" t="str">
            <v>Schools - S8</v>
          </cell>
          <cell r="Q203" t="str">
            <v>NULL</v>
          </cell>
          <cell r="R203" t="str">
            <v>NULL</v>
          </cell>
          <cell r="S203" t="str">
            <v>NULL</v>
          </cell>
          <cell r="T203" t="str">
            <v>NULL</v>
          </cell>
          <cell r="U203" t="str">
            <v>NULL</v>
          </cell>
          <cell r="V203" t="str">
            <v>NULL</v>
          </cell>
          <cell r="W203" t="str">
            <v>NULL</v>
          </cell>
          <cell r="X203" t="str">
            <v>NULL</v>
          </cell>
          <cell r="Y203" t="str">
            <v>NULL</v>
          </cell>
          <cell r="Z203" t="str">
            <v>NULL</v>
          </cell>
          <cell r="AB203">
            <v>315</v>
          </cell>
          <cell r="AD203">
            <v>3</v>
          </cell>
          <cell r="AE203" t="str">
            <v>NULL</v>
          </cell>
          <cell r="AF203">
            <v>3</v>
          </cell>
          <cell r="AG203">
            <v>3</v>
          </cell>
          <cell r="AH203" t="str">
            <v>NULL</v>
          </cell>
          <cell r="AI203">
            <v>3</v>
          </cell>
          <cell r="AJ203" t="str">
            <v>NULL</v>
          </cell>
          <cell r="AK203">
            <v>3</v>
          </cell>
          <cell r="AL203">
            <v>9</v>
          </cell>
        </row>
        <row r="204">
          <cell r="A204">
            <v>107535</v>
          </cell>
          <cell r="B204">
            <v>3813001</v>
          </cell>
          <cell r="C204" t="str">
            <v>Christ Church Pellon CofE VC Primary School</v>
          </cell>
          <cell r="D204" t="str">
            <v>Yorkshire and the Humber</v>
          </cell>
          <cell r="E204" t="str">
            <v>North East, Yorkshire &amp; Humber</v>
          </cell>
          <cell r="F204" t="str">
            <v>Calderdale</v>
          </cell>
          <cell r="G204" t="str">
            <v>Halifax</v>
          </cell>
          <cell r="H204" t="str">
            <v>HX2 0QQ</v>
          </cell>
          <cell r="I204" t="str">
            <v>Voluntary Controlled School</v>
          </cell>
          <cell r="J204" t="str">
            <v>Primary</v>
          </cell>
          <cell r="K204" t="str">
            <v>Does not have a sixth form</v>
          </cell>
          <cell r="L204">
            <v>10006737</v>
          </cell>
          <cell r="M204">
            <v>42297</v>
          </cell>
          <cell r="N204">
            <v>42297</v>
          </cell>
          <cell r="O204" t="str">
            <v>Requires Improvement monitoring Visit 1</v>
          </cell>
          <cell r="P204" t="str">
            <v>Schools - S8</v>
          </cell>
          <cell r="Q204" t="str">
            <v>NULL</v>
          </cell>
          <cell r="R204" t="str">
            <v>NULL</v>
          </cell>
          <cell r="S204" t="str">
            <v>NULL</v>
          </cell>
          <cell r="T204" t="str">
            <v>NULL</v>
          </cell>
          <cell r="U204" t="str">
            <v>NULL</v>
          </cell>
          <cell r="V204" t="str">
            <v>NULL</v>
          </cell>
          <cell r="W204" t="str">
            <v>NULL</v>
          </cell>
          <cell r="X204" t="str">
            <v>NULL</v>
          </cell>
          <cell r="Y204" t="str">
            <v>NULL</v>
          </cell>
          <cell r="Z204" t="str">
            <v>NULL</v>
          </cell>
          <cell r="AB204">
            <v>192</v>
          </cell>
          <cell r="AD204">
            <v>3</v>
          </cell>
          <cell r="AE204" t="str">
            <v>NULL</v>
          </cell>
          <cell r="AF204">
            <v>3</v>
          </cell>
          <cell r="AG204">
            <v>3</v>
          </cell>
          <cell r="AH204" t="str">
            <v>NULL</v>
          </cell>
          <cell r="AI204">
            <v>3</v>
          </cell>
          <cell r="AJ204" t="str">
            <v>NULL</v>
          </cell>
          <cell r="AK204">
            <v>2</v>
          </cell>
          <cell r="AL204">
            <v>9</v>
          </cell>
        </row>
        <row r="205">
          <cell r="A205">
            <v>107562</v>
          </cell>
          <cell r="B205">
            <v>3814022</v>
          </cell>
          <cell r="C205" t="str">
            <v>Calder High School, A Specialist Technology College</v>
          </cell>
          <cell r="D205" t="str">
            <v>Yorkshire and the Humber</v>
          </cell>
          <cell r="E205" t="str">
            <v>North East, Yorkshire &amp; Humber</v>
          </cell>
          <cell r="F205" t="str">
            <v>Calderdale</v>
          </cell>
          <cell r="G205" t="str">
            <v>Calder Valley</v>
          </cell>
          <cell r="H205" t="str">
            <v>HX7 5QN</v>
          </cell>
          <cell r="I205" t="str">
            <v>Foundation School</v>
          </cell>
          <cell r="J205" t="str">
            <v>Secondary</v>
          </cell>
          <cell r="K205" t="str">
            <v>Has a sixth form</v>
          </cell>
          <cell r="L205">
            <v>10006730</v>
          </cell>
          <cell r="M205">
            <v>42290</v>
          </cell>
          <cell r="N205">
            <v>42290</v>
          </cell>
          <cell r="O205" t="str">
            <v>Requires Improvement monitoring Visit 1</v>
          </cell>
          <cell r="P205" t="str">
            <v>Schools - S8</v>
          </cell>
          <cell r="Q205" t="str">
            <v>NULL</v>
          </cell>
          <cell r="R205" t="str">
            <v>NULL</v>
          </cell>
          <cell r="S205" t="str">
            <v>NULL</v>
          </cell>
          <cell r="T205" t="str">
            <v>NULL</v>
          </cell>
          <cell r="U205" t="str">
            <v>NULL</v>
          </cell>
          <cell r="V205" t="str">
            <v>NULL</v>
          </cell>
          <cell r="W205" t="str">
            <v>NULL</v>
          </cell>
          <cell r="X205" t="str">
            <v>NULL</v>
          </cell>
          <cell r="Y205" t="str">
            <v>NULL</v>
          </cell>
          <cell r="Z205" t="str">
            <v>NULL</v>
          </cell>
          <cell r="AB205">
            <v>1196</v>
          </cell>
          <cell r="AD205">
            <v>3</v>
          </cell>
          <cell r="AE205" t="str">
            <v>NULL</v>
          </cell>
          <cell r="AF205">
            <v>3</v>
          </cell>
          <cell r="AG205">
            <v>3</v>
          </cell>
          <cell r="AH205" t="str">
            <v>NULL</v>
          </cell>
          <cell r="AI205">
            <v>3</v>
          </cell>
          <cell r="AJ205" t="str">
            <v>NULL</v>
          </cell>
          <cell r="AK205">
            <v>9</v>
          </cell>
          <cell r="AL205">
            <v>3</v>
          </cell>
        </row>
        <row r="206">
          <cell r="A206">
            <v>107647</v>
          </cell>
          <cell r="B206">
            <v>3822076</v>
          </cell>
          <cell r="C206" t="str">
            <v>Wellhouse Junior and Infant School</v>
          </cell>
          <cell r="D206" t="str">
            <v>Yorkshire and the Humber</v>
          </cell>
          <cell r="E206" t="str">
            <v>North East, Yorkshire &amp; Humber</v>
          </cell>
          <cell r="F206" t="str">
            <v>Kirklees</v>
          </cell>
          <cell r="G206" t="str">
            <v>Colne Valley</v>
          </cell>
          <cell r="H206" t="str">
            <v>HD7 4ES</v>
          </cell>
          <cell r="I206" t="str">
            <v>Community School</v>
          </cell>
          <cell r="J206" t="str">
            <v>Primary</v>
          </cell>
          <cell r="K206" t="str">
            <v>Does not have a sixth form</v>
          </cell>
          <cell r="L206">
            <v>10000476</v>
          </cell>
          <cell r="M206">
            <v>42339</v>
          </cell>
          <cell r="N206">
            <v>42339</v>
          </cell>
          <cell r="O206" t="str">
            <v>Maintained Academy and School Short inspection</v>
          </cell>
          <cell r="P206" t="str">
            <v>Schools - Short inspection</v>
          </cell>
          <cell r="Q206" t="str">
            <v>NULL</v>
          </cell>
          <cell r="R206" t="str">
            <v>NULL</v>
          </cell>
          <cell r="S206" t="str">
            <v>NULL</v>
          </cell>
          <cell r="T206" t="str">
            <v>NULL</v>
          </cell>
          <cell r="U206" t="str">
            <v>NULL</v>
          </cell>
          <cell r="V206" t="str">
            <v>NULL</v>
          </cell>
          <cell r="W206" t="str">
            <v>NULL</v>
          </cell>
          <cell r="X206" t="str">
            <v>Yes</v>
          </cell>
          <cell r="Y206" t="str">
            <v>NULL</v>
          </cell>
          <cell r="Z206" t="str">
            <v>NULL</v>
          </cell>
          <cell r="AB206">
            <v>75</v>
          </cell>
          <cell r="AD206">
            <v>2</v>
          </cell>
          <cell r="AE206" t="str">
            <v>NULL</v>
          </cell>
          <cell r="AF206">
            <v>2</v>
          </cell>
          <cell r="AG206">
            <v>2</v>
          </cell>
          <cell r="AH206" t="str">
            <v>NULL</v>
          </cell>
          <cell r="AI206">
            <v>2</v>
          </cell>
          <cell r="AJ206" t="str">
            <v>NULL</v>
          </cell>
          <cell r="AK206">
            <v>8</v>
          </cell>
          <cell r="AL206" t="str">
            <v>NULL</v>
          </cell>
        </row>
        <row r="207">
          <cell r="A207">
            <v>107667</v>
          </cell>
          <cell r="B207">
            <v>3822100</v>
          </cell>
          <cell r="C207" t="str">
            <v>Hartshead Junior and Infant School</v>
          </cell>
          <cell r="D207" t="str">
            <v>Yorkshire and the Humber</v>
          </cell>
          <cell r="E207" t="str">
            <v>North East, Yorkshire &amp; Humber</v>
          </cell>
          <cell r="F207" t="str">
            <v>Kirklees</v>
          </cell>
          <cell r="G207" t="str">
            <v>Batley and Spen</v>
          </cell>
          <cell r="H207" t="str">
            <v>WF15 8AW</v>
          </cell>
          <cell r="I207" t="str">
            <v>Community School</v>
          </cell>
          <cell r="J207" t="str">
            <v>Primary</v>
          </cell>
          <cell r="K207" t="str">
            <v>Does not have a sixth form</v>
          </cell>
          <cell r="L207">
            <v>10003657</v>
          </cell>
          <cell r="M207">
            <v>42339</v>
          </cell>
          <cell r="N207">
            <v>42339</v>
          </cell>
          <cell r="O207" t="str">
            <v>Maintained Academy and School Short inspection</v>
          </cell>
          <cell r="P207" t="str">
            <v>Schools - Short inspection</v>
          </cell>
          <cell r="Q207" t="str">
            <v>NULL</v>
          </cell>
          <cell r="R207" t="str">
            <v>NULL</v>
          </cell>
          <cell r="S207" t="str">
            <v>NULL</v>
          </cell>
          <cell r="T207" t="str">
            <v>NULL</v>
          </cell>
          <cell r="U207" t="str">
            <v>NULL</v>
          </cell>
          <cell r="V207" t="str">
            <v>NULL</v>
          </cell>
          <cell r="W207" t="str">
            <v>NULL</v>
          </cell>
          <cell r="X207" t="str">
            <v>Yes</v>
          </cell>
          <cell r="Y207" t="str">
            <v>NULL</v>
          </cell>
          <cell r="Z207" t="str">
            <v>NULL</v>
          </cell>
          <cell r="AB207">
            <v>94</v>
          </cell>
          <cell r="AD207">
            <v>2</v>
          </cell>
          <cell r="AE207" t="str">
            <v>NULL</v>
          </cell>
          <cell r="AF207">
            <v>2</v>
          </cell>
          <cell r="AG207">
            <v>2</v>
          </cell>
          <cell r="AH207" t="str">
            <v>NULL</v>
          </cell>
          <cell r="AI207">
            <v>3</v>
          </cell>
          <cell r="AJ207" t="str">
            <v>NULL</v>
          </cell>
          <cell r="AK207">
            <v>2</v>
          </cell>
          <cell r="AL207">
            <v>9</v>
          </cell>
        </row>
        <row r="208">
          <cell r="A208">
            <v>107678</v>
          </cell>
          <cell r="B208">
            <v>3822122</v>
          </cell>
          <cell r="C208" t="str">
            <v>Lydgate Junior and Infant School</v>
          </cell>
          <cell r="D208" t="str">
            <v>Yorkshire and the Humber</v>
          </cell>
          <cell r="E208" t="str">
            <v>North East, Yorkshire &amp; Humber</v>
          </cell>
          <cell r="F208" t="str">
            <v>Kirklees</v>
          </cell>
          <cell r="G208" t="str">
            <v>Batley and Spen</v>
          </cell>
          <cell r="H208" t="str">
            <v>WF17 6EY</v>
          </cell>
          <cell r="I208" t="str">
            <v>Community School</v>
          </cell>
          <cell r="J208" t="str">
            <v>Primary</v>
          </cell>
          <cell r="K208" t="str">
            <v>Does not have a sixth form</v>
          </cell>
          <cell r="L208">
            <v>10000520</v>
          </cell>
          <cell r="M208">
            <v>42283</v>
          </cell>
          <cell r="N208">
            <v>42283</v>
          </cell>
          <cell r="O208" t="str">
            <v>Maintained Academy and School Short inspection</v>
          </cell>
          <cell r="P208" t="str">
            <v>Schools - Short inspection</v>
          </cell>
          <cell r="Q208" t="str">
            <v>NULL</v>
          </cell>
          <cell r="R208" t="str">
            <v>NULL</v>
          </cell>
          <cell r="S208" t="str">
            <v>NULL</v>
          </cell>
          <cell r="T208" t="str">
            <v>NULL</v>
          </cell>
          <cell r="U208" t="str">
            <v>NULL</v>
          </cell>
          <cell r="V208" t="str">
            <v>NULL</v>
          </cell>
          <cell r="W208" t="str">
            <v>NULL</v>
          </cell>
          <cell r="X208" t="str">
            <v>Yes</v>
          </cell>
          <cell r="Y208" t="str">
            <v>NULL</v>
          </cell>
          <cell r="Z208" t="str">
            <v>NULL</v>
          </cell>
          <cell r="AB208">
            <v>277</v>
          </cell>
          <cell r="AD208">
            <v>2</v>
          </cell>
          <cell r="AE208" t="str">
            <v>NULL</v>
          </cell>
          <cell r="AF208">
            <v>2</v>
          </cell>
          <cell r="AG208">
            <v>2</v>
          </cell>
          <cell r="AH208" t="str">
            <v>NULL</v>
          </cell>
          <cell r="AI208">
            <v>2</v>
          </cell>
          <cell r="AJ208" t="str">
            <v>NULL</v>
          </cell>
          <cell r="AK208">
            <v>2</v>
          </cell>
          <cell r="AL208">
            <v>9</v>
          </cell>
        </row>
        <row r="209">
          <cell r="A209">
            <v>107716</v>
          </cell>
          <cell r="B209">
            <v>3823026</v>
          </cell>
          <cell r="C209" t="str">
            <v>Lepton Church of England Voluntary Controlled Junior, Infant and Nursery School</v>
          </cell>
          <cell r="D209" t="str">
            <v>Yorkshire and the Humber</v>
          </cell>
          <cell r="E209" t="str">
            <v>North East, Yorkshire &amp; Humber</v>
          </cell>
          <cell r="F209" t="str">
            <v>Kirklees</v>
          </cell>
          <cell r="G209" t="str">
            <v>Huddersfield</v>
          </cell>
          <cell r="H209" t="str">
            <v>HD8 0DE</v>
          </cell>
          <cell r="I209" t="str">
            <v>Voluntary Controlled School</v>
          </cell>
          <cell r="J209" t="str">
            <v>Primary</v>
          </cell>
          <cell r="K209" t="str">
            <v>Does not have a sixth form</v>
          </cell>
          <cell r="L209">
            <v>10002113</v>
          </cell>
          <cell r="M209">
            <v>42341</v>
          </cell>
          <cell r="N209">
            <v>42342</v>
          </cell>
          <cell r="O209" t="str">
            <v>Requires Improvement S5 Reinspection Visit 1</v>
          </cell>
          <cell r="P209" t="str">
            <v>Schools - S5</v>
          </cell>
          <cell r="Q209" t="str">
            <v>NULL</v>
          </cell>
          <cell r="R209">
            <v>2</v>
          </cell>
          <cell r="S209" t="str">
            <v>NULL</v>
          </cell>
          <cell r="T209">
            <v>2</v>
          </cell>
          <cell r="U209">
            <v>2</v>
          </cell>
          <cell r="V209">
            <v>2</v>
          </cell>
          <cell r="W209">
            <v>2</v>
          </cell>
          <cell r="X209" t="str">
            <v>Yes</v>
          </cell>
          <cell r="Y209">
            <v>3</v>
          </cell>
          <cell r="Z209" t="str">
            <v>NULL</v>
          </cell>
          <cell r="AB209">
            <v>239</v>
          </cell>
          <cell r="AD209">
            <v>3</v>
          </cell>
          <cell r="AE209" t="str">
            <v>NULL</v>
          </cell>
          <cell r="AF209">
            <v>3</v>
          </cell>
          <cell r="AG209">
            <v>3</v>
          </cell>
          <cell r="AH209" t="str">
            <v>NULL</v>
          </cell>
          <cell r="AI209">
            <v>3</v>
          </cell>
          <cell r="AJ209" t="str">
            <v>NULL</v>
          </cell>
          <cell r="AK209" t="str">
            <v>NULL</v>
          </cell>
          <cell r="AL209" t="str">
            <v>NULL</v>
          </cell>
        </row>
        <row r="210">
          <cell r="A210">
            <v>107758</v>
          </cell>
          <cell r="B210">
            <v>3824019</v>
          </cell>
          <cell r="C210" t="str">
            <v>Almondbury Community School</v>
          </cell>
          <cell r="D210" t="str">
            <v>Yorkshire and the Humber</v>
          </cell>
          <cell r="E210" t="str">
            <v>North East, Yorkshire &amp; Humber</v>
          </cell>
          <cell r="F210" t="str">
            <v>Kirklees</v>
          </cell>
          <cell r="G210" t="str">
            <v>Huddersfield</v>
          </cell>
          <cell r="H210" t="str">
            <v>HD5 8PQ</v>
          </cell>
          <cell r="I210" t="str">
            <v>Community School</v>
          </cell>
          <cell r="J210" t="str">
            <v>All Through</v>
          </cell>
          <cell r="K210" t="str">
            <v>Does not have a sixth form</v>
          </cell>
          <cell r="L210">
            <v>10007783</v>
          </cell>
          <cell r="M210">
            <v>42313</v>
          </cell>
          <cell r="N210">
            <v>42313</v>
          </cell>
          <cell r="O210" t="str">
            <v>Requires Improvement monitoring Visit 1</v>
          </cell>
          <cell r="P210" t="str">
            <v>Schools - S8</v>
          </cell>
          <cell r="Q210" t="str">
            <v>NULL</v>
          </cell>
          <cell r="R210" t="str">
            <v>NULL</v>
          </cell>
          <cell r="S210" t="str">
            <v>NULL</v>
          </cell>
          <cell r="T210" t="str">
            <v>NULL</v>
          </cell>
          <cell r="U210" t="str">
            <v>NULL</v>
          </cell>
          <cell r="V210" t="str">
            <v>NULL</v>
          </cell>
          <cell r="W210" t="str">
            <v>NULL</v>
          </cell>
          <cell r="X210" t="str">
            <v>NULL</v>
          </cell>
          <cell r="Y210" t="str">
            <v>NULL</v>
          </cell>
          <cell r="Z210" t="str">
            <v>NULL</v>
          </cell>
          <cell r="AB210">
            <v>694</v>
          </cell>
          <cell r="AD210">
            <v>3</v>
          </cell>
          <cell r="AE210" t="str">
            <v>NULL</v>
          </cell>
          <cell r="AF210">
            <v>3</v>
          </cell>
          <cell r="AG210">
            <v>3</v>
          </cell>
          <cell r="AH210" t="str">
            <v>NULL</v>
          </cell>
          <cell r="AI210">
            <v>3</v>
          </cell>
          <cell r="AJ210" t="str">
            <v>NULL</v>
          </cell>
          <cell r="AK210">
            <v>2</v>
          </cell>
          <cell r="AL210">
            <v>9</v>
          </cell>
        </row>
        <row r="211">
          <cell r="A211">
            <v>107763</v>
          </cell>
          <cell r="B211">
            <v>3824038</v>
          </cell>
          <cell r="C211" t="str">
            <v>Honley High School</v>
          </cell>
          <cell r="D211" t="str">
            <v>Yorkshire and the Humber</v>
          </cell>
          <cell r="E211" t="str">
            <v>North East, Yorkshire &amp; Humber</v>
          </cell>
          <cell r="F211" t="str">
            <v>Kirklees</v>
          </cell>
          <cell r="G211" t="str">
            <v>Colne Valley</v>
          </cell>
          <cell r="H211" t="str">
            <v>HD9 6QJ</v>
          </cell>
          <cell r="I211" t="str">
            <v>Foundation School</v>
          </cell>
          <cell r="J211" t="str">
            <v>Secondary</v>
          </cell>
          <cell r="K211" t="str">
            <v>Does not have a sixth form</v>
          </cell>
          <cell r="L211">
            <v>10002114</v>
          </cell>
          <cell r="M211">
            <v>42291</v>
          </cell>
          <cell r="N211">
            <v>42292</v>
          </cell>
          <cell r="O211" t="str">
            <v>Requires Improvement S5 Reinspection Visit 1</v>
          </cell>
          <cell r="P211" t="str">
            <v>Schools - S5</v>
          </cell>
          <cell r="Q211" t="str">
            <v>NULL</v>
          </cell>
          <cell r="R211">
            <v>2</v>
          </cell>
          <cell r="S211" t="str">
            <v>NULL</v>
          </cell>
          <cell r="T211">
            <v>2</v>
          </cell>
          <cell r="U211">
            <v>2</v>
          </cell>
          <cell r="V211">
            <v>2</v>
          </cell>
          <cell r="W211">
            <v>2</v>
          </cell>
          <cell r="X211" t="str">
            <v>Yes</v>
          </cell>
          <cell r="Y211" t="str">
            <v>NULL</v>
          </cell>
          <cell r="Z211" t="str">
            <v>NULL</v>
          </cell>
          <cell r="AB211">
            <v>1212</v>
          </cell>
          <cell r="AD211">
            <v>3</v>
          </cell>
          <cell r="AE211" t="str">
            <v>NULL</v>
          </cell>
          <cell r="AF211">
            <v>3</v>
          </cell>
          <cell r="AG211">
            <v>3</v>
          </cell>
          <cell r="AH211" t="str">
            <v>NULL</v>
          </cell>
          <cell r="AI211">
            <v>2</v>
          </cell>
          <cell r="AJ211" t="str">
            <v>NULL</v>
          </cell>
          <cell r="AK211" t="str">
            <v>NULL</v>
          </cell>
          <cell r="AL211" t="str">
            <v>NULL</v>
          </cell>
        </row>
        <row r="212">
          <cell r="A212">
            <v>107767</v>
          </cell>
          <cell r="B212">
            <v>3824044</v>
          </cell>
          <cell r="C212" t="str">
            <v>Upper Batley High School</v>
          </cell>
          <cell r="D212" t="str">
            <v>Yorkshire and the Humber</v>
          </cell>
          <cell r="E212" t="str">
            <v>North East, Yorkshire &amp; Humber</v>
          </cell>
          <cell r="F212" t="str">
            <v>Kirklees</v>
          </cell>
          <cell r="G212" t="str">
            <v>Batley and Spen</v>
          </cell>
          <cell r="H212" t="str">
            <v>WF17 0BJ</v>
          </cell>
          <cell r="I212" t="str">
            <v>Community School</v>
          </cell>
          <cell r="J212" t="str">
            <v>Secondary</v>
          </cell>
          <cell r="K212" t="str">
            <v>Does not have a sixth form</v>
          </cell>
          <cell r="L212">
            <v>10005394</v>
          </cell>
          <cell r="M212">
            <v>42353</v>
          </cell>
          <cell r="N212">
            <v>42354</v>
          </cell>
          <cell r="O212" t="str">
            <v>Schools with Serious Weaknesses Visit 3</v>
          </cell>
          <cell r="P212" t="str">
            <v>Schools - S5</v>
          </cell>
          <cell r="Q212" t="str">
            <v>NULL</v>
          </cell>
          <cell r="R212">
            <v>2</v>
          </cell>
          <cell r="S212" t="str">
            <v>NULL</v>
          </cell>
          <cell r="T212">
            <v>2</v>
          </cell>
          <cell r="U212">
            <v>2</v>
          </cell>
          <cell r="V212">
            <v>2</v>
          </cell>
          <cell r="W212">
            <v>2</v>
          </cell>
          <cell r="X212" t="str">
            <v>Yes</v>
          </cell>
          <cell r="Y212" t="str">
            <v>NULL</v>
          </cell>
          <cell r="Z212" t="str">
            <v>NULL</v>
          </cell>
          <cell r="AB212">
            <v>526</v>
          </cell>
          <cell r="AD212">
            <v>4</v>
          </cell>
          <cell r="AE212" t="str">
            <v>NULL</v>
          </cell>
          <cell r="AF212">
            <v>4</v>
          </cell>
          <cell r="AG212">
            <v>4</v>
          </cell>
          <cell r="AH212" t="str">
            <v>NULL</v>
          </cell>
          <cell r="AI212">
            <v>3</v>
          </cell>
          <cell r="AJ212" t="str">
            <v>NULL</v>
          </cell>
          <cell r="AK212">
            <v>9</v>
          </cell>
          <cell r="AL212">
            <v>9</v>
          </cell>
        </row>
        <row r="213">
          <cell r="A213">
            <v>107797</v>
          </cell>
          <cell r="B213">
            <v>3827001</v>
          </cell>
          <cell r="C213" t="str">
            <v>Longley School</v>
          </cell>
          <cell r="D213" t="str">
            <v>Yorkshire and the Humber</v>
          </cell>
          <cell r="E213" t="str">
            <v>North East, Yorkshire &amp; Humber</v>
          </cell>
          <cell r="F213" t="str">
            <v>Kirklees</v>
          </cell>
          <cell r="G213" t="str">
            <v>Huddersfield</v>
          </cell>
          <cell r="H213" t="str">
            <v>HD5 8JE</v>
          </cell>
          <cell r="I213" t="str">
            <v>Community Special School</v>
          </cell>
          <cell r="J213" t="str">
            <v>Not Applicable</v>
          </cell>
          <cell r="K213" t="str">
            <v>Not applicable</v>
          </cell>
          <cell r="L213">
            <v>10002120</v>
          </cell>
          <cell r="M213">
            <v>42276</v>
          </cell>
          <cell r="N213">
            <v>42277</v>
          </cell>
          <cell r="O213" t="str">
            <v>Requires Improvement S5 Reinspection Visit 1</v>
          </cell>
          <cell r="P213" t="str">
            <v>Schools - S5</v>
          </cell>
          <cell r="Q213" t="str">
            <v>NULL</v>
          </cell>
          <cell r="R213">
            <v>3</v>
          </cell>
          <cell r="S213" t="str">
            <v>NULL</v>
          </cell>
          <cell r="T213">
            <v>3</v>
          </cell>
          <cell r="U213">
            <v>3</v>
          </cell>
          <cell r="V213">
            <v>2</v>
          </cell>
          <cell r="W213">
            <v>3</v>
          </cell>
          <cell r="X213" t="str">
            <v>Yes</v>
          </cell>
          <cell r="Y213" t="str">
            <v>NULL</v>
          </cell>
          <cell r="Z213" t="str">
            <v>NULL</v>
          </cell>
          <cell r="AB213">
            <v>140</v>
          </cell>
          <cell r="AD213">
            <v>3</v>
          </cell>
          <cell r="AE213" t="str">
            <v>NULL</v>
          </cell>
          <cell r="AF213">
            <v>3</v>
          </cell>
          <cell r="AG213">
            <v>3</v>
          </cell>
          <cell r="AH213" t="str">
            <v>NULL</v>
          </cell>
          <cell r="AI213">
            <v>3</v>
          </cell>
          <cell r="AJ213" t="str">
            <v>NULL</v>
          </cell>
          <cell r="AK213" t="str">
            <v>NULL</v>
          </cell>
          <cell r="AL213" t="str">
            <v>NULL</v>
          </cell>
        </row>
        <row r="214">
          <cell r="A214">
            <v>107823</v>
          </cell>
          <cell r="B214">
            <v>3832292</v>
          </cell>
          <cell r="C214" t="str">
            <v>Hill Top Primary School</v>
          </cell>
          <cell r="D214" t="str">
            <v>Yorkshire and the Humber</v>
          </cell>
          <cell r="E214" t="str">
            <v>North East, Yorkshire &amp; Humber</v>
          </cell>
          <cell r="F214" t="str">
            <v>Leeds</v>
          </cell>
          <cell r="G214" t="str">
            <v>Morley and Outwood</v>
          </cell>
          <cell r="H214" t="str">
            <v>WF3 1HD</v>
          </cell>
          <cell r="I214" t="str">
            <v>Community School</v>
          </cell>
          <cell r="J214" t="str">
            <v>Primary</v>
          </cell>
          <cell r="K214" t="str">
            <v>Does not have a sixth form</v>
          </cell>
          <cell r="L214">
            <v>10001533</v>
          </cell>
          <cell r="M214">
            <v>42290</v>
          </cell>
          <cell r="N214">
            <v>42290</v>
          </cell>
          <cell r="O214" t="str">
            <v>Maintained Academy and School Short inspection</v>
          </cell>
          <cell r="P214" t="str">
            <v>Schools - Short inspection</v>
          </cell>
          <cell r="Q214" t="str">
            <v>NULL</v>
          </cell>
          <cell r="R214" t="str">
            <v>NULL</v>
          </cell>
          <cell r="S214" t="str">
            <v>NULL</v>
          </cell>
          <cell r="T214" t="str">
            <v>NULL</v>
          </cell>
          <cell r="U214" t="str">
            <v>NULL</v>
          </cell>
          <cell r="V214" t="str">
            <v>NULL</v>
          </cell>
          <cell r="W214" t="str">
            <v>NULL</v>
          </cell>
          <cell r="X214" t="str">
            <v>Yes</v>
          </cell>
          <cell r="Y214" t="str">
            <v>NULL</v>
          </cell>
          <cell r="Z214" t="str">
            <v>NULL</v>
          </cell>
          <cell r="AB214">
            <v>247</v>
          </cell>
          <cell r="AD214">
            <v>2</v>
          </cell>
          <cell r="AE214" t="str">
            <v>NULL</v>
          </cell>
          <cell r="AF214">
            <v>2</v>
          </cell>
          <cell r="AG214">
            <v>2</v>
          </cell>
          <cell r="AH214" t="str">
            <v>NULL</v>
          </cell>
          <cell r="AI214">
            <v>2</v>
          </cell>
          <cell r="AJ214" t="str">
            <v>NULL</v>
          </cell>
          <cell r="AK214">
            <v>2</v>
          </cell>
          <cell r="AL214">
            <v>9</v>
          </cell>
        </row>
        <row r="215">
          <cell r="A215">
            <v>107843</v>
          </cell>
          <cell r="B215">
            <v>3832328</v>
          </cell>
          <cell r="C215" t="str">
            <v>Swillington Primary School</v>
          </cell>
          <cell r="D215" t="str">
            <v>Yorkshire and the Humber</v>
          </cell>
          <cell r="E215" t="str">
            <v>North East, Yorkshire &amp; Humber</v>
          </cell>
          <cell r="F215" t="str">
            <v>Leeds</v>
          </cell>
          <cell r="G215" t="str">
            <v>Elmet and Rothwell</v>
          </cell>
          <cell r="H215" t="str">
            <v>LS26 8DX</v>
          </cell>
          <cell r="I215" t="str">
            <v>Foundation School</v>
          </cell>
          <cell r="J215" t="str">
            <v>Primary</v>
          </cell>
          <cell r="K215" t="str">
            <v>Does not have a sixth form</v>
          </cell>
          <cell r="L215">
            <v>10002099</v>
          </cell>
          <cell r="M215">
            <v>42319</v>
          </cell>
          <cell r="N215">
            <v>42320</v>
          </cell>
          <cell r="O215" t="str">
            <v>Requires Improvement S5 Reinspection Visit 1</v>
          </cell>
          <cell r="P215" t="str">
            <v>Schools - S5</v>
          </cell>
          <cell r="Q215" t="str">
            <v>NULL</v>
          </cell>
          <cell r="R215">
            <v>2</v>
          </cell>
          <cell r="S215" t="str">
            <v>NULL</v>
          </cell>
          <cell r="T215">
            <v>2</v>
          </cell>
          <cell r="U215">
            <v>2</v>
          </cell>
          <cell r="V215">
            <v>2</v>
          </cell>
          <cell r="W215">
            <v>2</v>
          </cell>
          <cell r="X215" t="str">
            <v>Yes</v>
          </cell>
          <cell r="Y215">
            <v>2</v>
          </cell>
          <cell r="Z215" t="str">
            <v>NULL</v>
          </cell>
          <cell r="AB215">
            <v>228</v>
          </cell>
          <cell r="AD215">
            <v>3</v>
          </cell>
          <cell r="AE215" t="str">
            <v>NULL</v>
          </cell>
          <cell r="AF215">
            <v>3</v>
          </cell>
          <cell r="AG215">
            <v>3</v>
          </cell>
          <cell r="AH215" t="str">
            <v>NULL</v>
          </cell>
          <cell r="AI215">
            <v>3</v>
          </cell>
          <cell r="AJ215" t="str">
            <v>NULL</v>
          </cell>
          <cell r="AK215" t="str">
            <v>NULL</v>
          </cell>
          <cell r="AL215" t="str">
            <v>NULL</v>
          </cell>
        </row>
        <row r="216">
          <cell r="A216">
            <v>107889</v>
          </cell>
          <cell r="B216">
            <v>3832413</v>
          </cell>
          <cell r="C216" t="str">
            <v>Quarry Mount Primary School</v>
          </cell>
          <cell r="D216" t="str">
            <v>Yorkshire and the Humber</v>
          </cell>
          <cell r="E216" t="str">
            <v>North East, Yorkshire &amp; Humber</v>
          </cell>
          <cell r="F216" t="str">
            <v>Leeds</v>
          </cell>
          <cell r="G216" t="str">
            <v>Leeds Central</v>
          </cell>
          <cell r="H216" t="str">
            <v>LS6 2JP</v>
          </cell>
          <cell r="I216" t="str">
            <v>Foundation School</v>
          </cell>
          <cell r="J216" t="str">
            <v>Primary</v>
          </cell>
          <cell r="K216" t="str">
            <v>Does not have a sixth form</v>
          </cell>
          <cell r="L216">
            <v>10002098</v>
          </cell>
          <cell r="M216">
            <v>42292</v>
          </cell>
          <cell r="N216">
            <v>42293</v>
          </cell>
          <cell r="O216" t="str">
            <v>Requires Improvement S5 Reinspection Visit 1</v>
          </cell>
          <cell r="P216" t="str">
            <v>Schools - S5</v>
          </cell>
          <cell r="Q216" t="str">
            <v>NULL</v>
          </cell>
          <cell r="R216">
            <v>2</v>
          </cell>
          <cell r="S216" t="str">
            <v>NULL</v>
          </cell>
          <cell r="T216">
            <v>2</v>
          </cell>
          <cell r="U216">
            <v>2</v>
          </cell>
          <cell r="V216">
            <v>2</v>
          </cell>
          <cell r="W216">
            <v>2</v>
          </cell>
          <cell r="X216" t="str">
            <v>Yes</v>
          </cell>
          <cell r="Y216">
            <v>2</v>
          </cell>
          <cell r="Z216" t="str">
            <v>NULL</v>
          </cell>
          <cell r="AB216">
            <v>193</v>
          </cell>
          <cell r="AD216">
            <v>3</v>
          </cell>
          <cell r="AE216" t="str">
            <v>NULL</v>
          </cell>
          <cell r="AF216">
            <v>3</v>
          </cell>
          <cell r="AG216">
            <v>3</v>
          </cell>
          <cell r="AH216" t="str">
            <v>NULL</v>
          </cell>
          <cell r="AI216">
            <v>3</v>
          </cell>
          <cell r="AJ216" t="str">
            <v>NULL</v>
          </cell>
          <cell r="AK216" t="str">
            <v>NULL</v>
          </cell>
          <cell r="AL216" t="str">
            <v>NULL</v>
          </cell>
        </row>
        <row r="217">
          <cell r="A217">
            <v>107925</v>
          </cell>
          <cell r="B217">
            <v>3832449</v>
          </cell>
          <cell r="C217" t="str">
            <v>Harehills Primary School</v>
          </cell>
          <cell r="D217" t="str">
            <v>Yorkshire and the Humber</v>
          </cell>
          <cell r="E217" t="str">
            <v>North East, Yorkshire &amp; Humber</v>
          </cell>
          <cell r="F217" t="str">
            <v>Leeds</v>
          </cell>
          <cell r="G217" t="str">
            <v>Leeds East</v>
          </cell>
          <cell r="H217" t="str">
            <v>LS8 5DQ</v>
          </cell>
          <cell r="I217" t="str">
            <v>Community School</v>
          </cell>
          <cell r="J217" t="str">
            <v>Primary</v>
          </cell>
          <cell r="K217" t="str">
            <v>Does not have a sixth form</v>
          </cell>
          <cell r="L217">
            <v>10002104</v>
          </cell>
          <cell r="M217">
            <v>42318</v>
          </cell>
          <cell r="N217">
            <v>42319</v>
          </cell>
          <cell r="O217" t="str">
            <v>Requires Improvement S5 Reinspection Visit 1</v>
          </cell>
          <cell r="P217" t="str">
            <v>Schools - S5</v>
          </cell>
          <cell r="Q217" t="str">
            <v>NULL</v>
          </cell>
          <cell r="R217">
            <v>2</v>
          </cell>
          <cell r="S217" t="str">
            <v>NULL</v>
          </cell>
          <cell r="T217">
            <v>2</v>
          </cell>
          <cell r="U217">
            <v>2</v>
          </cell>
          <cell r="V217">
            <v>1</v>
          </cell>
          <cell r="W217">
            <v>1</v>
          </cell>
          <cell r="X217" t="str">
            <v>Yes</v>
          </cell>
          <cell r="Y217">
            <v>2</v>
          </cell>
          <cell r="Z217" t="str">
            <v>NULL</v>
          </cell>
          <cell r="AB217">
            <v>727</v>
          </cell>
          <cell r="AD217">
            <v>3</v>
          </cell>
          <cell r="AE217" t="str">
            <v>NULL</v>
          </cell>
          <cell r="AF217">
            <v>3</v>
          </cell>
          <cell r="AG217">
            <v>3</v>
          </cell>
          <cell r="AH217" t="str">
            <v>NULL</v>
          </cell>
          <cell r="AI217">
            <v>3</v>
          </cell>
          <cell r="AJ217" t="str">
            <v>NULL</v>
          </cell>
          <cell r="AK217" t="str">
            <v>NULL</v>
          </cell>
          <cell r="AL217" t="str">
            <v>NULL</v>
          </cell>
        </row>
        <row r="218">
          <cell r="A218">
            <v>108051</v>
          </cell>
          <cell r="B218">
            <v>3833912</v>
          </cell>
          <cell r="C218" t="str">
            <v>Whinmoor St Paul's Church of England Primary School</v>
          </cell>
          <cell r="D218" t="str">
            <v>Yorkshire and the Humber</v>
          </cell>
          <cell r="E218" t="str">
            <v>North East, Yorkshire &amp; Humber</v>
          </cell>
          <cell r="F218" t="str">
            <v>Leeds</v>
          </cell>
          <cell r="G218" t="str">
            <v>Leeds East</v>
          </cell>
          <cell r="H218" t="str">
            <v>LS14 1EG</v>
          </cell>
          <cell r="I218" t="str">
            <v>Voluntary Aided School</v>
          </cell>
          <cell r="J218" t="str">
            <v>Primary</v>
          </cell>
          <cell r="K218" t="str">
            <v>Does not have a sixth form</v>
          </cell>
          <cell r="L218">
            <v>10002101</v>
          </cell>
          <cell r="M218">
            <v>42332</v>
          </cell>
          <cell r="N218">
            <v>42333</v>
          </cell>
          <cell r="O218" t="str">
            <v>Requires Improvement S5 Reinspection Visit 1</v>
          </cell>
          <cell r="P218" t="str">
            <v>Schools - S5</v>
          </cell>
          <cell r="Q218" t="str">
            <v>NULL</v>
          </cell>
          <cell r="R218">
            <v>3</v>
          </cell>
          <cell r="S218" t="str">
            <v>NULL</v>
          </cell>
          <cell r="T218">
            <v>3</v>
          </cell>
          <cell r="U218">
            <v>3</v>
          </cell>
          <cell r="V218">
            <v>2</v>
          </cell>
          <cell r="W218">
            <v>3</v>
          </cell>
          <cell r="X218" t="str">
            <v>Yes</v>
          </cell>
          <cell r="Y218">
            <v>3</v>
          </cell>
          <cell r="Z218" t="str">
            <v>NULL</v>
          </cell>
          <cell r="AB218">
            <v>236</v>
          </cell>
          <cell r="AD218">
            <v>3</v>
          </cell>
          <cell r="AE218" t="str">
            <v>NULL</v>
          </cell>
          <cell r="AF218">
            <v>3</v>
          </cell>
          <cell r="AG218">
            <v>3</v>
          </cell>
          <cell r="AH218" t="str">
            <v>NULL</v>
          </cell>
          <cell r="AI218">
            <v>3</v>
          </cell>
          <cell r="AJ218" t="str">
            <v>NULL</v>
          </cell>
          <cell r="AK218" t="str">
            <v>NULL</v>
          </cell>
          <cell r="AL218" t="str">
            <v>NULL</v>
          </cell>
        </row>
        <row r="219">
          <cell r="A219">
            <v>108081</v>
          </cell>
          <cell r="B219">
            <v>3834104</v>
          </cell>
          <cell r="C219" t="str">
            <v>Royds School</v>
          </cell>
          <cell r="D219" t="str">
            <v>Yorkshire and the Humber</v>
          </cell>
          <cell r="E219" t="str">
            <v>North East, Yorkshire &amp; Humber</v>
          </cell>
          <cell r="F219" t="str">
            <v>Leeds</v>
          </cell>
          <cell r="G219" t="str">
            <v>Elmet and Rothwell</v>
          </cell>
          <cell r="H219" t="str">
            <v>LS26 8EX</v>
          </cell>
          <cell r="I219" t="str">
            <v>Foundation School</v>
          </cell>
          <cell r="J219" t="str">
            <v>Secondary</v>
          </cell>
          <cell r="K219" t="str">
            <v>Has a sixth form</v>
          </cell>
          <cell r="L219">
            <v>10005393</v>
          </cell>
          <cell r="M219">
            <v>42339</v>
          </cell>
          <cell r="N219">
            <v>42339</v>
          </cell>
          <cell r="O219" t="str">
            <v>Schools with Serious Weaknesses Visit 3</v>
          </cell>
          <cell r="P219" t="str">
            <v>Schools - S8</v>
          </cell>
          <cell r="Q219" t="str">
            <v>NULL</v>
          </cell>
          <cell r="R219" t="str">
            <v>NULL</v>
          </cell>
          <cell r="S219" t="str">
            <v>NULL</v>
          </cell>
          <cell r="T219" t="str">
            <v>NULL</v>
          </cell>
          <cell r="U219" t="str">
            <v>NULL</v>
          </cell>
          <cell r="V219" t="str">
            <v>NULL</v>
          </cell>
          <cell r="W219" t="str">
            <v>NULL</v>
          </cell>
          <cell r="X219" t="str">
            <v>NULL</v>
          </cell>
          <cell r="Y219" t="str">
            <v>NULL</v>
          </cell>
          <cell r="Z219" t="str">
            <v>NULL</v>
          </cell>
          <cell r="AB219">
            <v>1080</v>
          </cell>
          <cell r="AD219">
            <v>4</v>
          </cell>
          <cell r="AE219" t="str">
            <v>NULL</v>
          </cell>
          <cell r="AF219">
            <v>3</v>
          </cell>
          <cell r="AG219">
            <v>3</v>
          </cell>
          <cell r="AH219" t="str">
            <v>NULL</v>
          </cell>
          <cell r="AI219">
            <v>3</v>
          </cell>
          <cell r="AJ219" t="str">
            <v>NULL</v>
          </cell>
          <cell r="AK219">
            <v>9</v>
          </cell>
          <cell r="AL219">
            <v>3</v>
          </cell>
        </row>
        <row r="220">
          <cell r="A220">
            <v>108097</v>
          </cell>
          <cell r="B220">
            <v>3834753</v>
          </cell>
          <cell r="C220" t="str">
            <v>Mount St Mary's Catholic High School</v>
          </cell>
          <cell r="D220" t="str">
            <v>Yorkshire and the Humber</v>
          </cell>
          <cell r="E220" t="str">
            <v>North East, Yorkshire &amp; Humber</v>
          </cell>
          <cell r="F220" t="str">
            <v>Leeds</v>
          </cell>
          <cell r="G220" t="str">
            <v>Leeds Central</v>
          </cell>
          <cell r="H220" t="str">
            <v>LS9 8LA</v>
          </cell>
          <cell r="I220" t="str">
            <v>Voluntary Aided School</v>
          </cell>
          <cell r="J220" t="str">
            <v>Secondary</v>
          </cell>
          <cell r="K220" t="str">
            <v>Does not have a sixth form</v>
          </cell>
          <cell r="L220">
            <v>10006805</v>
          </cell>
          <cell r="M220">
            <v>42324</v>
          </cell>
          <cell r="N220">
            <v>42324</v>
          </cell>
          <cell r="O220" t="str">
            <v>Requires Improvement monitoring Visit 1</v>
          </cell>
          <cell r="P220" t="str">
            <v>Schools - S8</v>
          </cell>
          <cell r="Q220" t="str">
            <v>NULL</v>
          </cell>
          <cell r="R220" t="str">
            <v>NULL</v>
          </cell>
          <cell r="S220" t="str">
            <v>NULL</v>
          </cell>
          <cell r="T220" t="str">
            <v>NULL</v>
          </cell>
          <cell r="U220" t="str">
            <v>NULL</v>
          </cell>
          <cell r="V220" t="str">
            <v>NULL</v>
          </cell>
          <cell r="W220" t="str">
            <v>NULL</v>
          </cell>
          <cell r="X220" t="str">
            <v>NULL</v>
          </cell>
          <cell r="Y220" t="str">
            <v>NULL</v>
          </cell>
          <cell r="Z220" t="str">
            <v>NULL</v>
          </cell>
          <cell r="AB220">
            <v>908</v>
          </cell>
          <cell r="AD220">
            <v>3</v>
          </cell>
          <cell r="AE220" t="str">
            <v>NULL</v>
          </cell>
          <cell r="AF220">
            <v>3</v>
          </cell>
          <cell r="AG220">
            <v>3</v>
          </cell>
          <cell r="AH220" t="str">
            <v>NULL</v>
          </cell>
          <cell r="AI220">
            <v>3</v>
          </cell>
          <cell r="AJ220" t="str">
            <v>NULL</v>
          </cell>
          <cell r="AK220">
            <v>9</v>
          </cell>
          <cell r="AL220">
            <v>9</v>
          </cell>
        </row>
        <row r="221">
          <cell r="A221">
            <v>108123</v>
          </cell>
          <cell r="B221">
            <v>3837062</v>
          </cell>
          <cell r="C221" t="str">
            <v>Broomfield South SILC</v>
          </cell>
          <cell r="D221" t="str">
            <v>Yorkshire and the Humber</v>
          </cell>
          <cell r="E221" t="str">
            <v>North East, Yorkshire &amp; Humber</v>
          </cell>
          <cell r="F221" t="str">
            <v>Leeds</v>
          </cell>
          <cell r="G221" t="str">
            <v>Leeds Central</v>
          </cell>
          <cell r="H221" t="str">
            <v>LS10 3JP</v>
          </cell>
          <cell r="I221" t="str">
            <v>Community Special School</v>
          </cell>
          <cell r="J221" t="str">
            <v>Not Applicable</v>
          </cell>
          <cell r="K221" t="str">
            <v>Has a sixth form</v>
          </cell>
          <cell r="L221">
            <v>10003741</v>
          </cell>
          <cell r="M221">
            <v>42312</v>
          </cell>
          <cell r="N221">
            <v>42313</v>
          </cell>
          <cell r="O221" t="str">
            <v>Maintained Academy and School Short inspection</v>
          </cell>
          <cell r="P221" t="str">
            <v>Schools - S5</v>
          </cell>
          <cell r="Q221" t="str">
            <v>NULL</v>
          </cell>
          <cell r="R221">
            <v>3</v>
          </cell>
          <cell r="S221" t="str">
            <v>NULL</v>
          </cell>
          <cell r="T221">
            <v>3</v>
          </cell>
          <cell r="U221">
            <v>3</v>
          </cell>
          <cell r="V221">
            <v>3</v>
          </cell>
          <cell r="W221">
            <v>3</v>
          </cell>
          <cell r="X221" t="str">
            <v>Yes</v>
          </cell>
          <cell r="Y221">
            <v>3</v>
          </cell>
          <cell r="Z221">
            <v>3</v>
          </cell>
          <cell r="AB221">
            <v>162</v>
          </cell>
          <cell r="AD221">
            <v>2</v>
          </cell>
          <cell r="AE221" t="str">
            <v>NULL</v>
          </cell>
          <cell r="AF221">
            <v>2</v>
          </cell>
          <cell r="AG221">
            <v>2</v>
          </cell>
          <cell r="AH221" t="str">
            <v>NULL</v>
          </cell>
          <cell r="AI221">
            <v>2</v>
          </cell>
          <cell r="AJ221" t="str">
            <v>NULL</v>
          </cell>
          <cell r="AK221" t="str">
            <v>NULL</v>
          </cell>
          <cell r="AL221" t="str">
            <v>NULL</v>
          </cell>
        </row>
        <row r="222">
          <cell r="A222">
            <v>108129</v>
          </cell>
          <cell r="B222">
            <v>3837068</v>
          </cell>
          <cell r="C222" t="str">
            <v>Elmete Wood - BESD SILC (Behaviour, Emotional, Social Difficulties Specialist Learning Centre)</v>
          </cell>
          <cell r="D222" t="str">
            <v>Yorkshire and the Humber</v>
          </cell>
          <cell r="E222" t="str">
            <v>North East, Yorkshire &amp; Humber</v>
          </cell>
          <cell r="F222" t="str">
            <v>Leeds</v>
          </cell>
          <cell r="G222" t="str">
            <v>Leeds North East</v>
          </cell>
          <cell r="H222" t="str">
            <v>LS8 2LJ</v>
          </cell>
          <cell r="I222" t="str">
            <v>Community Special School</v>
          </cell>
          <cell r="J222" t="str">
            <v>Not Applicable</v>
          </cell>
          <cell r="K222" t="str">
            <v>Does not have a sixth form</v>
          </cell>
          <cell r="L222">
            <v>10005216</v>
          </cell>
          <cell r="M222">
            <v>42332</v>
          </cell>
          <cell r="N222">
            <v>42333</v>
          </cell>
          <cell r="O222" t="str">
            <v>Schools into Special Measures Visit 4</v>
          </cell>
          <cell r="P222" t="str">
            <v>Schools - S8</v>
          </cell>
          <cell r="Q222" t="str">
            <v>NULL</v>
          </cell>
          <cell r="R222" t="str">
            <v>NULL</v>
          </cell>
          <cell r="S222" t="str">
            <v>NULL</v>
          </cell>
          <cell r="T222" t="str">
            <v>NULL</v>
          </cell>
          <cell r="U222" t="str">
            <v>NULL</v>
          </cell>
          <cell r="V222" t="str">
            <v>NULL</v>
          </cell>
          <cell r="W222" t="str">
            <v>NULL</v>
          </cell>
          <cell r="X222" t="str">
            <v>NULL</v>
          </cell>
          <cell r="Y222" t="str">
            <v>NULL</v>
          </cell>
          <cell r="Z222" t="str">
            <v>NULL</v>
          </cell>
          <cell r="AB222">
            <v>99</v>
          </cell>
          <cell r="AD222">
            <v>4</v>
          </cell>
          <cell r="AE222" t="str">
            <v>NULL</v>
          </cell>
          <cell r="AF222">
            <v>4</v>
          </cell>
          <cell r="AG222">
            <v>4</v>
          </cell>
          <cell r="AH222" t="str">
            <v>NULL</v>
          </cell>
          <cell r="AI222">
            <v>4</v>
          </cell>
          <cell r="AJ222" t="str">
            <v>NULL</v>
          </cell>
          <cell r="AK222">
            <v>9</v>
          </cell>
          <cell r="AL222">
            <v>9</v>
          </cell>
        </row>
        <row r="223">
          <cell r="A223">
            <v>108196</v>
          </cell>
          <cell r="B223">
            <v>3842129</v>
          </cell>
          <cell r="C223" t="str">
            <v>Towngate Primary School</v>
          </cell>
          <cell r="D223" t="str">
            <v>Yorkshire and the Humber</v>
          </cell>
          <cell r="E223" t="str">
            <v>North East, Yorkshire &amp; Humber</v>
          </cell>
          <cell r="F223" t="str">
            <v>Wakefield</v>
          </cell>
          <cell r="G223" t="str">
            <v>Wakefield</v>
          </cell>
          <cell r="H223" t="str">
            <v>WF5 0QA</v>
          </cell>
          <cell r="I223" t="str">
            <v>Foundation School</v>
          </cell>
          <cell r="J223" t="str">
            <v>Primary</v>
          </cell>
          <cell r="K223" t="str">
            <v>Does not have a sixth form</v>
          </cell>
          <cell r="L223">
            <v>10006734</v>
          </cell>
          <cell r="M223">
            <v>42276</v>
          </cell>
          <cell r="N223">
            <v>42276</v>
          </cell>
          <cell r="O223" t="str">
            <v>Requires Improvement monitoring Visit 1</v>
          </cell>
          <cell r="P223" t="str">
            <v>Schools - S8</v>
          </cell>
          <cell r="Q223" t="str">
            <v>NULL</v>
          </cell>
          <cell r="R223" t="str">
            <v>NULL</v>
          </cell>
          <cell r="S223" t="str">
            <v>NULL</v>
          </cell>
          <cell r="T223" t="str">
            <v>NULL</v>
          </cell>
          <cell r="U223" t="str">
            <v>NULL</v>
          </cell>
          <cell r="V223" t="str">
            <v>NULL</v>
          </cell>
          <cell r="W223" t="str">
            <v>NULL</v>
          </cell>
          <cell r="X223" t="str">
            <v>NULL</v>
          </cell>
          <cell r="Y223" t="str">
            <v>NULL</v>
          </cell>
          <cell r="Z223" t="str">
            <v>NULL</v>
          </cell>
          <cell r="AB223">
            <v>269</v>
          </cell>
          <cell r="AD223">
            <v>3</v>
          </cell>
          <cell r="AE223" t="str">
            <v>NULL</v>
          </cell>
          <cell r="AF223">
            <v>3</v>
          </cell>
          <cell r="AG223">
            <v>3</v>
          </cell>
          <cell r="AH223" t="str">
            <v>NULL</v>
          </cell>
          <cell r="AI223">
            <v>3</v>
          </cell>
          <cell r="AJ223" t="str">
            <v>NULL</v>
          </cell>
          <cell r="AK223">
            <v>2</v>
          </cell>
          <cell r="AL223">
            <v>9</v>
          </cell>
        </row>
        <row r="224">
          <cell r="A224">
            <v>108346</v>
          </cell>
          <cell r="B224">
            <v>3902177</v>
          </cell>
          <cell r="C224" t="str">
            <v>Winlaton West Lane Community Primary School</v>
          </cell>
          <cell r="D224" t="str">
            <v>North East</v>
          </cell>
          <cell r="E224" t="str">
            <v>North East, Yorkshire &amp; Humber</v>
          </cell>
          <cell r="F224" t="str">
            <v>Gateshead</v>
          </cell>
          <cell r="G224" t="str">
            <v>Blaydon</v>
          </cell>
          <cell r="H224" t="str">
            <v>NE21 6PH</v>
          </cell>
          <cell r="I224" t="str">
            <v>Community School</v>
          </cell>
          <cell r="J224" t="str">
            <v>Primary</v>
          </cell>
          <cell r="K224" t="str">
            <v>Does not have a sixth form</v>
          </cell>
          <cell r="L224">
            <v>10006797</v>
          </cell>
          <cell r="M224">
            <v>42348</v>
          </cell>
          <cell r="N224">
            <v>42348</v>
          </cell>
          <cell r="O224" t="str">
            <v>Requires Improvement monitoring Visit 1</v>
          </cell>
          <cell r="P224" t="str">
            <v>Schools - S8</v>
          </cell>
          <cell r="Q224" t="str">
            <v>NULL</v>
          </cell>
          <cell r="R224" t="str">
            <v>NULL</v>
          </cell>
          <cell r="S224" t="str">
            <v>NULL</v>
          </cell>
          <cell r="T224" t="str">
            <v>NULL</v>
          </cell>
          <cell r="U224" t="str">
            <v>NULL</v>
          </cell>
          <cell r="V224" t="str">
            <v>NULL</v>
          </cell>
          <cell r="W224" t="str">
            <v>NULL</v>
          </cell>
          <cell r="X224" t="str">
            <v>NULL</v>
          </cell>
          <cell r="Y224" t="str">
            <v>NULL</v>
          </cell>
          <cell r="Z224" t="str">
            <v>NULL</v>
          </cell>
          <cell r="AB224">
            <v>348</v>
          </cell>
          <cell r="AD224">
            <v>3</v>
          </cell>
          <cell r="AE224" t="str">
            <v>NULL</v>
          </cell>
          <cell r="AF224">
            <v>3</v>
          </cell>
          <cell r="AG224">
            <v>3</v>
          </cell>
          <cell r="AH224" t="str">
            <v>NULL</v>
          </cell>
          <cell r="AI224">
            <v>3</v>
          </cell>
          <cell r="AJ224" t="str">
            <v>NULL</v>
          </cell>
          <cell r="AK224">
            <v>2</v>
          </cell>
          <cell r="AL224">
            <v>9</v>
          </cell>
        </row>
        <row r="225">
          <cell r="A225">
            <v>108352</v>
          </cell>
          <cell r="B225">
            <v>3902188</v>
          </cell>
          <cell r="C225" t="str">
            <v>Ryton Community Infant School</v>
          </cell>
          <cell r="D225" t="str">
            <v>North East</v>
          </cell>
          <cell r="E225" t="str">
            <v>North East, Yorkshire &amp; Humber</v>
          </cell>
          <cell r="F225" t="str">
            <v>Gateshead</v>
          </cell>
          <cell r="G225" t="str">
            <v>Blaydon</v>
          </cell>
          <cell r="H225" t="str">
            <v>NE40 3AF</v>
          </cell>
          <cell r="I225" t="str">
            <v>Community School</v>
          </cell>
          <cell r="J225" t="str">
            <v>Primary</v>
          </cell>
          <cell r="K225" t="str">
            <v>Does not have a sixth form</v>
          </cell>
          <cell r="L225">
            <v>10003906</v>
          </cell>
          <cell r="M225">
            <v>42290</v>
          </cell>
          <cell r="N225">
            <v>42291</v>
          </cell>
          <cell r="O225" t="str">
            <v>Maintained Academy and School Short inspection</v>
          </cell>
          <cell r="P225" t="str">
            <v>Schools - S5</v>
          </cell>
          <cell r="Q225" t="str">
            <v>NULL</v>
          </cell>
          <cell r="R225">
            <v>3</v>
          </cell>
          <cell r="S225" t="str">
            <v>NULL</v>
          </cell>
          <cell r="T225">
            <v>3</v>
          </cell>
          <cell r="U225">
            <v>3</v>
          </cell>
          <cell r="V225">
            <v>2</v>
          </cell>
          <cell r="W225">
            <v>3</v>
          </cell>
          <cell r="X225" t="str">
            <v>Yes</v>
          </cell>
          <cell r="Y225">
            <v>3</v>
          </cell>
          <cell r="Z225" t="str">
            <v>NULL</v>
          </cell>
          <cell r="AB225">
            <v>168</v>
          </cell>
          <cell r="AD225">
            <v>2</v>
          </cell>
          <cell r="AE225" t="str">
            <v>NULL</v>
          </cell>
          <cell r="AF225">
            <v>2</v>
          </cell>
          <cell r="AG225">
            <v>2</v>
          </cell>
          <cell r="AH225" t="str">
            <v>NULL</v>
          </cell>
          <cell r="AI225">
            <v>2</v>
          </cell>
          <cell r="AJ225" t="str">
            <v>NULL</v>
          </cell>
          <cell r="AK225">
            <v>3</v>
          </cell>
          <cell r="AL225">
            <v>9</v>
          </cell>
        </row>
        <row r="226">
          <cell r="A226">
            <v>108355</v>
          </cell>
          <cell r="B226">
            <v>3902193</v>
          </cell>
          <cell r="C226" t="str">
            <v>Ryton Junior School</v>
          </cell>
          <cell r="D226" t="str">
            <v>North East</v>
          </cell>
          <cell r="E226" t="str">
            <v>North East, Yorkshire &amp; Humber</v>
          </cell>
          <cell r="F226" t="str">
            <v>Gateshead</v>
          </cell>
          <cell r="G226" t="str">
            <v>Blaydon</v>
          </cell>
          <cell r="H226" t="str">
            <v>NE40 3AF</v>
          </cell>
          <cell r="I226" t="str">
            <v>Community School</v>
          </cell>
          <cell r="J226" t="str">
            <v>Primary</v>
          </cell>
          <cell r="K226" t="str">
            <v>Does not have a sixth form</v>
          </cell>
          <cell r="L226">
            <v>10004117</v>
          </cell>
          <cell r="M226">
            <v>42283</v>
          </cell>
          <cell r="N226">
            <v>42284</v>
          </cell>
          <cell r="O226" t="str">
            <v>Schools into Special Measures Visit 3</v>
          </cell>
          <cell r="P226" t="str">
            <v>Schools - S5</v>
          </cell>
          <cell r="Q226" t="str">
            <v>NULL</v>
          </cell>
          <cell r="R226">
            <v>2</v>
          </cell>
          <cell r="S226" t="str">
            <v>NULL</v>
          </cell>
          <cell r="T226">
            <v>2</v>
          </cell>
          <cell r="U226">
            <v>2</v>
          </cell>
          <cell r="V226">
            <v>2</v>
          </cell>
          <cell r="W226">
            <v>2</v>
          </cell>
          <cell r="X226" t="str">
            <v>Yes</v>
          </cell>
          <cell r="Y226" t="str">
            <v>NULL</v>
          </cell>
          <cell r="Z226" t="str">
            <v>NULL</v>
          </cell>
          <cell r="AB226">
            <v>202</v>
          </cell>
          <cell r="AD226">
            <v>4</v>
          </cell>
          <cell r="AE226" t="str">
            <v>NULL</v>
          </cell>
          <cell r="AF226">
            <v>3</v>
          </cell>
          <cell r="AG226">
            <v>3</v>
          </cell>
          <cell r="AH226" t="str">
            <v>NULL</v>
          </cell>
          <cell r="AI226">
            <v>4</v>
          </cell>
          <cell r="AJ226" t="str">
            <v>NULL</v>
          </cell>
          <cell r="AK226">
            <v>9</v>
          </cell>
          <cell r="AL226">
            <v>9</v>
          </cell>
        </row>
        <row r="227">
          <cell r="A227">
            <v>108509</v>
          </cell>
          <cell r="B227">
            <v>3913792</v>
          </cell>
          <cell r="C227" t="str">
            <v>St Lawrence's RC Primary School</v>
          </cell>
          <cell r="D227" t="str">
            <v>North East</v>
          </cell>
          <cell r="E227" t="str">
            <v>North East, Yorkshire &amp; Humber</v>
          </cell>
          <cell r="F227" t="str">
            <v>Newcastle upon Tyne</v>
          </cell>
          <cell r="G227" t="str">
            <v>Newcastle upon Tyne East</v>
          </cell>
          <cell r="H227" t="str">
            <v>NE6 2JX</v>
          </cell>
          <cell r="I227" t="str">
            <v>Voluntary Aided School</v>
          </cell>
          <cell r="J227" t="str">
            <v>Primary</v>
          </cell>
          <cell r="K227" t="str">
            <v>Does not have a sixth form</v>
          </cell>
          <cell r="L227">
            <v>10007012</v>
          </cell>
          <cell r="M227">
            <v>42339</v>
          </cell>
          <cell r="N227">
            <v>42340</v>
          </cell>
          <cell r="O227" t="str">
            <v>Maintained Academy and School Short inspection</v>
          </cell>
          <cell r="P227" t="str">
            <v>Schools - S5</v>
          </cell>
          <cell r="Q227" t="str">
            <v>NULL</v>
          </cell>
          <cell r="R227">
            <v>3</v>
          </cell>
          <cell r="S227" t="str">
            <v>NULL</v>
          </cell>
          <cell r="T227">
            <v>3</v>
          </cell>
          <cell r="U227">
            <v>3</v>
          </cell>
          <cell r="V227">
            <v>2</v>
          </cell>
          <cell r="W227">
            <v>3</v>
          </cell>
          <cell r="X227" t="str">
            <v>Yes</v>
          </cell>
          <cell r="Y227">
            <v>3</v>
          </cell>
          <cell r="Z227" t="str">
            <v>NULL</v>
          </cell>
          <cell r="AB227">
            <v>208</v>
          </cell>
          <cell r="AD227">
            <v>2</v>
          </cell>
          <cell r="AE227" t="str">
            <v>NULL</v>
          </cell>
          <cell r="AF227">
            <v>2</v>
          </cell>
          <cell r="AG227">
            <v>2</v>
          </cell>
          <cell r="AH227" t="str">
            <v>NULL</v>
          </cell>
          <cell r="AI227">
            <v>2</v>
          </cell>
          <cell r="AJ227" t="str">
            <v>NULL</v>
          </cell>
          <cell r="AK227">
            <v>8</v>
          </cell>
          <cell r="AL227" t="str">
            <v>NULL</v>
          </cell>
        </row>
        <row r="228">
          <cell r="A228">
            <v>108578</v>
          </cell>
          <cell r="B228">
            <v>3922026</v>
          </cell>
          <cell r="C228" t="str">
            <v>Preston Grange Primary School</v>
          </cell>
          <cell r="D228" t="str">
            <v>North East</v>
          </cell>
          <cell r="E228" t="str">
            <v>North East, Yorkshire &amp; Humber</v>
          </cell>
          <cell r="F228" t="str">
            <v>North Tyneside</v>
          </cell>
          <cell r="G228" t="str">
            <v>Tynemouth</v>
          </cell>
          <cell r="H228" t="str">
            <v>NE29 9QL</v>
          </cell>
          <cell r="I228" t="str">
            <v>Foundation School</v>
          </cell>
          <cell r="J228" t="str">
            <v>Primary</v>
          </cell>
          <cell r="K228" t="str">
            <v>Does not have a sixth form</v>
          </cell>
          <cell r="L228">
            <v>10000540</v>
          </cell>
          <cell r="M228">
            <v>42278</v>
          </cell>
          <cell r="N228">
            <v>42279</v>
          </cell>
          <cell r="O228" t="str">
            <v>Maintained Academy and School Short inspection</v>
          </cell>
          <cell r="P228" t="str">
            <v>Schools - S5</v>
          </cell>
          <cell r="Q228" t="str">
            <v>NULL</v>
          </cell>
          <cell r="R228">
            <v>2</v>
          </cell>
          <cell r="S228" t="str">
            <v>NULL</v>
          </cell>
          <cell r="T228">
            <v>2</v>
          </cell>
          <cell r="U228">
            <v>2</v>
          </cell>
          <cell r="V228">
            <v>2</v>
          </cell>
          <cell r="W228">
            <v>2</v>
          </cell>
          <cell r="X228" t="str">
            <v>Yes</v>
          </cell>
          <cell r="Y228">
            <v>2</v>
          </cell>
          <cell r="Z228" t="str">
            <v>NULL</v>
          </cell>
          <cell r="AB228">
            <v>205</v>
          </cell>
          <cell r="AD228">
            <v>2</v>
          </cell>
          <cell r="AE228" t="str">
            <v>NULL</v>
          </cell>
          <cell r="AF228">
            <v>2</v>
          </cell>
          <cell r="AG228">
            <v>2</v>
          </cell>
          <cell r="AH228" t="str">
            <v>NULL</v>
          </cell>
          <cell r="AI228">
            <v>2</v>
          </cell>
          <cell r="AJ228" t="str">
            <v>NULL</v>
          </cell>
          <cell r="AK228">
            <v>8</v>
          </cell>
          <cell r="AL228" t="str">
            <v>NULL</v>
          </cell>
        </row>
        <row r="229">
          <cell r="A229">
            <v>108606</v>
          </cell>
          <cell r="B229">
            <v>3922080</v>
          </cell>
          <cell r="C229" t="str">
            <v>Ivy Road Primary School</v>
          </cell>
          <cell r="D229" t="str">
            <v>North East</v>
          </cell>
          <cell r="E229" t="str">
            <v>North East, Yorkshire &amp; Humber</v>
          </cell>
          <cell r="F229" t="str">
            <v>North Tyneside</v>
          </cell>
          <cell r="G229" t="str">
            <v>North Tyneside</v>
          </cell>
          <cell r="H229" t="str">
            <v>NE12 9AP</v>
          </cell>
          <cell r="I229" t="str">
            <v>Foundation School</v>
          </cell>
          <cell r="J229" t="str">
            <v>Primary</v>
          </cell>
          <cell r="K229" t="str">
            <v>Does not have a sixth form</v>
          </cell>
          <cell r="L229">
            <v>10001439</v>
          </cell>
          <cell r="M229">
            <v>42290</v>
          </cell>
          <cell r="N229">
            <v>42291</v>
          </cell>
          <cell r="O229" t="str">
            <v>Maintained Academy and School Short inspection</v>
          </cell>
          <cell r="P229" t="str">
            <v>Schools - S5</v>
          </cell>
          <cell r="Q229" t="str">
            <v>NULL</v>
          </cell>
          <cell r="R229">
            <v>3</v>
          </cell>
          <cell r="S229" t="str">
            <v>NULL</v>
          </cell>
          <cell r="T229">
            <v>3</v>
          </cell>
          <cell r="U229">
            <v>3</v>
          </cell>
          <cell r="V229">
            <v>2</v>
          </cell>
          <cell r="W229">
            <v>3</v>
          </cell>
          <cell r="X229" t="str">
            <v>Yes</v>
          </cell>
          <cell r="Y229">
            <v>3</v>
          </cell>
          <cell r="Z229" t="str">
            <v>NULL</v>
          </cell>
          <cell r="AB229">
            <v>162</v>
          </cell>
          <cell r="AD229">
            <v>2</v>
          </cell>
          <cell r="AE229" t="str">
            <v>NULL</v>
          </cell>
          <cell r="AF229">
            <v>2</v>
          </cell>
          <cell r="AG229">
            <v>2</v>
          </cell>
          <cell r="AH229" t="str">
            <v>NULL</v>
          </cell>
          <cell r="AI229">
            <v>2</v>
          </cell>
          <cell r="AJ229" t="str">
            <v>NULL</v>
          </cell>
          <cell r="AK229">
            <v>2</v>
          </cell>
          <cell r="AL229">
            <v>9</v>
          </cell>
        </row>
        <row r="230">
          <cell r="A230">
            <v>108628</v>
          </cell>
          <cell r="B230">
            <v>3924008</v>
          </cell>
          <cell r="C230" t="str">
            <v>Norham High School</v>
          </cell>
          <cell r="D230" t="str">
            <v>North East</v>
          </cell>
          <cell r="E230" t="str">
            <v>North East, Yorkshire &amp; Humber</v>
          </cell>
          <cell r="F230" t="str">
            <v>North Tyneside</v>
          </cell>
          <cell r="G230" t="str">
            <v>Tynemouth</v>
          </cell>
          <cell r="H230" t="str">
            <v>NE29 7BU</v>
          </cell>
          <cell r="I230" t="str">
            <v>Foundation School</v>
          </cell>
          <cell r="J230" t="str">
            <v>Secondary</v>
          </cell>
          <cell r="K230" t="str">
            <v>Does not have a sixth form</v>
          </cell>
          <cell r="L230">
            <v>10005847</v>
          </cell>
          <cell r="M230">
            <v>42333</v>
          </cell>
          <cell r="N230">
            <v>42333</v>
          </cell>
          <cell r="O230" t="str">
            <v>Schools with Serious Weaknesses Visit 3</v>
          </cell>
          <cell r="P230" t="str">
            <v>Schools - S8</v>
          </cell>
          <cell r="Q230" t="str">
            <v>NULL</v>
          </cell>
          <cell r="R230" t="str">
            <v>NULL</v>
          </cell>
          <cell r="S230" t="str">
            <v>NULL</v>
          </cell>
          <cell r="T230" t="str">
            <v>NULL</v>
          </cell>
          <cell r="U230" t="str">
            <v>NULL</v>
          </cell>
          <cell r="V230" t="str">
            <v>NULL</v>
          </cell>
          <cell r="W230" t="str">
            <v>NULL</v>
          </cell>
          <cell r="X230" t="str">
            <v>NULL</v>
          </cell>
          <cell r="Y230" t="str">
            <v>NULL</v>
          </cell>
          <cell r="Z230" t="str">
            <v>NULL</v>
          </cell>
          <cell r="AB230">
            <v>385</v>
          </cell>
          <cell r="AD230">
            <v>4</v>
          </cell>
          <cell r="AE230" t="str">
            <v>NULL</v>
          </cell>
          <cell r="AF230">
            <v>4</v>
          </cell>
          <cell r="AG230">
            <v>4</v>
          </cell>
          <cell r="AH230" t="str">
            <v>NULL</v>
          </cell>
          <cell r="AI230">
            <v>3</v>
          </cell>
          <cell r="AJ230" t="str">
            <v>NULL</v>
          </cell>
          <cell r="AK230">
            <v>9</v>
          </cell>
          <cell r="AL230">
            <v>9</v>
          </cell>
        </row>
        <row r="231">
          <cell r="A231">
            <v>108647</v>
          </cell>
          <cell r="B231">
            <v>3924041</v>
          </cell>
          <cell r="C231" t="str">
            <v>Seaton Burn College, A Specialist Business and Enterprise School</v>
          </cell>
          <cell r="D231" t="str">
            <v>North East</v>
          </cell>
          <cell r="E231" t="str">
            <v>North East, Yorkshire &amp; Humber</v>
          </cell>
          <cell r="F231" t="str">
            <v>North Tyneside</v>
          </cell>
          <cell r="G231" t="str">
            <v>North Tyneside</v>
          </cell>
          <cell r="H231" t="str">
            <v>NE13 6EJ</v>
          </cell>
          <cell r="I231" t="str">
            <v>Foundation School</v>
          </cell>
          <cell r="J231" t="str">
            <v>Secondary</v>
          </cell>
          <cell r="K231" t="str">
            <v>Has a sixth form</v>
          </cell>
          <cell r="L231">
            <v>10000492</v>
          </cell>
          <cell r="M231">
            <v>42291</v>
          </cell>
          <cell r="N231">
            <v>42292</v>
          </cell>
          <cell r="O231" t="str">
            <v>Maintained Academy and School Short inspection</v>
          </cell>
          <cell r="P231" t="str">
            <v>Schools - S5</v>
          </cell>
          <cell r="Q231" t="str">
            <v>NULL</v>
          </cell>
          <cell r="R231">
            <v>4</v>
          </cell>
          <cell r="S231" t="str">
            <v>SM</v>
          </cell>
          <cell r="T231">
            <v>4</v>
          </cell>
          <cell r="U231">
            <v>4</v>
          </cell>
          <cell r="V231">
            <v>3</v>
          </cell>
          <cell r="W231">
            <v>4</v>
          </cell>
          <cell r="X231" t="str">
            <v>Yes</v>
          </cell>
          <cell r="Y231" t="str">
            <v>NULL</v>
          </cell>
          <cell r="Z231">
            <v>3</v>
          </cell>
          <cell r="AB231">
            <v>511</v>
          </cell>
          <cell r="AD231">
            <v>2</v>
          </cell>
          <cell r="AE231" t="str">
            <v>NULL</v>
          </cell>
          <cell r="AF231">
            <v>2</v>
          </cell>
          <cell r="AG231">
            <v>2</v>
          </cell>
          <cell r="AH231" t="str">
            <v>NULL</v>
          </cell>
          <cell r="AI231">
            <v>2</v>
          </cell>
          <cell r="AJ231" t="str">
            <v>NULL</v>
          </cell>
          <cell r="AK231" t="str">
            <v>NULL</v>
          </cell>
          <cell r="AL231" t="str">
            <v>NULL</v>
          </cell>
        </row>
        <row r="232">
          <cell r="A232">
            <v>108719</v>
          </cell>
          <cell r="B232">
            <v>3933306</v>
          </cell>
          <cell r="C232" t="str">
            <v>St Aloysius' RC Voluntary Aided Junior School</v>
          </cell>
          <cell r="D232" t="str">
            <v>North East</v>
          </cell>
          <cell r="E232" t="str">
            <v>North East, Yorkshire &amp; Humber</v>
          </cell>
          <cell r="F232" t="str">
            <v>South Tyneside</v>
          </cell>
          <cell r="G232" t="str">
            <v>Jarrow</v>
          </cell>
          <cell r="H232" t="str">
            <v>NE31 1BQ</v>
          </cell>
          <cell r="I232" t="str">
            <v>Voluntary Aided School</v>
          </cell>
          <cell r="J232" t="str">
            <v>Primary</v>
          </cell>
          <cell r="K232" t="str">
            <v>Does not have a sixth form</v>
          </cell>
          <cell r="L232">
            <v>10002039</v>
          </cell>
          <cell r="M232">
            <v>42277</v>
          </cell>
          <cell r="N232">
            <v>42278</v>
          </cell>
          <cell r="O232" t="str">
            <v>Requires Improvement S5 Reinspection Visit 1</v>
          </cell>
          <cell r="P232" t="str">
            <v>Schools - S5</v>
          </cell>
          <cell r="Q232" t="str">
            <v>NULL</v>
          </cell>
          <cell r="R232">
            <v>1</v>
          </cell>
          <cell r="S232" t="str">
            <v>NULL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 t="str">
            <v>Yes</v>
          </cell>
          <cell r="Y232" t="str">
            <v>NULL</v>
          </cell>
          <cell r="Z232" t="str">
            <v>NULL</v>
          </cell>
          <cell r="AB232">
            <v>234</v>
          </cell>
          <cell r="AD232">
            <v>3</v>
          </cell>
          <cell r="AE232" t="str">
            <v>NULL</v>
          </cell>
          <cell r="AF232">
            <v>3</v>
          </cell>
          <cell r="AG232">
            <v>3</v>
          </cell>
          <cell r="AH232" t="str">
            <v>NULL</v>
          </cell>
          <cell r="AI232">
            <v>2</v>
          </cell>
          <cell r="AJ232" t="str">
            <v>NULL</v>
          </cell>
          <cell r="AK232" t="str">
            <v>NULL</v>
          </cell>
          <cell r="AL232" t="str">
            <v>NULL</v>
          </cell>
        </row>
        <row r="233">
          <cell r="A233">
            <v>108745</v>
          </cell>
          <cell r="B233">
            <v>3941002</v>
          </cell>
          <cell r="C233" t="str">
            <v>Millfield Community Nursery School</v>
          </cell>
          <cell r="D233" t="str">
            <v>North East</v>
          </cell>
          <cell r="E233" t="str">
            <v>North East, Yorkshire &amp; Humber</v>
          </cell>
          <cell r="F233" t="str">
            <v>Sunderland</v>
          </cell>
          <cell r="G233" t="str">
            <v>Sunderland Central</v>
          </cell>
          <cell r="H233" t="str">
            <v>SR4 6JR</v>
          </cell>
          <cell r="I233" t="str">
            <v>LA Nursery School</v>
          </cell>
          <cell r="J233" t="str">
            <v>Nursery</v>
          </cell>
          <cell r="K233" t="str">
            <v>Not applicable</v>
          </cell>
          <cell r="L233">
            <v>10001574</v>
          </cell>
          <cell r="M233">
            <v>42326</v>
          </cell>
          <cell r="N233">
            <v>42327</v>
          </cell>
          <cell r="O233" t="str">
            <v>Special Measures S5 ReInspection</v>
          </cell>
          <cell r="P233" t="str">
            <v>Schools - S5</v>
          </cell>
          <cell r="Q233" t="str">
            <v>NULL</v>
          </cell>
          <cell r="R233">
            <v>2</v>
          </cell>
          <cell r="S233" t="str">
            <v>NULL</v>
          </cell>
          <cell r="T233">
            <v>2</v>
          </cell>
          <cell r="U233">
            <v>2</v>
          </cell>
          <cell r="V233">
            <v>2</v>
          </cell>
          <cell r="W233">
            <v>2</v>
          </cell>
          <cell r="X233" t="str">
            <v>Yes</v>
          </cell>
          <cell r="Y233">
            <v>2</v>
          </cell>
          <cell r="Z233" t="str">
            <v>NULL</v>
          </cell>
          <cell r="AB233">
            <v>81</v>
          </cell>
          <cell r="AD233">
            <v>4</v>
          </cell>
          <cell r="AE233" t="str">
            <v>NULL</v>
          </cell>
          <cell r="AF233">
            <v>4</v>
          </cell>
          <cell r="AG233">
            <v>4</v>
          </cell>
          <cell r="AH233" t="str">
            <v>NULL</v>
          </cell>
          <cell r="AI233">
            <v>4</v>
          </cell>
          <cell r="AJ233" t="str">
            <v>NULL</v>
          </cell>
          <cell r="AK233" t="str">
            <v>NULL</v>
          </cell>
          <cell r="AL233" t="str">
            <v>NULL</v>
          </cell>
        </row>
        <row r="234">
          <cell r="A234">
            <v>108790</v>
          </cell>
          <cell r="B234">
            <v>3942096</v>
          </cell>
          <cell r="C234" t="str">
            <v>New Silksworth Infant School</v>
          </cell>
          <cell r="D234" t="str">
            <v>North East</v>
          </cell>
          <cell r="E234" t="str">
            <v>North East, Yorkshire &amp; Humber</v>
          </cell>
          <cell r="F234" t="str">
            <v>Sunderland</v>
          </cell>
          <cell r="G234" t="str">
            <v>Houghton and Sunderland South</v>
          </cell>
          <cell r="H234" t="str">
            <v>SR3 1AS</v>
          </cell>
          <cell r="I234" t="str">
            <v>Community School</v>
          </cell>
          <cell r="J234" t="str">
            <v>Primary</v>
          </cell>
          <cell r="K234" t="str">
            <v>Does not have a sixth form</v>
          </cell>
          <cell r="L234">
            <v>10004049</v>
          </cell>
          <cell r="M234">
            <v>42339</v>
          </cell>
          <cell r="N234">
            <v>42340</v>
          </cell>
          <cell r="O234" t="str">
            <v>Schools into Special Measures Visit 2</v>
          </cell>
          <cell r="P234" t="str">
            <v>Schools - S8</v>
          </cell>
          <cell r="Q234" t="str">
            <v>NULL</v>
          </cell>
          <cell r="R234" t="str">
            <v>NULL</v>
          </cell>
          <cell r="S234" t="str">
            <v>NULL</v>
          </cell>
          <cell r="T234" t="str">
            <v>NULL</v>
          </cell>
          <cell r="U234" t="str">
            <v>NULL</v>
          </cell>
          <cell r="V234" t="str">
            <v>NULL</v>
          </cell>
          <cell r="W234" t="str">
            <v>NULL</v>
          </cell>
          <cell r="X234" t="str">
            <v>NULL</v>
          </cell>
          <cell r="Y234" t="str">
            <v>NULL</v>
          </cell>
          <cell r="Z234" t="str">
            <v>NULL</v>
          </cell>
          <cell r="AB234">
            <v>294</v>
          </cell>
          <cell r="AD234">
            <v>4</v>
          </cell>
          <cell r="AE234" t="str">
            <v>NULL</v>
          </cell>
          <cell r="AF234">
            <v>4</v>
          </cell>
          <cell r="AG234">
            <v>4</v>
          </cell>
          <cell r="AH234" t="str">
            <v>NULL</v>
          </cell>
          <cell r="AI234">
            <v>4</v>
          </cell>
          <cell r="AJ234" t="str">
            <v>NULL</v>
          </cell>
          <cell r="AK234">
            <v>4</v>
          </cell>
          <cell r="AL234">
            <v>9</v>
          </cell>
        </row>
        <row r="235">
          <cell r="A235">
            <v>108830</v>
          </cell>
          <cell r="B235">
            <v>3942176</v>
          </cell>
          <cell r="C235" t="str">
            <v>Bernard Gilpin Primary School</v>
          </cell>
          <cell r="D235" t="str">
            <v>North East</v>
          </cell>
          <cell r="E235" t="str">
            <v>North East, Yorkshire &amp; Humber</v>
          </cell>
          <cell r="F235" t="str">
            <v>Sunderland</v>
          </cell>
          <cell r="G235" t="str">
            <v>Houghton and Sunderland South</v>
          </cell>
          <cell r="H235" t="str">
            <v>DH5 8DA</v>
          </cell>
          <cell r="I235" t="str">
            <v>Community School</v>
          </cell>
          <cell r="J235" t="str">
            <v>Primary</v>
          </cell>
          <cell r="K235" t="str">
            <v>Does not have a sixth form</v>
          </cell>
          <cell r="L235">
            <v>10003430</v>
          </cell>
          <cell r="M235">
            <v>42318</v>
          </cell>
          <cell r="N235">
            <v>42318</v>
          </cell>
          <cell r="O235" t="str">
            <v>Maintained Academy and School Short inspection</v>
          </cell>
          <cell r="P235" t="str">
            <v>Schools - Short inspection</v>
          </cell>
          <cell r="Q235" t="str">
            <v>NULL</v>
          </cell>
          <cell r="R235" t="str">
            <v>NULL</v>
          </cell>
          <cell r="S235" t="str">
            <v>NULL</v>
          </cell>
          <cell r="T235" t="str">
            <v>NULL</v>
          </cell>
          <cell r="U235" t="str">
            <v>NULL</v>
          </cell>
          <cell r="V235" t="str">
            <v>NULL</v>
          </cell>
          <cell r="W235" t="str">
            <v>NULL</v>
          </cell>
          <cell r="X235" t="str">
            <v>Yes</v>
          </cell>
          <cell r="Y235" t="str">
            <v>NULL</v>
          </cell>
          <cell r="Z235" t="str">
            <v>NULL</v>
          </cell>
          <cell r="AB235">
            <v>337</v>
          </cell>
          <cell r="AD235">
            <v>2</v>
          </cell>
          <cell r="AE235" t="str">
            <v>NULL</v>
          </cell>
          <cell r="AF235">
            <v>2</v>
          </cell>
          <cell r="AG235">
            <v>2</v>
          </cell>
          <cell r="AH235" t="str">
            <v>NULL</v>
          </cell>
          <cell r="AI235">
            <v>2</v>
          </cell>
          <cell r="AJ235" t="str">
            <v>NULL</v>
          </cell>
          <cell r="AK235">
            <v>8</v>
          </cell>
          <cell r="AL235" t="str">
            <v>NULL</v>
          </cell>
        </row>
        <row r="236">
          <cell r="A236">
            <v>108845</v>
          </cell>
          <cell r="B236">
            <v>3943317</v>
          </cell>
          <cell r="C236" t="str">
            <v>St Patrick's Roman Catholic Voluntary Aided Primary School</v>
          </cell>
          <cell r="D236" t="str">
            <v>North East</v>
          </cell>
          <cell r="E236" t="str">
            <v>North East, Yorkshire &amp; Humber</v>
          </cell>
          <cell r="F236" t="str">
            <v>Sunderland</v>
          </cell>
          <cell r="G236" t="str">
            <v>Sunderland Central</v>
          </cell>
          <cell r="H236" t="str">
            <v>SR2 0RQ</v>
          </cell>
          <cell r="I236" t="str">
            <v>Voluntary Aided School</v>
          </cell>
          <cell r="J236" t="str">
            <v>Primary</v>
          </cell>
          <cell r="K236" t="str">
            <v>Does not have a sixth form</v>
          </cell>
          <cell r="L236">
            <v>10002033</v>
          </cell>
          <cell r="M236">
            <v>42326</v>
          </cell>
          <cell r="N236">
            <v>42327</v>
          </cell>
          <cell r="O236" t="str">
            <v>Requires Improvement S5 Reinspection Visit 1</v>
          </cell>
          <cell r="P236" t="str">
            <v>Schools - S5</v>
          </cell>
          <cell r="Q236" t="str">
            <v>NULL</v>
          </cell>
          <cell r="R236">
            <v>2</v>
          </cell>
          <cell r="S236" t="str">
            <v>NULL</v>
          </cell>
          <cell r="T236">
            <v>2</v>
          </cell>
          <cell r="U236">
            <v>2</v>
          </cell>
          <cell r="V236">
            <v>2</v>
          </cell>
          <cell r="W236">
            <v>2</v>
          </cell>
          <cell r="X236" t="str">
            <v>Yes</v>
          </cell>
          <cell r="Y236">
            <v>2</v>
          </cell>
          <cell r="Z236" t="str">
            <v>NULL</v>
          </cell>
          <cell r="AB236">
            <v>127</v>
          </cell>
          <cell r="AD236">
            <v>3</v>
          </cell>
          <cell r="AE236" t="str">
            <v>NULL</v>
          </cell>
          <cell r="AF236">
            <v>3</v>
          </cell>
          <cell r="AG236">
            <v>3</v>
          </cell>
          <cell r="AH236" t="str">
            <v>NULL</v>
          </cell>
          <cell r="AI236">
            <v>3</v>
          </cell>
          <cell r="AJ236" t="str">
            <v>NULL</v>
          </cell>
          <cell r="AK236" t="str">
            <v>NULL</v>
          </cell>
          <cell r="AL236" t="str">
            <v>NULL</v>
          </cell>
        </row>
        <row r="237">
          <cell r="A237">
            <v>108846</v>
          </cell>
          <cell r="B237">
            <v>3943319</v>
          </cell>
          <cell r="C237" t="str">
            <v>St Leonard's Roman Catholic Voluntary Aided Primary School</v>
          </cell>
          <cell r="D237" t="str">
            <v>North East</v>
          </cell>
          <cell r="E237" t="str">
            <v>North East, Yorkshire &amp; Humber</v>
          </cell>
          <cell r="F237" t="str">
            <v>Sunderland</v>
          </cell>
          <cell r="G237" t="str">
            <v>Houghton and Sunderland South</v>
          </cell>
          <cell r="H237" t="str">
            <v>SR3 2BB</v>
          </cell>
          <cell r="I237" t="str">
            <v>Voluntary Aided School</v>
          </cell>
          <cell r="J237" t="str">
            <v>Primary</v>
          </cell>
          <cell r="K237" t="str">
            <v>Does not have a sixth form</v>
          </cell>
          <cell r="L237">
            <v>10002034</v>
          </cell>
          <cell r="M237">
            <v>42298</v>
          </cell>
          <cell r="N237">
            <v>42299</v>
          </cell>
          <cell r="O237" t="str">
            <v>Requires Improvement S5 Reinspection Visit 1</v>
          </cell>
          <cell r="P237" t="str">
            <v>Schools - S5</v>
          </cell>
          <cell r="Q237" t="str">
            <v>NULL</v>
          </cell>
          <cell r="R237">
            <v>2</v>
          </cell>
          <cell r="S237" t="str">
            <v>NULL</v>
          </cell>
          <cell r="T237">
            <v>2</v>
          </cell>
          <cell r="U237">
            <v>2</v>
          </cell>
          <cell r="V237">
            <v>2</v>
          </cell>
          <cell r="W237">
            <v>2</v>
          </cell>
          <cell r="X237" t="str">
            <v>Yes</v>
          </cell>
          <cell r="Y237">
            <v>2</v>
          </cell>
          <cell r="Z237" t="str">
            <v>NULL</v>
          </cell>
          <cell r="AB237">
            <v>192</v>
          </cell>
          <cell r="AD237">
            <v>3</v>
          </cell>
          <cell r="AE237" t="str">
            <v>NULL</v>
          </cell>
          <cell r="AF237">
            <v>3</v>
          </cell>
          <cell r="AG237">
            <v>3</v>
          </cell>
          <cell r="AH237" t="str">
            <v>NULL</v>
          </cell>
          <cell r="AI237">
            <v>3</v>
          </cell>
          <cell r="AJ237" t="str">
            <v>NULL</v>
          </cell>
          <cell r="AK237" t="str">
            <v>NULL</v>
          </cell>
          <cell r="AL237" t="str">
            <v>NULL</v>
          </cell>
        </row>
        <row r="238">
          <cell r="A238">
            <v>108860</v>
          </cell>
          <cell r="B238">
            <v>3944042</v>
          </cell>
          <cell r="C238" t="str">
            <v>Thornhill School Business &amp; Enterprise College</v>
          </cell>
          <cell r="D238" t="str">
            <v>North East</v>
          </cell>
          <cell r="E238" t="str">
            <v>North East, Yorkshire &amp; Humber</v>
          </cell>
          <cell r="F238" t="str">
            <v>Sunderland</v>
          </cell>
          <cell r="G238" t="str">
            <v>Sunderland Central</v>
          </cell>
          <cell r="H238" t="str">
            <v>SR2 7NA</v>
          </cell>
          <cell r="I238" t="str">
            <v>Community School</v>
          </cell>
          <cell r="J238" t="str">
            <v>Secondary</v>
          </cell>
          <cell r="K238" t="str">
            <v>Does not have a sixth form</v>
          </cell>
          <cell r="L238">
            <v>10002031</v>
          </cell>
          <cell r="M238">
            <v>42341</v>
          </cell>
          <cell r="N238">
            <v>42342</v>
          </cell>
          <cell r="O238" t="str">
            <v>Requires Improvement S5 Reinspection Visit 1</v>
          </cell>
          <cell r="P238" t="str">
            <v>Schools - S5</v>
          </cell>
          <cell r="Q238" t="str">
            <v>NULL</v>
          </cell>
          <cell r="R238">
            <v>4</v>
          </cell>
          <cell r="S238" t="str">
            <v>SM</v>
          </cell>
          <cell r="T238">
            <v>3</v>
          </cell>
          <cell r="U238">
            <v>3</v>
          </cell>
          <cell r="V238">
            <v>3</v>
          </cell>
          <cell r="W238">
            <v>4</v>
          </cell>
          <cell r="X238" t="str">
            <v>Yes</v>
          </cell>
          <cell r="Y238" t="str">
            <v>NULL</v>
          </cell>
          <cell r="Z238" t="str">
            <v>NULL</v>
          </cell>
          <cell r="AB238">
            <v>683</v>
          </cell>
          <cell r="AD238">
            <v>3</v>
          </cell>
          <cell r="AE238" t="str">
            <v>NULL</v>
          </cell>
          <cell r="AF238">
            <v>3</v>
          </cell>
          <cell r="AG238">
            <v>3</v>
          </cell>
          <cell r="AH238" t="str">
            <v>NULL</v>
          </cell>
          <cell r="AI238">
            <v>2</v>
          </cell>
          <cell r="AJ238" t="str">
            <v>NULL</v>
          </cell>
          <cell r="AK238" t="str">
            <v>NULL</v>
          </cell>
          <cell r="AL238" t="str">
            <v>NULL</v>
          </cell>
        </row>
        <row r="239">
          <cell r="A239">
            <v>108865</v>
          </cell>
          <cell r="B239">
            <v>3944065</v>
          </cell>
          <cell r="C239" t="str">
            <v>Washington School</v>
          </cell>
          <cell r="D239" t="str">
            <v>North East</v>
          </cell>
          <cell r="E239" t="str">
            <v>North East, Yorkshire &amp; Humber</v>
          </cell>
          <cell r="F239" t="str">
            <v>Sunderland</v>
          </cell>
          <cell r="G239" t="str">
            <v>Washington and Sunderland West</v>
          </cell>
          <cell r="H239" t="str">
            <v>NE37 2AA</v>
          </cell>
          <cell r="I239" t="str">
            <v>Community School</v>
          </cell>
          <cell r="J239" t="str">
            <v>Secondary</v>
          </cell>
          <cell r="K239" t="str">
            <v>Does not have a sixth form</v>
          </cell>
          <cell r="L239">
            <v>10007068</v>
          </cell>
          <cell r="M239">
            <v>42284</v>
          </cell>
          <cell r="N239">
            <v>42284</v>
          </cell>
          <cell r="O239" t="str">
            <v>Section 8 Inspection due to Parental Complaint</v>
          </cell>
          <cell r="P239" t="str">
            <v>Schools - S8</v>
          </cell>
          <cell r="Q239" t="str">
            <v>NULL</v>
          </cell>
          <cell r="R239" t="str">
            <v>NULL</v>
          </cell>
          <cell r="S239" t="str">
            <v>NULL</v>
          </cell>
          <cell r="T239" t="str">
            <v>NULL</v>
          </cell>
          <cell r="U239" t="str">
            <v>NULL</v>
          </cell>
          <cell r="V239" t="str">
            <v>NULL</v>
          </cell>
          <cell r="W239" t="str">
            <v>NULL</v>
          </cell>
          <cell r="X239" t="str">
            <v>Met</v>
          </cell>
          <cell r="Y239" t="str">
            <v>NULL</v>
          </cell>
          <cell r="Z239" t="str">
            <v>NULL</v>
          </cell>
          <cell r="AB239">
            <v>504</v>
          </cell>
          <cell r="AD239">
            <v>2</v>
          </cell>
          <cell r="AE239" t="str">
            <v>NULL</v>
          </cell>
          <cell r="AF239">
            <v>2</v>
          </cell>
          <cell r="AG239">
            <v>2</v>
          </cell>
          <cell r="AH239" t="str">
            <v>NULL</v>
          </cell>
          <cell r="AI239">
            <v>2</v>
          </cell>
          <cell r="AJ239" t="str">
            <v>NULL</v>
          </cell>
          <cell r="AK239" t="str">
            <v>NULL</v>
          </cell>
          <cell r="AL239" t="str">
            <v>NULL</v>
          </cell>
        </row>
        <row r="240">
          <cell r="A240">
            <v>108914</v>
          </cell>
          <cell r="B240">
            <v>8012006</v>
          </cell>
          <cell r="C240" t="str">
            <v>Avon Primary School</v>
          </cell>
          <cell r="D240" t="str">
            <v>South West</v>
          </cell>
          <cell r="E240" t="str">
            <v>South West</v>
          </cell>
          <cell r="F240" t="str">
            <v>Bristol</v>
          </cell>
          <cell r="G240" t="str">
            <v>Bristol North West</v>
          </cell>
          <cell r="H240" t="str">
            <v>BS11 9NG</v>
          </cell>
          <cell r="I240" t="str">
            <v>Community School</v>
          </cell>
          <cell r="J240" t="str">
            <v>Primary</v>
          </cell>
          <cell r="K240" t="str">
            <v>Does not have a sixth form</v>
          </cell>
          <cell r="L240">
            <v>10002447</v>
          </cell>
          <cell r="M240">
            <v>42347</v>
          </cell>
          <cell r="N240">
            <v>42348</v>
          </cell>
          <cell r="O240" t="str">
            <v>Requires Improvement S5 Reinspection Visit 1</v>
          </cell>
          <cell r="P240" t="str">
            <v>Schools - S5</v>
          </cell>
          <cell r="Q240" t="str">
            <v>NULL</v>
          </cell>
          <cell r="R240">
            <v>2</v>
          </cell>
          <cell r="S240" t="str">
            <v>NULL</v>
          </cell>
          <cell r="T240">
            <v>2</v>
          </cell>
          <cell r="U240">
            <v>2</v>
          </cell>
          <cell r="V240">
            <v>2</v>
          </cell>
          <cell r="W240">
            <v>2</v>
          </cell>
          <cell r="X240" t="str">
            <v>Yes</v>
          </cell>
          <cell r="Y240">
            <v>2</v>
          </cell>
          <cell r="Z240" t="str">
            <v>NULL</v>
          </cell>
          <cell r="AB240">
            <v>285</v>
          </cell>
          <cell r="AD240">
            <v>3</v>
          </cell>
          <cell r="AE240" t="str">
            <v>NULL</v>
          </cell>
          <cell r="AF240">
            <v>3</v>
          </cell>
          <cell r="AG240">
            <v>3</v>
          </cell>
          <cell r="AH240" t="str">
            <v>NULL</v>
          </cell>
          <cell r="AI240">
            <v>3</v>
          </cell>
          <cell r="AJ240" t="str">
            <v>NULL</v>
          </cell>
          <cell r="AK240" t="str">
            <v>NULL</v>
          </cell>
          <cell r="AL240" t="str">
            <v>NULL</v>
          </cell>
        </row>
        <row r="241">
          <cell r="A241">
            <v>109029</v>
          </cell>
          <cell r="B241">
            <v>8032192</v>
          </cell>
          <cell r="C241" t="str">
            <v>Bromley Heath Infant School</v>
          </cell>
          <cell r="D241" t="str">
            <v>South West</v>
          </cell>
          <cell r="E241" t="str">
            <v>South West</v>
          </cell>
          <cell r="F241" t="str">
            <v>South Gloucestershire</v>
          </cell>
          <cell r="G241" t="str">
            <v>Filton and Bradley Stoke</v>
          </cell>
          <cell r="H241" t="str">
            <v>BS16 6NJ</v>
          </cell>
          <cell r="I241" t="str">
            <v>Community School</v>
          </cell>
          <cell r="J241" t="str">
            <v>Primary</v>
          </cell>
          <cell r="K241" t="str">
            <v>Does not have a sixth form</v>
          </cell>
          <cell r="L241">
            <v>10001135</v>
          </cell>
          <cell r="M241">
            <v>42291</v>
          </cell>
          <cell r="N241">
            <v>42292</v>
          </cell>
          <cell r="O241" t="str">
            <v>Maintained Academy and School Short inspection</v>
          </cell>
          <cell r="P241" t="str">
            <v>Schools - S5</v>
          </cell>
          <cell r="Q241" t="str">
            <v>NULL</v>
          </cell>
          <cell r="R241">
            <v>2</v>
          </cell>
          <cell r="S241" t="str">
            <v>NULL</v>
          </cell>
          <cell r="T241">
            <v>2</v>
          </cell>
          <cell r="U241">
            <v>2</v>
          </cell>
          <cell r="V241">
            <v>2</v>
          </cell>
          <cell r="W241">
            <v>2</v>
          </cell>
          <cell r="X241" t="str">
            <v>Yes</v>
          </cell>
          <cell r="Y241">
            <v>2</v>
          </cell>
          <cell r="Z241" t="str">
            <v>NULL</v>
          </cell>
          <cell r="AB241">
            <v>180</v>
          </cell>
          <cell r="AD241">
            <v>2</v>
          </cell>
          <cell r="AE241" t="str">
            <v>NULL</v>
          </cell>
          <cell r="AF241">
            <v>2</v>
          </cell>
          <cell r="AG241">
            <v>2</v>
          </cell>
          <cell r="AH241" t="str">
            <v>NULL</v>
          </cell>
          <cell r="AI241">
            <v>2</v>
          </cell>
          <cell r="AJ241" t="str">
            <v>NULL</v>
          </cell>
          <cell r="AK241">
            <v>2</v>
          </cell>
          <cell r="AL241">
            <v>9</v>
          </cell>
        </row>
        <row r="242">
          <cell r="A242">
            <v>109030</v>
          </cell>
          <cell r="B242">
            <v>8032194</v>
          </cell>
          <cell r="C242" t="str">
            <v>Longwell Green Primary School</v>
          </cell>
          <cell r="D242" t="str">
            <v>South West</v>
          </cell>
          <cell r="E242" t="str">
            <v>South West</v>
          </cell>
          <cell r="F242" t="str">
            <v>South Gloucestershire</v>
          </cell>
          <cell r="G242" t="str">
            <v>Kingswood</v>
          </cell>
          <cell r="H242" t="str">
            <v>BS30 9BA</v>
          </cell>
          <cell r="I242" t="str">
            <v>Community School</v>
          </cell>
          <cell r="J242" t="str">
            <v>Primary</v>
          </cell>
          <cell r="K242" t="str">
            <v>Does not have a sixth form</v>
          </cell>
          <cell r="L242">
            <v>10005482</v>
          </cell>
          <cell r="M242">
            <v>42312</v>
          </cell>
          <cell r="N242">
            <v>42312</v>
          </cell>
          <cell r="O242" t="str">
            <v>Maintained Academy and School Short inspection</v>
          </cell>
          <cell r="P242" t="str">
            <v>Schools - Short inspection</v>
          </cell>
          <cell r="Q242" t="str">
            <v>NULL</v>
          </cell>
          <cell r="R242" t="str">
            <v>NULL</v>
          </cell>
          <cell r="S242" t="str">
            <v>NULL</v>
          </cell>
          <cell r="T242" t="str">
            <v>NULL</v>
          </cell>
          <cell r="U242" t="str">
            <v>NULL</v>
          </cell>
          <cell r="V242" t="str">
            <v>NULL</v>
          </cell>
          <cell r="W242" t="str">
            <v>NULL</v>
          </cell>
          <cell r="X242" t="str">
            <v>Yes</v>
          </cell>
          <cell r="Y242" t="str">
            <v>NULL</v>
          </cell>
          <cell r="Z242" t="str">
            <v>NULL</v>
          </cell>
          <cell r="AB242">
            <v>406</v>
          </cell>
          <cell r="AD242">
            <v>2</v>
          </cell>
          <cell r="AE242" t="str">
            <v>NULL</v>
          </cell>
          <cell r="AF242">
            <v>2</v>
          </cell>
          <cell r="AG242">
            <v>2</v>
          </cell>
          <cell r="AH242" t="str">
            <v>NULL</v>
          </cell>
          <cell r="AI242">
            <v>2</v>
          </cell>
          <cell r="AJ242" t="str">
            <v>NULL</v>
          </cell>
          <cell r="AK242">
            <v>8</v>
          </cell>
          <cell r="AL242" t="str">
            <v>NULL</v>
          </cell>
        </row>
        <row r="243">
          <cell r="A243">
            <v>109047</v>
          </cell>
          <cell r="B243">
            <v>8032216</v>
          </cell>
          <cell r="C243" t="str">
            <v>Barley Close Community Primary School</v>
          </cell>
          <cell r="D243" t="str">
            <v>South West</v>
          </cell>
          <cell r="E243" t="str">
            <v>South West</v>
          </cell>
          <cell r="F243" t="str">
            <v>South Gloucestershire</v>
          </cell>
          <cell r="G243" t="str">
            <v>Kingswood</v>
          </cell>
          <cell r="H243" t="str">
            <v>BS16 9DL</v>
          </cell>
          <cell r="I243" t="str">
            <v>Community School</v>
          </cell>
          <cell r="J243" t="str">
            <v>Primary</v>
          </cell>
          <cell r="K243" t="str">
            <v>Does not have a sixth form</v>
          </cell>
          <cell r="L243">
            <v>10006969</v>
          </cell>
          <cell r="M243">
            <v>42354</v>
          </cell>
          <cell r="N243">
            <v>42354</v>
          </cell>
          <cell r="O243" t="str">
            <v>Requires Improvement monitoring Visit 1</v>
          </cell>
          <cell r="P243" t="str">
            <v>Schools - S8</v>
          </cell>
          <cell r="Q243" t="str">
            <v>NULL</v>
          </cell>
          <cell r="R243" t="str">
            <v>NULL</v>
          </cell>
          <cell r="S243" t="str">
            <v>NULL</v>
          </cell>
          <cell r="T243" t="str">
            <v>NULL</v>
          </cell>
          <cell r="U243" t="str">
            <v>NULL</v>
          </cell>
          <cell r="V243" t="str">
            <v>NULL</v>
          </cell>
          <cell r="W243" t="str">
            <v>NULL</v>
          </cell>
          <cell r="X243" t="str">
            <v>NULL</v>
          </cell>
          <cell r="Y243" t="str">
            <v>NULL</v>
          </cell>
          <cell r="Z243" t="str">
            <v>NULL</v>
          </cell>
          <cell r="AB243">
            <v>358</v>
          </cell>
          <cell r="AD243">
            <v>3</v>
          </cell>
          <cell r="AE243" t="str">
            <v>NULL</v>
          </cell>
          <cell r="AF243">
            <v>3</v>
          </cell>
          <cell r="AG243">
            <v>3</v>
          </cell>
          <cell r="AH243" t="str">
            <v>NULL</v>
          </cell>
          <cell r="AI243">
            <v>3</v>
          </cell>
          <cell r="AJ243" t="str">
            <v>NULL</v>
          </cell>
          <cell r="AK243">
            <v>2</v>
          </cell>
          <cell r="AL243">
            <v>9</v>
          </cell>
        </row>
        <row r="244">
          <cell r="A244">
            <v>109068</v>
          </cell>
          <cell r="B244">
            <v>8002246</v>
          </cell>
          <cell r="C244" t="str">
            <v>Pensford Primary School</v>
          </cell>
          <cell r="D244" t="str">
            <v>South West</v>
          </cell>
          <cell r="E244" t="str">
            <v>South West</v>
          </cell>
          <cell r="F244" t="str">
            <v>Bath and North East Somerset</v>
          </cell>
          <cell r="G244" t="str">
            <v>North East Somerset</v>
          </cell>
          <cell r="H244" t="str">
            <v>BS39 4AA</v>
          </cell>
          <cell r="I244" t="str">
            <v>Community School</v>
          </cell>
          <cell r="J244" t="str">
            <v>Primary</v>
          </cell>
          <cell r="K244" t="str">
            <v>Does not have a sixth form</v>
          </cell>
          <cell r="L244">
            <v>10005820</v>
          </cell>
          <cell r="M244">
            <v>42293</v>
          </cell>
          <cell r="N244">
            <v>42293</v>
          </cell>
          <cell r="O244" t="str">
            <v>Requires Improvement monitoring Visit 1</v>
          </cell>
          <cell r="P244" t="str">
            <v>Schools - S8</v>
          </cell>
          <cell r="Q244" t="str">
            <v>NULL</v>
          </cell>
          <cell r="R244" t="str">
            <v>NULL</v>
          </cell>
          <cell r="S244" t="str">
            <v>NULL</v>
          </cell>
          <cell r="T244" t="str">
            <v>NULL</v>
          </cell>
          <cell r="U244" t="str">
            <v>NULL</v>
          </cell>
          <cell r="V244" t="str">
            <v>NULL</v>
          </cell>
          <cell r="W244" t="str">
            <v>NULL</v>
          </cell>
          <cell r="X244" t="str">
            <v>NULL</v>
          </cell>
          <cell r="Y244" t="str">
            <v>NULL</v>
          </cell>
          <cell r="Z244" t="str">
            <v>NULL</v>
          </cell>
          <cell r="AB244">
            <v>79</v>
          </cell>
          <cell r="AD244">
            <v>3</v>
          </cell>
          <cell r="AE244" t="str">
            <v>NULL</v>
          </cell>
          <cell r="AF244">
            <v>3</v>
          </cell>
          <cell r="AG244">
            <v>3</v>
          </cell>
          <cell r="AH244" t="str">
            <v>NULL</v>
          </cell>
          <cell r="AI244">
            <v>3</v>
          </cell>
          <cell r="AJ244" t="str">
            <v>NULL</v>
          </cell>
          <cell r="AK244">
            <v>3</v>
          </cell>
          <cell r="AL244">
            <v>9</v>
          </cell>
        </row>
        <row r="245">
          <cell r="A245">
            <v>109071</v>
          </cell>
          <cell r="B245">
            <v>8002249</v>
          </cell>
          <cell r="C245" t="str">
            <v>Welton Primary School</v>
          </cell>
          <cell r="D245" t="str">
            <v>South West</v>
          </cell>
          <cell r="E245" t="str">
            <v>South West</v>
          </cell>
          <cell r="F245" t="str">
            <v>Bath and North East Somerset</v>
          </cell>
          <cell r="G245" t="str">
            <v>North East Somerset</v>
          </cell>
          <cell r="H245" t="str">
            <v>BA3 2AG</v>
          </cell>
          <cell r="I245" t="str">
            <v>Community School</v>
          </cell>
          <cell r="J245" t="str">
            <v>Primary</v>
          </cell>
          <cell r="K245" t="str">
            <v>Does not have a sixth form</v>
          </cell>
          <cell r="L245">
            <v>10005511</v>
          </cell>
          <cell r="M245">
            <v>42283</v>
          </cell>
          <cell r="N245">
            <v>42283</v>
          </cell>
          <cell r="O245" t="str">
            <v>Maintained Academy and School Short inspection</v>
          </cell>
          <cell r="P245" t="str">
            <v>Schools - Short inspection</v>
          </cell>
          <cell r="Q245" t="str">
            <v>NULL</v>
          </cell>
          <cell r="R245" t="str">
            <v>NULL</v>
          </cell>
          <cell r="S245" t="str">
            <v>NULL</v>
          </cell>
          <cell r="T245" t="str">
            <v>NULL</v>
          </cell>
          <cell r="U245" t="str">
            <v>NULL</v>
          </cell>
          <cell r="V245" t="str">
            <v>NULL</v>
          </cell>
          <cell r="W245" t="str">
            <v>NULL</v>
          </cell>
          <cell r="X245" t="str">
            <v>Yes</v>
          </cell>
          <cell r="Y245" t="str">
            <v>NULL</v>
          </cell>
          <cell r="Z245" t="str">
            <v>NULL</v>
          </cell>
          <cell r="AB245">
            <v>188</v>
          </cell>
          <cell r="AD245">
            <v>2</v>
          </cell>
          <cell r="AE245" t="str">
            <v>NULL</v>
          </cell>
          <cell r="AF245">
            <v>2</v>
          </cell>
          <cell r="AG245">
            <v>2</v>
          </cell>
          <cell r="AH245" t="str">
            <v>NULL</v>
          </cell>
          <cell r="AI245">
            <v>2</v>
          </cell>
          <cell r="AJ245" t="str">
            <v>NULL</v>
          </cell>
          <cell r="AK245">
            <v>2</v>
          </cell>
          <cell r="AL245">
            <v>9</v>
          </cell>
        </row>
        <row r="246">
          <cell r="A246">
            <v>109084</v>
          </cell>
          <cell r="B246">
            <v>8022263</v>
          </cell>
          <cell r="C246" t="str">
            <v>High Down Junior School</v>
          </cell>
          <cell r="D246" t="str">
            <v>South West</v>
          </cell>
          <cell r="E246" t="str">
            <v>South West</v>
          </cell>
          <cell r="F246" t="str">
            <v>North Somerset</v>
          </cell>
          <cell r="G246" t="str">
            <v>North Somerset</v>
          </cell>
          <cell r="H246" t="str">
            <v>BS20 6DY</v>
          </cell>
          <cell r="I246" t="str">
            <v>Community School</v>
          </cell>
          <cell r="J246" t="str">
            <v>Primary</v>
          </cell>
          <cell r="K246" t="str">
            <v>Does not have a sixth form</v>
          </cell>
          <cell r="L246">
            <v>10002430</v>
          </cell>
          <cell r="M246">
            <v>42339</v>
          </cell>
          <cell r="N246">
            <v>42340</v>
          </cell>
          <cell r="O246" t="str">
            <v>Requires Improvement S5 Reinspection Visit 1</v>
          </cell>
          <cell r="P246" t="str">
            <v>Schools - S5</v>
          </cell>
          <cell r="Q246" t="str">
            <v>NULL</v>
          </cell>
          <cell r="R246">
            <v>2</v>
          </cell>
          <cell r="S246" t="str">
            <v>NULL</v>
          </cell>
          <cell r="T246">
            <v>2</v>
          </cell>
          <cell r="U246">
            <v>2</v>
          </cell>
          <cell r="V246">
            <v>2</v>
          </cell>
          <cell r="W246">
            <v>2</v>
          </cell>
          <cell r="X246" t="str">
            <v>Yes</v>
          </cell>
          <cell r="Y246" t="str">
            <v>NULL</v>
          </cell>
          <cell r="Z246" t="str">
            <v>NULL</v>
          </cell>
          <cell r="AB246">
            <v>352</v>
          </cell>
          <cell r="AD246">
            <v>3</v>
          </cell>
          <cell r="AE246" t="str">
            <v>NULL</v>
          </cell>
          <cell r="AF246">
            <v>3</v>
          </cell>
          <cell r="AG246">
            <v>3</v>
          </cell>
          <cell r="AH246" t="str">
            <v>NULL</v>
          </cell>
          <cell r="AI246">
            <v>3</v>
          </cell>
          <cell r="AJ246" t="str">
            <v>NULL</v>
          </cell>
          <cell r="AK246" t="str">
            <v>NULL</v>
          </cell>
          <cell r="AL246" t="str">
            <v>NULL</v>
          </cell>
        </row>
        <row r="247">
          <cell r="A247">
            <v>109107</v>
          </cell>
          <cell r="B247">
            <v>8002293</v>
          </cell>
          <cell r="C247" t="str">
            <v>Longvernal Primary School</v>
          </cell>
          <cell r="D247" t="str">
            <v>South West</v>
          </cell>
          <cell r="E247" t="str">
            <v>South West</v>
          </cell>
          <cell r="F247" t="str">
            <v>Bath and North East Somerset</v>
          </cell>
          <cell r="G247" t="str">
            <v>North East Somerset</v>
          </cell>
          <cell r="H247" t="str">
            <v>BA3 2LP</v>
          </cell>
          <cell r="I247" t="str">
            <v>Community School</v>
          </cell>
          <cell r="J247" t="str">
            <v>Primary</v>
          </cell>
          <cell r="K247" t="str">
            <v>Does not have a sixth form</v>
          </cell>
          <cell r="L247">
            <v>10002451</v>
          </cell>
          <cell r="M247">
            <v>42298</v>
          </cell>
          <cell r="N247">
            <v>42299</v>
          </cell>
          <cell r="O247" t="str">
            <v>Requires Improvement S5 Reinspection Visit 1</v>
          </cell>
          <cell r="P247" t="str">
            <v>Schools - S5</v>
          </cell>
          <cell r="Q247" t="str">
            <v>NULL</v>
          </cell>
          <cell r="R247">
            <v>2</v>
          </cell>
          <cell r="S247" t="str">
            <v>NULL</v>
          </cell>
          <cell r="T247">
            <v>2</v>
          </cell>
          <cell r="U247">
            <v>2</v>
          </cell>
          <cell r="V247">
            <v>2</v>
          </cell>
          <cell r="W247">
            <v>1</v>
          </cell>
          <cell r="X247" t="str">
            <v>Yes</v>
          </cell>
          <cell r="Y247">
            <v>2</v>
          </cell>
          <cell r="Z247" t="str">
            <v>NULL</v>
          </cell>
          <cell r="AB247">
            <v>95</v>
          </cell>
          <cell r="AD247">
            <v>3</v>
          </cell>
          <cell r="AE247" t="str">
            <v>NULL</v>
          </cell>
          <cell r="AF247">
            <v>3</v>
          </cell>
          <cell r="AG247">
            <v>3</v>
          </cell>
          <cell r="AH247" t="str">
            <v>NULL</v>
          </cell>
          <cell r="AI247">
            <v>3</v>
          </cell>
          <cell r="AJ247" t="str">
            <v>NULL</v>
          </cell>
          <cell r="AK247" t="str">
            <v>NULL</v>
          </cell>
          <cell r="AL247" t="str">
            <v>NULL</v>
          </cell>
        </row>
        <row r="248">
          <cell r="A248">
            <v>109148</v>
          </cell>
          <cell r="B248">
            <v>8013018</v>
          </cell>
          <cell r="C248" t="str">
            <v>St Michael's on the Mount Church of England Primary School</v>
          </cell>
          <cell r="D248" t="str">
            <v>South West</v>
          </cell>
          <cell r="E248" t="str">
            <v>South West</v>
          </cell>
          <cell r="F248" t="str">
            <v>Bristol</v>
          </cell>
          <cell r="G248" t="str">
            <v>Bristol West</v>
          </cell>
          <cell r="H248" t="str">
            <v>BS2 8BE</v>
          </cell>
          <cell r="I248" t="str">
            <v>Voluntary Controlled School</v>
          </cell>
          <cell r="J248" t="str">
            <v>Primary</v>
          </cell>
          <cell r="K248" t="str">
            <v>Does not have a sixth form</v>
          </cell>
          <cell r="L248">
            <v>10002448</v>
          </cell>
          <cell r="M248">
            <v>42270</v>
          </cell>
          <cell r="N248">
            <v>42271</v>
          </cell>
          <cell r="O248" t="str">
            <v>Requires Improvement S5 Reinspection Visit 1</v>
          </cell>
          <cell r="P248" t="str">
            <v>Schools - S5</v>
          </cell>
          <cell r="Q248" t="str">
            <v>NULL</v>
          </cell>
          <cell r="R248">
            <v>2</v>
          </cell>
          <cell r="S248" t="str">
            <v>NULL</v>
          </cell>
          <cell r="T248">
            <v>2</v>
          </cell>
          <cell r="U248">
            <v>2</v>
          </cell>
          <cell r="V248">
            <v>2</v>
          </cell>
          <cell r="W248">
            <v>2</v>
          </cell>
          <cell r="X248" t="str">
            <v>Yes</v>
          </cell>
          <cell r="Y248">
            <v>2</v>
          </cell>
          <cell r="Z248" t="str">
            <v>NULL</v>
          </cell>
          <cell r="AB248">
            <v>196</v>
          </cell>
          <cell r="AD248">
            <v>3</v>
          </cell>
          <cell r="AE248" t="str">
            <v>NULL</v>
          </cell>
          <cell r="AF248">
            <v>3</v>
          </cell>
          <cell r="AG248">
            <v>3</v>
          </cell>
          <cell r="AH248" t="str">
            <v>NULL</v>
          </cell>
          <cell r="AI248">
            <v>3</v>
          </cell>
          <cell r="AJ248" t="str">
            <v>NULL</v>
          </cell>
          <cell r="AK248" t="str">
            <v>NULL</v>
          </cell>
          <cell r="AL248" t="str">
            <v>NULL</v>
          </cell>
        </row>
        <row r="249">
          <cell r="A249">
            <v>109167</v>
          </cell>
          <cell r="B249">
            <v>8033052</v>
          </cell>
          <cell r="C249" t="str">
            <v>St Stephen's Church of England Junior School, Soundwell</v>
          </cell>
          <cell r="D249" t="str">
            <v>South West</v>
          </cell>
          <cell r="E249" t="str">
            <v>South West</v>
          </cell>
          <cell r="F249" t="str">
            <v>South Gloucestershire</v>
          </cell>
          <cell r="G249" t="str">
            <v>Kingswood</v>
          </cell>
          <cell r="H249" t="str">
            <v>BS15 1XD</v>
          </cell>
          <cell r="I249" t="str">
            <v>Voluntary Controlled School</v>
          </cell>
          <cell r="J249" t="str">
            <v>Primary</v>
          </cell>
          <cell r="K249" t="str">
            <v>Does not have a sixth form</v>
          </cell>
          <cell r="L249">
            <v>10002421</v>
          </cell>
          <cell r="M249">
            <v>42271</v>
          </cell>
          <cell r="N249">
            <v>42272</v>
          </cell>
          <cell r="O249" t="str">
            <v>Requires Improvement S5 Reinspection Visit 1</v>
          </cell>
          <cell r="P249" t="str">
            <v>Schools - S5</v>
          </cell>
          <cell r="Q249" t="str">
            <v>NULL</v>
          </cell>
          <cell r="R249">
            <v>1</v>
          </cell>
          <cell r="S249" t="str">
            <v>NULL</v>
          </cell>
          <cell r="T249">
            <v>1</v>
          </cell>
          <cell r="U249">
            <v>1</v>
          </cell>
          <cell r="V249">
            <v>1</v>
          </cell>
          <cell r="W249">
            <v>1</v>
          </cell>
          <cell r="X249" t="str">
            <v>Yes</v>
          </cell>
          <cell r="Y249" t="str">
            <v>NULL</v>
          </cell>
          <cell r="Z249" t="str">
            <v>NULL</v>
          </cell>
          <cell r="AB249">
            <v>355</v>
          </cell>
          <cell r="AD249">
            <v>3</v>
          </cell>
          <cell r="AE249" t="str">
            <v>NULL</v>
          </cell>
          <cell r="AF249">
            <v>3</v>
          </cell>
          <cell r="AG249">
            <v>3</v>
          </cell>
          <cell r="AH249" t="str">
            <v>NULL</v>
          </cell>
          <cell r="AI249">
            <v>3</v>
          </cell>
          <cell r="AJ249" t="str">
            <v>NULL</v>
          </cell>
          <cell r="AK249" t="str">
            <v>NULL</v>
          </cell>
          <cell r="AL249" t="str">
            <v>NULL</v>
          </cell>
        </row>
        <row r="250">
          <cell r="A250">
            <v>109178</v>
          </cell>
          <cell r="B250">
            <v>8033067</v>
          </cell>
          <cell r="C250" t="str">
            <v>Frenchay Church of England Primary School</v>
          </cell>
          <cell r="D250" t="str">
            <v>South West</v>
          </cell>
          <cell r="E250" t="str">
            <v>South West</v>
          </cell>
          <cell r="F250" t="str">
            <v>South Gloucestershire</v>
          </cell>
          <cell r="G250" t="str">
            <v>Filton and Bradley Stoke</v>
          </cell>
          <cell r="H250" t="str">
            <v>BS16 1NB</v>
          </cell>
          <cell r="I250" t="str">
            <v>Voluntary Controlled School</v>
          </cell>
          <cell r="J250" t="str">
            <v>Primary</v>
          </cell>
          <cell r="K250" t="str">
            <v>Does not have a sixth form</v>
          </cell>
          <cell r="L250">
            <v>10001320</v>
          </cell>
          <cell r="M250">
            <v>42269</v>
          </cell>
          <cell r="N250">
            <v>42269</v>
          </cell>
          <cell r="O250" t="str">
            <v>Maintained Academy and School Short inspection</v>
          </cell>
          <cell r="P250" t="str">
            <v>Schools - Short inspection</v>
          </cell>
          <cell r="Q250" t="str">
            <v>NULL</v>
          </cell>
          <cell r="R250" t="str">
            <v>NULL</v>
          </cell>
          <cell r="S250" t="str">
            <v>NULL</v>
          </cell>
          <cell r="T250" t="str">
            <v>NULL</v>
          </cell>
          <cell r="U250" t="str">
            <v>NULL</v>
          </cell>
          <cell r="V250" t="str">
            <v>NULL</v>
          </cell>
          <cell r="W250" t="str">
            <v>NULL</v>
          </cell>
          <cell r="X250" t="str">
            <v>Yes</v>
          </cell>
          <cell r="Y250" t="str">
            <v>NULL</v>
          </cell>
          <cell r="Z250" t="str">
            <v>NULL</v>
          </cell>
          <cell r="AB250">
            <v>134</v>
          </cell>
          <cell r="AD250">
            <v>2</v>
          </cell>
          <cell r="AE250" t="str">
            <v>NULL</v>
          </cell>
          <cell r="AF250">
            <v>2</v>
          </cell>
          <cell r="AG250">
            <v>2</v>
          </cell>
          <cell r="AH250" t="str">
            <v>NULL</v>
          </cell>
          <cell r="AI250">
            <v>2</v>
          </cell>
          <cell r="AJ250" t="str">
            <v>NULL</v>
          </cell>
          <cell r="AK250">
            <v>2</v>
          </cell>
          <cell r="AL250">
            <v>9</v>
          </cell>
        </row>
        <row r="251">
          <cell r="A251">
            <v>109208</v>
          </cell>
          <cell r="B251">
            <v>8003105</v>
          </cell>
          <cell r="C251" t="str">
            <v>St Mary's CofE Primary School</v>
          </cell>
          <cell r="D251" t="str">
            <v>South West</v>
          </cell>
          <cell r="E251" t="str">
            <v>South West</v>
          </cell>
          <cell r="F251" t="str">
            <v>Bath and North East Somerset</v>
          </cell>
          <cell r="G251" t="str">
            <v>North East Somerset</v>
          </cell>
          <cell r="H251" t="str">
            <v>BA2 0JR</v>
          </cell>
          <cell r="I251" t="str">
            <v>Voluntary Controlled School</v>
          </cell>
          <cell r="J251" t="str">
            <v>Primary</v>
          </cell>
          <cell r="K251" t="str">
            <v>Does not have a sixth form</v>
          </cell>
          <cell r="L251">
            <v>10006378</v>
          </cell>
          <cell r="M251">
            <v>42276</v>
          </cell>
          <cell r="N251">
            <v>42277</v>
          </cell>
          <cell r="O251" t="str">
            <v>Requires Improvement S5 Reinspection Visit 1</v>
          </cell>
          <cell r="P251" t="str">
            <v>Schools - S5</v>
          </cell>
          <cell r="Q251" t="str">
            <v>NULL</v>
          </cell>
          <cell r="R251">
            <v>3</v>
          </cell>
          <cell r="S251" t="str">
            <v>NULL</v>
          </cell>
          <cell r="T251">
            <v>3</v>
          </cell>
          <cell r="U251">
            <v>3</v>
          </cell>
          <cell r="V251">
            <v>2</v>
          </cell>
          <cell r="W251">
            <v>3</v>
          </cell>
          <cell r="X251" t="str">
            <v>Yes</v>
          </cell>
          <cell r="Y251">
            <v>2</v>
          </cell>
          <cell r="Z251" t="str">
            <v>NULL</v>
          </cell>
          <cell r="AB251">
            <v>179</v>
          </cell>
          <cell r="AD251">
            <v>3</v>
          </cell>
          <cell r="AE251" t="str">
            <v>NULL</v>
          </cell>
          <cell r="AF251">
            <v>3</v>
          </cell>
          <cell r="AG251">
            <v>3</v>
          </cell>
          <cell r="AH251" t="str">
            <v>NULL</v>
          </cell>
          <cell r="AI251">
            <v>3</v>
          </cell>
          <cell r="AJ251" t="str">
            <v>NULL</v>
          </cell>
          <cell r="AK251" t="str">
            <v>NULL</v>
          </cell>
          <cell r="AL251" t="str">
            <v>NULL</v>
          </cell>
        </row>
        <row r="252">
          <cell r="A252">
            <v>109237</v>
          </cell>
          <cell r="B252">
            <v>8023348</v>
          </cell>
          <cell r="C252" t="str">
            <v>Wraxall Church of England Voluntary Aided Primary School</v>
          </cell>
          <cell r="D252" t="str">
            <v>South West</v>
          </cell>
          <cell r="E252" t="str">
            <v>South West</v>
          </cell>
          <cell r="F252" t="str">
            <v>North Somerset</v>
          </cell>
          <cell r="G252" t="str">
            <v>North Somerset</v>
          </cell>
          <cell r="H252" t="str">
            <v>BS48 1LB</v>
          </cell>
          <cell r="I252" t="str">
            <v>Voluntary Aided School</v>
          </cell>
          <cell r="J252" t="str">
            <v>Primary</v>
          </cell>
          <cell r="K252" t="str">
            <v>Does not have a sixth form</v>
          </cell>
          <cell r="L252">
            <v>10001792</v>
          </cell>
          <cell r="M252">
            <v>42278</v>
          </cell>
          <cell r="N252">
            <v>42279</v>
          </cell>
          <cell r="O252" t="str">
            <v>Requires Improvement S5 Reinspection Visit 1</v>
          </cell>
          <cell r="P252" t="str">
            <v>Schools - S5</v>
          </cell>
          <cell r="Q252" t="str">
            <v>NULL</v>
          </cell>
          <cell r="R252">
            <v>2</v>
          </cell>
          <cell r="S252" t="str">
            <v>NULL</v>
          </cell>
          <cell r="T252">
            <v>2</v>
          </cell>
          <cell r="U252">
            <v>2</v>
          </cell>
          <cell r="V252">
            <v>1</v>
          </cell>
          <cell r="W252">
            <v>1</v>
          </cell>
          <cell r="X252" t="str">
            <v>Yes</v>
          </cell>
          <cell r="Y252">
            <v>2</v>
          </cell>
          <cell r="Z252" t="str">
            <v>NULL</v>
          </cell>
          <cell r="AB252">
            <v>94</v>
          </cell>
          <cell r="AD252">
            <v>3</v>
          </cell>
          <cell r="AE252" t="str">
            <v>NULL</v>
          </cell>
          <cell r="AF252">
            <v>3</v>
          </cell>
          <cell r="AG252">
            <v>3</v>
          </cell>
          <cell r="AH252" t="str">
            <v>NULL</v>
          </cell>
          <cell r="AI252">
            <v>3</v>
          </cell>
          <cell r="AJ252" t="str">
            <v>NULL</v>
          </cell>
          <cell r="AK252" t="str">
            <v>NULL</v>
          </cell>
          <cell r="AL252" t="str">
            <v>NULL</v>
          </cell>
        </row>
        <row r="253">
          <cell r="A253">
            <v>109244</v>
          </cell>
          <cell r="B253">
            <v>8013401</v>
          </cell>
          <cell r="C253" t="str">
            <v>Holy Cross RC Primary School</v>
          </cell>
          <cell r="D253" t="str">
            <v>South West</v>
          </cell>
          <cell r="E253" t="str">
            <v>South West</v>
          </cell>
          <cell r="F253" t="str">
            <v>Bristol</v>
          </cell>
          <cell r="G253" t="str">
            <v>Bristol South</v>
          </cell>
          <cell r="H253" t="str">
            <v>BS3 1DB</v>
          </cell>
          <cell r="I253" t="str">
            <v>Voluntary Aided School</v>
          </cell>
          <cell r="J253" t="str">
            <v>Primary</v>
          </cell>
          <cell r="K253" t="str">
            <v>Does not have a sixth form</v>
          </cell>
          <cell r="L253">
            <v>10005706</v>
          </cell>
          <cell r="M253">
            <v>42311</v>
          </cell>
          <cell r="N253">
            <v>42312</v>
          </cell>
          <cell r="O253" t="str">
            <v>Maintained Academy and School Short inspection</v>
          </cell>
          <cell r="P253" t="str">
            <v>Schools - S5</v>
          </cell>
          <cell r="Q253" t="str">
            <v>NULL</v>
          </cell>
          <cell r="R253">
            <v>4</v>
          </cell>
          <cell r="S253" t="str">
            <v>SM</v>
          </cell>
          <cell r="T253">
            <v>4</v>
          </cell>
          <cell r="U253">
            <v>4</v>
          </cell>
          <cell r="V253">
            <v>3</v>
          </cell>
          <cell r="W253">
            <v>4</v>
          </cell>
          <cell r="X253" t="str">
            <v>Yes</v>
          </cell>
          <cell r="Y253">
            <v>3</v>
          </cell>
          <cell r="Z253" t="str">
            <v>NULL</v>
          </cell>
          <cell r="AB253">
            <v>197</v>
          </cell>
          <cell r="AD253">
            <v>2</v>
          </cell>
          <cell r="AE253" t="str">
            <v>NULL</v>
          </cell>
          <cell r="AF253">
            <v>2</v>
          </cell>
          <cell r="AG253">
            <v>2</v>
          </cell>
          <cell r="AH253" t="str">
            <v>NULL</v>
          </cell>
          <cell r="AI253">
            <v>2</v>
          </cell>
          <cell r="AJ253" t="str">
            <v>NULL</v>
          </cell>
          <cell r="AK253">
            <v>2</v>
          </cell>
          <cell r="AL253">
            <v>9</v>
          </cell>
        </row>
        <row r="254">
          <cell r="A254">
            <v>109268</v>
          </cell>
          <cell r="B254">
            <v>8033437</v>
          </cell>
          <cell r="C254" t="str">
            <v>St Augustines of Canterbury RC Primary School</v>
          </cell>
          <cell r="D254" t="str">
            <v>South West</v>
          </cell>
          <cell r="E254" t="str">
            <v>South West</v>
          </cell>
          <cell r="F254" t="str">
            <v>South Gloucestershire</v>
          </cell>
          <cell r="G254" t="str">
            <v>Filton and Bradley Stoke</v>
          </cell>
          <cell r="H254" t="str">
            <v>BS16 6QR</v>
          </cell>
          <cell r="I254" t="str">
            <v>Voluntary Aided School</v>
          </cell>
          <cell r="J254" t="str">
            <v>Primary</v>
          </cell>
          <cell r="K254" t="str">
            <v>Does not have a sixth form</v>
          </cell>
          <cell r="L254">
            <v>10008089</v>
          </cell>
          <cell r="M254">
            <v>42353</v>
          </cell>
          <cell r="N254">
            <v>42353</v>
          </cell>
          <cell r="O254" t="str">
            <v>S8 No Formal Designation Visit</v>
          </cell>
          <cell r="P254" t="str">
            <v>Schools - S8</v>
          </cell>
          <cell r="Q254" t="str">
            <v>NULL</v>
          </cell>
          <cell r="R254" t="str">
            <v>NULL</v>
          </cell>
          <cell r="S254" t="str">
            <v>NULL</v>
          </cell>
          <cell r="T254" t="str">
            <v>NULL</v>
          </cell>
          <cell r="U254" t="str">
            <v>NULL</v>
          </cell>
          <cell r="V254" t="str">
            <v>NULL</v>
          </cell>
          <cell r="W254" t="str">
            <v>NULL</v>
          </cell>
          <cell r="X254" t="str">
            <v>Met</v>
          </cell>
          <cell r="Y254" t="str">
            <v>NULL</v>
          </cell>
          <cell r="Z254" t="str">
            <v>NULL</v>
          </cell>
          <cell r="AB254">
            <v>254</v>
          </cell>
          <cell r="AD254">
            <v>3</v>
          </cell>
          <cell r="AE254" t="str">
            <v>NULL</v>
          </cell>
          <cell r="AF254">
            <v>3</v>
          </cell>
          <cell r="AG254">
            <v>3</v>
          </cell>
          <cell r="AH254" t="str">
            <v>NULL</v>
          </cell>
          <cell r="AI254">
            <v>2</v>
          </cell>
          <cell r="AJ254" t="str">
            <v>NULL</v>
          </cell>
          <cell r="AK254" t="str">
            <v>NULL</v>
          </cell>
          <cell r="AL254" t="str">
            <v>NULL</v>
          </cell>
        </row>
        <row r="255">
          <cell r="A255">
            <v>109272</v>
          </cell>
          <cell r="B255">
            <v>8023446</v>
          </cell>
          <cell r="C255" t="str">
            <v>St Mary's Church of England Voluntary Aided Primary School, Portbury</v>
          </cell>
          <cell r="D255" t="str">
            <v>South West</v>
          </cell>
          <cell r="E255" t="str">
            <v>South West</v>
          </cell>
          <cell r="F255" t="str">
            <v>North Somerset</v>
          </cell>
          <cell r="G255" t="str">
            <v>North Somerset</v>
          </cell>
          <cell r="H255" t="str">
            <v>BS20 7TR</v>
          </cell>
          <cell r="I255" t="str">
            <v>Voluntary Aided School</v>
          </cell>
          <cell r="J255" t="str">
            <v>Primary</v>
          </cell>
          <cell r="K255" t="str">
            <v>Does not have a sixth form</v>
          </cell>
          <cell r="L255">
            <v>10001791</v>
          </cell>
          <cell r="M255">
            <v>42325</v>
          </cell>
          <cell r="N255">
            <v>42326</v>
          </cell>
          <cell r="O255" t="str">
            <v>Requires Improvement S5 Reinspection Visit 1</v>
          </cell>
          <cell r="P255" t="str">
            <v>Schools - S5</v>
          </cell>
          <cell r="Q255" t="str">
            <v>NULL</v>
          </cell>
          <cell r="R255">
            <v>2</v>
          </cell>
          <cell r="S255" t="str">
            <v>NULL</v>
          </cell>
          <cell r="T255">
            <v>2</v>
          </cell>
          <cell r="U255">
            <v>2</v>
          </cell>
          <cell r="V255">
            <v>2</v>
          </cell>
          <cell r="W255">
            <v>2</v>
          </cell>
          <cell r="X255" t="str">
            <v>Yes</v>
          </cell>
          <cell r="Y255">
            <v>2</v>
          </cell>
          <cell r="Z255" t="str">
            <v>NULL</v>
          </cell>
          <cell r="AB255">
            <v>99</v>
          </cell>
          <cell r="AD255">
            <v>3</v>
          </cell>
          <cell r="AE255" t="str">
            <v>NULL</v>
          </cell>
          <cell r="AF255">
            <v>3</v>
          </cell>
          <cell r="AG255">
            <v>3</v>
          </cell>
          <cell r="AH255" t="str">
            <v>NULL</v>
          </cell>
          <cell r="AI255">
            <v>3</v>
          </cell>
          <cell r="AJ255" t="str">
            <v>NULL</v>
          </cell>
          <cell r="AK255" t="str">
            <v>NULL</v>
          </cell>
          <cell r="AL255" t="str">
            <v>NULL</v>
          </cell>
        </row>
        <row r="256">
          <cell r="A256">
            <v>109317</v>
          </cell>
          <cell r="B256">
            <v>8024144</v>
          </cell>
          <cell r="C256" t="str">
            <v>St Katherine's School</v>
          </cell>
          <cell r="D256" t="str">
            <v>South West</v>
          </cell>
          <cell r="E256" t="str">
            <v>South West</v>
          </cell>
          <cell r="F256" t="str">
            <v>North Somerset</v>
          </cell>
          <cell r="G256" t="str">
            <v>North Somerset</v>
          </cell>
          <cell r="H256" t="str">
            <v>BS20 0HU</v>
          </cell>
          <cell r="I256" t="str">
            <v>Community School</v>
          </cell>
          <cell r="J256" t="str">
            <v>Secondary</v>
          </cell>
          <cell r="K256" t="str">
            <v>Has a sixth form</v>
          </cell>
          <cell r="L256">
            <v>10002429</v>
          </cell>
          <cell r="M256">
            <v>42276</v>
          </cell>
          <cell r="N256">
            <v>42277</v>
          </cell>
          <cell r="O256" t="str">
            <v>Requires Improvement S5 Reinspection Visit 1</v>
          </cell>
          <cell r="P256" t="str">
            <v>Schools - S5</v>
          </cell>
          <cell r="Q256" t="str">
            <v>NULL</v>
          </cell>
          <cell r="R256">
            <v>2</v>
          </cell>
          <cell r="S256" t="str">
            <v>NULL</v>
          </cell>
          <cell r="T256">
            <v>2</v>
          </cell>
          <cell r="U256">
            <v>2</v>
          </cell>
          <cell r="V256">
            <v>2</v>
          </cell>
          <cell r="W256">
            <v>1</v>
          </cell>
          <cell r="X256" t="str">
            <v>Yes</v>
          </cell>
          <cell r="Y256" t="str">
            <v>NULL</v>
          </cell>
          <cell r="Z256">
            <v>2</v>
          </cell>
          <cell r="AB256">
            <v>801</v>
          </cell>
          <cell r="AD256">
            <v>3</v>
          </cell>
          <cell r="AE256" t="str">
            <v>NULL</v>
          </cell>
          <cell r="AF256">
            <v>3</v>
          </cell>
          <cell r="AG256">
            <v>3</v>
          </cell>
          <cell r="AH256" t="str">
            <v>NULL</v>
          </cell>
          <cell r="AI256">
            <v>3</v>
          </cell>
          <cell r="AJ256" t="str">
            <v>NULL</v>
          </cell>
          <cell r="AK256" t="str">
            <v>NULL</v>
          </cell>
          <cell r="AL256" t="str">
            <v>NULL</v>
          </cell>
        </row>
        <row r="257">
          <cell r="A257">
            <v>109324</v>
          </cell>
          <cell r="B257">
            <v>8034502</v>
          </cell>
          <cell r="C257" t="str">
            <v>Chipping Sodbury School</v>
          </cell>
          <cell r="D257" t="str">
            <v>South West</v>
          </cell>
          <cell r="E257" t="str">
            <v>South West</v>
          </cell>
          <cell r="F257" t="str">
            <v>South Gloucestershire</v>
          </cell>
          <cell r="G257" t="str">
            <v>Thornbury and Yate</v>
          </cell>
          <cell r="H257" t="str">
            <v>BS37 6EW</v>
          </cell>
          <cell r="I257" t="str">
            <v>Foundation School</v>
          </cell>
          <cell r="J257" t="str">
            <v>Secondary</v>
          </cell>
          <cell r="K257" t="str">
            <v>Has a sixth form</v>
          </cell>
          <cell r="L257">
            <v>10002419</v>
          </cell>
          <cell r="M257">
            <v>42346</v>
          </cell>
          <cell r="N257">
            <v>42347</v>
          </cell>
          <cell r="O257" t="str">
            <v>Requires Improvement S5 Reinspection Visit 1</v>
          </cell>
          <cell r="P257" t="str">
            <v>Schools - S5</v>
          </cell>
          <cell r="Q257" t="str">
            <v>NULL</v>
          </cell>
          <cell r="R257">
            <v>3</v>
          </cell>
          <cell r="S257" t="str">
            <v>NULL</v>
          </cell>
          <cell r="T257">
            <v>3</v>
          </cell>
          <cell r="U257">
            <v>3</v>
          </cell>
          <cell r="V257">
            <v>2</v>
          </cell>
          <cell r="W257">
            <v>3</v>
          </cell>
          <cell r="X257" t="str">
            <v>Yes</v>
          </cell>
          <cell r="Y257" t="str">
            <v>NULL</v>
          </cell>
          <cell r="Z257">
            <v>3</v>
          </cell>
          <cell r="AB257">
            <v>680</v>
          </cell>
          <cell r="AD257">
            <v>3</v>
          </cell>
          <cell r="AE257" t="str">
            <v>NULL</v>
          </cell>
          <cell r="AF257">
            <v>3</v>
          </cell>
          <cell r="AG257">
            <v>2</v>
          </cell>
          <cell r="AH257" t="str">
            <v>NULL</v>
          </cell>
          <cell r="AI257">
            <v>2</v>
          </cell>
          <cell r="AJ257" t="str">
            <v>NULL</v>
          </cell>
          <cell r="AK257" t="str">
            <v>NULL</v>
          </cell>
          <cell r="AL257" t="str">
            <v>NULL</v>
          </cell>
        </row>
        <row r="258">
          <cell r="A258">
            <v>109458</v>
          </cell>
          <cell r="B258">
            <v>8232057</v>
          </cell>
          <cell r="C258" t="str">
            <v>Houghton Conquest Lower School</v>
          </cell>
          <cell r="D258" t="str">
            <v>East of England</v>
          </cell>
          <cell r="E258" t="str">
            <v>East of England</v>
          </cell>
          <cell r="F258" t="str">
            <v>Central Bedfordshire</v>
          </cell>
          <cell r="G258" t="str">
            <v>Mid Bedfordshire</v>
          </cell>
          <cell r="H258" t="str">
            <v>MK45 3LL</v>
          </cell>
          <cell r="I258" t="str">
            <v>Community School</v>
          </cell>
          <cell r="J258" t="str">
            <v>Primary</v>
          </cell>
          <cell r="K258" t="str">
            <v>Does not have a sixth form</v>
          </cell>
          <cell r="L258">
            <v>10001330</v>
          </cell>
          <cell r="M258">
            <v>42332</v>
          </cell>
          <cell r="N258">
            <v>42332</v>
          </cell>
          <cell r="O258" t="str">
            <v>Maintained Academy and School Short inspection</v>
          </cell>
          <cell r="P258" t="str">
            <v>Schools - Short inspection</v>
          </cell>
          <cell r="Q258" t="str">
            <v>NULL</v>
          </cell>
          <cell r="R258" t="str">
            <v>NULL</v>
          </cell>
          <cell r="S258" t="str">
            <v>NULL</v>
          </cell>
          <cell r="T258" t="str">
            <v>NULL</v>
          </cell>
          <cell r="U258" t="str">
            <v>NULL</v>
          </cell>
          <cell r="V258" t="str">
            <v>NULL</v>
          </cell>
          <cell r="W258" t="str">
            <v>NULL</v>
          </cell>
          <cell r="X258" t="str">
            <v>Yes</v>
          </cell>
          <cell r="Y258" t="str">
            <v>NULL</v>
          </cell>
          <cell r="Z258" t="str">
            <v>NULL</v>
          </cell>
          <cell r="AB258">
            <v>129</v>
          </cell>
          <cell r="AD258">
            <v>2</v>
          </cell>
          <cell r="AE258" t="str">
            <v>NULL</v>
          </cell>
          <cell r="AF258">
            <v>2</v>
          </cell>
          <cell r="AG258">
            <v>2</v>
          </cell>
          <cell r="AH258" t="str">
            <v>NULL</v>
          </cell>
          <cell r="AI258">
            <v>2</v>
          </cell>
          <cell r="AJ258" t="str">
            <v>NULL</v>
          </cell>
          <cell r="AK258">
            <v>2</v>
          </cell>
          <cell r="AL258">
            <v>9</v>
          </cell>
        </row>
        <row r="259">
          <cell r="A259">
            <v>109499</v>
          </cell>
          <cell r="B259">
            <v>8232152</v>
          </cell>
          <cell r="C259" t="str">
            <v>Watling Lower School</v>
          </cell>
          <cell r="D259" t="str">
            <v>East of England</v>
          </cell>
          <cell r="E259" t="str">
            <v>East of England</v>
          </cell>
          <cell r="F259" t="str">
            <v>Central Bedfordshire</v>
          </cell>
          <cell r="G259" t="str">
            <v>South West Bedfordshire</v>
          </cell>
          <cell r="H259" t="str">
            <v>LU6 3BJ</v>
          </cell>
          <cell r="I259" t="str">
            <v>Community School</v>
          </cell>
          <cell r="J259" t="str">
            <v>Primary</v>
          </cell>
          <cell r="K259" t="str">
            <v>Does not have a sixth form</v>
          </cell>
          <cell r="L259">
            <v>10001940</v>
          </cell>
          <cell r="M259">
            <v>42270</v>
          </cell>
          <cell r="N259">
            <v>42271</v>
          </cell>
          <cell r="O259" t="str">
            <v>Requires Improvement S5 Reinspection Visit 1</v>
          </cell>
          <cell r="P259" t="str">
            <v>Schools - S5</v>
          </cell>
          <cell r="Q259" t="str">
            <v>NULL</v>
          </cell>
          <cell r="R259">
            <v>2</v>
          </cell>
          <cell r="S259" t="str">
            <v>NULL</v>
          </cell>
          <cell r="T259">
            <v>2</v>
          </cell>
          <cell r="U259">
            <v>2</v>
          </cell>
          <cell r="V259">
            <v>2</v>
          </cell>
          <cell r="W259">
            <v>2</v>
          </cell>
          <cell r="X259" t="str">
            <v>Yes</v>
          </cell>
          <cell r="Y259">
            <v>2</v>
          </cell>
          <cell r="Z259" t="str">
            <v>NULL</v>
          </cell>
          <cell r="AB259">
            <v>172</v>
          </cell>
          <cell r="AD259">
            <v>3</v>
          </cell>
          <cell r="AE259" t="str">
            <v>NULL</v>
          </cell>
          <cell r="AF259">
            <v>3</v>
          </cell>
          <cell r="AG259">
            <v>3</v>
          </cell>
          <cell r="AH259" t="str">
            <v>NULL</v>
          </cell>
          <cell r="AI259">
            <v>3</v>
          </cell>
          <cell r="AJ259" t="str">
            <v>NULL</v>
          </cell>
          <cell r="AK259" t="str">
            <v>NULL</v>
          </cell>
          <cell r="AL259" t="str">
            <v>NULL</v>
          </cell>
        </row>
        <row r="260">
          <cell r="A260">
            <v>109527</v>
          </cell>
          <cell r="B260">
            <v>8232213</v>
          </cell>
          <cell r="C260" t="str">
            <v>Templefield Lower School</v>
          </cell>
          <cell r="D260" t="str">
            <v>East of England</v>
          </cell>
          <cell r="E260" t="str">
            <v>East of England</v>
          </cell>
          <cell r="F260" t="str">
            <v>Central Bedfordshire</v>
          </cell>
          <cell r="G260" t="str">
            <v>Mid Bedfordshire</v>
          </cell>
          <cell r="H260" t="str">
            <v>MK45 1AJ</v>
          </cell>
          <cell r="I260" t="str">
            <v>Community School</v>
          </cell>
          <cell r="J260" t="str">
            <v>Primary</v>
          </cell>
          <cell r="K260" t="str">
            <v>Does not have a sixth form</v>
          </cell>
          <cell r="L260">
            <v>10006581</v>
          </cell>
          <cell r="M260">
            <v>42279</v>
          </cell>
          <cell r="N260">
            <v>42279</v>
          </cell>
          <cell r="O260" t="str">
            <v>Requires Improvement monitoring Visit 1</v>
          </cell>
          <cell r="P260" t="str">
            <v>Schools - S8</v>
          </cell>
          <cell r="Q260" t="str">
            <v>NULL</v>
          </cell>
          <cell r="R260" t="str">
            <v>NULL</v>
          </cell>
          <cell r="S260" t="str">
            <v>NULL</v>
          </cell>
          <cell r="T260" t="str">
            <v>NULL</v>
          </cell>
          <cell r="U260" t="str">
            <v>NULL</v>
          </cell>
          <cell r="V260" t="str">
            <v>NULL</v>
          </cell>
          <cell r="W260" t="str">
            <v>NULL</v>
          </cell>
          <cell r="X260" t="str">
            <v>NULL</v>
          </cell>
          <cell r="Y260" t="str">
            <v>NULL</v>
          </cell>
          <cell r="Z260" t="str">
            <v>NULL</v>
          </cell>
          <cell r="AB260">
            <v>281</v>
          </cell>
          <cell r="AD260">
            <v>3</v>
          </cell>
          <cell r="AE260" t="str">
            <v>NULL</v>
          </cell>
          <cell r="AF260">
            <v>3</v>
          </cell>
          <cell r="AG260">
            <v>3</v>
          </cell>
          <cell r="AH260" t="str">
            <v>NULL</v>
          </cell>
          <cell r="AI260">
            <v>3</v>
          </cell>
          <cell r="AJ260" t="str">
            <v>NULL</v>
          </cell>
          <cell r="AK260">
            <v>3</v>
          </cell>
          <cell r="AL260">
            <v>9</v>
          </cell>
        </row>
        <row r="261">
          <cell r="A261">
            <v>109555</v>
          </cell>
          <cell r="B261">
            <v>8212246</v>
          </cell>
          <cell r="C261" t="str">
            <v>Sundon Park Junior School</v>
          </cell>
          <cell r="D261" t="str">
            <v>East of England</v>
          </cell>
          <cell r="E261" t="str">
            <v>East of England</v>
          </cell>
          <cell r="F261" t="str">
            <v>Luton</v>
          </cell>
          <cell r="G261" t="str">
            <v>Luton North</v>
          </cell>
          <cell r="H261" t="str">
            <v>LU3 3JU</v>
          </cell>
          <cell r="I261" t="str">
            <v>Community School</v>
          </cell>
          <cell r="J261" t="str">
            <v>Primary</v>
          </cell>
          <cell r="K261" t="str">
            <v>Does not have a sixth form</v>
          </cell>
          <cell r="L261">
            <v>10003984</v>
          </cell>
          <cell r="M261">
            <v>42269</v>
          </cell>
          <cell r="N261">
            <v>42270</v>
          </cell>
          <cell r="O261" t="str">
            <v>Schools into Special Measures Visit 2</v>
          </cell>
          <cell r="P261" t="str">
            <v>Schools - S8</v>
          </cell>
          <cell r="Q261" t="str">
            <v>NULL</v>
          </cell>
          <cell r="R261" t="str">
            <v>NULL</v>
          </cell>
          <cell r="S261" t="str">
            <v>NULL</v>
          </cell>
          <cell r="T261" t="str">
            <v>NULL</v>
          </cell>
          <cell r="U261" t="str">
            <v>NULL</v>
          </cell>
          <cell r="V261" t="str">
            <v>NULL</v>
          </cell>
          <cell r="W261" t="str">
            <v>NULL</v>
          </cell>
          <cell r="X261" t="str">
            <v>NULL</v>
          </cell>
          <cell r="Y261" t="str">
            <v>NULL</v>
          </cell>
          <cell r="Z261" t="str">
            <v>NULL</v>
          </cell>
          <cell r="AB261">
            <v>304</v>
          </cell>
          <cell r="AD261">
            <v>4</v>
          </cell>
          <cell r="AE261" t="str">
            <v>NULL</v>
          </cell>
          <cell r="AF261">
            <v>4</v>
          </cell>
          <cell r="AG261">
            <v>4</v>
          </cell>
          <cell r="AH261" t="str">
            <v>NULL</v>
          </cell>
          <cell r="AI261">
            <v>4</v>
          </cell>
          <cell r="AJ261" t="str">
            <v>NULL</v>
          </cell>
          <cell r="AK261">
            <v>9</v>
          </cell>
          <cell r="AL261">
            <v>9</v>
          </cell>
        </row>
        <row r="262">
          <cell r="A262">
            <v>109596</v>
          </cell>
          <cell r="B262">
            <v>8233003</v>
          </cell>
          <cell r="C262" t="str">
            <v>Caldecote VC Lower School</v>
          </cell>
          <cell r="D262" t="str">
            <v>East of England</v>
          </cell>
          <cell r="E262" t="str">
            <v>East of England</v>
          </cell>
          <cell r="F262" t="str">
            <v>Central Bedfordshire</v>
          </cell>
          <cell r="G262" t="str">
            <v>North East Bedfordshire</v>
          </cell>
          <cell r="H262" t="str">
            <v>SG18 9DA</v>
          </cell>
          <cell r="I262" t="str">
            <v>Voluntary Controlled School</v>
          </cell>
          <cell r="J262" t="str">
            <v>Primary</v>
          </cell>
          <cell r="K262" t="str">
            <v>Does not have a sixth form</v>
          </cell>
          <cell r="L262">
            <v>10009082</v>
          </cell>
          <cell r="M262">
            <v>42318</v>
          </cell>
          <cell r="N262">
            <v>42319</v>
          </cell>
          <cell r="O262" t="str">
            <v>S8 No Formal Designation Visit</v>
          </cell>
          <cell r="P262" t="str">
            <v>Schools - S5</v>
          </cell>
          <cell r="Q262" t="str">
            <v>NULL</v>
          </cell>
          <cell r="R262">
            <v>4</v>
          </cell>
          <cell r="S262" t="str">
            <v>SM</v>
          </cell>
          <cell r="T262">
            <v>3</v>
          </cell>
          <cell r="U262">
            <v>3</v>
          </cell>
          <cell r="V262">
            <v>2</v>
          </cell>
          <cell r="W262">
            <v>4</v>
          </cell>
          <cell r="X262" t="str">
            <v>No</v>
          </cell>
          <cell r="Y262">
            <v>2</v>
          </cell>
          <cell r="Z262" t="str">
            <v>NULL</v>
          </cell>
          <cell r="AB262">
            <v>81</v>
          </cell>
          <cell r="AD262">
            <v>2</v>
          </cell>
          <cell r="AE262" t="str">
            <v>NULL</v>
          </cell>
          <cell r="AF262">
            <v>2</v>
          </cell>
          <cell r="AG262">
            <v>2</v>
          </cell>
          <cell r="AH262" t="str">
            <v>NULL</v>
          </cell>
          <cell r="AI262">
            <v>2</v>
          </cell>
          <cell r="AJ262" t="str">
            <v>NULL</v>
          </cell>
          <cell r="AK262" t="str">
            <v>NULL</v>
          </cell>
          <cell r="AL262" t="str">
            <v>NULL</v>
          </cell>
        </row>
        <row r="263">
          <cell r="A263">
            <v>109630</v>
          </cell>
          <cell r="B263">
            <v>8233346</v>
          </cell>
          <cell r="C263" t="str">
            <v>St Mary's Catholic Primary School</v>
          </cell>
          <cell r="D263" t="str">
            <v>East of England</v>
          </cell>
          <cell r="E263" t="str">
            <v>East of England</v>
          </cell>
          <cell r="F263" t="str">
            <v>Central Bedfordshire</v>
          </cell>
          <cell r="G263" t="str">
            <v>Luton South</v>
          </cell>
          <cell r="H263" t="str">
            <v>LU1 4BB</v>
          </cell>
          <cell r="I263" t="str">
            <v>Voluntary Aided School</v>
          </cell>
          <cell r="J263" t="str">
            <v>Primary</v>
          </cell>
          <cell r="K263" t="str">
            <v>Does not have a sixth form</v>
          </cell>
          <cell r="L263">
            <v>10001941</v>
          </cell>
          <cell r="M263">
            <v>42284</v>
          </cell>
          <cell r="N263">
            <v>42285</v>
          </cell>
          <cell r="O263" t="str">
            <v>Requires Improvement S5 Reinspection Visit 1</v>
          </cell>
          <cell r="P263" t="str">
            <v>Schools - S5</v>
          </cell>
          <cell r="Q263" t="str">
            <v>NULL</v>
          </cell>
          <cell r="R263">
            <v>3</v>
          </cell>
          <cell r="S263" t="str">
            <v>NULL</v>
          </cell>
          <cell r="T263">
            <v>3</v>
          </cell>
          <cell r="U263">
            <v>3</v>
          </cell>
          <cell r="V263">
            <v>2</v>
          </cell>
          <cell r="W263">
            <v>3</v>
          </cell>
          <cell r="X263" t="str">
            <v>Yes</v>
          </cell>
          <cell r="Y263">
            <v>2</v>
          </cell>
          <cell r="Z263" t="str">
            <v>NULL</v>
          </cell>
          <cell r="AB263">
            <v>206</v>
          </cell>
          <cell r="AD263">
            <v>3</v>
          </cell>
          <cell r="AE263" t="str">
            <v>NULL</v>
          </cell>
          <cell r="AF263">
            <v>3</v>
          </cell>
          <cell r="AG263">
            <v>3</v>
          </cell>
          <cell r="AH263" t="str">
            <v>NULL</v>
          </cell>
          <cell r="AI263">
            <v>2</v>
          </cell>
          <cell r="AJ263" t="str">
            <v>NULL</v>
          </cell>
          <cell r="AK263" t="str">
            <v>NULL</v>
          </cell>
          <cell r="AL263" t="str">
            <v>NULL</v>
          </cell>
        </row>
        <row r="264">
          <cell r="A264">
            <v>109660</v>
          </cell>
          <cell r="B264">
            <v>8224047</v>
          </cell>
          <cell r="C264" t="str">
            <v>Robert Bruce Middle School</v>
          </cell>
          <cell r="D264" t="str">
            <v>East of England</v>
          </cell>
          <cell r="E264" t="str">
            <v>East of England</v>
          </cell>
          <cell r="F264" t="str">
            <v>Bedford</v>
          </cell>
          <cell r="G264" t="str">
            <v>Bedford</v>
          </cell>
          <cell r="H264" t="str">
            <v>MK42 8PU</v>
          </cell>
          <cell r="I264" t="str">
            <v>Foundation School</v>
          </cell>
          <cell r="J264" t="str">
            <v>Middle deemed Secondary</v>
          </cell>
          <cell r="K264" t="str">
            <v>Does not have a sixth form</v>
          </cell>
          <cell r="L264">
            <v>10007861</v>
          </cell>
          <cell r="M264">
            <v>42269</v>
          </cell>
          <cell r="N264">
            <v>42269</v>
          </cell>
          <cell r="O264" t="str">
            <v>Requires Improvement monitoring Visit 2</v>
          </cell>
          <cell r="P264" t="str">
            <v>Schools - S8</v>
          </cell>
          <cell r="Q264" t="str">
            <v>NULL</v>
          </cell>
          <cell r="R264" t="str">
            <v>NULL</v>
          </cell>
          <cell r="S264" t="str">
            <v>NULL</v>
          </cell>
          <cell r="T264" t="str">
            <v>NULL</v>
          </cell>
          <cell r="U264" t="str">
            <v>NULL</v>
          </cell>
          <cell r="V264" t="str">
            <v>NULL</v>
          </cell>
          <cell r="W264" t="str">
            <v>NULL</v>
          </cell>
          <cell r="X264" t="str">
            <v>NULL</v>
          </cell>
          <cell r="Y264" t="str">
            <v>NULL</v>
          </cell>
          <cell r="Z264" t="str">
            <v>NULL</v>
          </cell>
          <cell r="AB264">
            <v>322</v>
          </cell>
          <cell r="AD264">
            <v>3</v>
          </cell>
          <cell r="AE264" t="str">
            <v>NULL</v>
          </cell>
          <cell r="AF264">
            <v>3</v>
          </cell>
          <cell r="AG264">
            <v>3</v>
          </cell>
          <cell r="AH264" t="str">
            <v>NULL</v>
          </cell>
          <cell r="AI264">
            <v>3</v>
          </cell>
          <cell r="AJ264" t="str">
            <v>NULL</v>
          </cell>
          <cell r="AK264">
            <v>9</v>
          </cell>
          <cell r="AL264">
            <v>9</v>
          </cell>
        </row>
        <row r="265">
          <cell r="A265">
            <v>109664</v>
          </cell>
          <cell r="B265">
            <v>8233353</v>
          </cell>
          <cell r="C265" t="str">
            <v>Caddington Village School</v>
          </cell>
          <cell r="D265" t="str">
            <v>East of England</v>
          </cell>
          <cell r="E265" t="str">
            <v>East of England</v>
          </cell>
          <cell r="F265" t="str">
            <v>Central Bedfordshire</v>
          </cell>
          <cell r="G265" t="str">
            <v>Luton South</v>
          </cell>
          <cell r="H265" t="str">
            <v>LU1 4JD</v>
          </cell>
          <cell r="I265" t="str">
            <v>Community School</v>
          </cell>
          <cell r="J265" t="str">
            <v>Middle deemed Primary</v>
          </cell>
          <cell r="K265" t="str">
            <v>Does not have a sixth form</v>
          </cell>
          <cell r="L265">
            <v>10008049</v>
          </cell>
          <cell r="M265">
            <v>42311</v>
          </cell>
          <cell r="N265">
            <v>42312</v>
          </cell>
          <cell r="O265" t="str">
            <v>Requires Improvement S5 Reinspection Visit 1</v>
          </cell>
          <cell r="P265" t="str">
            <v>Schools - S5</v>
          </cell>
          <cell r="Q265" t="str">
            <v>NULL</v>
          </cell>
          <cell r="R265">
            <v>2</v>
          </cell>
          <cell r="S265" t="str">
            <v>NULL</v>
          </cell>
          <cell r="T265">
            <v>2</v>
          </cell>
          <cell r="U265">
            <v>2</v>
          </cell>
          <cell r="V265">
            <v>2</v>
          </cell>
          <cell r="W265">
            <v>2</v>
          </cell>
          <cell r="X265" t="str">
            <v>Yes</v>
          </cell>
          <cell r="Y265">
            <v>2</v>
          </cell>
          <cell r="Z265" t="str">
            <v>NULL</v>
          </cell>
          <cell r="AB265">
            <v>462</v>
          </cell>
          <cell r="AD265">
            <v>3</v>
          </cell>
          <cell r="AE265" t="str">
            <v>NULL</v>
          </cell>
          <cell r="AF265">
            <v>3</v>
          </cell>
          <cell r="AG265">
            <v>3</v>
          </cell>
          <cell r="AH265" t="str">
            <v>NULL</v>
          </cell>
          <cell r="AI265">
            <v>3</v>
          </cell>
          <cell r="AJ265" t="str">
            <v>NULL</v>
          </cell>
          <cell r="AK265" t="str">
            <v>NULL</v>
          </cell>
          <cell r="AL265" t="str">
            <v>NULL</v>
          </cell>
        </row>
        <row r="266">
          <cell r="A266">
            <v>109682</v>
          </cell>
          <cell r="B266">
            <v>8214103</v>
          </cell>
          <cell r="C266" t="str">
            <v>Challney High School for Girls</v>
          </cell>
          <cell r="D266" t="str">
            <v>East of England</v>
          </cell>
          <cell r="E266" t="str">
            <v>East of England</v>
          </cell>
          <cell r="F266" t="str">
            <v>Luton</v>
          </cell>
          <cell r="G266" t="str">
            <v>Luton North</v>
          </cell>
          <cell r="H266" t="str">
            <v>LU4 9FJ</v>
          </cell>
          <cell r="I266" t="str">
            <v>Community School</v>
          </cell>
          <cell r="J266" t="str">
            <v>Secondary</v>
          </cell>
          <cell r="K266" t="str">
            <v>Does not have a sixth form</v>
          </cell>
          <cell r="L266">
            <v>10005460</v>
          </cell>
          <cell r="M266">
            <v>42285</v>
          </cell>
          <cell r="N266">
            <v>42285</v>
          </cell>
          <cell r="O266" t="str">
            <v>Requires Improvement monitoring Visit 1</v>
          </cell>
          <cell r="P266" t="str">
            <v>Schools - S8</v>
          </cell>
          <cell r="Q266" t="str">
            <v>NULL</v>
          </cell>
          <cell r="R266" t="str">
            <v>NULL</v>
          </cell>
          <cell r="S266" t="str">
            <v>NULL</v>
          </cell>
          <cell r="T266" t="str">
            <v>NULL</v>
          </cell>
          <cell r="U266" t="str">
            <v>NULL</v>
          </cell>
          <cell r="V266" t="str">
            <v>NULL</v>
          </cell>
          <cell r="W266" t="str">
            <v>NULL</v>
          </cell>
          <cell r="X266" t="str">
            <v>NULL</v>
          </cell>
          <cell r="Y266" t="str">
            <v>NULL</v>
          </cell>
          <cell r="Z266" t="str">
            <v>NULL</v>
          </cell>
          <cell r="AB266">
            <v>1019</v>
          </cell>
          <cell r="AD266">
            <v>3</v>
          </cell>
          <cell r="AE266" t="str">
            <v>NULL</v>
          </cell>
          <cell r="AF266">
            <v>3</v>
          </cell>
          <cell r="AG266">
            <v>3</v>
          </cell>
          <cell r="AH266" t="str">
            <v>NULL</v>
          </cell>
          <cell r="AI266">
            <v>3</v>
          </cell>
          <cell r="AJ266" t="str">
            <v>NULL</v>
          </cell>
          <cell r="AK266">
            <v>9</v>
          </cell>
          <cell r="AL266">
            <v>9</v>
          </cell>
        </row>
        <row r="267">
          <cell r="A267">
            <v>109690</v>
          </cell>
          <cell r="B267">
            <v>8224124</v>
          </cell>
          <cell r="C267" t="str">
            <v>Biddenham Upper School and Sports College</v>
          </cell>
          <cell r="D267" t="str">
            <v>East of England</v>
          </cell>
          <cell r="E267" t="str">
            <v>East of England</v>
          </cell>
          <cell r="F267" t="str">
            <v>Bedford</v>
          </cell>
          <cell r="G267" t="str">
            <v>North East Bedfordshire</v>
          </cell>
          <cell r="H267" t="str">
            <v>MK40 4AZ</v>
          </cell>
          <cell r="I267" t="str">
            <v>Foundation School</v>
          </cell>
          <cell r="J267" t="str">
            <v>Secondary</v>
          </cell>
          <cell r="K267" t="str">
            <v>Has a sixth form</v>
          </cell>
          <cell r="L267">
            <v>10001960</v>
          </cell>
          <cell r="M267">
            <v>42311</v>
          </cell>
          <cell r="N267">
            <v>42312</v>
          </cell>
          <cell r="O267" t="str">
            <v>Requires Improvement S5 Reinspection Visit 1</v>
          </cell>
          <cell r="P267" t="str">
            <v>Schools - S5</v>
          </cell>
          <cell r="Q267" t="str">
            <v>NULL</v>
          </cell>
          <cell r="R267">
            <v>2</v>
          </cell>
          <cell r="S267" t="str">
            <v>NULL</v>
          </cell>
          <cell r="T267">
            <v>2</v>
          </cell>
          <cell r="U267">
            <v>2</v>
          </cell>
          <cell r="V267">
            <v>2</v>
          </cell>
          <cell r="W267">
            <v>2</v>
          </cell>
          <cell r="X267" t="str">
            <v>Yes</v>
          </cell>
          <cell r="Y267" t="str">
            <v>NULL</v>
          </cell>
          <cell r="Z267">
            <v>2</v>
          </cell>
          <cell r="AB267">
            <v>880</v>
          </cell>
          <cell r="AD267">
            <v>3</v>
          </cell>
          <cell r="AE267" t="str">
            <v>NULL</v>
          </cell>
          <cell r="AF267">
            <v>3</v>
          </cell>
          <cell r="AG267">
            <v>3</v>
          </cell>
          <cell r="AH267" t="str">
            <v>NULL</v>
          </cell>
          <cell r="AI267">
            <v>3</v>
          </cell>
          <cell r="AJ267" t="str">
            <v>NULL</v>
          </cell>
          <cell r="AK267" t="str">
            <v>NULL</v>
          </cell>
          <cell r="AL267" t="str">
            <v>NULL</v>
          </cell>
        </row>
        <row r="268">
          <cell r="A268">
            <v>109701</v>
          </cell>
          <cell r="B268">
            <v>8235200</v>
          </cell>
          <cell r="C268" t="str">
            <v>Thomas Whitehead CofE School</v>
          </cell>
          <cell r="D268" t="str">
            <v>East of England</v>
          </cell>
          <cell r="E268" t="str">
            <v>East of England</v>
          </cell>
          <cell r="F268" t="str">
            <v>Central Bedfordshire</v>
          </cell>
          <cell r="G268" t="str">
            <v>South West Bedfordshire</v>
          </cell>
          <cell r="H268" t="str">
            <v>LU5 5HH</v>
          </cell>
          <cell r="I268" t="str">
            <v>Voluntary Aided School</v>
          </cell>
          <cell r="J268" t="str">
            <v>Primary</v>
          </cell>
          <cell r="K268" t="str">
            <v>Does not have a sixth form</v>
          </cell>
          <cell r="L268">
            <v>10001942</v>
          </cell>
          <cell r="M268">
            <v>42325</v>
          </cell>
          <cell r="N268">
            <v>42326</v>
          </cell>
          <cell r="O268" t="str">
            <v>Requires Improvement S5 Reinspection Visit 1</v>
          </cell>
          <cell r="P268" t="str">
            <v>Schools - S5</v>
          </cell>
          <cell r="Q268" t="str">
            <v>NULL</v>
          </cell>
          <cell r="R268">
            <v>4</v>
          </cell>
          <cell r="S268" t="str">
            <v>SM</v>
          </cell>
          <cell r="T268">
            <v>4</v>
          </cell>
          <cell r="U268">
            <v>4</v>
          </cell>
          <cell r="V268">
            <v>3</v>
          </cell>
          <cell r="W268">
            <v>4</v>
          </cell>
          <cell r="X268" t="str">
            <v>Yes</v>
          </cell>
          <cell r="Y268">
            <v>3</v>
          </cell>
          <cell r="Z268" t="str">
            <v>NULL</v>
          </cell>
          <cell r="AB268">
            <v>270</v>
          </cell>
          <cell r="AD268">
            <v>3</v>
          </cell>
          <cell r="AE268" t="str">
            <v>NULL</v>
          </cell>
          <cell r="AF268">
            <v>3</v>
          </cell>
          <cell r="AG268">
            <v>3</v>
          </cell>
          <cell r="AH268" t="str">
            <v>NULL</v>
          </cell>
          <cell r="AI268">
            <v>3</v>
          </cell>
          <cell r="AJ268" t="str">
            <v>NULL</v>
          </cell>
          <cell r="AK268" t="str">
            <v>NULL</v>
          </cell>
          <cell r="AL268" t="str">
            <v>NULL</v>
          </cell>
        </row>
        <row r="269">
          <cell r="A269">
            <v>109705</v>
          </cell>
          <cell r="B269">
            <v>8235401</v>
          </cell>
          <cell r="C269" t="str">
            <v>Manshead School</v>
          </cell>
          <cell r="D269" t="str">
            <v>East of England</v>
          </cell>
          <cell r="E269" t="str">
            <v>East of England</v>
          </cell>
          <cell r="F269" t="str">
            <v>Central Bedfordshire</v>
          </cell>
          <cell r="G269" t="str">
            <v>Luton South</v>
          </cell>
          <cell r="H269" t="str">
            <v>LU1 4BB</v>
          </cell>
          <cell r="I269" t="str">
            <v>Voluntary Aided School</v>
          </cell>
          <cell r="J269" t="str">
            <v>Secondary</v>
          </cell>
          <cell r="K269" t="str">
            <v>Has a sixth form</v>
          </cell>
          <cell r="L269">
            <v>10001939</v>
          </cell>
          <cell r="M269">
            <v>42319</v>
          </cell>
          <cell r="N269">
            <v>42320</v>
          </cell>
          <cell r="O269" t="str">
            <v>Requires Improvement S5 Reinspection Visit 1</v>
          </cell>
          <cell r="P269" t="str">
            <v>Schools - S5</v>
          </cell>
          <cell r="Q269" t="str">
            <v>NULL</v>
          </cell>
          <cell r="R269">
            <v>4</v>
          </cell>
          <cell r="S269" t="str">
            <v>SM</v>
          </cell>
          <cell r="T269">
            <v>4</v>
          </cell>
          <cell r="U269">
            <v>4</v>
          </cell>
          <cell r="V269">
            <v>3</v>
          </cell>
          <cell r="W269">
            <v>4</v>
          </cell>
          <cell r="X269" t="str">
            <v>No</v>
          </cell>
          <cell r="Y269" t="str">
            <v>NULL</v>
          </cell>
          <cell r="Z269">
            <v>3</v>
          </cell>
          <cell r="AB269">
            <v>1182</v>
          </cell>
          <cell r="AD269">
            <v>3</v>
          </cell>
          <cell r="AE269" t="str">
            <v>NULL</v>
          </cell>
          <cell r="AF269">
            <v>3</v>
          </cell>
          <cell r="AG269">
            <v>3</v>
          </cell>
          <cell r="AH269" t="str">
            <v>NULL</v>
          </cell>
          <cell r="AI269">
            <v>3</v>
          </cell>
          <cell r="AJ269" t="str">
            <v>NULL</v>
          </cell>
          <cell r="AK269" t="str">
            <v>NULL</v>
          </cell>
          <cell r="AL269" t="str">
            <v>NULL</v>
          </cell>
        </row>
        <row r="270">
          <cell r="A270">
            <v>109763</v>
          </cell>
          <cell r="B270">
            <v>8711023</v>
          </cell>
          <cell r="C270" t="str">
            <v>Lea Nursery School</v>
          </cell>
          <cell r="D270" t="str">
            <v>South East</v>
          </cell>
          <cell r="E270" t="str">
            <v>South East</v>
          </cell>
          <cell r="F270" t="str">
            <v>Slough</v>
          </cell>
          <cell r="G270" t="str">
            <v>Slough</v>
          </cell>
          <cell r="H270" t="str">
            <v>SL2 5JW</v>
          </cell>
          <cell r="I270" t="str">
            <v>LA Nursery School</v>
          </cell>
          <cell r="J270" t="str">
            <v>Nursery</v>
          </cell>
          <cell r="K270" t="str">
            <v>Not applicable</v>
          </cell>
          <cell r="L270">
            <v>10005506</v>
          </cell>
          <cell r="M270">
            <v>42353</v>
          </cell>
          <cell r="N270">
            <v>42353</v>
          </cell>
          <cell r="O270" t="str">
            <v>Maintained Academy and School Short inspection</v>
          </cell>
          <cell r="P270" t="str">
            <v>Schools - Short inspection</v>
          </cell>
          <cell r="Q270" t="str">
            <v>NULL</v>
          </cell>
          <cell r="R270" t="str">
            <v>NULL</v>
          </cell>
          <cell r="S270" t="str">
            <v>NULL</v>
          </cell>
          <cell r="T270" t="str">
            <v>NULL</v>
          </cell>
          <cell r="U270" t="str">
            <v>NULL</v>
          </cell>
          <cell r="V270" t="str">
            <v>NULL</v>
          </cell>
          <cell r="W270" t="str">
            <v>NULL</v>
          </cell>
          <cell r="X270" t="str">
            <v>Yes</v>
          </cell>
          <cell r="Y270" t="str">
            <v>NULL</v>
          </cell>
          <cell r="Z270" t="str">
            <v>NULL</v>
          </cell>
          <cell r="AB270">
            <v>130</v>
          </cell>
          <cell r="AD270">
            <v>1</v>
          </cell>
          <cell r="AE270" t="str">
            <v>NULL</v>
          </cell>
          <cell r="AF270">
            <v>1</v>
          </cell>
          <cell r="AG270">
            <v>1</v>
          </cell>
          <cell r="AH270" t="str">
            <v>NULL</v>
          </cell>
          <cell r="AI270">
            <v>1</v>
          </cell>
          <cell r="AJ270" t="str">
            <v>NULL</v>
          </cell>
          <cell r="AK270">
            <v>8</v>
          </cell>
          <cell r="AL270" t="str">
            <v>NULL</v>
          </cell>
        </row>
        <row r="271">
          <cell r="A271">
            <v>109785</v>
          </cell>
          <cell r="B271">
            <v>8702014</v>
          </cell>
          <cell r="C271" t="str">
            <v>New Town Primary School</v>
          </cell>
          <cell r="D271" t="str">
            <v>South East</v>
          </cell>
          <cell r="E271" t="str">
            <v>South East</v>
          </cell>
          <cell r="F271" t="str">
            <v>Reading</v>
          </cell>
          <cell r="G271" t="str">
            <v>Reading East</v>
          </cell>
          <cell r="H271" t="str">
            <v>RG1 3LS</v>
          </cell>
          <cell r="I271" t="str">
            <v>Community School</v>
          </cell>
          <cell r="J271" t="str">
            <v>Primary</v>
          </cell>
          <cell r="K271" t="str">
            <v>Does not have a sixth form</v>
          </cell>
          <cell r="L271">
            <v>10004026</v>
          </cell>
          <cell r="M271">
            <v>42290</v>
          </cell>
          <cell r="N271">
            <v>42291</v>
          </cell>
          <cell r="O271" t="str">
            <v>Schools into Special Measures Visit 3</v>
          </cell>
          <cell r="P271" t="str">
            <v>Schools - S8</v>
          </cell>
          <cell r="Q271" t="str">
            <v>NULL</v>
          </cell>
          <cell r="R271" t="str">
            <v>NULL</v>
          </cell>
          <cell r="S271" t="str">
            <v>NULL</v>
          </cell>
          <cell r="T271" t="str">
            <v>NULL</v>
          </cell>
          <cell r="U271" t="str">
            <v>NULL</v>
          </cell>
          <cell r="V271" t="str">
            <v>NULL</v>
          </cell>
          <cell r="W271" t="str">
            <v>NULL</v>
          </cell>
          <cell r="X271" t="str">
            <v>NULL</v>
          </cell>
          <cell r="Y271" t="str">
            <v>NULL</v>
          </cell>
          <cell r="Z271" t="str">
            <v>NULL</v>
          </cell>
          <cell r="AB271">
            <v>275</v>
          </cell>
          <cell r="AD271">
            <v>4</v>
          </cell>
          <cell r="AE271" t="str">
            <v>NULL</v>
          </cell>
          <cell r="AF271">
            <v>4</v>
          </cell>
          <cell r="AG271">
            <v>4</v>
          </cell>
          <cell r="AH271" t="str">
            <v>NULL</v>
          </cell>
          <cell r="AI271">
            <v>4</v>
          </cell>
          <cell r="AJ271" t="str">
            <v>NULL</v>
          </cell>
          <cell r="AK271">
            <v>4</v>
          </cell>
          <cell r="AL271">
            <v>9</v>
          </cell>
        </row>
        <row r="272">
          <cell r="A272">
            <v>109802</v>
          </cell>
          <cell r="B272">
            <v>8692050</v>
          </cell>
          <cell r="C272" t="str">
            <v>Beenham Primary School</v>
          </cell>
          <cell r="D272" t="str">
            <v>South East</v>
          </cell>
          <cell r="E272" t="str">
            <v>South East</v>
          </cell>
          <cell r="F272" t="str">
            <v>West Berkshire</v>
          </cell>
          <cell r="G272" t="str">
            <v>Wokingham</v>
          </cell>
          <cell r="H272" t="str">
            <v>RG7 5NN</v>
          </cell>
          <cell r="I272" t="str">
            <v>Community School</v>
          </cell>
          <cell r="J272" t="str">
            <v>Primary</v>
          </cell>
          <cell r="K272" t="str">
            <v>Does not have a sixth form</v>
          </cell>
          <cell r="L272">
            <v>10007339</v>
          </cell>
          <cell r="M272">
            <v>42293</v>
          </cell>
          <cell r="N272">
            <v>42293</v>
          </cell>
          <cell r="O272" t="str">
            <v>Requires Improvement monitoring Visit 1</v>
          </cell>
          <cell r="P272" t="str">
            <v>Schools - S8</v>
          </cell>
          <cell r="Q272" t="str">
            <v>NULL</v>
          </cell>
          <cell r="R272" t="str">
            <v>NULL</v>
          </cell>
          <cell r="S272" t="str">
            <v>NULL</v>
          </cell>
          <cell r="T272" t="str">
            <v>NULL</v>
          </cell>
          <cell r="U272" t="str">
            <v>NULL</v>
          </cell>
          <cell r="V272" t="str">
            <v>NULL</v>
          </cell>
          <cell r="W272" t="str">
            <v>NULL</v>
          </cell>
          <cell r="X272" t="str">
            <v>NULL</v>
          </cell>
          <cell r="Y272" t="str">
            <v>NULL</v>
          </cell>
          <cell r="Z272" t="str">
            <v>NULL</v>
          </cell>
          <cell r="AB272">
            <v>101</v>
          </cell>
          <cell r="AD272">
            <v>3</v>
          </cell>
          <cell r="AE272" t="str">
            <v>NULL</v>
          </cell>
          <cell r="AF272">
            <v>3</v>
          </cell>
          <cell r="AG272">
            <v>3</v>
          </cell>
          <cell r="AH272" t="str">
            <v>NULL</v>
          </cell>
          <cell r="AI272">
            <v>3</v>
          </cell>
          <cell r="AJ272" t="str">
            <v>NULL</v>
          </cell>
          <cell r="AK272">
            <v>2</v>
          </cell>
          <cell r="AL272">
            <v>9</v>
          </cell>
        </row>
        <row r="273">
          <cell r="A273">
            <v>109810</v>
          </cell>
          <cell r="B273">
            <v>8692063</v>
          </cell>
          <cell r="C273" t="str">
            <v>Chieveley Primary School</v>
          </cell>
          <cell r="D273" t="str">
            <v>South East</v>
          </cell>
          <cell r="E273" t="str">
            <v>South East</v>
          </cell>
          <cell r="F273" t="str">
            <v>West Berkshire</v>
          </cell>
          <cell r="G273" t="str">
            <v>Newbury</v>
          </cell>
          <cell r="H273" t="str">
            <v>RG20 8TY</v>
          </cell>
          <cell r="I273" t="str">
            <v>Community School</v>
          </cell>
          <cell r="J273" t="str">
            <v>Primary</v>
          </cell>
          <cell r="K273" t="str">
            <v>Does not have a sixth form</v>
          </cell>
          <cell r="L273">
            <v>10001248</v>
          </cell>
          <cell r="M273">
            <v>42312</v>
          </cell>
          <cell r="N273">
            <v>42312</v>
          </cell>
          <cell r="O273" t="str">
            <v>Maintained Academy and School Short inspection</v>
          </cell>
          <cell r="P273" t="str">
            <v>Schools - Short inspection</v>
          </cell>
          <cell r="Q273" t="str">
            <v>NULL</v>
          </cell>
          <cell r="R273" t="str">
            <v>NULL</v>
          </cell>
          <cell r="S273" t="str">
            <v>NULL</v>
          </cell>
          <cell r="T273" t="str">
            <v>NULL</v>
          </cell>
          <cell r="U273" t="str">
            <v>NULL</v>
          </cell>
          <cell r="V273" t="str">
            <v>NULL</v>
          </cell>
          <cell r="W273" t="str">
            <v>NULL</v>
          </cell>
          <cell r="X273" t="str">
            <v>Yes</v>
          </cell>
          <cell r="Y273" t="str">
            <v>NULL</v>
          </cell>
          <cell r="Z273" t="str">
            <v>NULL</v>
          </cell>
          <cell r="AB273">
            <v>202</v>
          </cell>
          <cell r="AD273">
            <v>2</v>
          </cell>
          <cell r="AE273" t="str">
            <v>NULL</v>
          </cell>
          <cell r="AF273">
            <v>2</v>
          </cell>
          <cell r="AG273">
            <v>2</v>
          </cell>
          <cell r="AH273" t="str">
            <v>NULL</v>
          </cell>
          <cell r="AI273">
            <v>2</v>
          </cell>
          <cell r="AJ273" t="str">
            <v>NULL</v>
          </cell>
          <cell r="AK273">
            <v>2</v>
          </cell>
          <cell r="AL273">
            <v>9</v>
          </cell>
        </row>
        <row r="274">
          <cell r="A274">
            <v>109843</v>
          </cell>
          <cell r="B274">
            <v>8682109</v>
          </cell>
          <cell r="C274" t="str">
            <v>South Ascot Village Primary School</v>
          </cell>
          <cell r="D274" t="str">
            <v>South East</v>
          </cell>
          <cell r="E274" t="str">
            <v>South East</v>
          </cell>
          <cell r="F274" t="str">
            <v>Windsor and Maidenhead</v>
          </cell>
          <cell r="G274" t="str">
            <v>Windsor</v>
          </cell>
          <cell r="H274" t="str">
            <v>SL5 9EA</v>
          </cell>
          <cell r="I274" t="str">
            <v>Community School</v>
          </cell>
          <cell r="J274" t="str">
            <v>Primary</v>
          </cell>
          <cell r="K274" t="str">
            <v>Does not have a sixth form</v>
          </cell>
          <cell r="L274">
            <v>10002290</v>
          </cell>
          <cell r="M274">
            <v>42326</v>
          </cell>
          <cell r="N274">
            <v>42327</v>
          </cell>
          <cell r="O274" t="str">
            <v>Requires Improvement S5 Reinspection Visit 1</v>
          </cell>
          <cell r="P274" t="str">
            <v>Schools - S5</v>
          </cell>
          <cell r="Q274" t="str">
            <v>NULL</v>
          </cell>
          <cell r="R274">
            <v>2</v>
          </cell>
          <cell r="S274" t="str">
            <v>NULL</v>
          </cell>
          <cell r="T274">
            <v>2</v>
          </cell>
          <cell r="U274">
            <v>2</v>
          </cell>
          <cell r="V274">
            <v>1</v>
          </cell>
          <cell r="W274">
            <v>2</v>
          </cell>
          <cell r="X274" t="str">
            <v>Yes</v>
          </cell>
          <cell r="Y274">
            <v>2</v>
          </cell>
          <cell r="Z274" t="str">
            <v>NULL</v>
          </cell>
          <cell r="AB274">
            <v>240</v>
          </cell>
          <cell r="AD274">
            <v>3</v>
          </cell>
          <cell r="AE274" t="str">
            <v>NULL</v>
          </cell>
          <cell r="AF274">
            <v>3</v>
          </cell>
          <cell r="AG274">
            <v>3</v>
          </cell>
          <cell r="AH274" t="str">
            <v>NULL</v>
          </cell>
          <cell r="AI274">
            <v>3</v>
          </cell>
          <cell r="AJ274" t="str">
            <v>NULL</v>
          </cell>
          <cell r="AK274" t="str">
            <v>NULL</v>
          </cell>
          <cell r="AL274" t="str">
            <v>NULL</v>
          </cell>
        </row>
        <row r="275">
          <cell r="A275">
            <v>109845</v>
          </cell>
          <cell r="B275">
            <v>8692111</v>
          </cell>
          <cell r="C275" t="str">
            <v>Westwood Farm Junior School</v>
          </cell>
          <cell r="D275" t="str">
            <v>South East</v>
          </cell>
          <cell r="E275" t="str">
            <v>South East</v>
          </cell>
          <cell r="F275" t="str">
            <v>West Berkshire</v>
          </cell>
          <cell r="G275" t="str">
            <v>Reading West</v>
          </cell>
          <cell r="H275" t="str">
            <v>RG31 6RY</v>
          </cell>
          <cell r="I275" t="str">
            <v>Community School</v>
          </cell>
          <cell r="J275" t="str">
            <v>Primary</v>
          </cell>
          <cell r="K275" t="str">
            <v>Does not have a sixth form</v>
          </cell>
          <cell r="L275">
            <v>10006853</v>
          </cell>
          <cell r="M275">
            <v>42312</v>
          </cell>
          <cell r="N275">
            <v>42312</v>
          </cell>
          <cell r="O275" t="str">
            <v>Requires Improvement monitoring Visit 2</v>
          </cell>
          <cell r="P275" t="str">
            <v>Schools - S8</v>
          </cell>
          <cell r="Q275" t="str">
            <v>NULL</v>
          </cell>
          <cell r="R275" t="str">
            <v>NULL</v>
          </cell>
          <cell r="S275" t="str">
            <v>NULL</v>
          </cell>
          <cell r="T275" t="str">
            <v>NULL</v>
          </cell>
          <cell r="U275" t="str">
            <v>NULL</v>
          </cell>
          <cell r="V275" t="str">
            <v>NULL</v>
          </cell>
          <cell r="W275" t="str">
            <v>NULL</v>
          </cell>
          <cell r="X275" t="str">
            <v>NULL</v>
          </cell>
          <cell r="Y275" t="str">
            <v>NULL</v>
          </cell>
          <cell r="Z275" t="str">
            <v>NULL</v>
          </cell>
          <cell r="AB275">
            <v>228</v>
          </cell>
          <cell r="AD275">
            <v>3</v>
          </cell>
          <cell r="AE275" t="str">
            <v>NULL</v>
          </cell>
          <cell r="AF275">
            <v>3</v>
          </cell>
          <cell r="AG275">
            <v>3</v>
          </cell>
          <cell r="AH275" t="str">
            <v>NULL</v>
          </cell>
          <cell r="AI275">
            <v>3</v>
          </cell>
          <cell r="AJ275" t="str">
            <v>NULL</v>
          </cell>
          <cell r="AK275">
            <v>9</v>
          </cell>
          <cell r="AL275">
            <v>9</v>
          </cell>
        </row>
        <row r="276">
          <cell r="A276">
            <v>109859</v>
          </cell>
          <cell r="B276">
            <v>8672126</v>
          </cell>
          <cell r="C276" t="str">
            <v>College Town Junior School</v>
          </cell>
          <cell r="D276" t="str">
            <v>South East</v>
          </cell>
          <cell r="E276" t="str">
            <v>South East</v>
          </cell>
          <cell r="F276" t="str">
            <v>Bracknell Forest</v>
          </cell>
          <cell r="G276" t="str">
            <v>Bracknell</v>
          </cell>
          <cell r="H276" t="str">
            <v>GU47 0QE</v>
          </cell>
          <cell r="I276" t="str">
            <v>Community School</v>
          </cell>
          <cell r="J276" t="str">
            <v>Primary</v>
          </cell>
          <cell r="K276" t="str">
            <v>Does not have a sixth form</v>
          </cell>
          <cell r="L276">
            <v>10002403</v>
          </cell>
          <cell r="M276">
            <v>42284</v>
          </cell>
          <cell r="N276">
            <v>42285</v>
          </cell>
          <cell r="O276" t="str">
            <v>Requires Improvement S5 Reinspection Visit 1</v>
          </cell>
          <cell r="P276" t="str">
            <v>Schools - S5</v>
          </cell>
          <cell r="Q276" t="str">
            <v>NULL</v>
          </cell>
          <cell r="R276">
            <v>2</v>
          </cell>
          <cell r="S276" t="str">
            <v>NULL</v>
          </cell>
          <cell r="T276">
            <v>2</v>
          </cell>
          <cell r="U276">
            <v>2</v>
          </cell>
          <cell r="V276">
            <v>2</v>
          </cell>
          <cell r="W276">
            <v>2</v>
          </cell>
          <cell r="X276" t="str">
            <v>Yes</v>
          </cell>
          <cell r="Y276" t="str">
            <v>NULL</v>
          </cell>
          <cell r="Z276" t="str">
            <v>NULL</v>
          </cell>
          <cell r="AB276">
            <v>263</v>
          </cell>
          <cell r="AD276">
            <v>3</v>
          </cell>
          <cell r="AE276" t="str">
            <v>NULL</v>
          </cell>
          <cell r="AF276">
            <v>3</v>
          </cell>
          <cell r="AG276">
            <v>3</v>
          </cell>
          <cell r="AH276" t="str">
            <v>NULL</v>
          </cell>
          <cell r="AI276">
            <v>3</v>
          </cell>
          <cell r="AJ276" t="str">
            <v>NULL</v>
          </cell>
          <cell r="AK276" t="str">
            <v>NULL</v>
          </cell>
          <cell r="AL276" t="str">
            <v>NULL</v>
          </cell>
        </row>
        <row r="277">
          <cell r="A277">
            <v>109922</v>
          </cell>
          <cell r="B277">
            <v>8672228</v>
          </cell>
          <cell r="C277" t="str">
            <v>Wooden Hill Primary and Nursery School</v>
          </cell>
          <cell r="D277" t="str">
            <v>South East</v>
          </cell>
          <cell r="E277" t="str">
            <v>South East</v>
          </cell>
          <cell r="F277" t="str">
            <v>Bracknell Forest</v>
          </cell>
          <cell r="G277" t="str">
            <v>Bracknell</v>
          </cell>
          <cell r="H277" t="str">
            <v>RG12 8DB</v>
          </cell>
          <cell r="I277" t="str">
            <v>Community School</v>
          </cell>
          <cell r="J277" t="str">
            <v>Primary</v>
          </cell>
          <cell r="K277" t="str">
            <v>Does not have a sixth form</v>
          </cell>
          <cell r="L277">
            <v>10002404</v>
          </cell>
          <cell r="M277">
            <v>42333</v>
          </cell>
          <cell r="N277">
            <v>42334</v>
          </cell>
          <cell r="O277" t="str">
            <v>Requires Improvement S5 Reinspection Visit 1</v>
          </cell>
          <cell r="P277" t="str">
            <v>Schools - S5</v>
          </cell>
          <cell r="Q277" t="str">
            <v>NULL</v>
          </cell>
          <cell r="R277">
            <v>2</v>
          </cell>
          <cell r="S277" t="str">
            <v>NULL</v>
          </cell>
          <cell r="T277">
            <v>2</v>
          </cell>
          <cell r="U277">
            <v>2</v>
          </cell>
          <cell r="V277">
            <v>2</v>
          </cell>
          <cell r="W277">
            <v>2</v>
          </cell>
          <cell r="X277" t="str">
            <v>No</v>
          </cell>
          <cell r="Y277">
            <v>2</v>
          </cell>
          <cell r="Z277" t="str">
            <v>NULL</v>
          </cell>
          <cell r="AB277">
            <v>380</v>
          </cell>
          <cell r="AD277">
            <v>3</v>
          </cell>
          <cell r="AE277" t="str">
            <v>NULL</v>
          </cell>
          <cell r="AF277">
            <v>3</v>
          </cell>
          <cell r="AG277">
            <v>3</v>
          </cell>
          <cell r="AH277" t="str">
            <v>NULL</v>
          </cell>
          <cell r="AI277">
            <v>3</v>
          </cell>
          <cell r="AJ277" t="str">
            <v>NULL</v>
          </cell>
          <cell r="AK277" t="str">
            <v>NULL</v>
          </cell>
          <cell r="AL277" t="str">
            <v>NULL</v>
          </cell>
        </row>
        <row r="278">
          <cell r="A278">
            <v>109923</v>
          </cell>
          <cell r="B278">
            <v>8692231</v>
          </cell>
          <cell r="C278" t="str">
            <v>Parsons Down Junior School</v>
          </cell>
          <cell r="D278" t="str">
            <v>South East</v>
          </cell>
          <cell r="E278" t="str">
            <v>South East</v>
          </cell>
          <cell r="F278" t="str">
            <v>West Berkshire</v>
          </cell>
          <cell r="G278" t="str">
            <v>Newbury</v>
          </cell>
          <cell r="H278" t="str">
            <v>RG19 3SR</v>
          </cell>
          <cell r="I278" t="str">
            <v>Community School</v>
          </cell>
          <cell r="J278" t="str">
            <v>Primary</v>
          </cell>
          <cell r="K278" t="str">
            <v>Does not have a sixth form</v>
          </cell>
          <cell r="L278">
            <v>10005917</v>
          </cell>
          <cell r="M278">
            <v>42298</v>
          </cell>
          <cell r="N278">
            <v>42298</v>
          </cell>
          <cell r="O278" t="str">
            <v>Requires Improvement monitoring Visit 1</v>
          </cell>
          <cell r="P278" t="str">
            <v>Schools - S8</v>
          </cell>
          <cell r="Q278" t="str">
            <v>NULL</v>
          </cell>
          <cell r="R278" t="str">
            <v>NULL</v>
          </cell>
          <cell r="S278" t="str">
            <v>NULL</v>
          </cell>
          <cell r="T278" t="str">
            <v>NULL</v>
          </cell>
          <cell r="U278" t="str">
            <v>NULL</v>
          </cell>
          <cell r="V278" t="str">
            <v>NULL</v>
          </cell>
          <cell r="W278" t="str">
            <v>NULL</v>
          </cell>
          <cell r="X278" t="str">
            <v>NULL</v>
          </cell>
          <cell r="Y278" t="str">
            <v>NULL</v>
          </cell>
          <cell r="Z278" t="str">
            <v>NULL</v>
          </cell>
          <cell r="AB278">
            <v>289</v>
          </cell>
          <cell r="AD278">
            <v>3</v>
          </cell>
          <cell r="AE278" t="str">
            <v>NULL</v>
          </cell>
          <cell r="AF278">
            <v>3</v>
          </cell>
          <cell r="AG278">
            <v>3</v>
          </cell>
          <cell r="AH278" t="str">
            <v>NULL</v>
          </cell>
          <cell r="AI278">
            <v>3</v>
          </cell>
          <cell r="AJ278" t="str">
            <v>NULL</v>
          </cell>
          <cell r="AK278">
            <v>9</v>
          </cell>
          <cell r="AL278">
            <v>9</v>
          </cell>
        </row>
        <row r="279">
          <cell r="A279">
            <v>109926</v>
          </cell>
          <cell r="B279">
            <v>8702234</v>
          </cell>
          <cell r="C279" t="str">
            <v>Micklands Primary School</v>
          </cell>
          <cell r="D279" t="str">
            <v>South East</v>
          </cell>
          <cell r="E279" t="str">
            <v>South East</v>
          </cell>
          <cell r="F279" t="str">
            <v>Reading</v>
          </cell>
          <cell r="G279" t="str">
            <v>Reading East</v>
          </cell>
          <cell r="H279" t="str">
            <v>RG4 6LU</v>
          </cell>
          <cell r="I279" t="str">
            <v>Community School</v>
          </cell>
          <cell r="J279" t="str">
            <v>Primary</v>
          </cell>
          <cell r="K279" t="str">
            <v>Does not have a sixth form</v>
          </cell>
          <cell r="L279">
            <v>10002325</v>
          </cell>
          <cell r="M279">
            <v>42291</v>
          </cell>
          <cell r="N279">
            <v>42292</v>
          </cell>
          <cell r="O279" t="str">
            <v>Requires Improvement S5 Reinspection Visit 1</v>
          </cell>
          <cell r="P279" t="str">
            <v>Schools - S5</v>
          </cell>
          <cell r="Q279" t="str">
            <v>NULL</v>
          </cell>
          <cell r="R279">
            <v>2</v>
          </cell>
          <cell r="S279" t="str">
            <v>NULL</v>
          </cell>
          <cell r="T279">
            <v>2</v>
          </cell>
          <cell r="U279">
            <v>2</v>
          </cell>
          <cell r="V279">
            <v>1</v>
          </cell>
          <cell r="W279">
            <v>2</v>
          </cell>
          <cell r="X279" t="str">
            <v>Yes</v>
          </cell>
          <cell r="Y279">
            <v>2</v>
          </cell>
          <cell r="Z279" t="str">
            <v>NULL</v>
          </cell>
          <cell r="AB279">
            <v>357</v>
          </cell>
          <cell r="AD279">
            <v>3</v>
          </cell>
          <cell r="AE279" t="str">
            <v>NULL</v>
          </cell>
          <cell r="AF279">
            <v>3</v>
          </cell>
          <cell r="AG279">
            <v>3</v>
          </cell>
          <cell r="AH279" t="str">
            <v>NULL</v>
          </cell>
          <cell r="AI279">
            <v>3</v>
          </cell>
          <cell r="AJ279" t="str">
            <v>NULL</v>
          </cell>
          <cell r="AK279" t="str">
            <v>NULL</v>
          </cell>
          <cell r="AL279" t="str">
            <v>NULL</v>
          </cell>
        </row>
        <row r="280">
          <cell r="A280">
            <v>109951</v>
          </cell>
          <cell r="B280">
            <v>8683010</v>
          </cell>
          <cell r="C280" t="str">
            <v>Bisham CofE Primary School</v>
          </cell>
          <cell r="D280" t="str">
            <v>South East</v>
          </cell>
          <cell r="E280" t="str">
            <v>South East</v>
          </cell>
          <cell r="F280" t="str">
            <v>Windsor and Maidenhead</v>
          </cell>
          <cell r="G280" t="str">
            <v>Maidenhead</v>
          </cell>
          <cell r="H280" t="str">
            <v>SL7 1RW</v>
          </cell>
          <cell r="I280" t="str">
            <v>Voluntary Controlled School</v>
          </cell>
          <cell r="J280" t="str">
            <v>Primary</v>
          </cell>
          <cell r="K280" t="str">
            <v>Does not have a sixth form</v>
          </cell>
          <cell r="L280">
            <v>10004035</v>
          </cell>
          <cell r="M280">
            <v>42353</v>
          </cell>
          <cell r="N280">
            <v>42354</v>
          </cell>
          <cell r="O280" t="str">
            <v>Schools into Special Measures Visit 3</v>
          </cell>
          <cell r="P280" t="str">
            <v>Schools - S8</v>
          </cell>
          <cell r="Q280" t="str">
            <v>NULL</v>
          </cell>
          <cell r="R280" t="str">
            <v>NULL</v>
          </cell>
          <cell r="S280" t="str">
            <v>NULL</v>
          </cell>
          <cell r="T280" t="str">
            <v>NULL</v>
          </cell>
          <cell r="U280" t="str">
            <v>NULL</v>
          </cell>
          <cell r="V280" t="str">
            <v>NULL</v>
          </cell>
          <cell r="W280" t="str">
            <v>NULL</v>
          </cell>
          <cell r="X280" t="str">
            <v>NULL</v>
          </cell>
          <cell r="Y280" t="str">
            <v>NULL</v>
          </cell>
          <cell r="Z280" t="str">
            <v>NULL</v>
          </cell>
          <cell r="AB280">
            <v>92</v>
          </cell>
          <cell r="AD280">
            <v>4</v>
          </cell>
          <cell r="AE280" t="str">
            <v>NULL</v>
          </cell>
          <cell r="AF280">
            <v>4</v>
          </cell>
          <cell r="AG280">
            <v>4</v>
          </cell>
          <cell r="AH280" t="str">
            <v>NULL</v>
          </cell>
          <cell r="AI280">
            <v>4</v>
          </cell>
          <cell r="AJ280" t="str">
            <v>NULL</v>
          </cell>
          <cell r="AK280">
            <v>4</v>
          </cell>
          <cell r="AL280">
            <v>9</v>
          </cell>
        </row>
        <row r="281">
          <cell r="A281">
            <v>109961</v>
          </cell>
          <cell r="B281">
            <v>8683022</v>
          </cell>
          <cell r="C281" t="str">
            <v>Holy Trinity CofE Primary School, Cookham</v>
          </cell>
          <cell r="D281" t="str">
            <v>South East</v>
          </cell>
          <cell r="E281" t="str">
            <v>South East</v>
          </cell>
          <cell r="F281" t="str">
            <v>Windsor and Maidenhead</v>
          </cell>
          <cell r="G281" t="str">
            <v>Maidenhead</v>
          </cell>
          <cell r="H281" t="str">
            <v>SL6 9QJ</v>
          </cell>
          <cell r="I281" t="str">
            <v>Voluntary Controlled School</v>
          </cell>
          <cell r="J281" t="str">
            <v>Primary</v>
          </cell>
          <cell r="K281" t="str">
            <v>Does not have a sixth form</v>
          </cell>
          <cell r="L281">
            <v>10002291</v>
          </cell>
          <cell r="M281">
            <v>42284</v>
          </cell>
          <cell r="N281">
            <v>42285</v>
          </cell>
          <cell r="O281" t="str">
            <v>Requires Improvement S5 Reinspection Visit 1</v>
          </cell>
          <cell r="P281" t="str">
            <v>Schools - S5</v>
          </cell>
          <cell r="Q281" t="str">
            <v>NULL</v>
          </cell>
          <cell r="R281">
            <v>1</v>
          </cell>
          <cell r="S281" t="str">
            <v>NULL</v>
          </cell>
          <cell r="T281">
            <v>1</v>
          </cell>
          <cell r="U281">
            <v>1</v>
          </cell>
          <cell r="V281">
            <v>1</v>
          </cell>
          <cell r="W281">
            <v>1</v>
          </cell>
          <cell r="X281" t="str">
            <v>Yes</v>
          </cell>
          <cell r="Y281">
            <v>1</v>
          </cell>
          <cell r="Z281" t="str">
            <v>NULL</v>
          </cell>
          <cell r="AB281">
            <v>216</v>
          </cell>
          <cell r="AD281">
            <v>3</v>
          </cell>
          <cell r="AE281" t="str">
            <v>NULL</v>
          </cell>
          <cell r="AF281">
            <v>3</v>
          </cell>
          <cell r="AG281">
            <v>3</v>
          </cell>
          <cell r="AH281" t="str">
            <v>NULL</v>
          </cell>
          <cell r="AI281">
            <v>3</v>
          </cell>
          <cell r="AJ281" t="str">
            <v>NULL</v>
          </cell>
          <cell r="AK281" t="str">
            <v>NULL</v>
          </cell>
          <cell r="AL281" t="str">
            <v>NULL</v>
          </cell>
        </row>
        <row r="282">
          <cell r="A282">
            <v>109972</v>
          </cell>
          <cell r="B282">
            <v>8723037</v>
          </cell>
          <cell r="C282" t="str">
            <v>St Nicholas Church of England Primary, Hurst</v>
          </cell>
          <cell r="D282" t="str">
            <v>South East</v>
          </cell>
          <cell r="E282" t="str">
            <v>South East</v>
          </cell>
          <cell r="F282" t="str">
            <v>Wokingham</v>
          </cell>
          <cell r="G282" t="str">
            <v>Maidenhead</v>
          </cell>
          <cell r="H282" t="str">
            <v>RG10 0DR</v>
          </cell>
          <cell r="I282" t="str">
            <v>Voluntary Controlled School</v>
          </cell>
          <cell r="J282" t="str">
            <v>Primary</v>
          </cell>
          <cell r="K282" t="str">
            <v>Does not have a sixth form</v>
          </cell>
          <cell r="L282">
            <v>10001515</v>
          </cell>
          <cell r="M282">
            <v>42270</v>
          </cell>
          <cell r="N282">
            <v>42270</v>
          </cell>
          <cell r="O282" t="str">
            <v>Maintained Academy and School Short inspection</v>
          </cell>
          <cell r="P282" t="str">
            <v>Schools - Short inspection</v>
          </cell>
          <cell r="Q282" t="str">
            <v>NULL</v>
          </cell>
          <cell r="R282" t="str">
            <v>NULL</v>
          </cell>
          <cell r="S282" t="str">
            <v>NULL</v>
          </cell>
          <cell r="T282" t="str">
            <v>NULL</v>
          </cell>
          <cell r="U282" t="str">
            <v>NULL</v>
          </cell>
          <cell r="V282" t="str">
            <v>NULL</v>
          </cell>
          <cell r="W282" t="str">
            <v>NULL</v>
          </cell>
          <cell r="X282" t="str">
            <v>Yes</v>
          </cell>
          <cell r="Y282" t="str">
            <v>NULL</v>
          </cell>
          <cell r="Z282" t="str">
            <v>NULL</v>
          </cell>
          <cell r="AB282">
            <v>135</v>
          </cell>
          <cell r="AD282">
            <v>2</v>
          </cell>
          <cell r="AE282" t="str">
            <v>NULL</v>
          </cell>
          <cell r="AF282">
            <v>2</v>
          </cell>
          <cell r="AG282">
            <v>2</v>
          </cell>
          <cell r="AH282" t="str">
            <v>NULL</v>
          </cell>
          <cell r="AI282">
            <v>2</v>
          </cell>
          <cell r="AJ282" t="str">
            <v>NULL</v>
          </cell>
          <cell r="AK282">
            <v>9</v>
          </cell>
          <cell r="AL282" t="str">
            <v>NULL</v>
          </cell>
        </row>
        <row r="283">
          <cell r="A283">
            <v>109998</v>
          </cell>
          <cell r="B283">
            <v>8683075</v>
          </cell>
          <cell r="C283" t="str">
            <v>Eton Porny CofE First School</v>
          </cell>
          <cell r="D283" t="str">
            <v>South East</v>
          </cell>
          <cell r="E283" t="str">
            <v>South East</v>
          </cell>
          <cell r="F283" t="str">
            <v>Windsor and Maidenhead</v>
          </cell>
          <cell r="G283" t="str">
            <v>Windsor</v>
          </cell>
          <cell r="H283" t="str">
            <v>SL4 6AS</v>
          </cell>
          <cell r="I283" t="str">
            <v>Voluntary Controlled School</v>
          </cell>
          <cell r="J283" t="str">
            <v>Primary</v>
          </cell>
          <cell r="K283" t="str">
            <v>Does not have a sixth form</v>
          </cell>
          <cell r="L283">
            <v>10005240</v>
          </cell>
          <cell r="M283">
            <v>42332</v>
          </cell>
          <cell r="N283">
            <v>42333</v>
          </cell>
          <cell r="O283" t="str">
            <v>Schools into Special Measures Visit 5</v>
          </cell>
          <cell r="P283" t="str">
            <v>Schools - S5</v>
          </cell>
          <cell r="Q283" t="str">
            <v>NULL</v>
          </cell>
          <cell r="R283">
            <v>3</v>
          </cell>
          <cell r="S283" t="str">
            <v>NULL</v>
          </cell>
          <cell r="T283">
            <v>3</v>
          </cell>
          <cell r="U283">
            <v>3</v>
          </cell>
          <cell r="V283">
            <v>2</v>
          </cell>
          <cell r="W283">
            <v>3</v>
          </cell>
          <cell r="X283" t="str">
            <v>Yes</v>
          </cell>
          <cell r="Y283">
            <v>3</v>
          </cell>
          <cell r="Z283" t="str">
            <v>NULL</v>
          </cell>
          <cell r="AB283">
            <v>118</v>
          </cell>
          <cell r="AD283">
            <v>4</v>
          </cell>
          <cell r="AE283" t="str">
            <v>NULL</v>
          </cell>
          <cell r="AF283">
            <v>4</v>
          </cell>
          <cell r="AG283">
            <v>4</v>
          </cell>
          <cell r="AH283" t="str">
            <v>NULL</v>
          </cell>
          <cell r="AI283">
            <v>4</v>
          </cell>
          <cell r="AJ283" t="str">
            <v>NULL</v>
          </cell>
          <cell r="AK283" t="str">
            <v>NULL</v>
          </cell>
          <cell r="AL283" t="str">
            <v>NULL</v>
          </cell>
        </row>
        <row r="284">
          <cell r="A284">
            <v>110002</v>
          </cell>
          <cell r="B284">
            <v>8703301</v>
          </cell>
          <cell r="C284" t="str">
            <v>St Mary and All Saints Church of England Voluntary Aided Primary School</v>
          </cell>
          <cell r="D284" t="str">
            <v>South East</v>
          </cell>
          <cell r="E284" t="str">
            <v>South East</v>
          </cell>
          <cell r="F284" t="str">
            <v>Reading</v>
          </cell>
          <cell r="G284" t="str">
            <v>Reading West</v>
          </cell>
          <cell r="H284" t="str">
            <v>RG1 6DU</v>
          </cell>
          <cell r="I284" t="str">
            <v>Voluntary Aided School</v>
          </cell>
          <cell r="J284" t="str">
            <v>Primary</v>
          </cell>
          <cell r="K284" t="str">
            <v>Does not have a sixth form</v>
          </cell>
          <cell r="L284">
            <v>10004036</v>
          </cell>
          <cell r="M284">
            <v>42283</v>
          </cell>
          <cell r="N284">
            <v>42284</v>
          </cell>
          <cell r="O284" t="str">
            <v>Schools into Special Measures Visit 3</v>
          </cell>
          <cell r="P284" t="str">
            <v>Schools - S8</v>
          </cell>
          <cell r="Q284" t="str">
            <v>NULL</v>
          </cell>
          <cell r="R284" t="str">
            <v>NULL</v>
          </cell>
          <cell r="S284" t="str">
            <v>NULL</v>
          </cell>
          <cell r="T284" t="str">
            <v>NULL</v>
          </cell>
          <cell r="U284" t="str">
            <v>NULL</v>
          </cell>
          <cell r="V284" t="str">
            <v>NULL</v>
          </cell>
          <cell r="W284" t="str">
            <v>NULL</v>
          </cell>
          <cell r="X284" t="str">
            <v>NULL</v>
          </cell>
          <cell r="Y284" t="str">
            <v>NULL</v>
          </cell>
          <cell r="Z284" t="str">
            <v>NULL</v>
          </cell>
          <cell r="AB284">
            <v>442</v>
          </cell>
          <cell r="AD284">
            <v>4</v>
          </cell>
          <cell r="AE284" t="str">
            <v>NULL</v>
          </cell>
          <cell r="AF284">
            <v>4</v>
          </cell>
          <cell r="AG284">
            <v>4</v>
          </cell>
          <cell r="AH284" t="str">
            <v>NULL</v>
          </cell>
          <cell r="AI284">
            <v>4</v>
          </cell>
          <cell r="AJ284" t="str">
            <v>NULL</v>
          </cell>
          <cell r="AK284">
            <v>4</v>
          </cell>
          <cell r="AL284">
            <v>9</v>
          </cell>
        </row>
        <row r="285">
          <cell r="A285">
            <v>110003</v>
          </cell>
          <cell r="B285">
            <v>8703302</v>
          </cell>
          <cell r="C285" t="str">
            <v>St Anne's Catholic Primary School</v>
          </cell>
          <cell r="D285" t="str">
            <v>South East</v>
          </cell>
          <cell r="E285" t="str">
            <v>South East</v>
          </cell>
          <cell r="F285" t="str">
            <v>Reading</v>
          </cell>
          <cell r="G285" t="str">
            <v>Reading East</v>
          </cell>
          <cell r="H285" t="str">
            <v>RG4 5AA</v>
          </cell>
          <cell r="I285" t="str">
            <v>Voluntary Aided School</v>
          </cell>
          <cell r="J285" t="str">
            <v>Primary</v>
          </cell>
          <cell r="K285" t="str">
            <v>Does not have a sixth form</v>
          </cell>
          <cell r="L285">
            <v>10001591</v>
          </cell>
          <cell r="M285">
            <v>42313</v>
          </cell>
          <cell r="N285">
            <v>42314</v>
          </cell>
          <cell r="O285" t="str">
            <v>Special Measures S5 ReInspection</v>
          </cell>
          <cell r="P285" t="str">
            <v>Schools - S5</v>
          </cell>
          <cell r="Q285" t="str">
            <v>NULL</v>
          </cell>
          <cell r="R285">
            <v>2</v>
          </cell>
          <cell r="S285" t="str">
            <v>NULL</v>
          </cell>
          <cell r="T285">
            <v>2</v>
          </cell>
          <cell r="U285">
            <v>2</v>
          </cell>
          <cell r="V285">
            <v>2</v>
          </cell>
          <cell r="W285">
            <v>2</v>
          </cell>
          <cell r="X285" t="str">
            <v>Yes</v>
          </cell>
          <cell r="Y285">
            <v>2</v>
          </cell>
          <cell r="Z285" t="str">
            <v>NULL</v>
          </cell>
          <cell r="AB285">
            <v>184</v>
          </cell>
          <cell r="AD285">
            <v>4</v>
          </cell>
          <cell r="AE285" t="str">
            <v>NULL</v>
          </cell>
          <cell r="AF285">
            <v>4</v>
          </cell>
          <cell r="AG285">
            <v>4</v>
          </cell>
          <cell r="AH285" t="str">
            <v>NULL</v>
          </cell>
          <cell r="AI285">
            <v>4</v>
          </cell>
          <cell r="AJ285" t="str">
            <v>NULL</v>
          </cell>
          <cell r="AK285" t="str">
            <v>NULL</v>
          </cell>
          <cell r="AL285" t="str">
            <v>NULL</v>
          </cell>
        </row>
        <row r="286">
          <cell r="A286">
            <v>110041</v>
          </cell>
          <cell r="B286">
            <v>8723368</v>
          </cell>
          <cell r="C286" t="str">
            <v>St Dominic Savio Catholic Primary School</v>
          </cell>
          <cell r="D286" t="str">
            <v>South East</v>
          </cell>
          <cell r="E286" t="str">
            <v>South East</v>
          </cell>
          <cell r="F286" t="str">
            <v>Wokingham</v>
          </cell>
          <cell r="G286" t="str">
            <v>Maidenhead</v>
          </cell>
          <cell r="H286" t="str">
            <v>RG5 3BH</v>
          </cell>
          <cell r="I286" t="str">
            <v>Voluntary Aided School</v>
          </cell>
          <cell r="J286" t="str">
            <v>Primary</v>
          </cell>
          <cell r="K286" t="str">
            <v>Does not have a sixth form</v>
          </cell>
          <cell r="L286">
            <v>10002288</v>
          </cell>
          <cell r="M286">
            <v>42291</v>
          </cell>
          <cell r="N286">
            <v>42292</v>
          </cell>
          <cell r="O286" t="str">
            <v>Requires Improvement S5 Reinspection Visit 1</v>
          </cell>
          <cell r="P286" t="str">
            <v>Schools - S5</v>
          </cell>
          <cell r="Q286" t="str">
            <v>NULL</v>
          </cell>
          <cell r="R286">
            <v>2</v>
          </cell>
          <cell r="S286" t="str">
            <v>NULL</v>
          </cell>
          <cell r="T286">
            <v>2</v>
          </cell>
          <cell r="U286">
            <v>2</v>
          </cell>
          <cell r="V286">
            <v>1</v>
          </cell>
          <cell r="W286">
            <v>1</v>
          </cell>
          <cell r="X286" t="str">
            <v>Yes</v>
          </cell>
          <cell r="Y286">
            <v>2</v>
          </cell>
          <cell r="Z286" t="str">
            <v>NULL</v>
          </cell>
          <cell r="AB286">
            <v>386</v>
          </cell>
          <cell r="AD286">
            <v>3</v>
          </cell>
          <cell r="AE286" t="str">
            <v>NULL</v>
          </cell>
          <cell r="AF286">
            <v>3</v>
          </cell>
          <cell r="AG286">
            <v>3</v>
          </cell>
          <cell r="AH286" t="str">
            <v>NULL</v>
          </cell>
          <cell r="AI286">
            <v>3</v>
          </cell>
          <cell r="AJ286" t="str">
            <v>NULL</v>
          </cell>
          <cell r="AK286" t="str">
            <v>NULL</v>
          </cell>
          <cell r="AL286" t="str">
            <v>NULL</v>
          </cell>
        </row>
        <row r="287">
          <cell r="A287">
            <v>110096</v>
          </cell>
          <cell r="B287">
            <v>8705400</v>
          </cell>
          <cell r="C287" t="str">
            <v>Reading Girls' School</v>
          </cell>
          <cell r="D287" t="str">
            <v>South East</v>
          </cell>
          <cell r="E287" t="str">
            <v>South East</v>
          </cell>
          <cell r="F287" t="str">
            <v>Reading</v>
          </cell>
          <cell r="G287" t="str">
            <v>Reading East</v>
          </cell>
          <cell r="H287" t="str">
            <v>RG2 7PY</v>
          </cell>
          <cell r="I287" t="str">
            <v>Foundation School</v>
          </cell>
          <cell r="J287" t="str">
            <v>Secondary</v>
          </cell>
          <cell r="K287" t="str">
            <v>Has a sixth form</v>
          </cell>
          <cell r="L287">
            <v>10000516</v>
          </cell>
          <cell r="M287">
            <v>42346</v>
          </cell>
          <cell r="N287">
            <v>42347</v>
          </cell>
          <cell r="O287" t="str">
            <v>Maintained Academy and School Short inspection</v>
          </cell>
          <cell r="P287" t="str">
            <v>Schools - S5</v>
          </cell>
          <cell r="Q287" t="str">
            <v>NULL</v>
          </cell>
          <cell r="R287">
            <v>4</v>
          </cell>
          <cell r="S287" t="str">
            <v>SM</v>
          </cell>
          <cell r="T287">
            <v>4</v>
          </cell>
          <cell r="U287">
            <v>4</v>
          </cell>
          <cell r="V287">
            <v>4</v>
          </cell>
          <cell r="W287">
            <v>4</v>
          </cell>
          <cell r="X287" t="str">
            <v>No</v>
          </cell>
          <cell r="Y287" t="str">
            <v>NULL</v>
          </cell>
          <cell r="Z287">
            <v>4</v>
          </cell>
          <cell r="AB287">
            <v>648</v>
          </cell>
          <cell r="AD287">
            <v>2</v>
          </cell>
          <cell r="AE287" t="str">
            <v>NULL</v>
          </cell>
          <cell r="AF287">
            <v>2</v>
          </cell>
          <cell r="AG287">
            <v>2</v>
          </cell>
          <cell r="AH287" t="str">
            <v>NULL</v>
          </cell>
          <cell r="AI287">
            <v>2</v>
          </cell>
          <cell r="AJ287" t="str">
            <v>NULL</v>
          </cell>
          <cell r="AK287">
            <v>9</v>
          </cell>
          <cell r="AL287" t="str">
            <v>NULL</v>
          </cell>
        </row>
        <row r="288">
          <cell r="A288">
            <v>110190</v>
          </cell>
          <cell r="B288">
            <v>8677032</v>
          </cell>
          <cell r="C288" t="str">
            <v>Kennel Lane School</v>
          </cell>
          <cell r="D288" t="str">
            <v>South East</v>
          </cell>
          <cell r="E288" t="str">
            <v>South East</v>
          </cell>
          <cell r="F288" t="str">
            <v>Bracknell Forest</v>
          </cell>
          <cell r="G288" t="str">
            <v>Windsor</v>
          </cell>
          <cell r="H288" t="str">
            <v>RG42 2EX</v>
          </cell>
          <cell r="I288" t="str">
            <v>Community Special School</v>
          </cell>
          <cell r="J288" t="str">
            <v>Not Applicable</v>
          </cell>
          <cell r="K288" t="str">
            <v>Has a sixth form</v>
          </cell>
          <cell r="L288">
            <v>10005229</v>
          </cell>
          <cell r="M288">
            <v>42319</v>
          </cell>
          <cell r="N288">
            <v>42320</v>
          </cell>
          <cell r="O288" t="str">
            <v>Schools into Special Measures Visit 5</v>
          </cell>
          <cell r="P288" t="str">
            <v>Schools - S5</v>
          </cell>
          <cell r="Q288" t="str">
            <v>NULL</v>
          </cell>
          <cell r="R288">
            <v>2</v>
          </cell>
          <cell r="S288" t="str">
            <v>NULL</v>
          </cell>
          <cell r="T288">
            <v>2</v>
          </cell>
          <cell r="U288">
            <v>2</v>
          </cell>
          <cell r="V288">
            <v>1</v>
          </cell>
          <cell r="W288">
            <v>2</v>
          </cell>
          <cell r="X288" t="str">
            <v>Yes</v>
          </cell>
          <cell r="Y288">
            <v>1</v>
          </cell>
          <cell r="Z288">
            <v>2</v>
          </cell>
          <cell r="AB288">
            <v>177</v>
          </cell>
          <cell r="AD288">
            <v>4</v>
          </cell>
          <cell r="AE288" t="str">
            <v>NULL</v>
          </cell>
          <cell r="AF288">
            <v>4</v>
          </cell>
          <cell r="AG288">
            <v>4</v>
          </cell>
          <cell r="AH288" t="str">
            <v>NULL</v>
          </cell>
          <cell r="AI288">
            <v>4</v>
          </cell>
          <cell r="AJ288" t="str">
            <v>NULL</v>
          </cell>
          <cell r="AK288" t="str">
            <v>NULL</v>
          </cell>
          <cell r="AL288" t="str">
            <v>NULL</v>
          </cell>
        </row>
        <row r="289">
          <cell r="A289">
            <v>110309</v>
          </cell>
          <cell r="B289">
            <v>8252213</v>
          </cell>
          <cell r="C289" t="str">
            <v>Elmtree School</v>
          </cell>
          <cell r="D289" t="str">
            <v>South East</v>
          </cell>
          <cell r="E289" t="str">
            <v>South East</v>
          </cell>
          <cell r="F289" t="str">
            <v>Buckinghamshire</v>
          </cell>
          <cell r="G289" t="str">
            <v>Chesham and Amersham</v>
          </cell>
          <cell r="H289" t="str">
            <v>HP5 2PA</v>
          </cell>
          <cell r="I289" t="str">
            <v>Community School</v>
          </cell>
          <cell r="J289" t="str">
            <v>Primary</v>
          </cell>
          <cell r="K289" t="str">
            <v>Does not have a sixth form</v>
          </cell>
          <cell r="L289">
            <v>10005888</v>
          </cell>
          <cell r="M289">
            <v>42298</v>
          </cell>
          <cell r="N289">
            <v>42298</v>
          </cell>
          <cell r="O289" t="str">
            <v>Requires Improvement monitoring Visit 1</v>
          </cell>
          <cell r="P289" t="str">
            <v>Schools - S8</v>
          </cell>
          <cell r="Q289" t="str">
            <v>NULL</v>
          </cell>
          <cell r="R289" t="str">
            <v>NULL</v>
          </cell>
          <cell r="S289" t="str">
            <v>NULL</v>
          </cell>
          <cell r="T289" t="str">
            <v>NULL</v>
          </cell>
          <cell r="U289" t="str">
            <v>NULL</v>
          </cell>
          <cell r="V289" t="str">
            <v>NULL</v>
          </cell>
          <cell r="W289" t="str">
            <v>NULL</v>
          </cell>
          <cell r="X289" t="str">
            <v>NULL</v>
          </cell>
          <cell r="Y289" t="str">
            <v>NULL</v>
          </cell>
          <cell r="Z289" t="str">
            <v>NULL</v>
          </cell>
          <cell r="AB289">
            <v>182</v>
          </cell>
          <cell r="AD289">
            <v>3</v>
          </cell>
          <cell r="AE289" t="str">
            <v>NULL</v>
          </cell>
          <cell r="AF289">
            <v>3</v>
          </cell>
          <cell r="AG289">
            <v>3</v>
          </cell>
          <cell r="AH289" t="str">
            <v>NULL</v>
          </cell>
          <cell r="AI289">
            <v>3</v>
          </cell>
          <cell r="AJ289" t="str">
            <v>NULL</v>
          </cell>
          <cell r="AK289">
            <v>3</v>
          </cell>
          <cell r="AL289">
            <v>9</v>
          </cell>
        </row>
        <row r="290">
          <cell r="A290">
            <v>110313</v>
          </cell>
          <cell r="B290">
            <v>8252219</v>
          </cell>
          <cell r="C290" t="str">
            <v>Thomas Hickman School</v>
          </cell>
          <cell r="D290" t="str">
            <v>South East</v>
          </cell>
          <cell r="E290" t="str">
            <v>South East</v>
          </cell>
          <cell r="F290" t="str">
            <v>Buckinghamshire</v>
          </cell>
          <cell r="G290" t="str">
            <v>Aylesbury</v>
          </cell>
          <cell r="H290" t="str">
            <v>HP19 9HP</v>
          </cell>
          <cell r="I290" t="str">
            <v>Community School</v>
          </cell>
          <cell r="J290" t="str">
            <v>Primary</v>
          </cell>
          <cell r="K290" t="str">
            <v>Does not have a sixth form</v>
          </cell>
          <cell r="L290">
            <v>10001643</v>
          </cell>
          <cell r="M290">
            <v>42284</v>
          </cell>
          <cell r="N290">
            <v>42285</v>
          </cell>
          <cell r="O290" t="str">
            <v>Serious Weaknesses S5 Reinspection</v>
          </cell>
          <cell r="P290" t="str">
            <v>Schools - S5</v>
          </cell>
          <cell r="Q290" t="str">
            <v>NULL</v>
          </cell>
          <cell r="R290">
            <v>2</v>
          </cell>
          <cell r="S290" t="str">
            <v>NULL</v>
          </cell>
          <cell r="T290">
            <v>2</v>
          </cell>
          <cell r="U290">
            <v>2</v>
          </cell>
          <cell r="V290">
            <v>2</v>
          </cell>
          <cell r="W290">
            <v>2</v>
          </cell>
          <cell r="X290" t="str">
            <v>Yes</v>
          </cell>
          <cell r="Y290">
            <v>2</v>
          </cell>
          <cell r="Z290" t="str">
            <v>NULL</v>
          </cell>
          <cell r="AB290">
            <v>422</v>
          </cell>
          <cell r="AD290">
            <v>4</v>
          </cell>
          <cell r="AE290" t="str">
            <v>NULL</v>
          </cell>
          <cell r="AF290">
            <v>4</v>
          </cell>
          <cell r="AG290">
            <v>4</v>
          </cell>
          <cell r="AH290" t="str">
            <v>NULL</v>
          </cell>
          <cell r="AI290">
            <v>3</v>
          </cell>
          <cell r="AJ290" t="str">
            <v>NULL</v>
          </cell>
          <cell r="AK290" t="str">
            <v>NULL</v>
          </cell>
          <cell r="AL290" t="str">
            <v>NULL</v>
          </cell>
        </row>
        <row r="291">
          <cell r="A291">
            <v>110314</v>
          </cell>
          <cell r="B291">
            <v>8252220</v>
          </cell>
          <cell r="C291" t="str">
            <v>Burford School</v>
          </cell>
          <cell r="D291" t="str">
            <v>South East</v>
          </cell>
          <cell r="E291" t="str">
            <v>South East</v>
          </cell>
          <cell r="F291" t="str">
            <v>Buckinghamshire</v>
          </cell>
          <cell r="G291" t="str">
            <v>Wycombe</v>
          </cell>
          <cell r="H291" t="str">
            <v>SL7 3PQ</v>
          </cell>
          <cell r="I291" t="str">
            <v>Community School</v>
          </cell>
          <cell r="J291" t="str">
            <v>Primary</v>
          </cell>
          <cell r="K291" t="str">
            <v>Does not have a sixth form</v>
          </cell>
          <cell r="L291">
            <v>10001112</v>
          </cell>
          <cell r="M291">
            <v>42318</v>
          </cell>
          <cell r="N291">
            <v>42318</v>
          </cell>
          <cell r="O291" t="str">
            <v>Maintained Academy and School Short inspection</v>
          </cell>
          <cell r="P291" t="str">
            <v>Schools - Short inspection</v>
          </cell>
          <cell r="Q291" t="str">
            <v>NULL</v>
          </cell>
          <cell r="R291" t="str">
            <v>NULL</v>
          </cell>
          <cell r="S291" t="str">
            <v>NULL</v>
          </cell>
          <cell r="T291" t="str">
            <v>NULL</v>
          </cell>
          <cell r="U291" t="str">
            <v>NULL</v>
          </cell>
          <cell r="V291" t="str">
            <v>NULL</v>
          </cell>
          <cell r="W291" t="str">
            <v>NULL</v>
          </cell>
          <cell r="X291" t="str">
            <v>Yes</v>
          </cell>
          <cell r="Y291" t="str">
            <v>NULL</v>
          </cell>
          <cell r="Z291" t="str">
            <v>NULL</v>
          </cell>
          <cell r="AB291">
            <v>421</v>
          </cell>
          <cell r="AD291">
            <v>2</v>
          </cell>
          <cell r="AE291" t="str">
            <v>NULL</v>
          </cell>
          <cell r="AF291">
            <v>1</v>
          </cell>
          <cell r="AG291">
            <v>2</v>
          </cell>
          <cell r="AH291" t="str">
            <v>NULL</v>
          </cell>
          <cell r="AI291">
            <v>2</v>
          </cell>
          <cell r="AJ291" t="str">
            <v>NULL</v>
          </cell>
          <cell r="AK291">
            <v>2</v>
          </cell>
          <cell r="AL291">
            <v>9</v>
          </cell>
        </row>
        <row r="292">
          <cell r="A292">
            <v>110367</v>
          </cell>
          <cell r="B292">
            <v>8262305</v>
          </cell>
          <cell r="C292" t="str">
            <v>Greenleys Junior School</v>
          </cell>
          <cell r="D292" t="str">
            <v>South East</v>
          </cell>
          <cell r="E292" t="str">
            <v>South East</v>
          </cell>
          <cell r="F292" t="str">
            <v>Milton Keynes</v>
          </cell>
          <cell r="G292" t="str">
            <v>Milton Keynes North</v>
          </cell>
          <cell r="H292" t="str">
            <v>MK12 5DE</v>
          </cell>
          <cell r="I292" t="str">
            <v>Community School</v>
          </cell>
          <cell r="J292" t="str">
            <v>Primary</v>
          </cell>
          <cell r="K292" t="str">
            <v>Does not have a sixth form</v>
          </cell>
          <cell r="L292">
            <v>10004606</v>
          </cell>
          <cell r="M292">
            <v>42332</v>
          </cell>
          <cell r="N292">
            <v>42333</v>
          </cell>
          <cell r="O292" t="str">
            <v>Requires Improvement S5 Reinspection Visit 1</v>
          </cell>
          <cell r="P292" t="str">
            <v>Schools - S5</v>
          </cell>
          <cell r="Q292" t="str">
            <v>NULL</v>
          </cell>
          <cell r="R292">
            <v>1</v>
          </cell>
          <cell r="S292" t="str">
            <v>NULL</v>
          </cell>
          <cell r="T292">
            <v>1</v>
          </cell>
          <cell r="U292">
            <v>1</v>
          </cell>
          <cell r="V292">
            <v>1</v>
          </cell>
          <cell r="W292">
            <v>1</v>
          </cell>
          <cell r="X292" t="str">
            <v>Yes</v>
          </cell>
          <cell r="Y292" t="str">
            <v>NULL</v>
          </cell>
          <cell r="Z292" t="str">
            <v>NULL</v>
          </cell>
          <cell r="AB292">
            <v>171</v>
          </cell>
          <cell r="AD292">
            <v>3</v>
          </cell>
          <cell r="AE292" t="str">
            <v>NULL</v>
          </cell>
          <cell r="AF292">
            <v>3</v>
          </cell>
          <cell r="AG292">
            <v>3</v>
          </cell>
          <cell r="AH292" t="str">
            <v>NULL</v>
          </cell>
          <cell r="AI292">
            <v>2</v>
          </cell>
          <cell r="AJ292" t="str">
            <v>NULL</v>
          </cell>
          <cell r="AK292" t="str">
            <v>NULL</v>
          </cell>
          <cell r="AL292" t="str">
            <v>NULL</v>
          </cell>
        </row>
        <row r="293">
          <cell r="A293">
            <v>110435</v>
          </cell>
          <cell r="B293">
            <v>8253053</v>
          </cell>
          <cell r="C293" t="str">
            <v>St Mary's Farnham Royal CofE Primary School</v>
          </cell>
          <cell r="D293" t="str">
            <v>South East</v>
          </cell>
          <cell r="E293" t="str">
            <v>South East</v>
          </cell>
          <cell r="F293" t="str">
            <v>Buckinghamshire</v>
          </cell>
          <cell r="G293" t="str">
            <v>Beaconsfield</v>
          </cell>
          <cell r="H293" t="str">
            <v>SL2 3AW</v>
          </cell>
          <cell r="I293" t="str">
            <v>Voluntary Aided School</v>
          </cell>
          <cell r="J293" t="str">
            <v>Primary</v>
          </cell>
          <cell r="K293" t="str">
            <v>Does not have a sixth form</v>
          </cell>
          <cell r="L293">
            <v>10002396</v>
          </cell>
          <cell r="M293">
            <v>42326</v>
          </cell>
          <cell r="N293">
            <v>42327</v>
          </cell>
          <cell r="O293" t="str">
            <v>Requires Improvement S5 Reinspection Visit 1</v>
          </cell>
          <cell r="P293" t="str">
            <v>Schools - S5</v>
          </cell>
          <cell r="Q293" t="str">
            <v>NULL</v>
          </cell>
          <cell r="R293">
            <v>2</v>
          </cell>
          <cell r="S293" t="str">
            <v>NULL</v>
          </cell>
          <cell r="T293">
            <v>2</v>
          </cell>
          <cell r="U293">
            <v>2</v>
          </cell>
          <cell r="V293">
            <v>2</v>
          </cell>
          <cell r="W293">
            <v>2</v>
          </cell>
          <cell r="X293" t="str">
            <v>Yes</v>
          </cell>
          <cell r="Y293">
            <v>2</v>
          </cell>
          <cell r="Z293" t="str">
            <v>NULL</v>
          </cell>
          <cell r="AB293">
            <v>337</v>
          </cell>
          <cell r="AD293">
            <v>3</v>
          </cell>
          <cell r="AE293" t="str">
            <v>NULL</v>
          </cell>
          <cell r="AF293">
            <v>3</v>
          </cell>
          <cell r="AG293">
            <v>3</v>
          </cell>
          <cell r="AH293" t="str">
            <v>NULL</v>
          </cell>
          <cell r="AI293">
            <v>3</v>
          </cell>
          <cell r="AJ293" t="str">
            <v>NULL</v>
          </cell>
          <cell r="AK293" t="str">
            <v>NULL</v>
          </cell>
          <cell r="AL293" t="str">
            <v>NULL</v>
          </cell>
        </row>
        <row r="294">
          <cell r="A294">
            <v>110445</v>
          </cell>
          <cell r="B294">
            <v>8253072</v>
          </cell>
          <cell r="C294" t="str">
            <v>Hawridge and Cholesbury Church of England School</v>
          </cell>
          <cell r="D294" t="str">
            <v>South East</v>
          </cell>
          <cell r="E294" t="str">
            <v>South East</v>
          </cell>
          <cell r="F294" t="str">
            <v>Buckinghamshire</v>
          </cell>
          <cell r="G294" t="str">
            <v>Chesham and Amersham</v>
          </cell>
          <cell r="H294" t="str">
            <v>HP5 2UQ</v>
          </cell>
          <cell r="I294" t="str">
            <v>Voluntary Aided School</v>
          </cell>
          <cell r="J294" t="str">
            <v>Primary</v>
          </cell>
          <cell r="K294" t="str">
            <v>Does not have a sixth form</v>
          </cell>
          <cell r="L294">
            <v>10002397</v>
          </cell>
          <cell r="M294">
            <v>42270</v>
          </cell>
          <cell r="N294">
            <v>42271</v>
          </cell>
          <cell r="O294" t="str">
            <v>Requires Improvement S5 Reinspection Visit 1</v>
          </cell>
          <cell r="P294" t="str">
            <v>Schools - S5</v>
          </cell>
          <cell r="Q294" t="str">
            <v>NULL</v>
          </cell>
          <cell r="R294">
            <v>2</v>
          </cell>
          <cell r="S294" t="str">
            <v>NULL</v>
          </cell>
          <cell r="T294">
            <v>2</v>
          </cell>
          <cell r="U294">
            <v>2</v>
          </cell>
          <cell r="V294">
            <v>1</v>
          </cell>
          <cell r="W294">
            <v>2</v>
          </cell>
          <cell r="X294" t="str">
            <v>Yes</v>
          </cell>
          <cell r="Y294">
            <v>2</v>
          </cell>
          <cell r="Z294" t="str">
            <v>NULL</v>
          </cell>
          <cell r="AB294">
            <v>174</v>
          </cell>
          <cell r="AD294">
            <v>3</v>
          </cell>
          <cell r="AE294" t="str">
            <v>NULL</v>
          </cell>
          <cell r="AF294">
            <v>3</v>
          </cell>
          <cell r="AG294">
            <v>3</v>
          </cell>
          <cell r="AH294" t="str">
            <v>NULL</v>
          </cell>
          <cell r="AI294">
            <v>3</v>
          </cell>
          <cell r="AJ294" t="str">
            <v>NULL</v>
          </cell>
          <cell r="AK294" t="str">
            <v>NULL</v>
          </cell>
          <cell r="AL294" t="str">
            <v>NULL</v>
          </cell>
        </row>
        <row r="295">
          <cell r="A295">
            <v>110448</v>
          </cell>
          <cell r="B295">
            <v>8253100</v>
          </cell>
          <cell r="C295" t="str">
            <v>Oakley Church of England Combined School</v>
          </cell>
          <cell r="D295" t="str">
            <v>South East</v>
          </cell>
          <cell r="E295" t="str">
            <v>South East</v>
          </cell>
          <cell r="F295" t="str">
            <v>Buckinghamshire</v>
          </cell>
          <cell r="G295" t="str">
            <v>Buckingham</v>
          </cell>
          <cell r="H295" t="str">
            <v>HP18 9QY</v>
          </cell>
          <cell r="I295" t="str">
            <v>Voluntary Controlled School</v>
          </cell>
          <cell r="J295" t="str">
            <v>Primary</v>
          </cell>
          <cell r="K295" t="str">
            <v>Does not have a sixth form</v>
          </cell>
          <cell r="L295">
            <v>10004288</v>
          </cell>
          <cell r="M295">
            <v>42353</v>
          </cell>
          <cell r="N295">
            <v>42353</v>
          </cell>
          <cell r="O295" t="str">
            <v>Maintained Academy and School Short inspection</v>
          </cell>
          <cell r="P295" t="str">
            <v>Schools - Short inspection</v>
          </cell>
          <cell r="Q295" t="str">
            <v>NULL</v>
          </cell>
          <cell r="R295" t="str">
            <v>NULL</v>
          </cell>
          <cell r="S295" t="str">
            <v>NULL</v>
          </cell>
          <cell r="T295" t="str">
            <v>NULL</v>
          </cell>
          <cell r="U295" t="str">
            <v>NULL</v>
          </cell>
          <cell r="V295" t="str">
            <v>NULL</v>
          </cell>
          <cell r="W295" t="str">
            <v>NULL</v>
          </cell>
          <cell r="X295" t="str">
            <v>Yes</v>
          </cell>
          <cell r="Y295" t="str">
            <v>NULL</v>
          </cell>
          <cell r="Z295" t="str">
            <v>NULL</v>
          </cell>
          <cell r="AB295">
            <v>74</v>
          </cell>
          <cell r="AD295">
            <v>2</v>
          </cell>
          <cell r="AE295" t="str">
            <v>NULL</v>
          </cell>
          <cell r="AF295">
            <v>2</v>
          </cell>
          <cell r="AG295">
            <v>2</v>
          </cell>
          <cell r="AH295" t="str">
            <v>NULL</v>
          </cell>
          <cell r="AI295">
            <v>2</v>
          </cell>
          <cell r="AJ295" t="str">
            <v>NULL</v>
          </cell>
          <cell r="AK295">
            <v>3</v>
          </cell>
          <cell r="AL295">
            <v>9</v>
          </cell>
        </row>
        <row r="296">
          <cell r="A296">
            <v>110488</v>
          </cell>
          <cell r="B296">
            <v>8254034</v>
          </cell>
          <cell r="C296" t="str">
            <v>The Grange School</v>
          </cell>
          <cell r="D296" t="str">
            <v>South East</v>
          </cell>
          <cell r="E296" t="str">
            <v>South East</v>
          </cell>
          <cell r="F296" t="str">
            <v>Buckinghamshire</v>
          </cell>
          <cell r="G296" t="str">
            <v>Aylesbury</v>
          </cell>
          <cell r="H296" t="str">
            <v>HP21 7NH</v>
          </cell>
          <cell r="I296" t="str">
            <v>Foundation School</v>
          </cell>
          <cell r="J296" t="str">
            <v>Secondary</v>
          </cell>
          <cell r="K296" t="str">
            <v>Has a sixth form</v>
          </cell>
          <cell r="L296">
            <v>10000538</v>
          </cell>
          <cell r="M296">
            <v>42353</v>
          </cell>
          <cell r="N296">
            <v>42354</v>
          </cell>
          <cell r="O296" t="str">
            <v>Maintained Academy and School Short inspection</v>
          </cell>
          <cell r="P296" t="str">
            <v>Schools - S5</v>
          </cell>
          <cell r="Q296" t="str">
            <v>NULL</v>
          </cell>
          <cell r="R296">
            <v>3</v>
          </cell>
          <cell r="S296" t="str">
            <v>NULL</v>
          </cell>
          <cell r="T296">
            <v>3</v>
          </cell>
          <cell r="U296">
            <v>3</v>
          </cell>
          <cell r="V296">
            <v>2</v>
          </cell>
          <cell r="W296">
            <v>2</v>
          </cell>
          <cell r="X296" t="str">
            <v>Yes</v>
          </cell>
          <cell r="Y296" t="str">
            <v>NULL</v>
          </cell>
          <cell r="Z296">
            <v>3</v>
          </cell>
          <cell r="AB296">
            <v>1327</v>
          </cell>
          <cell r="AD296">
            <v>2</v>
          </cell>
          <cell r="AE296" t="str">
            <v>NULL</v>
          </cell>
          <cell r="AF296">
            <v>2</v>
          </cell>
          <cell r="AG296">
            <v>2</v>
          </cell>
          <cell r="AH296" t="str">
            <v>NULL</v>
          </cell>
          <cell r="AI296">
            <v>2</v>
          </cell>
          <cell r="AJ296" t="str">
            <v>NULL</v>
          </cell>
          <cell r="AK296">
            <v>9</v>
          </cell>
          <cell r="AL296">
            <v>2</v>
          </cell>
        </row>
        <row r="297">
          <cell r="A297">
            <v>110497</v>
          </cell>
          <cell r="B297">
            <v>8254067</v>
          </cell>
          <cell r="C297" t="str">
            <v>The Mandeville School</v>
          </cell>
          <cell r="D297" t="str">
            <v>South East</v>
          </cell>
          <cell r="E297" t="str">
            <v>South East</v>
          </cell>
          <cell r="F297" t="str">
            <v>Buckinghamshire</v>
          </cell>
          <cell r="G297" t="str">
            <v>Aylesbury</v>
          </cell>
          <cell r="H297" t="str">
            <v>HP21 8ES</v>
          </cell>
          <cell r="I297" t="str">
            <v>Community School</v>
          </cell>
          <cell r="J297" t="str">
            <v>Secondary</v>
          </cell>
          <cell r="K297" t="str">
            <v>Has a sixth form</v>
          </cell>
          <cell r="L297">
            <v>10005226</v>
          </cell>
          <cell r="M297">
            <v>42269</v>
          </cell>
          <cell r="N297">
            <v>42270</v>
          </cell>
          <cell r="O297" t="str">
            <v>Schools into Special Measures Visit 4</v>
          </cell>
          <cell r="P297" t="str">
            <v>Schools - S8</v>
          </cell>
          <cell r="Q297" t="str">
            <v>NULL</v>
          </cell>
          <cell r="R297" t="str">
            <v>NULL</v>
          </cell>
          <cell r="S297" t="str">
            <v>NULL</v>
          </cell>
          <cell r="T297" t="str">
            <v>NULL</v>
          </cell>
          <cell r="U297" t="str">
            <v>NULL</v>
          </cell>
          <cell r="V297" t="str">
            <v>NULL</v>
          </cell>
          <cell r="W297" t="str">
            <v>NULL</v>
          </cell>
          <cell r="X297" t="str">
            <v>NULL</v>
          </cell>
          <cell r="Y297" t="str">
            <v>NULL</v>
          </cell>
          <cell r="Z297" t="str">
            <v>NULL</v>
          </cell>
          <cell r="AB297">
            <v>940</v>
          </cell>
          <cell r="AD297" t="str">
            <v>NULL</v>
          </cell>
          <cell r="AE297" t="str">
            <v>NULL</v>
          </cell>
          <cell r="AF297" t="str">
            <v>NULL</v>
          </cell>
          <cell r="AG297" t="str">
            <v>NULL</v>
          </cell>
          <cell r="AH297" t="str">
            <v>NULL</v>
          </cell>
          <cell r="AI297" t="str">
            <v>NULL</v>
          </cell>
          <cell r="AJ297" t="str">
            <v>NULL</v>
          </cell>
          <cell r="AK297" t="str">
            <v>NULL</v>
          </cell>
          <cell r="AL297" t="str">
            <v>NULL</v>
          </cell>
        </row>
        <row r="298">
          <cell r="A298">
            <v>110497</v>
          </cell>
          <cell r="B298">
            <v>8254067</v>
          </cell>
          <cell r="C298" t="str">
            <v>The Mandeville School</v>
          </cell>
          <cell r="D298" t="str">
            <v>South East</v>
          </cell>
          <cell r="E298" t="str">
            <v>South East</v>
          </cell>
          <cell r="F298" t="str">
            <v>Buckinghamshire</v>
          </cell>
          <cell r="G298" t="str">
            <v>Aylesbury</v>
          </cell>
          <cell r="H298" t="str">
            <v>HP21 8ES</v>
          </cell>
          <cell r="I298" t="str">
            <v>Community School</v>
          </cell>
          <cell r="J298" t="str">
            <v>Secondary</v>
          </cell>
          <cell r="K298" t="str">
            <v>Has a sixth form</v>
          </cell>
          <cell r="L298">
            <v>10001624</v>
          </cell>
          <cell r="M298">
            <v>42333</v>
          </cell>
          <cell r="N298">
            <v>42334</v>
          </cell>
          <cell r="O298" t="str">
            <v>Special Measures S5 ReInspection</v>
          </cell>
          <cell r="P298" t="str">
            <v>Schools - S5</v>
          </cell>
          <cell r="Q298" t="str">
            <v>NULL</v>
          </cell>
          <cell r="R298">
            <v>3</v>
          </cell>
          <cell r="S298" t="str">
            <v>NULL</v>
          </cell>
          <cell r="T298">
            <v>3</v>
          </cell>
          <cell r="U298">
            <v>3</v>
          </cell>
          <cell r="V298">
            <v>3</v>
          </cell>
          <cell r="W298">
            <v>3</v>
          </cell>
          <cell r="X298" t="str">
            <v>Yes</v>
          </cell>
          <cell r="Y298" t="str">
            <v>NULL</v>
          </cell>
          <cell r="Z298">
            <v>3</v>
          </cell>
          <cell r="AB298">
            <v>940</v>
          </cell>
          <cell r="AD298">
            <v>4</v>
          </cell>
          <cell r="AE298" t="str">
            <v>NULL</v>
          </cell>
          <cell r="AF298">
            <v>4</v>
          </cell>
          <cell r="AG298">
            <v>4</v>
          </cell>
          <cell r="AH298" t="str">
            <v>NULL</v>
          </cell>
          <cell r="AI298">
            <v>4</v>
          </cell>
          <cell r="AJ298" t="str">
            <v>NULL</v>
          </cell>
          <cell r="AK298" t="str">
            <v>NULL</v>
          </cell>
          <cell r="AL298" t="str">
            <v>NULL</v>
          </cell>
        </row>
        <row r="299">
          <cell r="A299">
            <v>110521</v>
          </cell>
          <cell r="B299">
            <v>8255203</v>
          </cell>
          <cell r="C299" t="str">
            <v>Beechview School</v>
          </cell>
          <cell r="D299" t="str">
            <v>South East</v>
          </cell>
          <cell r="E299" t="str">
            <v>South East</v>
          </cell>
          <cell r="F299" t="str">
            <v>Buckinghamshire</v>
          </cell>
          <cell r="G299" t="str">
            <v>Wycombe</v>
          </cell>
          <cell r="H299" t="str">
            <v>HP13 7NT</v>
          </cell>
          <cell r="I299" t="str">
            <v>Foundation School</v>
          </cell>
          <cell r="J299" t="str">
            <v>Primary</v>
          </cell>
          <cell r="K299" t="str">
            <v>Does not have a sixth form</v>
          </cell>
          <cell r="L299">
            <v>10004021</v>
          </cell>
          <cell r="M299">
            <v>42270</v>
          </cell>
          <cell r="N299">
            <v>42271</v>
          </cell>
          <cell r="O299" t="str">
            <v>Schools into Special Measures Visit 2</v>
          </cell>
          <cell r="P299" t="str">
            <v>Schools - S8</v>
          </cell>
          <cell r="Q299" t="str">
            <v>NULL</v>
          </cell>
          <cell r="R299" t="str">
            <v>NULL</v>
          </cell>
          <cell r="S299" t="str">
            <v>NULL</v>
          </cell>
          <cell r="T299" t="str">
            <v>NULL</v>
          </cell>
          <cell r="U299" t="str">
            <v>NULL</v>
          </cell>
          <cell r="V299" t="str">
            <v>NULL</v>
          </cell>
          <cell r="W299" t="str">
            <v>NULL</v>
          </cell>
          <cell r="X299" t="str">
            <v>NULL</v>
          </cell>
          <cell r="Y299" t="str">
            <v>NULL</v>
          </cell>
          <cell r="Z299" t="str">
            <v>NULL</v>
          </cell>
          <cell r="AB299">
            <v>129</v>
          </cell>
          <cell r="AD299">
            <v>4</v>
          </cell>
          <cell r="AE299" t="str">
            <v>NULL</v>
          </cell>
          <cell r="AF299">
            <v>4</v>
          </cell>
          <cell r="AG299">
            <v>4</v>
          </cell>
          <cell r="AH299" t="str">
            <v>NULL</v>
          </cell>
          <cell r="AI299">
            <v>4</v>
          </cell>
          <cell r="AJ299" t="str">
            <v>NULL</v>
          </cell>
          <cell r="AK299">
            <v>9</v>
          </cell>
          <cell r="AL299">
            <v>9</v>
          </cell>
        </row>
        <row r="300">
          <cell r="A300">
            <v>110526</v>
          </cell>
          <cell r="B300">
            <v>8265400</v>
          </cell>
          <cell r="C300" t="str">
            <v>Stantonbury Campus</v>
          </cell>
          <cell r="D300" t="str">
            <v>South East</v>
          </cell>
          <cell r="E300" t="str">
            <v>South East</v>
          </cell>
          <cell r="F300" t="str">
            <v>Milton Keynes</v>
          </cell>
          <cell r="G300" t="str">
            <v>Milton Keynes North</v>
          </cell>
          <cell r="H300" t="str">
            <v>MK14 6BN</v>
          </cell>
          <cell r="I300" t="str">
            <v>Foundation School</v>
          </cell>
          <cell r="J300" t="str">
            <v>Secondary</v>
          </cell>
          <cell r="K300" t="str">
            <v>Has a sixth form</v>
          </cell>
          <cell r="L300">
            <v>10005922</v>
          </cell>
          <cell r="M300">
            <v>42290</v>
          </cell>
          <cell r="N300">
            <v>42290</v>
          </cell>
          <cell r="O300" t="str">
            <v>Requires Improvement monitoring Visit 1</v>
          </cell>
          <cell r="P300" t="str">
            <v>Schools - S8</v>
          </cell>
          <cell r="Q300" t="str">
            <v>NULL</v>
          </cell>
          <cell r="R300" t="str">
            <v>NULL</v>
          </cell>
          <cell r="S300" t="str">
            <v>NULL</v>
          </cell>
          <cell r="T300" t="str">
            <v>NULL</v>
          </cell>
          <cell r="U300" t="str">
            <v>NULL</v>
          </cell>
          <cell r="V300" t="str">
            <v>NULL</v>
          </cell>
          <cell r="W300" t="str">
            <v>NULL</v>
          </cell>
          <cell r="X300" t="str">
            <v>NULL</v>
          </cell>
          <cell r="Y300" t="str">
            <v>NULL</v>
          </cell>
          <cell r="Z300" t="str">
            <v>NULL</v>
          </cell>
          <cell r="AB300">
            <v>1999</v>
          </cell>
          <cell r="AD300">
            <v>3</v>
          </cell>
          <cell r="AE300" t="str">
            <v>NULL</v>
          </cell>
          <cell r="AF300">
            <v>3</v>
          </cell>
          <cell r="AG300">
            <v>3</v>
          </cell>
          <cell r="AH300" t="str">
            <v>NULL</v>
          </cell>
          <cell r="AI300">
            <v>3</v>
          </cell>
          <cell r="AJ300" t="str">
            <v>NULL</v>
          </cell>
          <cell r="AK300">
            <v>9</v>
          </cell>
          <cell r="AL300">
            <v>2</v>
          </cell>
        </row>
        <row r="301">
          <cell r="A301">
            <v>110532</v>
          </cell>
          <cell r="B301">
            <v>8265406</v>
          </cell>
          <cell r="C301" t="str">
            <v>The Radcliffe School</v>
          </cell>
          <cell r="D301" t="str">
            <v>South East</v>
          </cell>
          <cell r="E301" t="str">
            <v>South East</v>
          </cell>
          <cell r="F301" t="str">
            <v>Milton Keynes</v>
          </cell>
          <cell r="G301" t="str">
            <v>Milton Keynes North</v>
          </cell>
          <cell r="H301" t="str">
            <v>MK12 5BT</v>
          </cell>
          <cell r="I301" t="str">
            <v>Foundation School</v>
          </cell>
          <cell r="J301" t="str">
            <v>Secondary</v>
          </cell>
          <cell r="K301" t="str">
            <v>Has a sixth form</v>
          </cell>
          <cell r="L301">
            <v>10000535</v>
          </cell>
          <cell r="M301">
            <v>42311</v>
          </cell>
          <cell r="N301">
            <v>42312</v>
          </cell>
          <cell r="O301" t="str">
            <v>Maintained Academy and School Short inspection</v>
          </cell>
          <cell r="P301" t="str">
            <v>Schools - S5</v>
          </cell>
          <cell r="Q301" t="str">
            <v>NULL</v>
          </cell>
          <cell r="R301">
            <v>3</v>
          </cell>
          <cell r="S301" t="str">
            <v>NULL</v>
          </cell>
          <cell r="T301">
            <v>3</v>
          </cell>
          <cell r="U301">
            <v>3</v>
          </cell>
          <cell r="V301">
            <v>2</v>
          </cell>
          <cell r="W301">
            <v>2</v>
          </cell>
          <cell r="X301" t="str">
            <v>Yes</v>
          </cell>
          <cell r="Y301" t="str">
            <v>NULL</v>
          </cell>
          <cell r="Z301">
            <v>2</v>
          </cell>
          <cell r="AB301">
            <v>1173</v>
          </cell>
          <cell r="AD301">
            <v>2</v>
          </cell>
          <cell r="AE301" t="str">
            <v>NULL</v>
          </cell>
          <cell r="AF301">
            <v>2</v>
          </cell>
          <cell r="AG301">
            <v>2</v>
          </cell>
          <cell r="AH301" t="str">
            <v>NULL</v>
          </cell>
          <cell r="AI301">
            <v>1</v>
          </cell>
          <cell r="AJ301" t="str">
            <v>NULL</v>
          </cell>
          <cell r="AK301">
            <v>9</v>
          </cell>
          <cell r="AL301">
            <v>2</v>
          </cell>
        </row>
        <row r="302">
          <cell r="A302">
            <v>110595</v>
          </cell>
          <cell r="B302">
            <v>8731003</v>
          </cell>
          <cell r="C302" t="str">
            <v>Histon Early Years Centre</v>
          </cell>
          <cell r="D302" t="str">
            <v>East of England</v>
          </cell>
          <cell r="E302" t="str">
            <v>East of England</v>
          </cell>
          <cell r="F302" t="str">
            <v>Cambridgeshire</v>
          </cell>
          <cell r="G302" t="str">
            <v>South East Cambridgeshire</v>
          </cell>
          <cell r="H302" t="str">
            <v>CB24 9LL</v>
          </cell>
          <cell r="I302" t="str">
            <v>LA Nursery School</v>
          </cell>
          <cell r="J302" t="str">
            <v>Nursery</v>
          </cell>
          <cell r="K302" t="str">
            <v>Not applicable</v>
          </cell>
          <cell r="L302">
            <v>10001471</v>
          </cell>
          <cell r="M302">
            <v>42291</v>
          </cell>
          <cell r="N302">
            <v>42292</v>
          </cell>
          <cell r="O302" t="str">
            <v>Maintained Academy and School Short inspection</v>
          </cell>
          <cell r="P302" t="str">
            <v>Schools - S5</v>
          </cell>
          <cell r="Q302" t="str">
            <v>NULL</v>
          </cell>
          <cell r="R302">
            <v>2</v>
          </cell>
          <cell r="S302" t="str">
            <v>NULL</v>
          </cell>
          <cell r="T302">
            <v>2</v>
          </cell>
          <cell r="U302">
            <v>2</v>
          </cell>
          <cell r="V302">
            <v>1</v>
          </cell>
          <cell r="W302">
            <v>2</v>
          </cell>
          <cell r="X302" t="str">
            <v>Yes</v>
          </cell>
          <cell r="Y302" t="str">
            <v>NULL</v>
          </cell>
          <cell r="Z302" t="str">
            <v>NULL</v>
          </cell>
          <cell r="AB302">
            <v>80</v>
          </cell>
          <cell r="AD302">
            <v>1</v>
          </cell>
          <cell r="AE302" t="str">
            <v>NULL</v>
          </cell>
          <cell r="AF302">
            <v>1</v>
          </cell>
          <cell r="AG302">
            <v>1</v>
          </cell>
          <cell r="AH302" t="str">
            <v>NULL</v>
          </cell>
          <cell r="AI302">
            <v>1</v>
          </cell>
          <cell r="AJ302" t="str">
            <v>NULL</v>
          </cell>
          <cell r="AK302" t="str">
            <v>NULL</v>
          </cell>
          <cell r="AL302" t="str">
            <v>NULL</v>
          </cell>
        </row>
        <row r="303">
          <cell r="A303">
            <v>110607</v>
          </cell>
          <cell r="B303">
            <v>8732011</v>
          </cell>
          <cell r="C303" t="str">
            <v>Fowlmere Primary School</v>
          </cell>
          <cell r="D303" t="str">
            <v>East of England</v>
          </cell>
          <cell r="E303" t="str">
            <v>East of England</v>
          </cell>
          <cell r="F303" t="str">
            <v>Cambridgeshire</v>
          </cell>
          <cell r="G303" t="str">
            <v>South Cambridgeshire</v>
          </cell>
          <cell r="H303" t="str">
            <v>SG8 7SL</v>
          </cell>
          <cell r="I303" t="str">
            <v>Community School</v>
          </cell>
          <cell r="J303" t="str">
            <v>Primary</v>
          </cell>
          <cell r="K303" t="str">
            <v>Does not have a sixth form</v>
          </cell>
          <cell r="L303">
            <v>10001562</v>
          </cell>
          <cell r="M303">
            <v>42326</v>
          </cell>
          <cell r="N303">
            <v>42327</v>
          </cell>
          <cell r="O303" t="str">
            <v>Maintained Academy and School Short inspection</v>
          </cell>
          <cell r="P303" t="str">
            <v>Schools - S5</v>
          </cell>
          <cell r="Q303" t="str">
            <v>NULL</v>
          </cell>
          <cell r="R303">
            <v>3</v>
          </cell>
          <cell r="S303" t="str">
            <v>NULL</v>
          </cell>
          <cell r="T303">
            <v>3</v>
          </cell>
          <cell r="U303">
            <v>3</v>
          </cell>
          <cell r="V303">
            <v>3</v>
          </cell>
          <cell r="W303">
            <v>3</v>
          </cell>
          <cell r="X303" t="str">
            <v>Yes</v>
          </cell>
          <cell r="Y303">
            <v>3</v>
          </cell>
          <cell r="Z303" t="str">
            <v>NULL</v>
          </cell>
          <cell r="AB303">
            <v>100</v>
          </cell>
          <cell r="AD303">
            <v>2</v>
          </cell>
          <cell r="AE303" t="str">
            <v>NULL</v>
          </cell>
          <cell r="AF303">
            <v>2</v>
          </cell>
          <cell r="AG303">
            <v>2</v>
          </cell>
          <cell r="AH303" t="str">
            <v>NULL</v>
          </cell>
          <cell r="AI303">
            <v>2</v>
          </cell>
          <cell r="AJ303" t="str">
            <v>NULL</v>
          </cell>
          <cell r="AK303">
            <v>2</v>
          </cell>
          <cell r="AL303">
            <v>9</v>
          </cell>
        </row>
        <row r="304">
          <cell r="A304">
            <v>110622</v>
          </cell>
          <cell r="B304">
            <v>8732054</v>
          </cell>
          <cell r="C304" t="str">
            <v>Willingham Primary School</v>
          </cell>
          <cell r="D304" t="str">
            <v>East of England</v>
          </cell>
          <cell r="E304" t="str">
            <v>East of England</v>
          </cell>
          <cell r="F304" t="str">
            <v>Cambridgeshire</v>
          </cell>
          <cell r="G304" t="str">
            <v>South East Cambridgeshire</v>
          </cell>
          <cell r="H304" t="str">
            <v>CB24 5LE</v>
          </cell>
          <cell r="I304" t="str">
            <v>Community School</v>
          </cell>
          <cell r="J304" t="str">
            <v>Primary</v>
          </cell>
          <cell r="K304" t="str">
            <v>Does not have a sixth form</v>
          </cell>
          <cell r="L304">
            <v>10005718</v>
          </cell>
          <cell r="M304">
            <v>42340</v>
          </cell>
          <cell r="N304">
            <v>42341</v>
          </cell>
          <cell r="O304" t="str">
            <v>Maintained Academy and School Short inspection</v>
          </cell>
          <cell r="P304" t="str">
            <v>Schools - S5</v>
          </cell>
          <cell r="Q304" t="str">
            <v>NULL</v>
          </cell>
          <cell r="R304">
            <v>3</v>
          </cell>
          <cell r="S304" t="str">
            <v>NULL</v>
          </cell>
          <cell r="T304">
            <v>3</v>
          </cell>
          <cell r="U304">
            <v>3</v>
          </cell>
          <cell r="V304">
            <v>3</v>
          </cell>
          <cell r="W304">
            <v>3</v>
          </cell>
          <cell r="X304" t="str">
            <v>Yes</v>
          </cell>
          <cell r="Y304">
            <v>3</v>
          </cell>
          <cell r="Z304" t="str">
            <v>NULL</v>
          </cell>
          <cell r="AB304">
            <v>347</v>
          </cell>
          <cell r="AD304">
            <v>2</v>
          </cell>
          <cell r="AE304" t="str">
            <v>NULL</v>
          </cell>
          <cell r="AF304">
            <v>2</v>
          </cell>
          <cell r="AG304">
            <v>2</v>
          </cell>
          <cell r="AH304" t="str">
            <v>NULL</v>
          </cell>
          <cell r="AI304">
            <v>2</v>
          </cell>
          <cell r="AJ304" t="str">
            <v>NULL</v>
          </cell>
          <cell r="AK304">
            <v>2</v>
          </cell>
          <cell r="AL304" t="str">
            <v>NULL</v>
          </cell>
        </row>
        <row r="305">
          <cell r="A305">
            <v>110626</v>
          </cell>
          <cell r="B305">
            <v>8732059</v>
          </cell>
          <cell r="C305" t="str">
            <v>Meridian Primary School</v>
          </cell>
          <cell r="D305" t="str">
            <v>East of England</v>
          </cell>
          <cell r="E305" t="str">
            <v>East of England</v>
          </cell>
          <cell r="F305" t="str">
            <v>Cambridgeshire</v>
          </cell>
          <cell r="G305" t="str">
            <v>South Cambridgeshire</v>
          </cell>
          <cell r="H305" t="str">
            <v>CB23 7DD</v>
          </cell>
          <cell r="I305" t="str">
            <v>Community School</v>
          </cell>
          <cell r="J305" t="str">
            <v>Primary</v>
          </cell>
          <cell r="K305" t="str">
            <v>Does not have a sixth form</v>
          </cell>
          <cell r="L305">
            <v>10001030</v>
          </cell>
          <cell r="M305">
            <v>42346</v>
          </cell>
          <cell r="N305">
            <v>42347</v>
          </cell>
          <cell r="O305" t="str">
            <v>Maintained Academy and School Short inspection</v>
          </cell>
          <cell r="P305" t="str">
            <v>Schools - S5</v>
          </cell>
          <cell r="Q305" t="str">
            <v>NULL</v>
          </cell>
          <cell r="R305">
            <v>3</v>
          </cell>
          <cell r="S305" t="str">
            <v>NULL</v>
          </cell>
          <cell r="T305">
            <v>3</v>
          </cell>
          <cell r="U305">
            <v>3</v>
          </cell>
          <cell r="V305">
            <v>2</v>
          </cell>
          <cell r="W305">
            <v>3</v>
          </cell>
          <cell r="X305" t="str">
            <v>Yes</v>
          </cell>
          <cell r="Y305">
            <v>3</v>
          </cell>
          <cell r="Z305" t="str">
            <v>NULL</v>
          </cell>
          <cell r="AB305">
            <v>213</v>
          </cell>
          <cell r="AD305">
            <v>2</v>
          </cell>
          <cell r="AE305" t="str">
            <v>NULL</v>
          </cell>
          <cell r="AF305">
            <v>2</v>
          </cell>
          <cell r="AG305">
            <v>2</v>
          </cell>
          <cell r="AH305" t="str">
            <v>NULL</v>
          </cell>
          <cell r="AI305">
            <v>2</v>
          </cell>
          <cell r="AJ305" t="str">
            <v>NULL</v>
          </cell>
          <cell r="AK305">
            <v>2</v>
          </cell>
          <cell r="AL305">
            <v>9</v>
          </cell>
        </row>
        <row r="306">
          <cell r="A306">
            <v>110638</v>
          </cell>
          <cell r="B306">
            <v>8732075</v>
          </cell>
          <cell r="C306" t="str">
            <v>Manea Community Primary School</v>
          </cell>
          <cell r="D306" t="str">
            <v>East of England</v>
          </cell>
          <cell r="E306" t="str">
            <v>East of England</v>
          </cell>
          <cell r="F306" t="str">
            <v>Cambridgeshire</v>
          </cell>
          <cell r="G306" t="str">
            <v>North East Cambridgeshire</v>
          </cell>
          <cell r="H306" t="str">
            <v>PE15 0HA</v>
          </cell>
          <cell r="I306" t="str">
            <v>Community School</v>
          </cell>
          <cell r="J306" t="str">
            <v>Primary</v>
          </cell>
          <cell r="K306" t="str">
            <v>Does not have a sixth form</v>
          </cell>
          <cell r="L306">
            <v>10001956</v>
          </cell>
          <cell r="M306">
            <v>42283</v>
          </cell>
          <cell r="N306">
            <v>42284</v>
          </cell>
          <cell r="O306" t="str">
            <v>Requires Improvement S5 Reinspection Visit 1</v>
          </cell>
          <cell r="P306" t="str">
            <v>Schools - S5</v>
          </cell>
          <cell r="Q306" t="str">
            <v>NULL</v>
          </cell>
          <cell r="R306">
            <v>2</v>
          </cell>
          <cell r="S306" t="str">
            <v>NULL</v>
          </cell>
          <cell r="T306">
            <v>2</v>
          </cell>
          <cell r="U306">
            <v>2</v>
          </cell>
          <cell r="V306">
            <v>2</v>
          </cell>
          <cell r="W306">
            <v>2</v>
          </cell>
          <cell r="X306" t="str">
            <v>Yes</v>
          </cell>
          <cell r="Y306">
            <v>1</v>
          </cell>
          <cell r="Z306" t="str">
            <v>NULL</v>
          </cell>
          <cell r="AB306">
            <v>163</v>
          </cell>
          <cell r="AD306">
            <v>3</v>
          </cell>
          <cell r="AE306" t="str">
            <v>NULL</v>
          </cell>
          <cell r="AF306">
            <v>3</v>
          </cell>
          <cell r="AG306">
            <v>3</v>
          </cell>
          <cell r="AH306" t="str">
            <v>NULL</v>
          </cell>
          <cell r="AI306">
            <v>2</v>
          </cell>
          <cell r="AJ306" t="str">
            <v>NULL</v>
          </cell>
          <cell r="AK306" t="str">
            <v>NULL</v>
          </cell>
          <cell r="AL306" t="str">
            <v>NULL</v>
          </cell>
        </row>
        <row r="307">
          <cell r="A307">
            <v>110665</v>
          </cell>
          <cell r="B307">
            <v>8732119</v>
          </cell>
          <cell r="C307" t="str">
            <v>Colville Primary School</v>
          </cell>
          <cell r="D307" t="str">
            <v>East of England</v>
          </cell>
          <cell r="E307" t="str">
            <v>East of England</v>
          </cell>
          <cell r="F307" t="str">
            <v>Cambridgeshire</v>
          </cell>
          <cell r="G307" t="str">
            <v>Cambridge</v>
          </cell>
          <cell r="H307" t="str">
            <v>CB1 9EJ</v>
          </cell>
          <cell r="I307" t="str">
            <v>Community School</v>
          </cell>
          <cell r="J307" t="str">
            <v>Primary</v>
          </cell>
          <cell r="K307" t="str">
            <v>Does not have a sixth form</v>
          </cell>
          <cell r="L307">
            <v>10001946</v>
          </cell>
          <cell r="M307">
            <v>42297</v>
          </cell>
          <cell r="N307">
            <v>42298</v>
          </cell>
          <cell r="O307" t="str">
            <v>Requires Improvement S5 Reinspection Visit 1</v>
          </cell>
          <cell r="P307" t="str">
            <v>Schools - S5</v>
          </cell>
          <cell r="Q307" t="str">
            <v>NULL</v>
          </cell>
          <cell r="R307">
            <v>2</v>
          </cell>
          <cell r="S307" t="str">
            <v>NULL</v>
          </cell>
          <cell r="T307">
            <v>2</v>
          </cell>
          <cell r="U307">
            <v>2</v>
          </cell>
          <cell r="V307">
            <v>1</v>
          </cell>
          <cell r="W307">
            <v>2</v>
          </cell>
          <cell r="X307" t="str">
            <v>Yes</v>
          </cell>
          <cell r="Y307">
            <v>2</v>
          </cell>
          <cell r="Z307" t="str">
            <v>NULL</v>
          </cell>
          <cell r="AB307">
            <v>319</v>
          </cell>
          <cell r="AD307">
            <v>3</v>
          </cell>
          <cell r="AE307" t="str">
            <v>NULL</v>
          </cell>
          <cell r="AF307">
            <v>3</v>
          </cell>
          <cell r="AG307">
            <v>3</v>
          </cell>
          <cell r="AH307" t="str">
            <v>NULL</v>
          </cell>
          <cell r="AI307">
            <v>3</v>
          </cell>
          <cell r="AJ307" t="str">
            <v>NULL</v>
          </cell>
          <cell r="AK307" t="str">
            <v>NULL</v>
          </cell>
          <cell r="AL307" t="str">
            <v>NULL</v>
          </cell>
        </row>
        <row r="308">
          <cell r="A308">
            <v>110714</v>
          </cell>
          <cell r="B308">
            <v>8732255</v>
          </cell>
          <cell r="C308" t="str">
            <v>Sawtry Infants' School</v>
          </cell>
          <cell r="D308" t="str">
            <v>East of England</v>
          </cell>
          <cell r="E308" t="str">
            <v>East of England</v>
          </cell>
          <cell r="F308" t="str">
            <v>Cambridgeshire</v>
          </cell>
          <cell r="G308" t="str">
            <v>North West Cambridgeshire</v>
          </cell>
          <cell r="H308" t="str">
            <v>PE28 5SH</v>
          </cell>
          <cell r="I308" t="str">
            <v>Community School</v>
          </cell>
          <cell r="J308" t="str">
            <v>Primary</v>
          </cell>
          <cell r="K308" t="str">
            <v>Does not have a sixth form</v>
          </cell>
          <cell r="L308">
            <v>10001365</v>
          </cell>
          <cell r="M308">
            <v>42353</v>
          </cell>
          <cell r="N308">
            <v>42353</v>
          </cell>
          <cell r="O308" t="str">
            <v>Maintained Academy and School Short inspection</v>
          </cell>
          <cell r="P308" t="str">
            <v>Schools - Short inspection</v>
          </cell>
          <cell r="Q308" t="str">
            <v>NULL</v>
          </cell>
          <cell r="R308" t="str">
            <v>NULL</v>
          </cell>
          <cell r="S308" t="str">
            <v>NULL</v>
          </cell>
          <cell r="T308" t="str">
            <v>NULL</v>
          </cell>
          <cell r="U308" t="str">
            <v>NULL</v>
          </cell>
          <cell r="V308" t="str">
            <v>NULL</v>
          </cell>
          <cell r="W308" t="str">
            <v>NULL</v>
          </cell>
          <cell r="X308" t="str">
            <v>Yes</v>
          </cell>
          <cell r="Y308" t="str">
            <v>NULL</v>
          </cell>
          <cell r="Z308" t="str">
            <v>NULL</v>
          </cell>
          <cell r="AB308">
            <v>176</v>
          </cell>
          <cell r="AD308">
            <v>2</v>
          </cell>
          <cell r="AE308" t="str">
            <v>NULL</v>
          </cell>
          <cell r="AF308">
            <v>2</v>
          </cell>
          <cell r="AG308">
            <v>2</v>
          </cell>
          <cell r="AH308" t="str">
            <v>NULL</v>
          </cell>
          <cell r="AI308">
            <v>2</v>
          </cell>
          <cell r="AJ308" t="str">
            <v>NULL</v>
          </cell>
          <cell r="AK308">
            <v>2</v>
          </cell>
          <cell r="AL308">
            <v>9</v>
          </cell>
        </row>
        <row r="309">
          <cell r="A309">
            <v>110715</v>
          </cell>
          <cell r="B309">
            <v>8732256</v>
          </cell>
          <cell r="C309" t="str">
            <v>Warboys Community Primary School</v>
          </cell>
          <cell r="D309" t="str">
            <v>East of England</v>
          </cell>
          <cell r="E309" t="str">
            <v>East of England</v>
          </cell>
          <cell r="F309" t="str">
            <v>Cambridgeshire</v>
          </cell>
          <cell r="G309" t="str">
            <v>North West Cambridgeshire</v>
          </cell>
          <cell r="H309" t="str">
            <v>PE28 2RX</v>
          </cell>
          <cell r="I309" t="str">
            <v>Community School</v>
          </cell>
          <cell r="J309" t="str">
            <v>Primary</v>
          </cell>
          <cell r="K309" t="str">
            <v>Does not have a sixth form</v>
          </cell>
          <cell r="L309">
            <v>10001947</v>
          </cell>
          <cell r="M309">
            <v>42332</v>
          </cell>
          <cell r="N309">
            <v>42333</v>
          </cell>
          <cell r="O309" t="str">
            <v>Requires Improvement S5 Reinspection Visit 1</v>
          </cell>
          <cell r="P309" t="str">
            <v>Schools - S5</v>
          </cell>
          <cell r="Q309" t="str">
            <v>NULL</v>
          </cell>
          <cell r="R309">
            <v>3</v>
          </cell>
          <cell r="S309" t="str">
            <v>NULL</v>
          </cell>
          <cell r="T309">
            <v>3</v>
          </cell>
          <cell r="U309">
            <v>3</v>
          </cell>
          <cell r="V309">
            <v>3</v>
          </cell>
          <cell r="W309">
            <v>3</v>
          </cell>
          <cell r="X309" t="str">
            <v>Yes</v>
          </cell>
          <cell r="Y309">
            <v>2</v>
          </cell>
          <cell r="Z309" t="str">
            <v>NULL</v>
          </cell>
          <cell r="AB309">
            <v>279</v>
          </cell>
          <cell r="AD309">
            <v>3</v>
          </cell>
          <cell r="AE309" t="str">
            <v>NULL</v>
          </cell>
          <cell r="AF309">
            <v>3</v>
          </cell>
          <cell r="AG309">
            <v>3</v>
          </cell>
          <cell r="AH309" t="str">
            <v>NULL</v>
          </cell>
          <cell r="AI309">
            <v>3</v>
          </cell>
          <cell r="AJ309" t="str">
            <v>NULL</v>
          </cell>
          <cell r="AK309" t="str">
            <v>NULL</v>
          </cell>
          <cell r="AL309" t="str">
            <v>NULL</v>
          </cell>
        </row>
        <row r="310">
          <cell r="A310">
            <v>110719</v>
          </cell>
          <cell r="B310">
            <v>8742264</v>
          </cell>
          <cell r="C310" t="str">
            <v>Dogsthorpe Infant School</v>
          </cell>
          <cell r="D310" t="str">
            <v>East of England</v>
          </cell>
          <cell r="E310" t="str">
            <v>East of England</v>
          </cell>
          <cell r="F310" t="str">
            <v>Peterborough</v>
          </cell>
          <cell r="G310" t="str">
            <v>Peterborough</v>
          </cell>
          <cell r="H310" t="str">
            <v>PE1 4LH</v>
          </cell>
          <cell r="I310" t="str">
            <v>Community School</v>
          </cell>
          <cell r="J310" t="str">
            <v>Primary</v>
          </cell>
          <cell r="K310" t="str">
            <v>Does not have a sixth form</v>
          </cell>
          <cell r="L310">
            <v>10005849</v>
          </cell>
          <cell r="M310">
            <v>42268</v>
          </cell>
          <cell r="N310">
            <v>42268</v>
          </cell>
          <cell r="O310" t="str">
            <v>Requires Improvement monitoring Visit 2</v>
          </cell>
          <cell r="P310" t="str">
            <v>Schools - S8</v>
          </cell>
          <cell r="Q310" t="str">
            <v>NULL</v>
          </cell>
          <cell r="R310" t="str">
            <v>NULL</v>
          </cell>
          <cell r="S310" t="str">
            <v>NULL</v>
          </cell>
          <cell r="T310" t="str">
            <v>NULL</v>
          </cell>
          <cell r="U310" t="str">
            <v>NULL</v>
          </cell>
          <cell r="V310" t="str">
            <v>NULL</v>
          </cell>
          <cell r="W310" t="str">
            <v>NULL</v>
          </cell>
          <cell r="X310" t="str">
            <v>NULL</v>
          </cell>
          <cell r="Y310" t="str">
            <v>NULL</v>
          </cell>
          <cell r="Z310" t="str">
            <v>NULL</v>
          </cell>
          <cell r="AB310">
            <v>267</v>
          </cell>
          <cell r="AD310">
            <v>3</v>
          </cell>
          <cell r="AE310" t="str">
            <v>NULL</v>
          </cell>
          <cell r="AF310">
            <v>3</v>
          </cell>
          <cell r="AG310">
            <v>3</v>
          </cell>
          <cell r="AH310" t="str">
            <v>NULL</v>
          </cell>
          <cell r="AI310">
            <v>3</v>
          </cell>
          <cell r="AJ310" t="str">
            <v>NULL</v>
          </cell>
          <cell r="AK310" t="str">
            <v>NULL</v>
          </cell>
          <cell r="AL310" t="str">
            <v>NULL</v>
          </cell>
        </row>
        <row r="311">
          <cell r="A311">
            <v>110790</v>
          </cell>
          <cell r="B311">
            <v>8733018</v>
          </cell>
          <cell r="C311" t="str">
            <v>Guilden Morden CofE Primary School</v>
          </cell>
          <cell r="D311" t="str">
            <v>East of England</v>
          </cell>
          <cell r="E311" t="str">
            <v>East of England</v>
          </cell>
          <cell r="F311" t="str">
            <v>Cambridgeshire</v>
          </cell>
          <cell r="G311" t="str">
            <v>South Cambridgeshire</v>
          </cell>
          <cell r="H311" t="str">
            <v>SG8 0JZ</v>
          </cell>
          <cell r="I311" t="str">
            <v>Voluntary Controlled School</v>
          </cell>
          <cell r="J311" t="str">
            <v>Primary</v>
          </cell>
          <cell r="K311" t="str">
            <v>Does not have a sixth form</v>
          </cell>
          <cell r="L311">
            <v>10001025</v>
          </cell>
          <cell r="M311">
            <v>42269</v>
          </cell>
          <cell r="N311">
            <v>42270</v>
          </cell>
          <cell r="O311" t="str">
            <v>Maintained Academy and School Short inspection</v>
          </cell>
          <cell r="P311" t="str">
            <v>Schools - S5</v>
          </cell>
          <cell r="Q311" t="str">
            <v>NULL</v>
          </cell>
          <cell r="R311">
            <v>4</v>
          </cell>
          <cell r="S311" t="str">
            <v>SM</v>
          </cell>
          <cell r="T311">
            <v>3</v>
          </cell>
          <cell r="U311">
            <v>3</v>
          </cell>
          <cell r="V311">
            <v>3</v>
          </cell>
          <cell r="W311">
            <v>4</v>
          </cell>
          <cell r="X311" t="str">
            <v>No</v>
          </cell>
          <cell r="Y311">
            <v>3</v>
          </cell>
          <cell r="Z311" t="str">
            <v>NULL</v>
          </cell>
          <cell r="AB311">
            <v>72</v>
          </cell>
          <cell r="AD311">
            <v>2</v>
          </cell>
          <cell r="AE311" t="str">
            <v>NULL</v>
          </cell>
          <cell r="AF311">
            <v>2</v>
          </cell>
          <cell r="AG311">
            <v>2</v>
          </cell>
          <cell r="AH311" t="str">
            <v>NULL</v>
          </cell>
          <cell r="AI311">
            <v>2</v>
          </cell>
          <cell r="AJ311" t="str">
            <v>NULL</v>
          </cell>
          <cell r="AK311">
            <v>2</v>
          </cell>
          <cell r="AL311">
            <v>9</v>
          </cell>
        </row>
        <row r="312">
          <cell r="A312">
            <v>110809</v>
          </cell>
          <cell r="B312">
            <v>8733061</v>
          </cell>
          <cell r="C312" t="str">
            <v>Alconbury CofE Primary School</v>
          </cell>
          <cell r="D312" t="str">
            <v>East of England</v>
          </cell>
          <cell r="E312" t="str">
            <v>East of England</v>
          </cell>
          <cell r="F312" t="str">
            <v>Cambridgeshire</v>
          </cell>
          <cell r="G312" t="str">
            <v>Huntingdon</v>
          </cell>
          <cell r="H312" t="str">
            <v>PE28 4EQ</v>
          </cell>
          <cell r="I312" t="str">
            <v>Voluntary Controlled School</v>
          </cell>
          <cell r="J312" t="str">
            <v>Primary</v>
          </cell>
          <cell r="K312" t="str">
            <v>Does not have a sixth form</v>
          </cell>
          <cell r="L312">
            <v>10001046</v>
          </cell>
          <cell r="M312">
            <v>42339</v>
          </cell>
          <cell r="N312">
            <v>42339</v>
          </cell>
          <cell r="O312" t="str">
            <v>Maintained Academy and School Short inspection</v>
          </cell>
          <cell r="P312" t="str">
            <v>Schools - Short inspection</v>
          </cell>
          <cell r="Q312" t="str">
            <v>NULL</v>
          </cell>
          <cell r="R312" t="str">
            <v>NULL</v>
          </cell>
          <cell r="S312" t="str">
            <v>NULL</v>
          </cell>
          <cell r="T312" t="str">
            <v>NULL</v>
          </cell>
          <cell r="U312" t="str">
            <v>NULL</v>
          </cell>
          <cell r="V312" t="str">
            <v>NULL</v>
          </cell>
          <cell r="W312" t="str">
            <v>NULL</v>
          </cell>
          <cell r="X312" t="str">
            <v>Yes</v>
          </cell>
          <cell r="Y312" t="str">
            <v>NULL</v>
          </cell>
          <cell r="Z312" t="str">
            <v>NULL</v>
          </cell>
          <cell r="AB312">
            <v>180</v>
          </cell>
          <cell r="AD312">
            <v>2</v>
          </cell>
          <cell r="AE312" t="str">
            <v>NULL</v>
          </cell>
          <cell r="AF312">
            <v>2</v>
          </cell>
          <cell r="AG312">
            <v>2</v>
          </cell>
          <cell r="AH312" t="str">
            <v>NULL</v>
          </cell>
          <cell r="AI312">
            <v>2</v>
          </cell>
          <cell r="AJ312" t="str">
            <v>NULL</v>
          </cell>
          <cell r="AK312">
            <v>2</v>
          </cell>
          <cell r="AL312">
            <v>9</v>
          </cell>
        </row>
        <row r="313">
          <cell r="A313">
            <v>110811</v>
          </cell>
          <cell r="B313">
            <v>8733064</v>
          </cell>
          <cell r="C313" t="str">
            <v>Farcet CofE (C) Primary School</v>
          </cell>
          <cell r="D313" t="str">
            <v>East of England</v>
          </cell>
          <cell r="E313" t="str">
            <v>East of England</v>
          </cell>
          <cell r="F313" t="str">
            <v>Cambridgeshire</v>
          </cell>
          <cell r="G313" t="str">
            <v>North West Cambridgeshire</v>
          </cell>
          <cell r="H313" t="str">
            <v>PE7 3AR</v>
          </cell>
          <cell r="I313" t="str">
            <v>Voluntary Controlled School</v>
          </cell>
          <cell r="J313" t="str">
            <v>Primary</v>
          </cell>
          <cell r="K313" t="str">
            <v>Does not have a sixth form</v>
          </cell>
          <cell r="L313">
            <v>10001958</v>
          </cell>
          <cell r="M313">
            <v>42270</v>
          </cell>
          <cell r="N313">
            <v>42271</v>
          </cell>
          <cell r="O313" t="str">
            <v>Requires Improvement S5 Reinspection Visit 1</v>
          </cell>
          <cell r="P313" t="str">
            <v>Schools - S5</v>
          </cell>
          <cell r="Q313" t="str">
            <v>NULL</v>
          </cell>
          <cell r="R313">
            <v>3</v>
          </cell>
          <cell r="S313" t="str">
            <v>NULL</v>
          </cell>
          <cell r="T313">
            <v>3</v>
          </cell>
          <cell r="U313">
            <v>3</v>
          </cell>
          <cell r="V313">
            <v>2</v>
          </cell>
          <cell r="W313">
            <v>3</v>
          </cell>
          <cell r="X313" t="str">
            <v>Yes</v>
          </cell>
          <cell r="Y313">
            <v>2</v>
          </cell>
          <cell r="Z313" t="str">
            <v>NULL</v>
          </cell>
          <cell r="AB313">
            <v>131</v>
          </cell>
          <cell r="AD313">
            <v>3</v>
          </cell>
          <cell r="AE313" t="str">
            <v>NULL</v>
          </cell>
          <cell r="AF313">
            <v>3</v>
          </cell>
          <cell r="AG313">
            <v>3</v>
          </cell>
          <cell r="AH313" t="str">
            <v>NULL</v>
          </cell>
          <cell r="AI313">
            <v>3</v>
          </cell>
          <cell r="AJ313" t="str">
            <v>NULL</v>
          </cell>
          <cell r="AK313" t="str">
            <v>NULL</v>
          </cell>
          <cell r="AL313" t="str">
            <v>NULL</v>
          </cell>
        </row>
        <row r="314">
          <cell r="A314">
            <v>110813</v>
          </cell>
          <cell r="B314">
            <v>8733066</v>
          </cell>
          <cell r="C314" t="str">
            <v>Great Gidding CofE Primary School</v>
          </cell>
          <cell r="D314" t="str">
            <v>East of England</v>
          </cell>
          <cell r="E314" t="str">
            <v>East of England</v>
          </cell>
          <cell r="F314" t="str">
            <v>Cambridgeshire</v>
          </cell>
          <cell r="G314" t="str">
            <v>North West Cambridgeshire</v>
          </cell>
          <cell r="H314" t="str">
            <v>PE28 5NX</v>
          </cell>
          <cell r="I314" t="str">
            <v>Voluntary Controlled School</v>
          </cell>
          <cell r="J314" t="str">
            <v>Primary</v>
          </cell>
          <cell r="K314" t="str">
            <v>Does not have a sixth form</v>
          </cell>
          <cell r="L314">
            <v>10005665</v>
          </cell>
          <cell r="M314">
            <v>42269</v>
          </cell>
          <cell r="N314">
            <v>42270</v>
          </cell>
          <cell r="O314" t="str">
            <v>Maintained Academy and School Short inspection</v>
          </cell>
          <cell r="P314" t="str">
            <v>Schools - S5</v>
          </cell>
          <cell r="Q314" t="str">
            <v>NULL</v>
          </cell>
          <cell r="R314">
            <v>3</v>
          </cell>
          <cell r="S314" t="str">
            <v>NULL</v>
          </cell>
          <cell r="T314">
            <v>3</v>
          </cell>
          <cell r="U314">
            <v>3</v>
          </cell>
          <cell r="V314">
            <v>2</v>
          </cell>
          <cell r="W314">
            <v>3</v>
          </cell>
          <cell r="X314" t="str">
            <v>Yes</v>
          </cell>
          <cell r="Y314">
            <v>4</v>
          </cell>
          <cell r="Z314" t="str">
            <v>NULL</v>
          </cell>
          <cell r="AB314">
            <v>73</v>
          </cell>
          <cell r="AD314">
            <v>2</v>
          </cell>
          <cell r="AE314" t="str">
            <v>NULL</v>
          </cell>
          <cell r="AF314">
            <v>2</v>
          </cell>
          <cell r="AG314">
            <v>2</v>
          </cell>
          <cell r="AH314" t="str">
            <v>NULL</v>
          </cell>
          <cell r="AI314">
            <v>2</v>
          </cell>
          <cell r="AJ314" t="str">
            <v>NULL</v>
          </cell>
          <cell r="AK314">
            <v>8</v>
          </cell>
          <cell r="AL314" t="str">
            <v>NULL</v>
          </cell>
        </row>
        <row r="315">
          <cell r="A315">
            <v>110827</v>
          </cell>
          <cell r="B315">
            <v>8733081</v>
          </cell>
          <cell r="C315" t="str">
            <v>Brington CofE Primary School</v>
          </cell>
          <cell r="D315" t="str">
            <v>East of England</v>
          </cell>
          <cell r="E315" t="str">
            <v>East of England</v>
          </cell>
          <cell r="F315" t="str">
            <v>Cambridgeshire</v>
          </cell>
          <cell r="G315" t="str">
            <v>North West Cambridgeshire</v>
          </cell>
          <cell r="H315" t="str">
            <v>PE28 5AE</v>
          </cell>
          <cell r="I315" t="str">
            <v>Voluntary Controlled School</v>
          </cell>
          <cell r="J315" t="str">
            <v>Primary</v>
          </cell>
          <cell r="K315" t="str">
            <v>Does not have a sixth form</v>
          </cell>
          <cell r="L315">
            <v>10005666</v>
          </cell>
          <cell r="M315">
            <v>42269</v>
          </cell>
          <cell r="N315">
            <v>42270</v>
          </cell>
          <cell r="O315" t="str">
            <v>Maintained Academy and School Short inspection</v>
          </cell>
          <cell r="P315" t="str">
            <v>Schools - S5</v>
          </cell>
          <cell r="Q315" t="str">
            <v>NULL</v>
          </cell>
          <cell r="R315">
            <v>3</v>
          </cell>
          <cell r="S315" t="str">
            <v>NULL</v>
          </cell>
          <cell r="T315">
            <v>3</v>
          </cell>
          <cell r="U315">
            <v>3</v>
          </cell>
          <cell r="V315">
            <v>2</v>
          </cell>
          <cell r="W315">
            <v>2</v>
          </cell>
          <cell r="X315" t="str">
            <v>Yes</v>
          </cell>
          <cell r="Y315">
            <v>3</v>
          </cell>
          <cell r="Z315" t="str">
            <v>NULL</v>
          </cell>
          <cell r="AB315">
            <v>98</v>
          </cell>
          <cell r="AD315">
            <v>2</v>
          </cell>
          <cell r="AE315" t="str">
            <v>NULL</v>
          </cell>
          <cell r="AF315">
            <v>2</v>
          </cell>
          <cell r="AG315">
            <v>2</v>
          </cell>
          <cell r="AH315" t="str">
            <v>NULL</v>
          </cell>
          <cell r="AI315">
            <v>2</v>
          </cell>
          <cell r="AJ315" t="str">
            <v>NULL</v>
          </cell>
          <cell r="AK315">
            <v>8</v>
          </cell>
          <cell r="AL315" t="str">
            <v>NULL</v>
          </cell>
        </row>
        <row r="316">
          <cell r="A316">
            <v>110839</v>
          </cell>
          <cell r="B316">
            <v>8733356</v>
          </cell>
          <cell r="C316" t="str">
            <v>St Pauls CofE VA Primary School</v>
          </cell>
          <cell r="D316" t="str">
            <v>East of England</v>
          </cell>
          <cell r="E316" t="str">
            <v>East of England</v>
          </cell>
          <cell r="F316" t="str">
            <v>Cambridgeshire</v>
          </cell>
          <cell r="G316" t="str">
            <v>Cambridge</v>
          </cell>
          <cell r="H316" t="str">
            <v>CB2 1HJ</v>
          </cell>
          <cell r="I316" t="str">
            <v>Voluntary Aided School</v>
          </cell>
          <cell r="J316" t="str">
            <v>Primary</v>
          </cell>
          <cell r="K316" t="str">
            <v>Does not have a sixth form</v>
          </cell>
          <cell r="L316">
            <v>10005667</v>
          </cell>
          <cell r="M316">
            <v>42353</v>
          </cell>
          <cell r="N316">
            <v>42354</v>
          </cell>
          <cell r="O316" t="str">
            <v>Maintained Academy and School Short inspection</v>
          </cell>
          <cell r="P316" t="str">
            <v>Schools - S5</v>
          </cell>
          <cell r="Q316" t="str">
            <v>NULL</v>
          </cell>
          <cell r="R316">
            <v>3</v>
          </cell>
          <cell r="S316" t="str">
            <v>NULL</v>
          </cell>
          <cell r="T316">
            <v>3</v>
          </cell>
          <cell r="U316">
            <v>3</v>
          </cell>
          <cell r="V316">
            <v>2</v>
          </cell>
          <cell r="W316">
            <v>3</v>
          </cell>
          <cell r="X316" t="str">
            <v>Yes</v>
          </cell>
          <cell r="Y316">
            <v>3</v>
          </cell>
          <cell r="Z316" t="str">
            <v>NULL</v>
          </cell>
          <cell r="AB316">
            <v>202</v>
          </cell>
          <cell r="AD316">
            <v>2</v>
          </cell>
          <cell r="AE316" t="str">
            <v>NULL</v>
          </cell>
          <cell r="AF316">
            <v>2</v>
          </cell>
          <cell r="AG316">
            <v>2</v>
          </cell>
          <cell r="AH316" t="str">
            <v>NULL</v>
          </cell>
          <cell r="AI316">
            <v>2</v>
          </cell>
          <cell r="AJ316" t="str">
            <v>NULL</v>
          </cell>
          <cell r="AK316">
            <v>8</v>
          </cell>
          <cell r="AL316" t="str">
            <v>NULL</v>
          </cell>
        </row>
        <row r="317">
          <cell r="A317">
            <v>110843</v>
          </cell>
          <cell r="B317">
            <v>8733363</v>
          </cell>
          <cell r="C317" t="str">
            <v>Wisbech St Mary CofE Aided Primary School</v>
          </cell>
          <cell r="D317" t="str">
            <v>East of England</v>
          </cell>
          <cell r="E317" t="str">
            <v>East of England</v>
          </cell>
          <cell r="F317" t="str">
            <v>Cambridgeshire</v>
          </cell>
          <cell r="G317" t="str">
            <v>North East Cambridgeshire</v>
          </cell>
          <cell r="H317" t="str">
            <v>PE13 4RJ</v>
          </cell>
          <cell r="I317" t="str">
            <v>Voluntary Aided School</v>
          </cell>
          <cell r="J317" t="str">
            <v>Primary</v>
          </cell>
          <cell r="K317" t="str">
            <v>Does not have a sixth form</v>
          </cell>
          <cell r="L317">
            <v>10005668</v>
          </cell>
          <cell r="M317">
            <v>42326</v>
          </cell>
          <cell r="N317">
            <v>42327</v>
          </cell>
          <cell r="O317" t="str">
            <v>Maintained Academy and School Short inspection</v>
          </cell>
          <cell r="P317" t="str">
            <v>Schools - S5</v>
          </cell>
          <cell r="Q317" t="str">
            <v>NULL</v>
          </cell>
          <cell r="R317">
            <v>4</v>
          </cell>
          <cell r="S317" t="str">
            <v>SWK</v>
          </cell>
          <cell r="T317">
            <v>4</v>
          </cell>
          <cell r="U317">
            <v>3</v>
          </cell>
          <cell r="V317">
            <v>3</v>
          </cell>
          <cell r="W317">
            <v>3</v>
          </cell>
          <cell r="X317" t="str">
            <v>Yes</v>
          </cell>
          <cell r="Y317">
            <v>2</v>
          </cell>
          <cell r="Z317" t="str">
            <v>NULL</v>
          </cell>
          <cell r="AB317">
            <v>163</v>
          </cell>
          <cell r="AD317">
            <v>2</v>
          </cell>
          <cell r="AE317" t="str">
            <v>NULL</v>
          </cell>
          <cell r="AF317">
            <v>2</v>
          </cell>
          <cell r="AG317">
            <v>2</v>
          </cell>
          <cell r="AH317" t="str">
            <v>NULL</v>
          </cell>
          <cell r="AI317">
            <v>2</v>
          </cell>
          <cell r="AJ317" t="str">
            <v>NULL</v>
          </cell>
          <cell r="AK317">
            <v>8</v>
          </cell>
          <cell r="AL317" t="str">
            <v>NULL</v>
          </cell>
        </row>
        <row r="318">
          <cell r="A318">
            <v>110873</v>
          </cell>
          <cell r="B318">
            <v>8734061</v>
          </cell>
          <cell r="C318" t="str">
            <v>The Netherhall School</v>
          </cell>
          <cell r="D318" t="str">
            <v>East of England</v>
          </cell>
          <cell r="E318" t="str">
            <v>East of England</v>
          </cell>
          <cell r="F318" t="str">
            <v>Cambridgeshire</v>
          </cell>
          <cell r="G318" t="str">
            <v>South Cambridgeshire</v>
          </cell>
          <cell r="H318" t="str">
            <v>CB1 8NN</v>
          </cell>
          <cell r="I318" t="str">
            <v>Foundation School</v>
          </cell>
          <cell r="J318" t="str">
            <v>Secondary</v>
          </cell>
          <cell r="K318" t="str">
            <v>Has a sixth form</v>
          </cell>
          <cell r="L318">
            <v>10008867</v>
          </cell>
          <cell r="M318">
            <v>42339</v>
          </cell>
          <cell r="N318">
            <v>42339</v>
          </cell>
          <cell r="O318" t="str">
            <v>Requires Improvement monitoring Visit 2</v>
          </cell>
          <cell r="P318" t="str">
            <v>Schools - S8</v>
          </cell>
          <cell r="Q318" t="str">
            <v>NULL</v>
          </cell>
          <cell r="R318" t="str">
            <v>NULL</v>
          </cell>
          <cell r="S318" t="str">
            <v>NULL</v>
          </cell>
          <cell r="T318" t="str">
            <v>NULL</v>
          </cell>
          <cell r="U318" t="str">
            <v>NULL</v>
          </cell>
          <cell r="V318" t="str">
            <v>NULL</v>
          </cell>
          <cell r="W318" t="str">
            <v>NULL</v>
          </cell>
          <cell r="X318" t="str">
            <v>NULL</v>
          </cell>
          <cell r="Y318" t="str">
            <v>NULL</v>
          </cell>
          <cell r="Z318" t="str">
            <v>NULL</v>
          </cell>
          <cell r="AB318">
            <v>1078</v>
          </cell>
          <cell r="AD318">
            <v>3</v>
          </cell>
          <cell r="AE318" t="str">
            <v>NULL</v>
          </cell>
          <cell r="AF318">
            <v>3</v>
          </cell>
          <cell r="AG318">
            <v>3</v>
          </cell>
          <cell r="AH318" t="str">
            <v>NULL</v>
          </cell>
          <cell r="AI318">
            <v>3</v>
          </cell>
          <cell r="AJ318" t="str">
            <v>NULL</v>
          </cell>
          <cell r="AK318" t="str">
            <v>NULL</v>
          </cell>
          <cell r="AL318" t="str">
            <v>NULL</v>
          </cell>
        </row>
        <row r="319">
          <cell r="A319">
            <v>110949</v>
          </cell>
          <cell r="B319">
            <v>8737021</v>
          </cell>
          <cell r="C319" t="str">
            <v>Meadowgate School</v>
          </cell>
          <cell r="D319" t="str">
            <v>East of England</v>
          </cell>
          <cell r="E319" t="str">
            <v>East of England</v>
          </cell>
          <cell r="F319" t="str">
            <v>Cambridgeshire</v>
          </cell>
          <cell r="G319" t="str">
            <v>North East Cambridgeshire</v>
          </cell>
          <cell r="H319" t="str">
            <v>PE13 2JH</v>
          </cell>
          <cell r="I319" t="str">
            <v>Community Special School</v>
          </cell>
          <cell r="J319" t="str">
            <v>Not Applicable</v>
          </cell>
          <cell r="K319" t="str">
            <v>Has a sixth form</v>
          </cell>
          <cell r="L319">
            <v>10001249</v>
          </cell>
          <cell r="M319">
            <v>42311</v>
          </cell>
          <cell r="N319">
            <v>42311</v>
          </cell>
          <cell r="O319" t="str">
            <v>Maintained Academy and School Short inspection</v>
          </cell>
          <cell r="P319" t="str">
            <v>Schools - Short inspection</v>
          </cell>
          <cell r="Q319" t="str">
            <v>NULL</v>
          </cell>
          <cell r="R319" t="str">
            <v>NULL</v>
          </cell>
          <cell r="S319" t="str">
            <v>NULL</v>
          </cell>
          <cell r="T319" t="str">
            <v>NULL</v>
          </cell>
          <cell r="U319" t="str">
            <v>NULL</v>
          </cell>
          <cell r="V319" t="str">
            <v>NULL</v>
          </cell>
          <cell r="W319" t="str">
            <v>NULL</v>
          </cell>
          <cell r="X319" t="str">
            <v>Yes</v>
          </cell>
          <cell r="Y319" t="str">
            <v>NULL</v>
          </cell>
          <cell r="Z319" t="str">
            <v>NULL</v>
          </cell>
          <cell r="AB319">
            <v>155</v>
          </cell>
          <cell r="AD319">
            <v>1</v>
          </cell>
          <cell r="AE319" t="str">
            <v>NULL</v>
          </cell>
          <cell r="AF319">
            <v>1</v>
          </cell>
          <cell r="AG319">
            <v>1</v>
          </cell>
          <cell r="AH319" t="str">
            <v>NULL</v>
          </cell>
          <cell r="AI319">
            <v>1</v>
          </cell>
          <cell r="AJ319" t="str">
            <v>NULL</v>
          </cell>
          <cell r="AK319">
            <v>1</v>
          </cell>
          <cell r="AL319">
            <v>1</v>
          </cell>
        </row>
        <row r="320">
          <cell r="A320">
            <v>110973</v>
          </cell>
          <cell r="B320">
            <v>8772016</v>
          </cell>
          <cell r="C320" t="str">
            <v>Meadowside Community Primary and Nursery School</v>
          </cell>
          <cell r="D320" t="str">
            <v>North West</v>
          </cell>
          <cell r="E320" t="str">
            <v>North West</v>
          </cell>
          <cell r="F320" t="str">
            <v>Warrington</v>
          </cell>
          <cell r="G320" t="str">
            <v>Warrington North</v>
          </cell>
          <cell r="H320" t="str">
            <v>WA2 9PH</v>
          </cell>
          <cell r="I320" t="str">
            <v>Community School</v>
          </cell>
          <cell r="J320" t="str">
            <v>Primary</v>
          </cell>
          <cell r="K320" t="str">
            <v>Does not have a sixth form</v>
          </cell>
          <cell r="L320">
            <v>10002191</v>
          </cell>
          <cell r="M320">
            <v>42311</v>
          </cell>
          <cell r="N320">
            <v>42312</v>
          </cell>
          <cell r="O320" t="str">
            <v>Requires Improvement S5 Reinspection Visit 1</v>
          </cell>
          <cell r="P320" t="str">
            <v>Schools - S5</v>
          </cell>
          <cell r="Q320" t="str">
            <v>NULL</v>
          </cell>
          <cell r="R320">
            <v>2</v>
          </cell>
          <cell r="S320" t="str">
            <v>NULL</v>
          </cell>
          <cell r="T320">
            <v>2</v>
          </cell>
          <cell r="U320">
            <v>2</v>
          </cell>
          <cell r="V320">
            <v>2</v>
          </cell>
          <cell r="W320">
            <v>2</v>
          </cell>
          <cell r="X320" t="str">
            <v>Yes</v>
          </cell>
          <cell r="Y320">
            <v>2</v>
          </cell>
          <cell r="Z320" t="str">
            <v>NULL</v>
          </cell>
          <cell r="AB320">
            <v>256</v>
          </cell>
          <cell r="AD320">
            <v>3</v>
          </cell>
          <cell r="AE320" t="str">
            <v>NULL</v>
          </cell>
          <cell r="AF320">
            <v>3</v>
          </cell>
          <cell r="AG320">
            <v>3</v>
          </cell>
          <cell r="AH320" t="str">
            <v>NULL</v>
          </cell>
          <cell r="AI320">
            <v>3</v>
          </cell>
          <cell r="AJ320" t="str">
            <v>NULL</v>
          </cell>
          <cell r="AK320" t="str">
            <v>NULL</v>
          </cell>
          <cell r="AL320" t="str">
            <v>NULL</v>
          </cell>
        </row>
        <row r="321">
          <cell r="A321">
            <v>111078</v>
          </cell>
          <cell r="B321">
            <v>8952225</v>
          </cell>
          <cell r="C321" t="str">
            <v>Wrenbury Primary School</v>
          </cell>
          <cell r="D321" t="str">
            <v>North West</v>
          </cell>
          <cell r="E321" t="str">
            <v>North West</v>
          </cell>
          <cell r="F321" t="str">
            <v>Cheshire East</v>
          </cell>
          <cell r="G321" t="str">
            <v>Eddisbury</v>
          </cell>
          <cell r="H321" t="str">
            <v>CW5 8EN</v>
          </cell>
          <cell r="I321" t="str">
            <v>Community School</v>
          </cell>
          <cell r="J321" t="str">
            <v>Primary</v>
          </cell>
          <cell r="K321" t="str">
            <v>Does not have a sixth form</v>
          </cell>
          <cell r="L321">
            <v>10003347</v>
          </cell>
          <cell r="M321">
            <v>42353</v>
          </cell>
          <cell r="N321">
            <v>42354</v>
          </cell>
          <cell r="O321" t="str">
            <v>Maintained Academy and School Short inspection</v>
          </cell>
          <cell r="P321" t="str">
            <v>Schools - S5</v>
          </cell>
          <cell r="Q321" t="str">
            <v>NULL</v>
          </cell>
          <cell r="R321">
            <v>3</v>
          </cell>
          <cell r="S321" t="str">
            <v>NULL</v>
          </cell>
          <cell r="T321">
            <v>3</v>
          </cell>
          <cell r="U321">
            <v>3</v>
          </cell>
          <cell r="V321">
            <v>2</v>
          </cell>
          <cell r="W321">
            <v>3</v>
          </cell>
          <cell r="X321" t="str">
            <v>Yes</v>
          </cell>
          <cell r="Y321">
            <v>3</v>
          </cell>
          <cell r="Z321" t="str">
            <v>NULL</v>
          </cell>
          <cell r="AB321">
            <v>127</v>
          </cell>
          <cell r="AD321">
            <v>2</v>
          </cell>
          <cell r="AE321" t="str">
            <v>NULL</v>
          </cell>
          <cell r="AF321">
            <v>2</v>
          </cell>
          <cell r="AG321">
            <v>2</v>
          </cell>
          <cell r="AH321" t="str">
            <v>NULL</v>
          </cell>
          <cell r="AI321">
            <v>2</v>
          </cell>
          <cell r="AJ321" t="str">
            <v>NULL</v>
          </cell>
          <cell r="AK321">
            <v>8</v>
          </cell>
          <cell r="AL321" t="str">
            <v>NULL</v>
          </cell>
        </row>
        <row r="322">
          <cell r="A322">
            <v>111089</v>
          </cell>
          <cell r="B322">
            <v>8962242</v>
          </cell>
          <cell r="C322" t="str">
            <v>Wolverham Primary and Nursery School</v>
          </cell>
          <cell r="D322" t="str">
            <v>North West</v>
          </cell>
          <cell r="E322" t="str">
            <v>North West</v>
          </cell>
          <cell r="F322" t="str">
            <v>Cheshire West and Chester</v>
          </cell>
          <cell r="G322" t="str">
            <v>Ellesmere Port and Neston</v>
          </cell>
          <cell r="H322" t="str">
            <v>CH65 5AT</v>
          </cell>
          <cell r="I322" t="str">
            <v>Community School</v>
          </cell>
          <cell r="J322" t="str">
            <v>Primary</v>
          </cell>
          <cell r="K322" t="str">
            <v>Does not have a sixth form</v>
          </cell>
          <cell r="L322">
            <v>10002594</v>
          </cell>
          <cell r="M322">
            <v>42269</v>
          </cell>
          <cell r="N322">
            <v>42269</v>
          </cell>
          <cell r="O322" t="str">
            <v>S8 No Formal Designation Visit</v>
          </cell>
          <cell r="P322" t="str">
            <v>Schools - S8</v>
          </cell>
          <cell r="Q322" t="str">
            <v>NULL</v>
          </cell>
          <cell r="R322" t="str">
            <v>NULL</v>
          </cell>
          <cell r="S322" t="str">
            <v>NULL</v>
          </cell>
          <cell r="T322" t="str">
            <v>NULL</v>
          </cell>
          <cell r="U322" t="str">
            <v>NULL</v>
          </cell>
          <cell r="V322" t="str">
            <v>NULL</v>
          </cell>
          <cell r="W322" t="str">
            <v>NULL</v>
          </cell>
          <cell r="X322" t="str">
            <v>Not applicable</v>
          </cell>
          <cell r="Y322" t="str">
            <v>NULL</v>
          </cell>
          <cell r="Z322" t="str">
            <v>NULL</v>
          </cell>
          <cell r="AB322">
            <v>214</v>
          </cell>
          <cell r="AD322">
            <v>1</v>
          </cell>
          <cell r="AE322" t="str">
            <v>NULL</v>
          </cell>
          <cell r="AF322">
            <v>1</v>
          </cell>
          <cell r="AG322">
            <v>1</v>
          </cell>
          <cell r="AH322" t="str">
            <v>NULL</v>
          </cell>
          <cell r="AI322">
            <v>1</v>
          </cell>
          <cell r="AJ322" t="str">
            <v>NULL</v>
          </cell>
          <cell r="AK322" t="str">
            <v>NULL</v>
          </cell>
          <cell r="AL322" t="str">
            <v>NULL</v>
          </cell>
        </row>
        <row r="323">
          <cell r="A323">
            <v>111100</v>
          </cell>
          <cell r="B323">
            <v>8962260</v>
          </cell>
          <cell r="C323" t="str">
            <v>Upton Westlea Primary School</v>
          </cell>
          <cell r="D323" t="str">
            <v>North West</v>
          </cell>
          <cell r="E323" t="str">
            <v>North West</v>
          </cell>
          <cell r="F323" t="str">
            <v>Cheshire West and Chester</v>
          </cell>
          <cell r="G323" t="str">
            <v>City of Chester</v>
          </cell>
          <cell r="H323" t="str">
            <v>CH2 1QJ</v>
          </cell>
          <cell r="I323" t="str">
            <v>Community School</v>
          </cell>
          <cell r="J323" t="str">
            <v>Primary</v>
          </cell>
          <cell r="K323" t="str">
            <v>Does not have a sixth form</v>
          </cell>
          <cell r="L323">
            <v>10002589</v>
          </cell>
          <cell r="M323">
            <v>42276</v>
          </cell>
          <cell r="N323">
            <v>42277</v>
          </cell>
          <cell r="O323" t="str">
            <v>S8 No Formal Designation Visit</v>
          </cell>
          <cell r="P323" t="str">
            <v>Schools - S5</v>
          </cell>
          <cell r="Q323" t="str">
            <v>NULL</v>
          </cell>
          <cell r="R323">
            <v>3</v>
          </cell>
          <cell r="S323" t="str">
            <v>NULL</v>
          </cell>
          <cell r="T323">
            <v>3</v>
          </cell>
          <cell r="U323">
            <v>3</v>
          </cell>
          <cell r="V323">
            <v>2</v>
          </cell>
          <cell r="W323">
            <v>3</v>
          </cell>
          <cell r="X323" t="str">
            <v>Yes</v>
          </cell>
          <cell r="Y323">
            <v>2</v>
          </cell>
          <cell r="Z323" t="str">
            <v>NULL</v>
          </cell>
          <cell r="AB323">
            <v>221</v>
          </cell>
          <cell r="AD323">
            <v>1</v>
          </cell>
          <cell r="AE323" t="str">
            <v>NULL</v>
          </cell>
          <cell r="AF323">
            <v>1</v>
          </cell>
          <cell r="AG323">
            <v>1</v>
          </cell>
          <cell r="AH323" t="str">
            <v>NULL</v>
          </cell>
          <cell r="AI323">
            <v>1</v>
          </cell>
          <cell r="AJ323" t="str">
            <v>NULL</v>
          </cell>
          <cell r="AK323">
            <v>1</v>
          </cell>
          <cell r="AL323">
            <v>9</v>
          </cell>
        </row>
        <row r="324">
          <cell r="A324">
            <v>111110</v>
          </cell>
          <cell r="B324">
            <v>8962276</v>
          </cell>
          <cell r="C324" t="str">
            <v>Tarvin Primary School</v>
          </cell>
          <cell r="D324" t="str">
            <v>North West</v>
          </cell>
          <cell r="E324" t="str">
            <v>North West</v>
          </cell>
          <cell r="F324" t="str">
            <v>Cheshire West and Chester</v>
          </cell>
          <cell r="G324" t="str">
            <v>Eddisbury</v>
          </cell>
          <cell r="H324" t="str">
            <v>CH3 8LS</v>
          </cell>
          <cell r="I324" t="str">
            <v>Community School</v>
          </cell>
          <cell r="J324" t="str">
            <v>Primary</v>
          </cell>
          <cell r="K324" t="str">
            <v>Does not have a sixth form</v>
          </cell>
          <cell r="L324">
            <v>10000836</v>
          </cell>
          <cell r="M324">
            <v>42340</v>
          </cell>
          <cell r="N324">
            <v>42340</v>
          </cell>
          <cell r="O324" t="str">
            <v>Maintained Academy and School Short inspection</v>
          </cell>
          <cell r="P324" t="str">
            <v>Schools - Short inspection</v>
          </cell>
          <cell r="Q324" t="str">
            <v>NULL</v>
          </cell>
          <cell r="R324" t="str">
            <v>NULL</v>
          </cell>
          <cell r="S324" t="str">
            <v>NULL</v>
          </cell>
          <cell r="T324" t="str">
            <v>NULL</v>
          </cell>
          <cell r="U324" t="str">
            <v>NULL</v>
          </cell>
          <cell r="V324" t="str">
            <v>NULL</v>
          </cell>
          <cell r="W324" t="str">
            <v>NULL</v>
          </cell>
          <cell r="X324" t="str">
            <v>Yes</v>
          </cell>
          <cell r="Y324" t="str">
            <v>NULL</v>
          </cell>
          <cell r="Z324" t="str">
            <v>NULL</v>
          </cell>
          <cell r="AB324">
            <v>201</v>
          </cell>
          <cell r="AD324">
            <v>2</v>
          </cell>
          <cell r="AE324" t="str">
            <v>NULL</v>
          </cell>
          <cell r="AF324">
            <v>2</v>
          </cell>
          <cell r="AG324">
            <v>2</v>
          </cell>
          <cell r="AH324" t="str">
            <v>NULL</v>
          </cell>
          <cell r="AI324">
            <v>1</v>
          </cell>
          <cell r="AJ324" t="str">
            <v>NULL</v>
          </cell>
          <cell r="AK324">
            <v>8</v>
          </cell>
          <cell r="AL324" t="str">
            <v>NULL</v>
          </cell>
        </row>
        <row r="325">
          <cell r="A325">
            <v>111115</v>
          </cell>
          <cell r="B325">
            <v>8962282</v>
          </cell>
          <cell r="C325" t="str">
            <v>Frodsham Weaver Vale Primary School</v>
          </cell>
          <cell r="D325" t="str">
            <v>North West</v>
          </cell>
          <cell r="E325" t="str">
            <v>North West</v>
          </cell>
          <cell r="F325" t="str">
            <v>Cheshire West and Chester</v>
          </cell>
          <cell r="G325" t="str">
            <v>Weaver Vale</v>
          </cell>
          <cell r="H325" t="str">
            <v>WA6 7PZ</v>
          </cell>
          <cell r="I325" t="str">
            <v>Community School</v>
          </cell>
          <cell r="J325" t="str">
            <v>Primary</v>
          </cell>
          <cell r="K325" t="str">
            <v>Does not have a sixth form</v>
          </cell>
          <cell r="L325">
            <v>10002271</v>
          </cell>
          <cell r="M325">
            <v>42270</v>
          </cell>
          <cell r="N325">
            <v>42271</v>
          </cell>
          <cell r="O325" t="str">
            <v>Requires Improvement S5 Reinspection Visit 1</v>
          </cell>
          <cell r="P325" t="str">
            <v>Schools - S5</v>
          </cell>
          <cell r="Q325" t="str">
            <v>NULL</v>
          </cell>
          <cell r="R325">
            <v>2</v>
          </cell>
          <cell r="S325" t="str">
            <v>NULL</v>
          </cell>
          <cell r="T325">
            <v>2</v>
          </cell>
          <cell r="U325">
            <v>2</v>
          </cell>
          <cell r="V325">
            <v>2</v>
          </cell>
          <cell r="W325">
            <v>2</v>
          </cell>
          <cell r="X325" t="str">
            <v>Yes</v>
          </cell>
          <cell r="Y325">
            <v>2</v>
          </cell>
          <cell r="Z325" t="str">
            <v>NULL</v>
          </cell>
          <cell r="AB325">
            <v>130</v>
          </cell>
          <cell r="AD325">
            <v>3</v>
          </cell>
          <cell r="AE325" t="str">
            <v>NULL</v>
          </cell>
          <cell r="AF325">
            <v>3</v>
          </cell>
          <cell r="AG325">
            <v>3</v>
          </cell>
          <cell r="AH325" t="str">
            <v>NULL</v>
          </cell>
          <cell r="AI325">
            <v>3</v>
          </cell>
          <cell r="AJ325" t="str">
            <v>NULL</v>
          </cell>
          <cell r="AK325" t="str">
            <v>NULL</v>
          </cell>
          <cell r="AL325" t="str">
            <v>NULL</v>
          </cell>
        </row>
        <row r="326">
          <cell r="A326">
            <v>111175</v>
          </cell>
          <cell r="B326">
            <v>8762382</v>
          </cell>
          <cell r="C326" t="str">
            <v>Beechwood Primary School</v>
          </cell>
          <cell r="D326" t="str">
            <v>North West</v>
          </cell>
          <cell r="E326" t="str">
            <v>North West</v>
          </cell>
          <cell r="F326" t="str">
            <v>Halton</v>
          </cell>
          <cell r="G326" t="str">
            <v>Weaver Vale</v>
          </cell>
          <cell r="H326" t="str">
            <v>WA7 2TT</v>
          </cell>
          <cell r="I326" t="str">
            <v>Community School</v>
          </cell>
          <cell r="J326" t="str">
            <v>Primary</v>
          </cell>
          <cell r="K326" t="str">
            <v>Does not have a sixth form</v>
          </cell>
          <cell r="L326">
            <v>10002556</v>
          </cell>
          <cell r="M326">
            <v>42346</v>
          </cell>
          <cell r="N326">
            <v>42347</v>
          </cell>
          <cell r="O326" t="str">
            <v>S8 No Formal Designation Visit</v>
          </cell>
          <cell r="P326" t="str">
            <v>Schools - S5</v>
          </cell>
          <cell r="Q326" t="str">
            <v>NULL</v>
          </cell>
          <cell r="R326">
            <v>2</v>
          </cell>
          <cell r="S326" t="str">
            <v>NULL</v>
          </cell>
          <cell r="T326">
            <v>2</v>
          </cell>
          <cell r="U326">
            <v>2</v>
          </cell>
          <cell r="V326">
            <v>2</v>
          </cell>
          <cell r="W326">
            <v>2</v>
          </cell>
          <cell r="X326" t="str">
            <v>Yes</v>
          </cell>
          <cell r="Y326">
            <v>2</v>
          </cell>
          <cell r="Z326" t="str">
            <v>NULL</v>
          </cell>
          <cell r="AB326">
            <v>144</v>
          </cell>
          <cell r="AD326">
            <v>1</v>
          </cell>
          <cell r="AE326" t="str">
            <v>NULL</v>
          </cell>
          <cell r="AF326">
            <v>1</v>
          </cell>
          <cell r="AG326">
            <v>1</v>
          </cell>
          <cell r="AH326" t="str">
            <v>NULL</v>
          </cell>
          <cell r="AI326">
            <v>1</v>
          </cell>
          <cell r="AJ326" t="str">
            <v>NULL</v>
          </cell>
          <cell r="AK326">
            <v>8</v>
          </cell>
          <cell r="AL326" t="str">
            <v>NULL</v>
          </cell>
        </row>
        <row r="327">
          <cell r="A327">
            <v>111203</v>
          </cell>
          <cell r="B327">
            <v>8952664</v>
          </cell>
          <cell r="C327" t="str">
            <v>Rainow Primary School</v>
          </cell>
          <cell r="D327" t="str">
            <v>North West</v>
          </cell>
          <cell r="E327" t="str">
            <v>North West</v>
          </cell>
          <cell r="F327" t="str">
            <v>Cheshire East</v>
          </cell>
          <cell r="G327" t="str">
            <v>Macclesfield</v>
          </cell>
          <cell r="H327" t="str">
            <v>SK10 5UB</v>
          </cell>
          <cell r="I327" t="str">
            <v>Community School</v>
          </cell>
          <cell r="J327" t="str">
            <v>Primary</v>
          </cell>
          <cell r="K327" t="str">
            <v>Does not have a sixth form</v>
          </cell>
          <cell r="L327">
            <v>10001085</v>
          </cell>
          <cell r="M327">
            <v>42353</v>
          </cell>
          <cell r="N327">
            <v>42354</v>
          </cell>
          <cell r="O327" t="str">
            <v>Maintained Academy and School Short inspection</v>
          </cell>
          <cell r="P327" t="str">
            <v>Schools - S5</v>
          </cell>
          <cell r="Q327" t="str">
            <v>NULL</v>
          </cell>
          <cell r="R327">
            <v>1</v>
          </cell>
          <cell r="S327" t="str">
            <v>NULL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 t="str">
            <v>Yes</v>
          </cell>
          <cell r="Y327">
            <v>1</v>
          </cell>
          <cell r="Z327" t="str">
            <v>NULL</v>
          </cell>
          <cell r="AB327">
            <v>161</v>
          </cell>
          <cell r="AD327">
            <v>2</v>
          </cell>
          <cell r="AE327" t="str">
            <v>NULL</v>
          </cell>
          <cell r="AF327">
            <v>2</v>
          </cell>
          <cell r="AG327">
            <v>2</v>
          </cell>
          <cell r="AH327" t="str">
            <v>NULL</v>
          </cell>
          <cell r="AI327">
            <v>2</v>
          </cell>
          <cell r="AJ327" t="str">
            <v>NULL</v>
          </cell>
          <cell r="AK327">
            <v>2</v>
          </cell>
          <cell r="AL327">
            <v>9</v>
          </cell>
        </row>
        <row r="328">
          <cell r="A328">
            <v>111209</v>
          </cell>
          <cell r="B328">
            <v>8962688</v>
          </cell>
          <cell r="C328" t="str">
            <v>Cherry Grove Primary School</v>
          </cell>
          <cell r="D328" t="str">
            <v>North West</v>
          </cell>
          <cell r="E328" t="str">
            <v>North West</v>
          </cell>
          <cell r="F328" t="str">
            <v>Cheshire West and Chester</v>
          </cell>
          <cell r="G328" t="str">
            <v>City of Chester</v>
          </cell>
          <cell r="H328" t="str">
            <v>CH3 5EN</v>
          </cell>
          <cell r="I328" t="str">
            <v>Community School</v>
          </cell>
          <cell r="J328" t="str">
            <v>Primary</v>
          </cell>
          <cell r="K328" t="str">
            <v>Does not have a sixth form</v>
          </cell>
          <cell r="L328">
            <v>10002268</v>
          </cell>
          <cell r="M328">
            <v>42269</v>
          </cell>
          <cell r="N328">
            <v>42270</v>
          </cell>
          <cell r="O328" t="str">
            <v>Requires Improvement S5 Reinspection Visit 1</v>
          </cell>
          <cell r="P328" t="str">
            <v>Schools - S5</v>
          </cell>
          <cell r="Q328" t="str">
            <v>NULL</v>
          </cell>
          <cell r="R328">
            <v>2</v>
          </cell>
          <cell r="S328" t="str">
            <v>NULL</v>
          </cell>
          <cell r="T328">
            <v>2</v>
          </cell>
          <cell r="U328">
            <v>2</v>
          </cell>
          <cell r="V328">
            <v>2</v>
          </cell>
          <cell r="W328">
            <v>2</v>
          </cell>
          <cell r="X328" t="str">
            <v>Yes</v>
          </cell>
          <cell r="Y328">
            <v>2</v>
          </cell>
          <cell r="Z328" t="str">
            <v>NULL</v>
          </cell>
          <cell r="AB328">
            <v>308</v>
          </cell>
          <cell r="AD328">
            <v>3</v>
          </cell>
          <cell r="AE328" t="str">
            <v>NULL</v>
          </cell>
          <cell r="AF328">
            <v>3</v>
          </cell>
          <cell r="AG328">
            <v>3</v>
          </cell>
          <cell r="AH328" t="str">
            <v>NULL</v>
          </cell>
          <cell r="AI328">
            <v>2</v>
          </cell>
          <cell r="AJ328" t="str">
            <v>NULL</v>
          </cell>
          <cell r="AK328" t="str">
            <v>NULL</v>
          </cell>
          <cell r="AL328" t="str">
            <v>NULL</v>
          </cell>
        </row>
        <row r="329">
          <cell r="A329">
            <v>111262</v>
          </cell>
          <cell r="B329">
            <v>8963134</v>
          </cell>
          <cell r="C329" t="str">
            <v>St Chad's CofE Primary School</v>
          </cell>
          <cell r="D329" t="str">
            <v>North West</v>
          </cell>
          <cell r="E329" t="str">
            <v>North West</v>
          </cell>
          <cell r="F329" t="str">
            <v>Cheshire West and Chester</v>
          </cell>
          <cell r="G329" t="str">
            <v>Eddisbury</v>
          </cell>
          <cell r="H329" t="str">
            <v>CW7 4AT</v>
          </cell>
          <cell r="I329" t="str">
            <v>Voluntary Controlled School</v>
          </cell>
          <cell r="J329" t="str">
            <v>Primary</v>
          </cell>
          <cell r="K329" t="str">
            <v>Does not have a sixth form</v>
          </cell>
          <cell r="L329">
            <v>10007257</v>
          </cell>
          <cell r="M329">
            <v>42328</v>
          </cell>
          <cell r="N329">
            <v>42328</v>
          </cell>
          <cell r="O329" t="str">
            <v>Requires Improvement monitoring Visit 1</v>
          </cell>
          <cell r="P329" t="str">
            <v>Schools - S8</v>
          </cell>
          <cell r="Q329" t="str">
            <v>NULL</v>
          </cell>
          <cell r="R329" t="str">
            <v>NULL</v>
          </cell>
          <cell r="S329" t="str">
            <v>NULL</v>
          </cell>
          <cell r="T329" t="str">
            <v>NULL</v>
          </cell>
          <cell r="U329" t="str">
            <v>NULL</v>
          </cell>
          <cell r="V329" t="str">
            <v>NULL</v>
          </cell>
          <cell r="W329" t="str">
            <v>NULL</v>
          </cell>
          <cell r="X329" t="str">
            <v>NULL</v>
          </cell>
          <cell r="Y329" t="str">
            <v>NULL</v>
          </cell>
          <cell r="Z329" t="str">
            <v>NULL</v>
          </cell>
          <cell r="AB329">
            <v>181</v>
          </cell>
          <cell r="AD329">
            <v>3</v>
          </cell>
          <cell r="AE329" t="str">
            <v>NULL</v>
          </cell>
          <cell r="AF329">
            <v>3</v>
          </cell>
          <cell r="AG329">
            <v>3</v>
          </cell>
          <cell r="AH329" t="str">
            <v>NULL</v>
          </cell>
          <cell r="AI329">
            <v>3</v>
          </cell>
          <cell r="AJ329" t="str">
            <v>NULL</v>
          </cell>
          <cell r="AK329">
            <v>2</v>
          </cell>
          <cell r="AL329">
            <v>9</v>
          </cell>
        </row>
        <row r="330">
          <cell r="A330">
            <v>111309</v>
          </cell>
          <cell r="B330">
            <v>8773409</v>
          </cell>
          <cell r="C330" t="str">
            <v>St Augustine's Catholic Primary School</v>
          </cell>
          <cell r="D330" t="str">
            <v>North West</v>
          </cell>
          <cell r="E330" t="str">
            <v>North West</v>
          </cell>
          <cell r="F330" t="str">
            <v>Warrington</v>
          </cell>
          <cell r="G330" t="str">
            <v>Warrington South</v>
          </cell>
          <cell r="H330" t="str">
            <v>WA4 1PY</v>
          </cell>
          <cell r="I330" t="str">
            <v>Voluntary Aided School</v>
          </cell>
          <cell r="J330" t="str">
            <v>Primary</v>
          </cell>
          <cell r="K330" t="str">
            <v>Does not have a sixth form</v>
          </cell>
          <cell r="L330">
            <v>10005399</v>
          </cell>
          <cell r="M330">
            <v>42290</v>
          </cell>
          <cell r="N330">
            <v>42291</v>
          </cell>
          <cell r="O330" t="str">
            <v>Schools into Special Measures Visit 4</v>
          </cell>
          <cell r="P330" t="str">
            <v>Schools - S8</v>
          </cell>
          <cell r="Q330" t="str">
            <v>NULL</v>
          </cell>
          <cell r="R330" t="str">
            <v>NULL</v>
          </cell>
          <cell r="S330" t="str">
            <v>NULL</v>
          </cell>
          <cell r="T330" t="str">
            <v>NULL</v>
          </cell>
          <cell r="U330" t="str">
            <v>NULL</v>
          </cell>
          <cell r="V330" t="str">
            <v>NULL</v>
          </cell>
          <cell r="W330" t="str">
            <v>NULL</v>
          </cell>
          <cell r="X330" t="str">
            <v>NULL</v>
          </cell>
          <cell r="Y330" t="str">
            <v>NULL</v>
          </cell>
          <cell r="Z330" t="str">
            <v>NULL</v>
          </cell>
          <cell r="AB330">
            <v>149</v>
          </cell>
          <cell r="AD330">
            <v>4</v>
          </cell>
          <cell r="AE330" t="str">
            <v>NULL</v>
          </cell>
          <cell r="AF330">
            <v>4</v>
          </cell>
          <cell r="AG330">
            <v>4</v>
          </cell>
          <cell r="AH330" t="str">
            <v>NULL</v>
          </cell>
          <cell r="AI330">
            <v>4</v>
          </cell>
          <cell r="AJ330" t="str">
            <v>NULL</v>
          </cell>
          <cell r="AK330" t="str">
            <v>NULL</v>
          </cell>
          <cell r="AL330" t="str">
            <v>NULL</v>
          </cell>
        </row>
        <row r="331">
          <cell r="A331">
            <v>111311</v>
          </cell>
          <cell r="B331">
            <v>8963415</v>
          </cell>
          <cell r="C331" t="str">
            <v>St Clare's Catholic Primary School</v>
          </cell>
          <cell r="D331" t="str">
            <v>North West</v>
          </cell>
          <cell r="E331" t="str">
            <v>North West</v>
          </cell>
          <cell r="F331" t="str">
            <v>Cheshire West and Chester</v>
          </cell>
          <cell r="G331" t="str">
            <v>City of Chester</v>
          </cell>
          <cell r="H331" t="str">
            <v>CH4 8HX</v>
          </cell>
          <cell r="I331" t="str">
            <v>Voluntary Aided School</v>
          </cell>
          <cell r="J331" t="str">
            <v>Primary</v>
          </cell>
          <cell r="K331" t="str">
            <v>Does not have a sixth form</v>
          </cell>
          <cell r="L331">
            <v>10002269</v>
          </cell>
          <cell r="M331">
            <v>42283</v>
          </cell>
          <cell r="N331">
            <v>42284</v>
          </cell>
          <cell r="O331" t="str">
            <v>Requires Improvement S5 Reinspection Visit 1</v>
          </cell>
          <cell r="P331" t="str">
            <v>Schools - S5</v>
          </cell>
          <cell r="Q331" t="str">
            <v>NULL</v>
          </cell>
          <cell r="R331">
            <v>2</v>
          </cell>
          <cell r="S331" t="str">
            <v>NULL</v>
          </cell>
          <cell r="T331">
            <v>2</v>
          </cell>
          <cell r="U331">
            <v>2</v>
          </cell>
          <cell r="V331">
            <v>2</v>
          </cell>
          <cell r="W331">
            <v>2</v>
          </cell>
          <cell r="X331" t="str">
            <v>Yes</v>
          </cell>
          <cell r="Y331">
            <v>2</v>
          </cell>
          <cell r="Z331" t="str">
            <v>NULL</v>
          </cell>
          <cell r="AB331">
            <v>126</v>
          </cell>
          <cell r="AD331">
            <v>3</v>
          </cell>
          <cell r="AE331" t="str">
            <v>NULL</v>
          </cell>
          <cell r="AF331">
            <v>3</v>
          </cell>
          <cell r="AG331">
            <v>3</v>
          </cell>
          <cell r="AH331" t="str">
            <v>NULL</v>
          </cell>
          <cell r="AI331">
            <v>3</v>
          </cell>
          <cell r="AJ331" t="str">
            <v>NULL</v>
          </cell>
          <cell r="AK331" t="str">
            <v>NULL</v>
          </cell>
          <cell r="AL331" t="str">
            <v>NULL</v>
          </cell>
        </row>
        <row r="332">
          <cell r="A332">
            <v>111322</v>
          </cell>
          <cell r="B332">
            <v>8773512</v>
          </cell>
          <cell r="C332" t="str">
            <v>St Monica's Catholic Primary School</v>
          </cell>
          <cell r="D332" t="str">
            <v>North West</v>
          </cell>
          <cell r="E332" t="str">
            <v>North West</v>
          </cell>
          <cell r="F332" t="str">
            <v>Warrington</v>
          </cell>
          <cell r="G332" t="str">
            <v>Warrington South</v>
          </cell>
          <cell r="H332" t="str">
            <v>WA4 3AG</v>
          </cell>
          <cell r="I332" t="str">
            <v>Voluntary Aided School</v>
          </cell>
          <cell r="J332" t="str">
            <v>Primary</v>
          </cell>
          <cell r="K332" t="str">
            <v>Does not have a sixth form</v>
          </cell>
          <cell r="L332">
            <v>10000800</v>
          </cell>
          <cell r="M332">
            <v>42269</v>
          </cell>
          <cell r="N332">
            <v>42269</v>
          </cell>
          <cell r="O332" t="str">
            <v>Maintained Academy and School Short inspection</v>
          </cell>
          <cell r="P332" t="str">
            <v>Schools - Short inspection</v>
          </cell>
          <cell r="Q332" t="str">
            <v>NULL</v>
          </cell>
          <cell r="R332" t="str">
            <v>NULL</v>
          </cell>
          <cell r="S332" t="str">
            <v>NULL</v>
          </cell>
          <cell r="T332" t="str">
            <v>NULL</v>
          </cell>
          <cell r="U332" t="str">
            <v>NULL</v>
          </cell>
          <cell r="V332" t="str">
            <v>NULL</v>
          </cell>
          <cell r="W332" t="str">
            <v>NULL</v>
          </cell>
          <cell r="X332" t="str">
            <v>Yes</v>
          </cell>
          <cell r="Y332" t="str">
            <v>NULL</v>
          </cell>
          <cell r="Z332" t="str">
            <v>NULL</v>
          </cell>
          <cell r="AB332">
            <v>190</v>
          </cell>
          <cell r="AD332">
            <v>2</v>
          </cell>
          <cell r="AE332" t="str">
            <v>NULL</v>
          </cell>
          <cell r="AF332">
            <v>2</v>
          </cell>
          <cell r="AG332">
            <v>2</v>
          </cell>
          <cell r="AH332" t="str">
            <v>NULL</v>
          </cell>
          <cell r="AI332">
            <v>2</v>
          </cell>
          <cell r="AJ332" t="str">
            <v>NULL</v>
          </cell>
          <cell r="AK332">
            <v>8</v>
          </cell>
          <cell r="AL332" t="str">
            <v>NULL</v>
          </cell>
        </row>
        <row r="333">
          <cell r="A333">
            <v>111329</v>
          </cell>
          <cell r="B333">
            <v>8953524</v>
          </cell>
          <cell r="C333" t="str">
            <v>Marton and District CofE Aided Primary School</v>
          </cell>
          <cell r="D333" t="str">
            <v>North West</v>
          </cell>
          <cell r="E333" t="str">
            <v>North West</v>
          </cell>
          <cell r="F333" t="str">
            <v>Cheshire East</v>
          </cell>
          <cell r="G333" t="str">
            <v>Macclesfield</v>
          </cell>
          <cell r="H333" t="str">
            <v>SK11 9HD</v>
          </cell>
          <cell r="I333" t="str">
            <v>Voluntary Aided School</v>
          </cell>
          <cell r="J333" t="str">
            <v>Primary</v>
          </cell>
          <cell r="K333" t="str">
            <v>Does not have a sixth form</v>
          </cell>
          <cell r="L333">
            <v>10006769</v>
          </cell>
          <cell r="M333">
            <v>42349</v>
          </cell>
          <cell r="N333">
            <v>42349</v>
          </cell>
          <cell r="O333" t="str">
            <v>Requires Improvement monitoring Visit 1</v>
          </cell>
          <cell r="P333" t="str">
            <v>Schools - S8</v>
          </cell>
          <cell r="Q333" t="str">
            <v>NULL</v>
          </cell>
          <cell r="R333" t="str">
            <v>NULL</v>
          </cell>
          <cell r="S333" t="str">
            <v>NULL</v>
          </cell>
          <cell r="T333" t="str">
            <v>NULL</v>
          </cell>
          <cell r="U333" t="str">
            <v>NULL</v>
          </cell>
          <cell r="V333" t="str">
            <v>NULL</v>
          </cell>
          <cell r="W333" t="str">
            <v>NULL</v>
          </cell>
          <cell r="X333" t="str">
            <v>NULL</v>
          </cell>
          <cell r="Y333" t="str">
            <v>NULL</v>
          </cell>
          <cell r="Z333" t="str">
            <v>NULL</v>
          </cell>
          <cell r="AB333">
            <v>200</v>
          </cell>
          <cell r="AD333">
            <v>3</v>
          </cell>
          <cell r="AE333" t="str">
            <v>NULL</v>
          </cell>
          <cell r="AF333">
            <v>3</v>
          </cell>
          <cell r="AG333">
            <v>3</v>
          </cell>
          <cell r="AH333" t="str">
            <v>NULL</v>
          </cell>
          <cell r="AI333">
            <v>3</v>
          </cell>
          <cell r="AJ333" t="str">
            <v>NULL</v>
          </cell>
          <cell r="AK333">
            <v>3</v>
          </cell>
          <cell r="AL333">
            <v>9</v>
          </cell>
        </row>
        <row r="334">
          <cell r="A334">
            <v>111344</v>
          </cell>
          <cell r="B334">
            <v>8953544</v>
          </cell>
          <cell r="C334" t="str">
            <v>Bunbury Aldersey CofE Primary School</v>
          </cell>
          <cell r="D334" t="str">
            <v>North West</v>
          </cell>
          <cell r="E334" t="str">
            <v>North West</v>
          </cell>
          <cell r="F334" t="str">
            <v>Cheshire East</v>
          </cell>
          <cell r="G334" t="str">
            <v>Eddisbury</v>
          </cell>
          <cell r="H334" t="str">
            <v>CW6 9NR</v>
          </cell>
          <cell r="I334" t="str">
            <v>Voluntary Aided School</v>
          </cell>
          <cell r="J334" t="str">
            <v>Primary</v>
          </cell>
          <cell r="K334" t="str">
            <v>Does not have a sixth form</v>
          </cell>
          <cell r="L334">
            <v>10003974</v>
          </cell>
          <cell r="M334">
            <v>42277</v>
          </cell>
          <cell r="N334">
            <v>42278</v>
          </cell>
          <cell r="O334" t="str">
            <v>Schools into Special Measures Visit 2</v>
          </cell>
          <cell r="P334" t="str">
            <v>Schools - S8</v>
          </cell>
          <cell r="Q334" t="str">
            <v>NULL</v>
          </cell>
          <cell r="R334" t="str">
            <v>NULL</v>
          </cell>
          <cell r="S334" t="str">
            <v>NULL</v>
          </cell>
          <cell r="T334" t="str">
            <v>NULL</v>
          </cell>
          <cell r="U334" t="str">
            <v>NULL</v>
          </cell>
          <cell r="V334" t="str">
            <v>NULL</v>
          </cell>
          <cell r="W334" t="str">
            <v>NULL</v>
          </cell>
          <cell r="X334" t="str">
            <v>NULL</v>
          </cell>
          <cell r="Y334" t="str">
            <v>NULL</v>
          </cell>
          <cell r="Z334" t="str">
            <v>NULL</v>
          </cell>
          <cell r="AB334">
            <v>192</v>
          </cell>
          <cell r="AD334">
            <v>4</v>
          </cell>
          <cell r="AE334" t="str">
            <v>NULL</v>
          </cell>
          <cell r="AF334">
            <v>2</v>
          </cell>
          <cell r="AG334">
            <v>2</v>
          </cell>
          <cell r="AH334" t="str">
            <v>NULL</v>
          </cell>
          <cell r="AI334">
            <v>4</v>
          </cell>
          <cell r="AJ334" t="str">
            <v>NULL</v>
          </cell>
          <cell r="AK334">
            <v>2</v>
          </cell>
          <cell r="AL334">
            <v>9</v>
          </cell>
        </row>
        <row r="335">
          <cell r="A335">
            <v>111410</v>
          </cell>
          <cell r="B335">
            <v>8954127</v>
          </cell>
          <cell r="C335" t="str">
            <v>Middlewich High School</v>
          </cell>
          <cell r="D335" t="str">
            <v>North West</v>
          </cell>
          <cell r="E335" t="str">
            <v>North West</v>
          </cell>
          <cell r="F335" t="str">
            <v>Cheshire East</v>
          </cell>
          <cell r="G335" t="str">
            <v>Congleton</v>
          </cell>
          <cell r="H335" t="str">
            <v>CW10 9BU</v>
          </cell>
          <cell r="I335" t="str">
            <v>Community School</v>
          </cell>
          <cell r="J335" t="str">
            <v>Secondary</v>
          </cell>
          <cell r="K335" t="str">
            <v>Does not have a sixth form</v>
          </cell>
          <cell r="L335">
            <v>10005524</v>
          </cell>
          <cell r="M335">
            <v>42332</v>
          </cell>
          <cell r="N335">
            <v>42332</v>
          </cell>
          <cell r="O335" t="str">
            <v>Maintained Academy and School Short inspection</v>
          </cell>
          <cell r="P335" t="str">
            <v>Schools - Short inspection</v>
          </cell>
          <cell r="Q335" t="str">
            <v>NULL</v>
          </cell>
          <cell r="R335" t="str">
            <v>NULL</v>
          </cell>
          <cell r="S335" t="str">
            <v>NULL</v>
          </cell>
          <cell r="T335" t="str">
            <v>NULL</v>
          </cell>
          <cell r="U335" t="str">
            <v>NULL</v>
          </cell>
          <cell r="V335" t="str">
            <v>NULL</v>
          </cell>
          <cell r="W335" t="str">
            <v>NULL</v>
          </cell>
          <cell r="X335" t="str">
            <v>Yes</v>
          </cell>
          <cell r="Y335" t="str">
            <v>NULL</v>
          </cell>
          <cell r="Z335" t="str">
            <v>NULL</v>
          </cell>
          <cell r="AB335">
            <v>669</v>
          </cell>
          <cell r="AD335">
            <v>2</v>
          </cell>
          <cell r="AE335" t="str">
            <v>NULL</v>
          </cell>
          <cell r="AF335">
            <v>2</v>
          </cell>
          <cell r="AG335">
            <v>2</v>
          </cell>
          <cell r="AH335" t="str">
            <v>NULL</v>
          </cell>
          <cell r="AI335">
            <v>2</v>
          </cell>
          <cell r="AJ335" t="str">
            <v>NULL</v>
          </cell>
          <cell r="AK335" t="str">
            <v>NULL</v>
          </cell>
          <cell r="AL335" t="str">
            <v>NULL</v>
          </cell>
        </row>
        <row r="336">
          <cell r="A336">
            <v>111419</v>
          </cell>
          <cell r="B336">
            <v>8954143</v>
          </cell>
          <cell r="C336" t="str">
            <v>Malbank School and Sixth Form College</v>
          </cell>
          <cell r="D336" t="str">
            <v>North West</v>
          </cell>
          <cell r="E336" t="str">
            <v>North West</v>
          </cell>
          <cell r="F336" t="str">
            <v>Cheshire East</v>
          </cell>
          <cell r="G336" t="str">
            <v>Crewe and Nantwich</v>
          </cell>
          <cell r="H336" t="str">
            <v>CW5 5HD</v>
          </cell>
          <cell r="I336" t="str">
            <v>Foundation School</v>
          </cell>
          <cell r="J336" t="str">
            <v>Secondary</v>
          </cell>
          <cell r="K336" t="str">
            <v>Has a sixth form</v>
          </cell>
          <cell r="L336">
            <v>10000787</v>
          </cell>
          <cell r="M336">
            <v>42332</v>
          </cell>
          <cell r="N336">
            <v>42334</v>
          </cell>
          <cell r="O336" t="str">
            <v>Maintained Academy and School Short inspection</v>
          </cell>
          <cell r="P336" t="str">
            <v>Schools - S5</v>
          </cell>
          <cell r="Q336" t="str">
            <v>NULL</v>
          </cell>
          <cell r="R336">
            <v>2</v>
          </cell>
          <cell r="S336" t="str">
            <v>NULL</v>
          </cell>
          <cell r="T336">
            <v>2</v>
          </cell>
          <cell r="U336">
            <v>2</v>
          </cell>
          <cell r="V336">
            <v>2</v>
          </cell>
          <cell r="W336">
            <v>2</v>
          </cell>
          <cell r="X336" t="str">
            <v>Yes</v>
          </cell>
          <cell r="Y336" t="str">
            <v>NULL</v>
          </cell>
          <cell r="Z336">
            <v>2</v>
          </cell>
          <cell r="AB336">
            <v>1042</v>
          </cell>
          <cell r="AD336">
            <v>2</v>
          </cell>
          <cell r="AE336" t="str">
            <v>NULL</v>
          </cell>
          <cell r="AF336">
            <v>2</v>
          </cell>
          <cell r="AG336">
            <v>2</v>
          </cell>
          <cell r="AH336" t="str">
            <v>NULL</v>
          </cell>
          <cell r="AI336">
            <v>1</v>
          </cell>
          <cell r="AJ336" t="str">
            <v>NULL</v>
          </cell>
          <cell r="AK336">
            <v>9</v>
          </cell>
          <cell r="AL336">
            <v>2</v>
          </cell>
        </row>
        <row r="337">
          <cell r="A337">
            <v>111436</v>
          </cell>
          <cell r="B337">
            <v>8954211</v>
          </cell>
          <cell r="C337" t="str">
            <v>Poynton High School</v>
          </cell>
          <cell r="D337" t="str">
            <v>North West</v>
          </cell>
          <cell r="E337" t="str">
            <v>North West</v>
          </cell>
          <cell r="F337" t="str">
            <v>Cheshire East</v>
          </cell>
          <cell r="G337" t="str">
            <v>Macclesfield</v>
          </cell>
          <cell r="H337" t="str">
            <v>SK12 1PU</v>
          </cell>
          <cell r="I337" t="str">
            <v>Community School</v>
          </cell>
          <cell r="J337" t="str">
            <v>Secondary</v>
          </cell>
          <cell r="K337" t="str">
            <v>Has a sixth form</v>
          </cell>
          <cell r="L337">
            <v>10010080</v>
          </cell>
          <cell r="M337">
            <v>42348</v>
          </cell>
          <cell r="N337">
            <v>42349</v>
          </cell>
          <cell r="O337" t="str">
            <v>Requires Improvement S5 Reinspection Visit 1</v>
          </cell>
          <cell r="P337" t="str">
            <v>Schools - S5</v>
          </cell>
          <cell r="Q337" t="str">
            <v>NULL</v>
          </cell>
          <cell r="R337">
            <v>2</v>
          </cell>
          <cell r="S337" t="str">
            <v>NULL</v>
          </cell>
          <cell r="T337">
            <v>2</v>
          </cell>
          <cell r="U337">
            <v>2</v>
          </cell>
          <cell r="V337">
            <v>2</v>
          </cell>
          <cell r="W337">
            <v>2</v>
          </cell>
          <cell r="X337" t="str">
            <v>Yes</v>
          </cell>
          <cell r="Y337" t="str">
            <v>NULL</v>
          </cell>
          <cell r="Z337">
            <v>2</v>
          </cell>
          <cell r="AB337">
            <v>1567</v>
          </cell>
          <cell r="AD337">
            <v>3</v>
          </cell>
          <cell r="AE337" t="str">
            <v>NULL</v>
          </cell>
          <cell r="AF337">
            <v>2</v>
          </cell>
          <cell r="AG337">
            <v>2</v>
          </cell>
          <cell r="AH337" t="str">
            <v>NULL</v>
          </cell>
          <cell r="AI337">
            <v>3</v>
          </cell>
          <cell r="AJ337" t="str">
            <v>NULL</v>
          </cell>
          <cell r="AK337" t="str">
            <v>NULL</v>
          </cell>
          <cell r="AL337" t="str">
            <v>NULL</v>
          </cell>
        </row>
        <row r="338">
          <cell r="A338">
            <v>111442</v>
          </cell>
          <cell r="B338">
            <v>8954223</v>
          </cell>
          <cell r="C338" t="str">
            <v>Kings Grove School</v>
          </cell>
          <cell r="D338" t="str">
            <v>North West</v>
          </cell>
          <cell r="E338" t="str">
            <v>North West</v>
          </cell>
          <cell r="F338" t="str">
            <v>Cheshire East</v>
          </cell>
          <cell r="G338" t="str">
            <v>Crewe and Nantwich</v>
          </cell>
          <cell r="H338" t="str">
            <v>CW2 7NQ</v>
          </cell>
          <cell r="I338" t="str">
            <v>Foundation School</v>
          </cell>
          <cell r="J338" t="str">
            <v>Secondary</v>
          </cell>
          <cell r="K338" t="str">
            <v>Does not have a sixth form</v>
          </cell>
          <cell r="L338">
            <v>10005875</v>
          </cell>
          <cell r="M338">
            <v>42276</v>
          </cell>
          <cell r="N338">
            <v>42277</v>
          </cell>
          <cell r="O338" t="str">
            <v>Schools into Special Measures Visit 2</v>
          </cell>
          <cell r="P338" t="str">
            <v>Schools - S8</v>
          </cell>
          <cell r="Q338" t="str">
            <v>NULL</v>
          </cell>
          <cell r="R338" t="str">
            <v>NULL</v>
          </cell>
          <cell r="S338" t="str">
            <v>NULL</v>
          </cell>
          <cell r="T338" t="str">
            <v>NULL</v>
          </cell>
          <cell r="U338" t="str">
            <v>NULL</v>
          </cell>
          <cell r="V338" t="str">
            <v>NULL</v>
          </cell>
          <cell r="W338" t="str">
            <v>NULL</v>
          </cell>
          <cell r="X338" t="str">
            <v>NULL</v>
          </cell>
          <cell r="Y338" t="str">
            <v>NULL</v>
          </cell>
          <cell r="Z338" t="str">
            <v>NULL</v>
          </cell>
          <cell r="AB338">
            <v>559</v>
          </cell>
          <cell r="AD338">
            <v>4</v>
          </cell>
          <cell r="AE338" t="str">
            <v>NULL</v>
          </cell>
          <cell r="AF338">
            <v>4</v>
          </cell>
          <cell r="AG338">
            <v>4</v>
          </cell>
          <cell r="AH338" t="str">
            <v>NULL</v>
          </cell>
          <cell r="AI338">
            <v>4</v>
          </cell>
          <cell r="AJ338" t="str">
            <v>NULL</v>
          </cell>
          <cell r="AK338">
            <v>9</v>
          </cell>
          <cell r="AL338">
            <v>9</v>
          </cell>
        </row>
        <row r="339">
          <cell r="A339">
            <v>111507</v>
          </cell>
          <cell r="B339">
            <v>8957111</v>
          </cell>
          <cell r="C339" t="str">
            <v>Springfield School</v>
          </cell>
          <cell r="D339" t="str">
            <v>North West</v>
          </cell>
          <cell r="E339" t="str">
            <v>North West</v>
          </cell>
          <cell r="F339" t="str">
            <v>Cheshire East</v>
          </cell>
          <cell r="G339" t="str">
            <v>Crewe and Nantwich</v>
          </cell>
          <cell r="H339" t="str">
            <v>CW1 5HS</v>
          </cell>
          <cell r="I339" t="str">
            <v>Community Special School</v>
          </cell>
          <cell r="J339" t="str">
            <v>Not Applicable</v>
          </cell>
          <cell r="K339" t="str">
            <v>Has a sixth form</v>
          </cell>
          <cell r="L339">
            <v>10008293</v>
          </cell>
          <cell r="M339">
            <v>42298</v>
          </cell>
          <cell r="N339">
            <v>42298</v>
          </cell>
          <cell r="O339" t="str">
            <v>Section 8 Inspection due to Parental Complaint</v>
          </cell>
          <cell r="P339" t="str">
            <v>Schools - S8</v>
          </cell>
          <cell r="Q339" t="str">
            <v>NULL</v>
          </cell>
          <cell r="R339" t="str">
            <v>NULL</v>
          </cell>
          <cell r="S339" t="str">
            <v>NULL</v>
          </cell>
          <cell r="T339" t="str">
            <v>NULL</v>
          </cell>
          <cell r="U339" t="str">
            <v>NULL</v>
          </cell>
          <cell r="V339" t="str">
            <v>NULL</v>
          </cell>
          <cell r="W339" t="str">
            <v>NULL</v>
          </cell>
          <cell r="X339" t="str">
            <v>Met</v>
          </cell>
          <cell r="Y339" t="str">
            <v>NULL</v>
          </cell>
          <cell r="Z339" t="str">
            <v>NULL</v>
          </cell>
          <cell r="AB339">
            <v>120</v>
          </cell>
          <cell r="AD339">
            <v>1</v>
          </cell>
          <cell r="AE339" t="str">
            <v>NULL</v>
          </cell>
          <cell r="AF339">
            <v>1</v>
          </cell>
          <cell r="AG339">
            <v>1</v>
          </cell>
          <cell r="AH339" t="str">
            <v>NULL</v>
          </cell>
          <cell r="AI339">
            <v>1</v>
          </cell>
          <cell r="AJ339" t="str">
            <v>NULL</v>
          </cell>
          <cell r="AK339" t="str">
            <v>NULL</v>
          </cell>
          <cell r="AL339" t="str">
            <v>NULL</v>
          </cell>
        </row>
        <row r="340">
          <cell r="A340">
            <v>111585</v>
          </cell>
          <cell r="B340">
            <v>8062138</v>
          </cell>
          <cell r="C340" t="str">
            <v>Newham Bridge Primary School</v>
          </cell>
          <cell r="D340" t="str">
            <v>North East</v>
          </cell>
          <cell r="E340" t="str">
            <v>North East, Yorkshire &amp; Humber</v>
          </cell>
          <cell r="F340" t="str">
            <v>Middlesbrough</v>
          </cell>
          <cell r="G340" t="str">
            <v>Middlesbrough</v>
          </cell>
          <cell r="H340" t="str">
            <v>TS5 7NJ</v>
          </cell>
          <cell r="I340" t="str">
            <v>Community School</v>
          </cell>
          <cell r="J340" t="str">
            <v>Primary</v>
          </cell>
          <cell r="K340" t="str">
            <v>Does not have a sixth form</v>
          </cell>
          <cell r="L340">
            <v>10002097</v>
          </cell>
          <cell r="M340">
            <v>42284</v>
          </cell>
          <cell r="N340">
            <v>42285</v>
          </cell>
          <cell r="O340" t="str">
            <v>Requires Improvement S5 Reinspection Visit 1</v>
          </cell>
          <cell r="P340" t="str">
            <v>Schools - S5</v>
          </cell>
          <cell r="Q340" t="str">
            <v>NULL</v>
          </cell>
          <cell r="R340">
            <v>2</v>
          </cell>
          <cell r="S340" t="str">
            <v>NULL</v>
          </cell>
          <cell r="T340">
            <v>2</v>
          </cell>
          <cell r="U340">
            <v>2</v>
          </cell>
          <cell r="V340">
            <v>2</v>
          </cell>
          <cell r="W340">
            <v>2</v>
          </cell>
          <cell r="X340" t="str">
            <v>Yes</v>
          </cell>
          <cell r="Y340">
            <v>2</v>
          </cell>
          <cell r="Z340" t="str">
            <v>NULL</v>
          </cell>
          <cell r="AB340">
            <v>306</v>
          </cell>
          <cell r="AD340">
            <v>3</v>
          </cell>
          <cell r="AE340" t="str">
            <v>NULL</v>
          </cell>
          <cell r="AF340">
            <v>3</v>
          </cell>
          <cell r="AG340">
            <v>3</v>
          </cell>
          <cell r="AH340" t="str">
            <v>NULL</v>
          </cell>
          <cell r="AI340">
            <v>3</v>
          </cell>
          <cell r="AJ340" t="str">
            <v>NULL</v>
          </cell>
          <cell r="AK340" t="str">
            <v>NULL</v>
          </cell>
          <cell r="AL340" t="str">
            <v>NULL</v>
          </cell>
        </row>
        <row r="341">
          <cell r="A341">
            <v>111726</v>
          </cell>
          <cell r="B341">
            <v>8074007</v>
          </cell>
          <cell r="C341" t="str">
            <v>Huntcliff School</v>
          </cell>
          <cell r="D341" t="str">
            <v>North East</v>
          </cell>
          <cell r="E341" t="str">
            <v>North East, Yorkshire &amp; Humber</v>
          </cell>
          <cell r="F341" t="str">
            <v>Redcar and Cleveland</v>
          </cell>
          <cell r="G341" t="str">
            <v>Middlesbrough South and East Cleveland</v>
          </cell>
          <cell r="H341" t="str">
            <v>TS12 1HJ</v>
          </cell>
          <cell r="I341" t="str">
            <v>Foundation School</v>
          </cell>
          <cell r="J341" t="str">
            <v>Secondary</v>
          </cell>
          <cell r="K341" t="str">
            <v>Does not have a sixth form</v>
          </cell>
          <cell r="L341">
            <v>10003281</v>
          </cell>
          <cell r="M341">
            <v>42346</v>
          </cell>
          <cell r="N341">
            <v>42346</v>
          </cell>
          <cell r="O341" t="str">
            <v>Maintained Academy and School Short inspection</v>
          </cell>
          <cell r="P341" t="str">
            <v>Schools - Short inspection</v>
          </cell>
          <cell r="Q341" t="str">
            <v>NULL</v>
          </cell>
          <cell r="R341" t="str">
            <v>NULL</v>
          </cell>
          <cell r="S341" t="str">
            <v>NULL</v>
          </cell>
          <cell r="T341" t="str">
            <v>NULL</v>
          </cell>
          <cell r="U341" t="str">
            <v>NULL</v>
          </cell>
          <cell r="V341" t="str">
            <v>NULL</v>
          </cell>
          <cell r="W341" t="str">
            <v>NULL</v>
          </cell>
          <cell r="X341" t="str">
            <v>Yes</v>
          </cell>
          <cell r="Y341" t="str">
            <v>NULL</v>
          </cell>
          <cell r="Z341" t="str">
            <v>NULL</v>
          </cell>
          <cell r="AB341">
            <v>527</v>
          </cell>
          <cell r="AD341">
            <v>2</v>
          </cell>
          <cell r="AE341" t="str">
            <v>NULL</v>
          </cell>
          <cell r="AF341">
            <v>2</v>
          </cell>
          <cell r="AG341">
            <v>2</v>
          </cell>
          <cell r="AH341" t="str">
            <v>NULL</v>
          </cell>
          <cell r="AI341">
            <v>2</v>
          </cell>
          <cell r="AJ341" t="str">
            <v>NULL</v>
          </cell>
          <cell r="AK341">
            <v>9</v>
          </cell>
          <cell r="AL341" t="str">
            <v>NULL</v>
          </cell>
        </row>
        <row r="342">
          <cell r="A342">
            <v>111774</v>
          </cell>
          <cell r="B342">
            <v>8067004</v>
          </cell>
          <cell r="C342" t="str">
            <v>Prince Bishop School</v>
          </cell>
          <cell r="D342" t="str">
            <v>North East</v>
          </cell>
          <cell r="E342" t="str">
            <v>North East, Yorkshire &amp; Humber</v>
          </cell>
          <cell r="F342" t="str">
            <v>Middlesbrough</v>
          </cell>
          <cell r="G342" t="str">
            <v>Middlesbrough</v>
          </cell>
          <cell r="H342" t="str">
            <v>TS4 3JS</v>
          </cell>
          <cell r="I342" t="str">
            <v>Community Special School</v>
          </cell>
          <cell r="J342" t="str">
            <v>Not Applicable</v>
          </cell>
          <cell r="K342" t="str">
            <v>Not applicable</v>
          </cell>
          <cell r="L342">
            <v>10005217</v>
          </cell>
          <cell r="M342">
            <v>42325</v>
          </cell>
          <cell r="N342">
            <v>42326</v>
          </cell>
          <cell r="O342" t="str">
            <v>Schools into Special Measures Visit 4</v>
          </cell>
          <cell r="P342" t="str">
            <v>Schools - S8</v>
          </cell>
          <cell r="Q342" t="str">
            <v>NULL</v>
          </cell>
          <cell r="R342" t="str">
            <v>NULL</v>
          </cell>
          <cell r="S342" t="str">
            <v>NULL</v>
          </cell>
          <cell r="T342" t="str">
            <v>NULL</v>
          </cell>
          <cell r="U342" t="str">
            <v>NULL</v>
          </cell>
          <cell r="V342" t="str">
            <v>NULL</v>
          </cell>
          <cell r="W342" t="str">
            <v>NULL</v>
          </cell>
          <cell r="X342" t="str">
            <v>NULL</v>
          </cell>
          <cell r="Y342" t="str">
            <v>NULL</v>
          </cell>
          <cell r="Z342" t="str">
            <v>NULL</v>
          </cell>
          <cell r="AB342">
            <v>80</v>
          </cell>
          <cell r="AD342">
            <v>4</v>
          </cell>
          <cell r="AE342" t="str">
            <v>NULL</v>
          </cell>
          <cell r="AF342">
            <v>4</v>
          </cell>
          <cell r="AG342">
            <v>4</v>
          </cell>
          <cell r="AH342" t="str">
            <v>NULL</v>
          </cell>
          <cell r="AI342">
            <v>4</v>
          </cell>
          <cell r="AJ342" t="str">
            <v>NULL</v>
          </cell>
          <cell r="AK342">
            <v>9</v>
          </cell>
          <cell r="AL342">
            <v>9</v>
          </cell>
        </row>
        <row r="343">
          <cell r="A343">
            <v>111789</v>
          </cell>
          <cell r="B343">
            <v>9081000</v>
          </cell>
          <cell r="C343" t="str">
            <v>Camborne Nursery School</v>
          </cell>
          <cell r="D343" t="str">
            <v>South West</v>
          </cell>
          <cell r="E343" t="str">
            <v>South West</v>
          </cell>
          <cell r="F343" t="str">
            <v>Cornwall</v>
          </cell>
          <cell r="G343" t="str">
            <v>Camborne and Redruth</v>
          </cell>
          <cell r="H343" t="str">
            <v>TR14 7DT</v>
          </cell>
          <cell r="I343" t="str">
            <v>LA Nursery School</v>
          </cell>
          <cell r="J343" t="str">
            <v>Nursery</v>
          </cell>
          <cell r="K343" t="str">
            <v>Not applicable</v>
          </cell>
          <cell r="L343">
            <v>10005507</v>
          </cell>
          <cell r="M343">
            <v>42332</v>
          </cell>
          <cell r="N343">
            <v>42332</v>
          </cell>
          <cell r="O343" t="str">
            <v>Maintained Academy and School Short inspection</v>
          </cell>
          <cell r="P343" t="str">
            <v>Schools - Short inspection</v>
          </cell>
          <cell r="Q343" t="str">
            <v>NULL</v>
          </cell>
          <cell r="R343" t="str">
            <v>NULL</v>
          </cell>
          <cell r="S343" t="str">
            <v>NULL</v>
          </cell>
          <cell r="T343" t="str">
            <v>NULL</v>
          </cell>
          <cell r="U343" t="str">
            <v>NULL</v>
          </cell>
          <cell r="V343" t="str">
            <v>NULL</v>
          </cell>
          <cell r="W343" t="str">
            <v>NULL</v>
          </cell>
          <cell r="X343" t="str">
            <v>Yes</v>
          </cell>
          <cell r="Y343" t="str">
            <v>NULL</v>
          </cell>
          <cell r="Z343" t="str">
            <v>NULL</v>
          </cell>
          <cell r="AB343">
            <v>84</v>
          </cell>
          <cell r="AD343">
            <v>1</v>
          </cell>
          <cell r="AE343" t="str">
            <v>NULL</v>
          </cell>
          <cell r="AF343">
            <v>1</v>
          </cell>
          <cell r="AG343">
            <v>1</v>
          </cell>
          <cell r="AH343" t="str">
            <v>NULL</v>
          </cell>
          <cell r="AI343">
            <v>1</v>
          </cell>
          <cell r="AJ343" t="str">
            <v>NULL</v>
          </cell>
          <cell r="AK343">
            <v>8</v>
          </cell>
          <cell r="AL343" t="str">
            <v>NULL</v>
          </cell>
        </row>
        <row r="344">
          <cell r="A344">
            <v>111792</v>
          </cell>
          <cell r="B344">
            <v>9082004</v>
          </cell>
          <cell r="C344" t="str">
            <v>Marazion School</v>
          </cell>
          <cell r="D344" t="str">
            <v>South West</v>
          </cell>
          <cell r="E344" t="str">
            <v>South West</v>
          </cell>
          <cell r="F344" t="str">
            <v>Cornwall</v>
          </cell>
          <cell r="G344" t="str">
            <v>St Ives</v>
          </cell>
          <cell r="H344" t="str">
            <v>TR17 0DG</v>
          </cell>
          <cell r="I344" t="str">
            <v>Foundation School</v>
          </cell>
          <cell r="J344" t="str">
            <v>Primary</v>
          </cell>
          <cell r="K344" t="str">
            <v>Does not have a sixth form</v>
          </cell>
          <cell r="L344">
            <v>10000469</v>
          </cell>
          <cell r="M344">
            <v>42290</v>
          </cell>
          <cell r="N344">
            <v>42291</v>
          </cell>
          <cell r="O344" t="str">
            <v>Maintained Academy and School Short inspection</v>
          </cell>
          <cell r="P344" t="str">
            <v>Schools - S5</v>
          </cell>
          <cell r="Q344" t="str">
            <v>NULL</v>
          </cell>
          <cell r="R344">
            <v>3</v>
          </cell>
          <cell r="S344" t="str">
            <v>NULL</v>
          </cell>
          <cell r="T344">
            <v>3</v>
          </cell>
          <cell r="U344">
            <v>3</v>
          </cell>
          <cell r="V344">
            <v>2</v>
          </cell>
          <cell r="W344">
            <v>3</v>
          </cell>
          <cell r="X344" t="str">
            <v>Yes</v>
          </cell>
          <cell r="Y344">
            <v>2</v>
          </cell>
          <cell r="Z344" t="str">
            <v>NULL</v>
          </cell>
          <cell r="AB344">
            <v>120</v>
          </cell>
          <cell r="AD344">
            <v>2</v>
          </cell>
          <cell r="AE344" t="str">
            <v>NULL</v>
          </cell>
          <cell r="AF344">
            <v>2</v>
          </cell>
          <cell r="AG344">
            <v>2</v>
          </cell>
          <cell r="AH344" t="str">
            <v>NULL</v>
          </cell>
          <cell r="AI344">
            <v>2</v>
          </cell>
          <cell r="AJ344" t="str">
            <v>NULL</v>
          </cell>
          <cell r="AK344">
            <v>8</v>
          </cell>
          <cell r="AL344" t="str">
            <v>NULL</v>
          </cell>
        </row>
        <row r="345">
          <cell r="A345">
            <v>111824</v>
          </cell>
          <cell r="B345">
            <v>9082124</v>
          </cell>
          <cell r="C345" t="str">
            <v>Sithney Community Primary School</v>
          </cell>
          <cell r="D345" t="str">
            <v>South West</v>
          </cell>
          <cell r="E345" t="str">
            <v>South West</v>
          </cell>
          <cell r="F345" t="str">
            <v>Cornwall</v>
          </cell>
          <cell r="G345" t="str">
            <v>St Ives</v>
          </cell>
          <cell r="H345" t="str">
            <v>TR13 0AE</v>
          </cell>
          <cell r="I345" t="str">
            <v>Foundation School</v>
          </cell>
          <cell r="J345" t="str">
            <v>Primary</v>
          </cell>
          <cell r="K345" t="str">
            <v>Does not have a sixth form</v>
          </cell>
          <cell r="L345">
            <v>10005870</v>
          </cell>
          <cell r="M345">
            <v>42339</v>
          </cell>
          <cell r="N345">
            <v>42340</v>
          </cell>
          <cell r="O345" t="str">
            <v>Maintained Academy and School Short inspection</v>
          </cell>
          <cell r="P345" t="str">
            <v>Schools - S5</v>
          </cell>
          <cell r="Q345" t="str">
            <v>NULL</v>
          </cell>
          <cell r="R345">
            <v>1</v>
          </cell>
          <cell r="S345" t="str">
            <v>NULL</v>
          </cell>
          <cell r="T345">
            <v>1</v>
          </cell>
          <cell r="U345">
            <v>1</v>
          </cell>
          <cell r="V345">
            <v>1</v>
          </cell>
          <cell r="W345">
            <v>1</v>
          </cell>
          <cell r="X345" t="str">
            <v>Yes</v>
          </cell>
          <cell r="Y345">
            <v>1</v>
          </cell>
          <cell r="Z345" t="str">
            <v>NULL</v>
          </cell>
          <cell r="AB345">
            <v>82</v>
          </cell>
          <cell r="AD345">
            <v>2</v>
          </cell>
          <cell r="AE345" t="str">
            <v>NULL</v>
          </cell>
          <cell r="AF345">
            <v>2</v>
          </cell>
          <cell r="AG345">
            <v>2</v>
          </cell>
          <cell r="AH345" t="str">
            <v>NULL</v>
          </cell>
          <cell r="AI345">
            <v>2</v>
          </cell>
          <cell r="AJ345" t="str">
            <v>NULL</v>
          </cell>
          <cell r="AK345">
            <v>2</v>
          </cell>
          <cell r="AL345">
            <v>9</v>
          </cell>
        </row>
        <row r="346">
          <cell r="A346">
            <v>111831</v>
          </cell>
          <cell r="B346">
            <v>9082133</v>
          </cell>
          <cell r="C346" t="str">
            <v>Parc Eglos School</v>
          </cell>
          <cell r="D346" t="str">
            <v>South West</v>
          </cell>
          <cell r="E346" t="str">
            <v>South West</v>
          </cell>
          <cell r="F346" t="str">
            <v>Cornwall</v>
          </cell>
          <cell r="G346" t="str">
            <v>St Ives</v>
          </cell>
          <cell r="H346" t="str">
            <v>TR13 8UP</v>
          </cell>
          <cell r="I346" t="str">
            <v>Foundation School</v>
          </cell>
          <cell r="J346" t="str">
            <v>Primary</v>
          </cell>
          <cell r="K346" t="str">
            <v>Does not have a sixth form</v>
          </cell>
          <cell r="L346">
            <v>10008091</v>
          </cell>
          <cell r="M346">
            <v>42338</v>
          </cell>
          <cell r="N346">
            <v>42338</v>
          </cell>
          <cell r="O346" t="str">
            <v>S8 No Formal Designation Visit</v>
          </cell>
          <cell r="P346" t="str">
            <v>Schools - S8</v>
          </cell>
          <cell r="Q346" t="str">
            <v>NULL</v>
          </cell>
          <cell r="R346" t="str">
            <v>NULL</v>
          </cell>
          <cell r="S346" t="str">
            <v>NULL</v>
          </cell>
          <cell r="T346" t="str">
            <v>NULL</v>
          </cell>
          <cell r="U346" t="str">
            <v>NULL</v>
          </cell>
          <cell r="V346" t="str">
            <v>NULL</v>
          </cell>
          <cell r="W346" t="str">
            <v>NULL</v>
          </cell>
          <cell r="X346" t="str">
            <v>Met</v>
          </cell>
          <cell r="Y346" t="str">
            <v>NULL</v>
          </cell>
          <cell r="Z346" t="str">
            <v>NULL</v>
          </cell>
          <cell r="AB346">
            <v>411</v>
          </cell>
          <cell r="AD346">
            <v>1</v>
          </cell>
          <cell r="AE346" t="str">
            <v>NULL</v>
          </cell>
          <cell r="AF346">
            <v>1</v>
          </cell>
          <cell r="AG346">
            <v>1</v>
          </cell>
          <cell r="AH346" t="str">
            <v>NULL</v>
          </cell>
          <cell r="AI346">
            <v>1</v>
          </cell>
          <cell r="AJ346" t="str">
            <v>NULL</v>
          </cell>
          <cell r="AK346">
            <v>1</v>
          </cell>
          <cell r="AL346">
            <v>9</v>
          </cell>
        </row>
        <row r="347">
          <cell r="A347">
            <v>111967</v>
          </cell>
          <cell r="B347">
            <v>9082724</v>
          </cell>
          <cell r="C347" t="str">
            <v>Stoke Climsland School</v>
          </cell>
          <cell r="D347" t="str">
            <v>South West</v>
          </cell>
          <cell r="E347" t="str">
            <v>South West</v>
          </cell>
          <cell r="F347" t="str">
            <v>Cornwall</v>
          </cell>
          <cell r="G347" t="str">
            <v>North Cornwall</v>
          </cell>
          <cell r="H347" t="str">
            <v>PL17 8ND</v>
          </cell>
          <cell r="I347" t="str">
            <v>Community School</v>
          </cell>
          <cell r="J347" t="str">
            <v>Primary</v>
          </cell>
          <cell r="K347" t="str">
            <v>Does not have a sixth form</v>
          </cell>
          <cell r="L347">
            <v>10007655</v>
          </cell>
          <cell r="M347">
            <v>42270</v>
          </cell>
          <cell r="N347">
            <v>42270</v>
          </cell>
          <cell r="O347" t="str">
            <v>Requires Improvement monitoring Visit 1</v>
          </cell>
          <cell r="P347" t="str">
            <v>Schools - S8</v>
          </cell>
          <cell r="Q347" t="str">
            <v>NULL</v>
          </cell>
          <cell r="R347" t="str">
            <v>NULL</v>
          </cell>
          <cell r="S347" t="str">
            <v>NULL</v>
          </cell>
          <cell r="T347" t="str">
            <v>NULL</v>
          </cell>
          <cell r="U347" t="str">
            <v>NULL</v>
          </cell>
          <cell r="V347" t="str">
            <v>NULL</v>
          </cell>
          <cell r="W347" t="str">
            <v>NULL</v>
          </cell>
          <cell r="X347" t="str">
            <v>NULL</v>
          </cell>
          <cell r="Y347" t="str">
            <v>NULL</v>
          </cell>
          <cell r="Z347" t="str">
            <v>NULL</v>
          </cell>
          <cell r="AB347">
            <v>195</v>
          </cell>
          <cell r="AD347">
            <v>3</v>
          </cell>
          <cell r="AE347" t="str">
            <v>NULL</v>
          </cell>
          <cell r="AF347">
            <v>3</v>
          </cell>
          <cell r="AG347">
            <v>3</v>
          </cell>
          <cell r="AH347" t="str">
            <v>NULL</v>
          </cell>
          <cell r="AI347">
            <v>3</v>
          </cell>
          <cell r="AJ347" t="str">
            <v>NULL</v>
          </cell>
          <cell r="AK347">
            <v>2</v>
          </cell>
          <cell r="AL347">
            <v>9</v>
          </cell>
        </row>
        <row r="348">
          <cell r="A348">
            <v>112045</v>
          </cell>
          <cell r="B348">
            <v>9084150</v>
          </cell>
          <cell r="C348" t="str">
            <v>Budehaven Community School</v>
          </cell>
          <cell r="D348" t="str">
            <v>South West</v>
          </cell>
          <cell r="E348" t="str">
            <v>South West</v>
          </cell>
          <cell r="F348" t="str">
            <v>Cornwall</v>
          </cell>
          <cell r="G348" t="str">
            <v>North Cornwall</v>
          </cell>
          <cell r="H348" t="str">
            <v>EX23 8DQ</v>
          </cell>
          <cell r="I348" t="str">
            <v>Foundation School</v>
          </cell>
          <cell r="J348" t="str">
            <v>Secondary</v>
          </cell>
          <cell r="K348" t="str">
            <v>Has a sixth form</v>
          </cell>
          <cell r="L348">
            <v>10004061</v>
          </cell>
          <cell r="M348">
            <v>42342</v>
          </cell>
          <cell r="N348">
            <v>42342</v>
          </cell>
          <cell r="O348" t="str">
            <v>Requires Improvement monitoring Visit 2</v>
          </cell>
          <cell r="P348" t="str">
            <v>Schools - S8</v>
          </cell>
          <cell r="Q348" t="str">
            <v>NULL</v>
          </cell>
          <cell r="R348" t="str">
            <v>NULL</v>
          </cell>
          <cell r="S348" t="str">
            <v>NULL</v>
          </cell>
          <cell r="T348" t="str">
            <v>NULL</v>
          </cell>
          <cell r="U348" t="str">
            <v>NULL</v>
          </cell>
          <cell r="V348" t="str">
            <v>NULL</v>
          </cell>
          <cell r="W348" t="str">
            <v>NULL</v>
          </cell>
          <cell r="X348" t="str">
            <v>NULL</v>
          </cell>
          <cell r="Y348" t="str">
            <v>NULL</v>
          </cell>
          <cell r="Z348" t="str">
            <v>NULL</v>
          </cell>
          <cell r="AB348">
            <v>1122</v>
          </cell>
          <cell r="AD348">
            <v>3</v>
          </cell>
          <cell r="AE348" t="str">
            <v>NULL</v>
          </cell>
          <cell r="AF348">
            <v>3</v>
          </cell>
          <cell r="AG348">
            <v>3</v>
          </cell>
          <cell r="AH348" t="str">
            <v>NULL</v>
          </cell>
          <cell r="AI348">
            <v>3</v>
          </cell>
          <cell r="AJ348" t="str">
            <v>NULL</v>
          </cell>
          <cell r="AK348">
            <v>9</v>
          </cell>
          <cell r="AL348">
            <v>2</v>
          </cell>
        </row>
        <row r="349">
          <cell r="A349">
            <v>112050</v>
          </cell>
          <cell r="B349">
            <v>9084155</v>
          </cell>
          <cell r="C349" t="str">
            <v>Brannel School</v>
          </cell>
          <cell r="D349" t="str">
            <v>South West</v>
          </cell>
          <cell r="E349" t="str">
            <v>South West</v>
          </cell>
          <cell r="F349" t="str">
            <v>Cornwall</v>
          </cell>
          <cell r="G349" t="str">
            <v>St Austell and Newquay</v>
          </cell>
          <cell r="H349" t="str">
            <v>PL26 7RN</v>
          </cell>
          <cell r="I349" t="str">
            <v>Foundation School</v>
          </cell>
          <cell r="J349" t="str">
            <v>Secondary</v>
          </cell>
          <cell r="K349" t="str">
            <v>Does not have a sixth form</v>
          </cell>
          <cell r="L349">
            <v>10001788</v>
          </cell>
          <cell r="M349">
            <v>42278</v>
          </cell>
          <cell r="N349">
            <v>42279</v>
          </cell>
          <cell r="O349" t="str">
            <v>Requires Improvement S5 Reinspection Visit 1</v>
          </cell>
          <cell r="P349" t="str">
            <v>Schools - S5</v>
          </cell>
          <cell r="Q349" t="str">
            <v>NULL</v>
          </cell>
          <cell r="R349">
            <v>3</v>
          </cell>
          <cell r="S349" t="str">
            <v>NULL</v>
          </cell>
          <cell r="T349">
            <v>3</v>
          </cell>
          <cell r="U349">
            <v>3</v>
          </cell>
          <cell r="V349">
            <v>3</v>
          </cell>
          <cell r="W349">
            <v>3</v>
          </cell>
          <cell r="X349" t="str">
            <v>Yes</v>
          </cell>
          <cell r="Y349" t="str">
            <v>NULL</v>
          </cell>
          <cell r="Z349" t="str">
            <v>NULL</v>
          </cell>
          <cell r="AB349">
            <v>733</v>
          </cell>
          <cell r="AD349">
            <v>3</v>
          </cell>
          <cell r="AE349" t="str">
            <v>NULL</v>
          </cell>
          <cell r="AF349">
            <v>3</v>
          </cell>
          <cell r="AG349">
            <v>3</v>
          </cell>
          <cell r="AH349" t="str">
            <v>NULL</v>
          </cell>
          <cell r="AI349">
            <v>3</v>
          </cell>
          <cell r="AJ349" t="str">
            <v>NULL</v>
          </cell>
          <cell r="AK349" t="str">
            <v>NULL</v>
          </cell>
          <cell r="AL349" t="str">
            <v>NULL</v>
          </cell>
        </row>
        <row r="350">
          <cell r="A350">
            <v>112052</v>
          </cell>
          <cell r="B350">
            <v>9084157</v>
          </cell>
          <cell r="C350" t="str">
            <v>Poltair School</v>
          </cell>
          <cell r="D350" t="str">
            <v>South West</v>
          </cell>
          <cell r="E350" t="str">
            <v>South West</v>
          </cell>
          <cell r="F350" t="str">
            <v>Cornwall</v>
          </cell>
          <cell r="G350" t="str">
            <v>St Austell and Newquay</v>
          </cell>
          <cell r="H350" t="str">
            <v>PL25 4BZ</v>
          </cell>
          <cell r="I350" t="str">
            <v>Foundation School</v>
          </cell>
          <cell r="J350" t="str">
            <v>Secondary</v>
          </cell>
          <cell r="K350" t="str">
            <v>Does not have a sixth form</v>
          </cell>
          <cell r="L350">
            <v>10002444</v>
          </cell>
          <cell r="M350">
            <v>42311</v>
          </cell>
          <cell r="N350">
            <v>42312</v>
          </cell>
          <cell r="O350" t="str">
            <v>Requires Improvement S5 Reinspection Visit 1</v>
          </cell>
          <cell r="P350" t="str">
            <v>Schools - S5</v>
          </cell>
          <cell r="Q350" t="str">
            <v>NULL</v>
          </cell>
          <cell r="R350">
            <v>3</v>
          </cell>
          <cell r="S350" t="str">
            <v>NULL</v>
          </cell>
          <cell r="T350">
            <v>3</v>
          </cell>
          <cell r="U350">
            <v>3</v>
          </cell>
          <cell r="V350">
            <v>2</v>
          </cell>
          <cell r="W350">
            <v>3</v>
          </cell>
          <cell r="X350" t="str">
            <v>Yes</v>
          </cell>
          <cell r="Y350" t="str">
            <v>NULL</v>
          </cell>
          <cell r="Z350" t="str">
            <v>NULL</v>
          </cell>
          <cell r="AB350">
            <v>691</v>
          </cell>
          <cell r="AD350">
            <v>3</v>
          </cell>
          <cell r="AE350" t="str">
            <v>NULL</v>
          </cell>
          <cell r="AF350">
            <v>3</v>
          </cell>
          <cell r="AG350">
            <v>3</v>
          </cell>
          <cell r="AH350" t="str">
            <v>NULL</v>
          </cell>
          <cell r="AI350">
            <v>3</v>
          </cell>
          <cell r="AJ350" t="str">
            <v>NULL</v>
          </cell>
          <cell r="AK350" t="str">
            <v>NULL</v>
          </cell>
          <cell r="AL350" t="str">
            <v>NULL</v>
          </cell>
        </row>
        <row r="351">
          <cell r="A351">
            <v>112096</v>
          </cell>
          <cell r="B351">
            <v>9091103</v>
          </cell>
          <cell r="C351" t="str">
            <v>West Cumbria Learning Centre</v>
          </cell>
          <cell r="D351" t="str">
            <v>North West</v>
          </cell>
          <cell r="E351" t="str">
            <v>North West</v>
          </cell>
          <cell r="F351" t="str">
            <v>Cumbria</v>
          </cell>
          <cell r="G351" t="str">
            <v>Workington</v>
          </cell>
          <cell r="H351" t="str">
            <v>CA14 4PJ</v>
          </cell>
          <cell r="I351" t="str">
            <v>Pupil Referral Unit</v>
          </cell>
          <cell r="J351" t="str">
            <v>Not Applicable</v>
          </cell>
          <cell r="K351" t="str">
            <v>Not applicable</v>
          </cell>
          <cell r="L351">
            <v>10001586</v>
          </cell>
          <cell r="M351">
            <v>42332</v>
          </cell>
          <cell r="N351">
            <v>42333</v>
          </cell>
          <cell r="O351" t="str">
            <v>Special Measures S5 ReInspection</v>
          </cell>
          <cell r="P351" t="str">
            <v>Schools - S5</v>
          </cell>
          <cell r="Q351" t="str">
            <v>NULL</v>
          </cell>
          <cell r="R351">
            <v>2</v>
          </cell>
          <cell r="S351" t="str">
            <v>NULL</v>
          </cell>
          <cell r="T351">
            <v>2</v>
          </cell>
          <cell r="U351">
            <v>2</v>
          </cell>
          <cell r="V351">
            <v>2</v>
          </cell>
          <cell r="W351">
            <v>1</v>
          </cell>
          <cell r="X351" t="str">
            <v>Yes</v>
          </cell>
          <cell r="Y351" t="str">
            <v>NULL</v>
          </cell>
          <cell r="Z351" t="str">
            <v>NULL</v>
          </cell>
          <cell r="AB351">
            <v>35</v>
          </cell>
          <cell r="AD351">
            <v>4</v>
          </cell>
          <cell r="AE351" t="str">
            <v>NULL</v>
          </cell>
          <cell r="AF351">
            <v>3</v>
          </cell>
          <cell r="AG351">
            <v>3</v>
          </cell>
          <cell r="AH351" t="str">
            <v>NULL</v>
          </cell>
          <cell r="AI351">
            <v>4</v>
          </cell>
          <cell r="AJ351" t="str">
            <v>NULL</v>
          </cell>
          <cell r="AK351" t="str">
            <v>NULL</v>
          </cell>
          <cell r="AL351" t="str">
            <v>NULL</v>
          </cell>
        </row>
        <row r="352">
          <cell r="A352">
            <v>112142</v>
          </cell>
          <cell r="B352">
            <v>9092136</v>
          </cell>
          <cell r="C352" t="str">
            <v>Northside Primary School</v>
          </cell>
          <cell r="D352" t="str">
            <v>North West</v>
          </cell>
          <cell r="E352" t="str">
            <v>North West</v>
          </cell>
          <cell r="F352" t="str">
            <v>Cumbria</v>
          </cell>
          <cell r="G352" t="str">
            <v>Workington</v>
          </cell>
          <cell r="H352" t="str">
            <v>CA14 1BD</v>
          </cell>
          <cell r="I352" t="str">
            <v>Community School</v>
          </cell>
          <cell r="J352" t="str">
            <v>Primary</v>
          </cell>
          <cell r="K352" t="str">
            <v>Does not have a sixth form</v>
          </cell>
          <cell r="L352">
            <v>10002261</v>
          </cell>
          <cell r="M352">
            <v>42283</v>
          </cell>
          <cell r="N352">
            <v>42284</v>
          </cell>
          <cell r="O352" t="str">
            <v>Requires Improvement S5 Reinspection Visit 1</v>
          </cell>
          <cell r="P352" t="str">
            <v>Schools - S5</v>
          </cell>
          <cell r="Q352" t="str">
            <v>NULL</v>
          </cell>
          <cell r="R352">
            <v>4</v>
          </cell>
          <cell r="S352" t="str">
            <v>SM</v>
          </cell>
          <cell r="T352">
            <v>4</v>
          </cell>
          <cell r="U352">
            <v>4</v>
          </cell>
          <cell r="V352">
            <v>3</v>
          </cell>
          <cell r="W352">
            <v>4</v>
          </cell>
          <cell r="X352" t="str">
            <v>Yes</v>
          </cell>
          <cell r="Y352">
            <v>4</v>
          </cell>
          <cell r="Z352" t="str">
            <v>NULL</v>
          </cell>
          <cell r="AB352">
            <v>72</v>
          </cell>
          <cell r="AD352">
            <v>3</v>
          </cell>
          <cell r="AE352" t="str">
            <v>NULL</v>
          </cell>
          <cell r="AF352">
            <v>3</v>
          </cell>
          <cell r="AG352">
            <v>3</v>
          </cell>
          <cell r="AH352" t="str">
            <v>NULL</v>
          </cell>
          <cell r="AI352">
            <v>3</v>
          </cell>
          <cell r="AJ352" t="str">
            <v>NULL</v>
          </cell>
          <cell r="AK352" t="str">
            <v>NULL</v>
          </cell>
          <cell r="AL352" t="str">
            <v>NULL</v>
          </cell>
        </row>
        <row r="353">
          <cell r="A353">
            <v>112177</v>
          </cell>
          <cell r="B353">
            <v>9092302</v>
          </cell>
          <cell r="C353" t="str">
            <v>Brough Primary School</v>
          </cell>
          <cell r="D353" t="str">
            <v>North West</v>
          </cell>
          <cell r="E353" t="str">
            <v>North West</v>
          </cell>
          <cell r="F353" t="str">
            <v>Cumbria</v>
          </cell>
          <cell r="G353" t="str">
            <v>Penrith and The Border</v>
          </cell>
          <cell r="H353" t="str">
            <v>CA17 4EW</v>
          </cell>
          <cell r="I353" t="str">
            <v>Community School</v>
          </cell>
          <cell r="J353" t="str">
            <v>Primary</v>
          </cell>
          <cell r="K353" t="str">
            <v>Does not have a sixth form</v>
          </cell>
          <cell r="L353">
            <v>10007251</v>
          </cell>
          <cell r="M353">
            <v>42347</v>
          </cell>
          <cell r="N353">
            <v>42347</v>
          </cell>
          <cell r="O353" t="str">
            <v>Requires Improvement monitoring Visit 1</v>
          </cell>
          <cell r="P353" t="str">
            <v>Schools - S8</v>
          </cell>
          <cell r="Q353" t="str">
            <v>NULL</v>
          </cell>
          <cell r="R353" t="str">
            <v>NULL</v>
          </cell>
          <cell r="S353" t="str">
            <v>NULL</v>
          </cell>
          <cell r="T353" t="str">
            <v>NULL</v>
          </cell>
          <cell r="U353" t="str">
            <v>NULL</v>
          </cell>
          <cell r="V353" t="str">
            <v>NULL</v>
          </cell>
          <cell r="W353" t="str">
            <v>NULL</v>
          </cell>
          <cell r="X353" t="str">
            <v>NULL</v>
          </cell>
          <cell r="Y353" t="str">
            <v>NULL</v>
          </cell>
          <cell r="Z353" t="str">
            <v>NULL</v>
          </cell>
          <cell r="AB353">
            <v>76</v>
          </cell>
          <cell r="AD353">
            <v>3</v>
          </cell>
          <cell r="AE353" t="str">
            <v>NULL</v>
          </cell>
          <cell r="AF353">
            <v>3</v>
          </cell>
          <cell r="AG353">
            <v>3</v>
          </cell>
          <cell r="AH353" t="str">
            <v>NULL</v>
          </cell>
          <cell r="AI353">
            <v>3</v>
          </cell>
          <cell r="AJ353" t="str">
            <v>NULL</v>
          </cell>
          <cell r="AK353">
            <v>2</v>
          </cell>
          <cell r="AL353">
            <v>9</v>
          </cell>
        </row>
        <row r="354">
          <cell r="A354">
            <v>112183</v>
          </cell>
          <cell r="B354">
            <v>9092314</v>
          </cell>
          <cell r="C354" t="str">
            <v>Milburn School</v>
          </cell>
          <cell r="D354" t="str">
            <v>North West</v>
          </cell>
          <cell r="E354" t="str">
            <v>North West</v>
          </cell>
          <cell r="F354" t="str">
            <v>Cumbria</v>
          </cell>
          <cell r="G354" t="str">
            <v>Penrith and The Border</v>
          </cell>
          <cell r="H354" t="str">
            <v>CA10 1TN</v>
          </cell>
          <cell r="I354" t="str">
            <v>Community School</v>
          </cell>
          <cell r="J354" t="str">
            <v>Primary</v>
          </cell>
          <cell r="K354" t="str">
            <v>Does not have a sixth form</v>
          </cell>
          <cell r="L354">
            <v>10005417</v>
          </cell>
          <cell r="M354">
            <v>42332</v>
          </cell>
          <cell r="N354">
            <v>42333</v>
          </cell>
          <cell r="O354" t="str">
            <v>Schools into Special Measures Visit 5</v>
          </cell>
          <cell r="P354" t="str">
            <v>Schools - S5</v>
          </cell>
          <cell r="Q354" t="str">
            <v>NULL</v>
          </cell>
          <cell r="R354">
            <v>2</v>
          </cell>
          <cell r="S354" t="str">
            <v>NULL</v>
          </cell>
          <cell r="T354">
            <v>2</v>
          </cell>
          <cell r="U354">
            <v>2</v>
          </cell>
          <cell r="V354">
            <v>1</v>
          </cell>
          <cell r="W354">
            <v>2</v>
          </cell>
          <cell r="X354" t="str">
            <v>Yes</v>
          </cell>
          <cell r="Y354">
            <v>0</v>
          </cell>
          <cell r="Z354" t="str">
            <v>NULL</v>
          </cell>
          <cell r="AB354">
            <v>4</v>
          </cell>
          <cell r="AD354">
            <v>4</v>
          </cell>
          <cell r="AE354" t="str">
            <v>NULL</v>
          </cell>
          <cell r="AF354">
            <v>4</v>
          </cell>
          <cell r="AG354">
            <v>4</v>
          </cell>
          <cell r="AH354" t="str">
            <v>NULL</v>
          </cell>
          <cell r="AI354">
            <v>4</v>
          </cell>
          <cell r="AJ354" t="str">
            <v>NULL</v>
          </cell>
          <cell r="AK354" t="str">
            <v>NULL</v>
          </cell>
          <cell r="AL354" t="str">
            <v>NULL</v>
          </cell>
        </row>
        <row r="355">
          <cell r="A355">
            <v>112230</v>
          </cell>
          <cell r="B355">
            <v>9092625</v>
          </cell>
          <cell r="C355" t="str">
            <v>Kingmoor Nursery and Infant School</v>
          </cell>
          <cell r="D355" t="str">
            <v>North West</v>
          </cell>
          <cell r="E355" t="str">
            <v>North West</v>
          </cell>
          <cell r="F355" t="str">
            <v>Cumbria</v>
          </cell>
          <cell r="G355" t="str">
            <v>Carlisle</v>
          </cell>
          <cell r="H355" t="str">
            <v>CA3 0ES</v>
          </cell>
          <cell r="I355" t="str">
            <v>Community School</v>
          </cell>
          <cell r="J355" t="str">
            <v>Primary</v>
          </cell>
          <cell r="K355" t="str">
            <v>Does not have a sixth form</v>
          </cell>
          <cell r="L355">
            <v>10007253</v>
          </cell>
          <cell r="M355">
            <v>42328</v>
          </cell>
          <cell r="N355">
            <v>42328</v>
          </cell>
          <cell r="O355" t="str">
            <v>Requires Improvement monitoring Visit 1</v>
          </cell>
          <cell r="P355" t="str">
            <v>Schools - S8</v>
          </cell>
          <cell r="Q355" t="str">
            <v>NULL</v>
          </cell>
          <cell r="R355" t="str">
            <v>NULL</v>
          </cell>
          <cell r="S355" t="str">
            <v>NULL</v>
          </cell>
          <cell r="T355" t="str">
            <v>NULL</v>
          </cell>
          <cell r="U355" t="str">
            <v>NULL</v>
          </cell>
          <cell r="V355" t="str">
            <v>NULL</v>
          </cell>
          <cell r="W355" t="str">
            <v>NULL</v>
          </cell>
          <cell r="X355" t="str">
            <v>NULL</v>
          </cell>
          <cell r="Y355" t="str">
            <v>NULL</v>
          </cell>
          <cell r="Z355" t="str">
            <v>NULL</v>
          </cell>
          <cell r="AB355">
            <v>264</v>
          </cell>
          <cell r="AD355">
            <v>3</v>
          </cell>
          <cell r="AE355" t="str">
            <v>NULL</v>
          </cell>
          <cell r="AF355">
            <v>2</v>
          </cell>
          <cell r="AG355">
            <v>2</v>
          </cell>
          <cell r="AH355" t="str">
            <v>NULL</v>
          </cell>
          <cell r="AI355">
            <v>3</v>
          </cell>
          <cell r="AJ355" t="str">
            <v>NULL</v>
          </cell>
          <cell r="AK355">
            <v>2</v>
          </cell>
          <cell r="AL355">
            <v>9</v>
          </cell>
        </row>
        <row r="356">
          <cell r="A356">
            <v>112269</v>
          </cell>
          <cell r="B356">
            <v>9093064</v>
          </cell>
          <cell r="C356" t="str">
            <v>Vicarage Park CofE Primary School</v>
          </cell>
          <cell r="D356" t="str">
            <v>North West</v>
          </cell>
          <cell r="E356" t="str">
            <v>North West</v>
          </cell>
          <cell r="F356" t="str">
            <v>Cumbria</v>
          </cell>
          <cell r="G356" t="str">
            <v>Westmorland and Lonsdale</v>
          </cell>
          <cell r="H356" t="str">
            <v>LA9 5BP</v>
          </cell>
          <cell r="I356" t="str">
            <v>Voluntary Controlled School</v>
          </cell>
          <cell r="J356" t="str">
            <v>Primary</v>
          </cell>
          <cell r="K356" t="str">
            <v>Does not have a sixth form</v>
          </cell>
          <cell r="L356">
            <v>10002553</v>
          </cell>
          <cell r="M356">
            <v>42319</v>
          </cell>
          <cell r="N356">
            <v>42320</v>
          </cell>
          <cell r="O356" t="str">
            <v>S8 No Formal Designation Visit</v>
          </cell>
          <cell r="P356" t="str">
            <v>Schools - S5</v>
          </cell>
          <cell r="Q356" t="str">
            <v>NULL</v>
          </cell>
          <cell r="R356">
            <v>3</v>
          </cell>
          <cell r="S356" t="str">
            <v>NULL</v>
          </cell>
          <cell r="T356">
            <v>3</v>
          </cell>
          <cell r="U356">
            <v>3</v>
          </cell>
          <cell r="V356">
            <v>3</v>
          </cell>
          <cell r="W356">
            <v>3</v>
          </cell>
          <cell r="X356" t="str">
            <v>Yes</v>
          </cell>
          <cell r="Y356">
            <v>3</v>
          </cell>
          <cell r="Z356">
            <v>0</v>
          </cell>
          <cell r="AB356">
            <v>205</v>
          </cell>
          <cell r="AD356">
            <v>1</v>
          </cell>
          <cell r="AE356" t="str">
            <v>NULL</v>
          </cell>
          <cell r="AF356">
            <v>1</v>
          </cell>
          <cell r="AG356">
            <v>1</v>
          </cell>
          <cell r="AH356" t="str">
            <v>NULL</v>
          </cell>
          <cell r="AI356">
            <v>1</v>
          </cell>
          <cell r="AJ356" t="str">
            <v>NULL</v>
          </cell>
          <cell r="AK356">
            <v>2</v>
          </cell>
          <cell r="AL356">
            <v>9</v>
          </cell>
        </row>
        <row r="357">
          <cell r="A357">
            <v>112281</v>
          </cell>
          <cell r="B357">
            <v>9093124</v>
          </cell>
          <cell r="C357" t="str">
            <v>Burlington CofE School</v>
          </cell>
          <cell r="D357" t="str">
            <v>North West</v>
          </cell>
          <cell r="E357" t="str">
            <v>North West</v>
          </cell>
          <cell r="F357" t="str">
            <v>Cumbria</v>
          </cell>
          <cell r="G357" t="str">
            <v>Barrow and Furness</v>
          </cell>
          <cell r="H357" t="str">
            <v>LA17 7UH</v>
          </cell>
          <cell r="I357" t="str">
            <v>Voluntary Controlled School</v>
          </cell>
          <cell r="J357" t="str">
            <v>All Through</v>
          </cell>
          <cell r="K357" t="str">
            <v>Does not have a sixth form</v>
          </cell>
          <cell r="L357">
            <v>10002264</v>
          </cell>
          <cell r="M357">
            <v>42291</v>
          </cell>
          <cell r="N357">
            <v>42292</v>
          </cell>
          <cell r="O357" t="str">
            <v>Requires Improvement S5 Reinspection Visit 1</v>
          </cell>
          <cell r="P357" t="str">
            <v>Schools - S5</v>
          </cell>
          <cell r="Q357" t="str">
            <v>NULL</v>
          </cell>
          <cell r="R357">
            <v>2</v>
          </cell>
          <cell r="S357" t="str">
            <v>NULL</v>
          </cell>
          <cell r="T357">
            <v>2</v>
          </cell>
          <cell r="U357">
            <v>2</v>
          </cell>
          <cell r="V357">
            <v>2</v>
          </cell>
          <cell r="W357">
            <v>2</v>
          </cell>
          <cell r="X357" t="str">
            <v>Yes</v>
          </cell>
          <cell r="Y357">
            <v>2</v>
          </cell>
          <cell r="Z357" t="str">
            <v>NULL</v>
          </cell>
          <cell r="AB357">
            <v>64</v>
          </cell>
          <cell r="AD357">
            <v>3</v>
          </cell>
          <cell r="AE357" t="str">
            <v>NULL</v>
          </cell>
          <cell r="AF357">
            <v>3</v>
          </cell>
          <cell r="AG357">
            <v>3</v>
          </cell>
          <cell r="AH357" t="str">
            <v>NULL</v>
          </cell>
          <cell r="AI357">
            <v>3</v>
          </cell>
          <cell r="AJ357" t="str">
            <v>NULL</v>
          </cell>
          <cell r="AK357" t="str">
            <v>NULL</v>
          </cell>
          <cell r="AL357" t="str">
            <v>NULL</v>
          </cell>
        </row>
        <row r="358">
          <cell r="A358">
            <v>112315</v>
          </cell>
          <cell r="B358">
            <v>9093356</v>
          </cell>
          <cell r="C358" t="str">
            <v>Crosby Ravensworth CofE School</v>
          </cell>
          <cell r="D358" t="str">
            <v>North West</v>
          </cell>
          <cell r="E358" t="str">
            <v>North West</v>
          </cell>
          <cell r="F358" t="str">
            <v>Cumbria</v>
          </cell>
          <cell r="G358" t="str">
            <v>Penrith and The Border</v>
          </cell>
          <cell r="H358" t="str">
            <v>CA10 3JJ</v>
          </cell>
          <cell r="I358" t="str">
            <v>Voluntary Aided School</v>
          </cell>
          <cell r="J358" t="str">
            <v>Primary</v>
          </cell>
          <cell r="K358" t="str">
            <v>Does not have a sixth form</v>
          </cell>
          <cell r="L358">
            <v>10003752</v>
          </cell>
          <cell r="M358">
            <v>42269</v>
          </cell>
          <cell r="N358">
            <v>42269</v>
          </cell>
          <cell r="O358" t="str">
            <v>Maintained Academy and School Short inspection</v>
          </cell>
          <cell r="P358" t="str">
            <v>Schools - Short inspection</v>
          </cell>
          <cell r="Q358" t="str">
            <v>NULL</v>
          </cell>
          <cell r="R358" t="str">
            <v>NULL</v>
          </cell>
          <cell r="S358" t="str">
            <v>NULL</v>
          </cell>
          <cell r="T358" t="str">
            <v>NULL</v>
          </cell>
          <cell r="U358" t="str">
            <v>NULL</v>
          </cell>
          <cell r="V358" t="str">
            <v>NULL</v>
          </cell>
          <cell r="W358" t="str">
            <v>NULL</v>
          </cell>
          <cell r="X358" t="str">
            <v>Yes</v>
          </cell>
          <cell r="Y358" t="str">
            <v>NULL</v>
          </cell>
          <cell r="Z358" t="str">
            <v>NULL</v>
          </cell>
          <cell r="AB358">
            <v>35</v>
          </cell>
          <cell r="AD358">
            <v>2</v>
          </cell>
          <cell r="AE358" t="str">
            <v>NULL</v>
          </cell>
          <cell r="AF358">
            <v>2</v>
          </cell>
          <cell r="AG358">
            <v>2</v>
          </cell>
          <cell r="AH358" t="str">
            <v>NULL</v>
          </cell>
          <cell r="AI358">
            <v>2</v>
          </cell>
          <cell r="AJ358" t="str">
            <v>NULL</v>
          </cell>
          <cell r="AK358">
            <v>2</v>
          </cell>
          <cell r="AL358">
            <v>9</v>
          </cell>
        </row>
        <row r="359">
          <cell r="A359">
            <v>112370</v>
          </cell>
          <cell r="B359">
            <v>9093653</v>
          </cell>
          <cell r="C359" t="str">
            <v>St Cuthbert's Catholic Community School</v>
          </cell>
          <cell r="D359" t="str">
            <v>North West</v>
          </cell>
          <cell r="E359" t="str">
            <v>North West</v>
          </cell>
          <cell r="F359" t="str">
            <v>Cumbria</v>
          </cell>
          <cell r="G359" t="str">
            <v>Carlisle</v>
          </cell>
          <cell r="H359" t="str">
            <v>CA1 2UE</v>
          </cell>
          <cell r="I359" t="str">
            <v>Voluntary Aided School</v>
          </cell>
          <cell r="J359" t="str">
            <v>Primary</v>
          </cell>
          <cell r="K359" t="str">
            <v>Does not have a sixth form</v>
          </cell>
          <cell r="L359">
            <v>10002258</v>
          </cell>
          <cell r="M359">
            <v>42270</v>
          </cell>
          <cell r="N359">
            <v>42271</v>
          </cell>
          <cell r="O359" t="str">
            <v>Requires Improvement S5 Reinspection Visit 1</v>
          </cell>
          <cell r="P359" t="str">
            <v>Schools - S5</v>
          </cell>
          <cell r="Q359" t="str">
            <v>NULL</v>
          </cell>
          <cell r="R359">
            <v>3</v>
          </cell>
          <cell r="S359" t="str">
            <v>NULL</v>
          </cell>
          <cell r="T359">
            <v>3</v>
          </cell>
          <cell r="U359">
            <v>3</v>
          </cell>
          <cell r="V359">
            <v>3</v>
          </cell>
          <cell r="W359">
            <v>3</v>
          </cell>
          <cell r="X359" t="str">
            <v>Yes</v>
          </cell>
          <cell r="Y359">
            <v>3</v>
          </cell>
          <cell r="Z359" t="str">
            <v>NULL</v>
          </cell>
          <cell r="AB359">
            <v>125</v>
          </cell>
          <cell r="AD359">
            <v>3</v>
          </cell>
          <cell r="AE359" t="str">
            <v>NULL</v>
          </cell>
          <cell r="AF359">
            <v>3</v>
          </cell>
          <cell r="AG359">
            <v>3</v>
          </cell>
          <cell r="AH359" t="str">
            <v>NULL</v>
          </cell>
          <cell r="AI359">
            <v>2</v>
          </cell>
          <cell r="AJ359" t="str">
            <v>NULL</v>
          </cell>
          <cell r="AK359" t="str">
            <v>NULL</v>
          </cell>
          <cell r="AL359" t="str">
            <v>NULL</v>
          </cell>
        </row>
        <row r="360">
          <cell r="A360">
            <v>112375</v>
          </cell>
          <cell r="B360">
            <v>9094001</v>
          </cell>
          <cell r="C360" t="str">
            <v>Beacon Hill Community School</v>
          </cell>
          <cell r="D360" t="str">
            <v>North West</v>
          </cell>
          <cell r="E360" t="str">
            <v>North West</v>
          </cell>
          <cell r="F360" t="str">
            <v>Cumbria</v>
          </cell>
          <cell r="G360" t="str">
            <v>Workington</v>
          </cell>
          <cell r="H360" t="str">
            <v>CA7 3EZ</v>
          </cell>
          <cell r="I360" t="str">
            <v>Community School</v>
          </cell>
          <cell r="J360" t="str">
            <v>Secondary</v>
          </cell>
          <cell r="K360" t="str">
            <v>Does not have a sixth form</v>
          </cell>
          <cell r="L360">
            <v>10001638</v>
          </cell>
          <cell r="M360">
            <v>42277</v>
          </cell>
          <cell r="N360">
            <v>42278</v>
          </cell>
          <cell r="O360" t="str">
            <v>Serious Weaknesses S5 Reinspection</v>
          </cell>
          <cell r="P360" t="str">
            <v>Schools - S5</v>
          </cell>
          <cell r="Q360" t="str">
            <v>NULL</v>
          </cell>
          <cell r="R360">
            <v>3</v>
          </cell>
          <cell r="S360" t="str">
            <v>NULL</v>
          </cell>
          <cell r="T360">
            <v>3</v>
          </cell>
          <cell r="U360">
            <v>3</v>
          </cell>
          <cell r="V360">
            <v>2</v>
          </cell>
          <cell r="W360">
            <v>3</v>
          </cell>
          <cell r="X360" t="str">
            <v>Yes</v>
          </cell>
          <cell r="Y360" t="str">
            <v>NULL</v>
          </cell>
          <cell r="Z360" t="str">
            <v>NULL</v>
          </cell>
          <cell r="AB360">
            <v>142</v>
          </cell>
          <cell r="AD360">
            <v>4</v>
          </cell>
          <cell r="AE360" t="str">
            <v>NULL</v>
          </cell>
          <cell r="AF360">
            <v>4</v>
          </cell>
          <cell r="AG360">
            <v>3</v>
          </cell>
          <cell r="AH360" t="str">
            <v>NULL</v>
          </cell>
          <cell r="AI360">
            <v>3</v>
          </cell>
          <cell r="AJ360" t="str">
            <v>NULL</v>
          </cell>
          <cell r="AK360" t="str">
            <v>NULL</v>
          </cell>
          <cell r="AL360" t="str">
            <v>NULL</v>
          </cell>
        </row>
        <row r="361">
          <cell r="A361">
            <v>112379</v>
          </cell>
          <cell r="B361">
            <v>9094056</v>
          </cell>
          <cell r="C361" t="str">
            <v>The Lakes School</v>
          </cell>
          <cell r="D361" t="str">
            <v>North West</v>
          </cell>
          <cell r="E361" t="str">
            <v>North West</v>
          </cell>
          <cell r="F361" t="str">
            <v>Cumbria</v>
          </cell>
          <cell r="G361" t="str">
            <v>Westmorland and Lonsdale</v>
          </cell>
          <cell r="H361" t="str">
            <v>LA23 1HW</v>
          </cell>
          <cell r="I361" t="str">
            <v>Community School</v>
          </cell>
          <cell r="J361" t="str">
            <v>Secondary</v>
          </cell>
          <cell r="K361" t="str">
            <v>Has a sixth form</v>
          </cell>
          <cell r="L361">
            <v>10006749</v>
          </cell>
          <cell r="M361">
            <v>42348</v>
          </cell>
          <cell r="N361">
            <v>42348</v>
          </cell>
          <cell r="O361" t="str">
            <v>Requires Improvement monitoring Visit 1</v>
          </cell>
          <cell r="P361" t="str">
            <v>Schools - S8</v>
          </cell>
          <cell r="Q361" t="str">
            <v>NULL</v>
          </cell>
          <cell r="R361" t="str">
            <v>NULL</v>
          </cell>
          <cell r="S361" t="str">
            <v>NULL</v>
          </cell>
          <cell r="T361" t="str">
            <v>NULL</v>
          </cell>
          <cell r="U361" t="str">
            <v>NULL</v>
          </cell>
          <cell r="V361" t="str">
            <v>NULL</v>
          </cell>
          <cell r="W361" t="str">
            <v>NULL</v>
          </cell>
          <cell r="X361" t="str">
            <v>NULL</v>
          </cell>
          <cell r="Y361" t="str">
            <v>NULL</v>
          </cell>
          <cell r="Z361" t="str">
            <v>NULL</v>
          </cell>
          <cell r="AB361">
            <v>540</v>
          </cell>
          <cell r="AD361">
            <v>3</v>
          </cell>
          <cell r="AE361" t="str">
            <v>NULL</v>
          </cell>
          <cell r="AF361">
            <v>3</v>
          </cell>
          <cell r="AG361">
            <v>3</v>
          </cell>
          <cell r="AH361" t="str">
            <v>NULL</v>
          </cell>
          <cell r="AI361">
            <v>3</v>
          </cell>
          <cell r="AJ361" t="str">
            <v>NULL</v>
          </cell>
          <cell r="AK361">
            <v>9</v>
          </cell>
          <cell r="AL361">
            <v>2</v>
          </cell>
        </row>
        <row r="362">
          <cell r="A362">
            <v>112498</v>
          </cell>
          <cell r="B362">
            <v>8302008</v>
          </cell>
          <cell r="C362" t="str">
            <v>Somerlea Park Junior School</v>
          </cell>
          <cell r="D362" t="str">
            <v>East Midlands</v>
          </cell>
          <cell r="E362" t="str">
            <v>East Midlands</v>
          </cell>
          <cell r="F362" t="str">
            <v>Derbyshire</v>
          </cell>
          <cell r="G362" t="str">
            <v>Amber Valley</v>
          </cell>
          <cell r="H362" t="str">
            <v>DE55 4JE</v>
          </cell>
          <cell r="I362" t="str">
            <v>Community School</v>
          </cell>
          <cell r="J362" t="str">
            <v>Primary</v>
          </cell>
          <cell r="K362" t="str">
            <v>Does not have a sixth form</v>
          </cell>
          <cell r="L362">
            <v>10005931</v>
          </cell>
          <cell r="M362">
            <v>42286</v>
          </cell>
          <cell r="N362">
            <v>42286</v>
          </cell>
          <cell r="O362" t="str">
            <v>Requires Improvement monitoring Visit 1</v>
          </cell>
          <cell r="P362" t="str">
            <v>Schools - S8</v>
          </cell>
          <cell r="Q362" t="str">
            <v>NULL</v>
          </cell>
          <cell r="R362" t="str">
            <v>NULL</v>
          </cell>
          <cell r="S362" t="str">
            <v>NULL</v>
          </cell>
          <cell r="T362" t="str">
            <v>NULL</v>
          </cell>
          <cell r="U362" t="str">
            <v>NULL</v>
          </cell>
          <cell r="V362" t="str">
            <v>NULL</v>
          </cell>
          <cell r="W362" t="str">
            <v>NULL</v>
          </cell>
          <cell r="X362" t="str">
            <v>NULL</v>
          </cell>
          <cell r="Y362" t="str">
            <v>NULL</v>
          </cell>
          <cell r="Z362" t="str">
            <v>NULL</v>
          </cell>
          <cell r="AB362">
            <v>171</v>
          </cell>
          <cell r="AD362">
            <v>3</v>
          </cell>
          <cell r="AE362" t="str">
            <v>NULL</v>
          </cell>
          <cell r="AF362">
            <v>3</v>
          </cell>
          <cell r="AG362">
            <v>3</v>
          </cell>
          <cell r="AH362" t="str">
            <v>NULL</v>
          </cell>
          <cell r="AI362">
            <v>3</v>
          </cell>
          <cell r="AJ362" t="str">
            <v>NULL</v>
          </cell>
          <cell r="AK362">
            <v>9</v>
          </cell>
          <cell r="AL362">
            <v>9</v>
          </cell>
        </row>
        <row r="363">
          <cell r="A363">
            <v>112508</v>
          </cell>
          <cell r="B363">
            <v>8302044</v>
          </cell>
          <cell r="C363" t="str">
            <v>Westhouses Primary School</v>
          </cell>
          <cell r="D363" t="str">
            <v>East Midlands</v>
          </cell>
          <cell r="E363" t="str">
            <v>East Midlands</v>
          </cell>
          <cell r="F363" t="str">
            <v>Derbyshire</v>
          </cell>
          <cell r="G363" t="str">
            <v>Bolsover</v>
          </cell>
          <cell r="H363" t="str">
            <v>DE55 5AF</v>
          </cell>
          <cell r="I363" t="str">
            <v>Community School</v>
          </cell>
          <cell r="J363" t="str">
            <v>Primary</v>
          </cell>
          <cell r="K363" t="str">
            <v>Does not have a sixth form</v>
          </cell>
          <cell r="L363">
            <v>10000569</v>
          </cell>
          <cell r="M363">
            <v>42334</v>
          </cell>
          <cell r="N363">
            <v>42334</v>
          </cell>
          <cell r="O363" t="str">
            <v>Maintained Academy and School Short inspection</v>
          </cell>
          <cell r="P363" t="str">
            <v>Schools - Short inspection</v>
          </cell>
          <cell r="Q363" t="str">
            <v>NULL</v>
          </cell>
          <cell r="R363" t="str">
            <v>NULL</v>
          </cell>
          <cell r="S363" t="str">
            <v>NULL</v>
          </cell>
          <cell r="T363" t="str">
            <v>NULL</v>
          </cell>
          <cell r="U363" t="str">
            <v>NULL</v>
          </cell>
          <cell r="V363" t="str">
            <v>NULL</v>
          </cell>
          <cell r="W363" t="str">
            <v>NULL</v>
          </cell>
          <cell r="X363" t="str">
            <v>Yes</v>
          </cell>
          <cell r="Y363" t="str">
            <v>NULL</v>
          </cell>
          <cell r="Z363" t="str">
            <v>NULL</v>
          </cell>
          <cell r="AB363">
            <v>74</v>
          </cell>
          <cell r="AD363">
            <v>2</v>
          </cell>
          <cell r="AE363" t="str">
            <v>NULL</v>
          </cell>
          <cell r="AF363">
            <v>2</v>
          </cell>
          <cell r="AG363">
            <v>2</v>
          </cell>
          <cell r="AH363" t="str">
            <v>NULL</v>
          </cell>
          <cell r="AI363">
            <v>2</v>
          </cell>
          <cell r="AJ363" t="str">
            <v>NULL</v>
          </cell>
          <cell r="AK363">
            <v>2</v>
          </cell>
          <cell r="AL363">
            <v>9</v>
          </cell>
        </row>
        <row r="364">
          <cell r="A364">
            <v>112542</v>
          </cell>
          <cell r="B364">
            <v>8302093</v>
          </cell>
          <cell r="C364" t="str">
            <v>Eckington Junior School</v>
          </cell>
          <cell r="D364" t="str">
            <v>East Midlands</v>
          </cell>
          <cell r="E364" t="str">
            <v>East Midlands</v>
          </cell>
          <cell r="F364" t="str">
            <v>Derbyshire</v>
          </cell>
          <cell r="G364" t="str">
            <v>North East Derbyshire</v>
          </cell>
          <cell r="H364" t="str">
            <v>S21 4FL</v>
          </cell>
          <cell r="I364" t="str">
            <v>Community School</v>
          </cell>
          <cell r="J364" t="str">
            <v>Primary</v>
          </cell>
          <cell r="K364" t="str">
            <v>Does not have a sixth form</v>
          </cell>
          <cell r="L364">
            <v>10005957</v>
          </cell>
          <cell r="M364">
            <v>42348</v>
          </cell>
          <cell r="N364">
            <v>42348</v>
          </cell>
          <cell r="O364" t="str">
            <v>Requires Improvement monitoring Visit 1</v>
          </cell>
          <cell r="P364" t="str">
            <v>Schools - S8</v>
          </cell>
          <cell r="Q364" t="str">
            <v>NULL</v>
          </cell>
          <cell r="R364" t="str">
            <v>NULL</v>
          </cell>
          <cell r="S364" t="str">
            <v>NULL</v>
          </cell>
          <cell r="T364" t="str">
            <v>NULL</v>
          </cell>
          <cell r="U364" t="str">
            <v>NULL</v>
          </cell>
          <cell r="V364" t="str">
            <v>NULL</v>
          </cell>
          <cell r="W364" t="str">
            <v>NULL</v>
          </cell>
          <cell r="X364" t="str">
            <v>NULL</v>
          </cell>
          <cell r="Y364" t="str">
            <v>NULL</v>
          </cell>
          <cell r="Z364" t="str">
            <v>NULL</v>
          </cell>
          <cell r="AB364">
            <v>159</v>
          </cell>
          <cell r="AD364">
            <v>3</v>
          </cell>
          <cell r="AE364" t="str">
            <v>NULL</v>
          </cell>
          <cell r="AF364">
            <v>3</v>
          </cell>
          <cell r="AG364">
            <v>3</v>
          </cell>
          <cell r="AH364" t="str">
            <v>NULL</v>
          </cell>
          <cell r="AI364">
            <v>3</v>
          </cell>
          <cell r="AJ364" t="str">
            <v>NULL</v>
          </cell>
          <cell r="AK364">
            <v>9</v>
          </cell>
          <cell r="AL364">
            <v>9</v>
          </cell>
        </row>
        <row r="365">
          <cell r="A365">
            <v>112557</v>
          </cell>
          <cell r="B365">
            <v>8302118</v>
          </cell>
          <cell r="C365" t="str">
            <v>Heanor Langley Infant School</v>
          </cell>
          <cell r="D365" t="str">
            <v>East Midlands</v>
          </cell>
          <cell r="E365" t="str">
            <v>East Midlands</v>
          </cell>
          <cell r="F365" t="str">
            <v>Derbyshire</v>
          </cell>
          <cell r="G365" t="str">
            <v>Amber Valley</v>
          </cell>
          <cell r="H365" t="str">
            <v>DE75 7HJ</v>
          </cell>
          <cell r="I365" t="str">
            <v>Community School</v>
          </cell>
          <cell r="J365" t="str">
            <v>Primary</v>
          </cell>
          <cell r="K365" t="str">
            <v>Does not have a sixth form</v>
          </cell>
          <cell r="L365">
            <v>10005932</v>
          </cell>
          <cell r="M365">
            <v>42278</v>
          </cell>
          <cell r="N365">
            <v>42278</v>
          </cell>
          <cell r="O365" t="str">
            <v>Requires Improvement monitoring Visit 1</v>
          </cell>
          <cell r="P365" t="str">
            <v>Schools - S8</v>
          </cell>
          <cell r="Q365" t="str">
            <v>NULL</v>
          </cell>
          <cell r="R365" t="str">
            <v>NULL</v>
          </cell>
          <cell r="S365" t="str">
            <v>NULL</v>
          </cell>
          <cell r="T365" t="str">
            <v>NULL</v>
          </cell>
          <cell r="U365" t="str">
            <v>NULL</v>
          </cell>
          <cell r="V365" t="str">
            <v>NULL</v>
          </cell>
          <cell r="W365" t="str">
            <v>NULL</v>
          </cell>
          <cell r="X365" t="str">
            <v>NULL</v>
          </cell>
          <cell r="Y365" t="str">
            <v>NULL</v>
          </cell>
          <cell r="Z365" t="str">
            <v>NULL</v>
          </cell>
          <cell r="AB365">
            <v>157</v>
          </cell>
          <cell r="AD365">
            <v>3</v>
          </cell>
          <cell r="AE365" t="str">
            <v>NULL</v>
          </cell>
          <cell r="AF365">
            <v>3</v>
          </cell>
          <cell r="AG365">
            <v>3</v>
          </cell>
          <cell r="AH365" t="str">
            <v>NULL</v>
          </cell>
          <cell r="AI365">
            <v>3</v>
          </cell>
          <cell r="AJ365" t="str">
            <v>NULL</v>
          </cell>
          <cell r="AK365">
            <v>2</v>
          </cell>
          <cell r="AL365">
            <v>9</v>
          </cell>
        </row>
        <row r="366">
          <cell r="A366">
            <v>112569</v>
          </cell>
          <cell r="B366">
            <v>8302138</v>
          </cell>
          <cell r="C366" t="str">
            <v>Cotmanhay Junior School</v>
          </cell>
          <cell r="D366" t="str">
            <v>East Midlands</v>
          </cell>
          <cell r="E366" t="str">
            <v>East Midlands</v>
          </cell>
          <cell r="F366" t="str">
            <v>Derbyshire</v>
          </cell>
          <cell r="G366" t="str">
            <v>Erewash</v>
          </cell>
          <cell r="H366" t="str">
            <v>DE7 8RR</v>
          </cell>
          <cell r="I366" t="str">
            <v>Community School</v>
          </cell>
          <cell r="J366" t="str">
            <v>Primary</v>
          </cell>
          <cell r="K366" t="str">
            <v>Does not have a sixth form</v>
          </cell>
          <cell r="L366">
            <v>10001847</v>
          </cell>
          <cell r="M366">
            <v>42339</v>
          </cell>
          <cell r="N366">
            <v>42340</v>
          </cell>
          <cell r="O366" t="str">
            <v>Requires Improvement S5 Reinspection Visit 1</v>
          </cell>
          <cell r="P366" t="str">
            <v>Schools - S5</v>
          </cell>
          <cell r="Q366" t="str">
            <v>NULL</v>
          </cell>
          <cell r="R366">
            <v>2</v>
          </cell>
          <cell r="S366" t="str">
            <v>NULL</v>
          </cell>
          <cell r="T366">
            <v>2</v>
          </cell>
          <cell r="U366">
            <v>2</v>
          </cell>
          <cell r="V366">
            <v>2</v>
          </cell>
          <cell r="W366">
            <v>2</v>
          </cell>
          <cell r="X366" t="str">
            <v>Yes</v>
          </cell>
          <cell r="Y366" t="str">
            <v>NULL</v>
          </cell>
          <cell r="Z366" t="str">
            <v>NULL</v>
          </cell>
          <cell r="AB366">
            <v>229</v>
          </cell>
          <cell r="AD366">
            <v>3</v>
          </cell>
          <cell r="AE366" t="str">
            <v>NULL</v>
          </cell>
          <cell r="AF366">
            <v>3</v>
          </cell>
          <cell r="AG366">
            <v>3</v>
          </cell>
          <cell r="AH366" t="str">
            <v>NULL</v>
          </cell>
          <cell r="AI366">
            <v>3</v>
          </cell>
          <cell r="AJ366" t="str">
            <v>NULL</v>
          </cell>
          <cell r="AK366" t="str">
            <v>NULL</v>
          </cell>
          <cell r="AL366" t="str">
            <v>NULL</v>
          </cell>
        </row>
        <row r="367">
          <cell r="A367">
            <v>112611</v>
          </cell>
          <cell r="B367">
            <v>8302201</v>
          </cell>
          <cell r="C367" t="str">
            <v>Ripley Junior School</v>
          </cell>
          <cell r="D367" t="str">
            <v>East Midlands</v>
          </cell>
          <cell r="E367" t="str">
            <v>East Midlands</v>
          </cell>
          <cell r="F367" t="str">
            <v>Derbyshire</v>
          </cell>
          <cell r="G367" t="str">
            <v>Amber Valley</v>
          </cell>
          <cell r="H367" t="str">
            <v>DE5 3PN</v>
          </cell>
          <cell r="I367" t="str">
            <v>Community School</v>
          </cell>
          <cell r="J367" t="str">
            <v>Primary</v>
          </cell>
          <cell r="K367" t="str">
            <v>Does not have a sixth form</v>
          </cell>
          <cell r="L367">
            <v>10001845</v>
          </cell>
          <cell r="M367">
            <v>42311</v>
          </cell>
          <cell r="N367">
            <v>42312</v>
          </cell>
          <cell r="O367" t="str">
            <v>Requires Improvement S5 Reinspection Visit 1</v>
          </cell>
          <cell r="P367" t="str">
            <v>Schools - S5</v>
          </cell>
          <cell r="Q367" t="str">
            <v>NULL</v>
          </cell>
          <cell r="R367">
            <v>3</v>
          </cell>
          <cell r="S367" t="str">
            <v>NULL</v>
          </cell>
          <cell r="T367">
            <v>3</v>
          </cell>
          <cell r="U367">
            <v>3</v>
          </cell>
          <cell r="V367">
            <v>2</v>
          </cell>
          <cell r="W367">
            <v>3</v>
          </cell>
          <cell r="X367" t="str">
            <v>Yes</v>
          </cell>
          <cell r="Y367" t="str">
            <v>NULL</v>
          </cell>
          <cell r="Z367" t="str">
            <v>NULL</v>
          </cell>
          <cell r="AB367">
            <v>274</v>
          </cell>
          <cell r="AD367">
            <v>3</v>
          </cell>
          <cell r="AE367" t="str">
            <v>NULL</v>
          </cell>
          <cell r="AF367">
            <v>3</v>
          </cell>
          <cell r="AG367">
            <v>3</v>
          </cell>
          <cell r="AH367" t="str">
            <v>NULL</v>
          </cell>
          <cell r="AI367">
            <v>2</v>
          </cell>
          <cell r="AJ367" t="str">
            <v>NULL</v>
          </cell>
          <cell r="AK367" t="str">
            <v>NULL</v>
          </cell>
          <cell r="AL367" t="str">
            <v>NULL</v>
          </cell>
        </row>
        <row r="368">
          <cell r="A368">
            <v>112650</v>
          </cell>
          <cell r="B368">
            <v>8302272</v>
          </cell>
          <cell r="C368" t="str">
            <v>Hodthorpe Primary School</v>
          </cell>
          <cell r="D368" t="str">
            <v>East Midlands</v>
          </cell>
          <cell r="E368" t="str">
            <v>East Midlands</v>
          </cell>
          <cell r="F368" t="str">
            <v>Derbyshire</v>
          </cell>
          <cell r="G368" t="str">
            <v>Bolsover</v>
          </cell>
          <cell r="H368" t="str">
            <v>S80 4UT</v>
          </cell>
          <cell r="I368" t="str">
            <v>Community School</v>
          </cell>
          <cell r="J368" t="str">
            <v>Primary</v>
          </cell>
          <cell r="K368" t="str">
            <v>Does not have a sixth form</v>
          </cell>
          <cell r="L368">
            <v>10005658</v>
          </cell>
          <cell r="M368">
            <v>42276</v>
          </cell>
          <cell r="N368">
            <v>42276</v>
          </cell>
          <cell r="O368" t="str">
            <v>Maintained Academy and School Short inspection</v>
          </cell>
          <cell r="P368" t="str">
            <v>Schools - Short inspection</v>
          </cell>
          <cell r="Q368" t="str">
            <v>NULL</v>
          </cell>
          <cell r="R368" t="str">
            <v>NULL</v>
          </cell>
          <cell r="S368" t="str">
            <v>NULL</v>
          </cell>
          <cell r="T368" t="str">
            <v>NULL</v>
          </cell>
          <cell r="U368" t="str">
            <v>NULL</v>
          </cell>
          <cell r="V368" t="str">
            <v>NULL</v>
          </cell>
          <cell r="W368" t="str">
            <v>NULL</v>
          </cell>
          <cell r="X368" t="str">
            <v>Yes</v>
          </cell>
          <cell r="Y368" t="str">
            <v>NULL</v>
          </cell>
          <cell r="Z368" t="str">
            <v>NULL</v>
          </cell>
          <cell r="AB368">
            <v>88</v>
          </cell>
          <cell r="AD368">
            <v>2</v>
          </cell>
          <cell r="AE368" t="str">
            <v>NULL</v>
          </cell>
          <cell r="AF368">
            <v>2</v>
          </cell>
          <cell r="AG368">
            <v>2</v>
          </cell>
          <cell r="AH368" t="str">
            <v>NULL</v>
          </cell>
          <cell r="AI368">
            <v>2</v>
          </cell>
          <cell r="AJ368" t="str">
            <v>NULL</v>
          </cell>
          <cell r="AK368">
            <v>1</v>
          </cell>
          <cell r="AL368">
            <v>9</v>
          </cell>
        </row>
        <row r="369">
          <cell r="A369">
            <v>112671</v>
          </cell>
          <cell r="B369">
            <v>8302299</v>
          </cell>
          <cell r="C369" t="str">
            <v>William Rhodes Primary School</v>
          </cell>
          <cell r="D369" t="str">
            <v>East Midlands</v>
          </cell>
          <cell r="E369" t="str">
            <v>East Midlands</v>
          </cell>
          <cell r="F369" t="str">
            <v>Derbyshire</v>
          </cell>
          <cell r="G369" t="str">
            <v>Chesterfield</v>
          </cell>
          <cell r="H369" t="str">
            <v>S40 2NR</v>
          </cell>
          <cell r="I369" t="str">
            <v>Community School</v>
          </cell>
          <cell r="J369" t="str">
            <v>Primary</v>
          </cell>
          <cell r="K369" t="str">
            <v>Does not have a sixth form</v>
          </cell>
          <cell r="L369">
            <v>10001848</v>
          </cell>
          <cell r="M369">
            <v>42312</v>
          </cell>
          <cell r="N369">
            <v>42313</v>
          </cell>
          <cell r="O369" t="str">
            <v>Requires Improvement S5 Reinspection Visit 1</v>
          </cell>
          <cell r="P369" t="str">
            <v>Schools - S5</v>
          </cell>
          <cell r="Q369" t="str">
            <v>NULL</v>
          </cell>
          <cell r="R369">
            <v>3</v>
          </cell>
          <cell r="S369" t="str">
            <v>NULL</v>
          </cell>
          <cell r="T369">
            <v>3</v>
          </cell>
          <cell r="U369">
            <v>3</v>
          </cell>
          <cell r="V369">
            <v>3</v>
          </cell>
          <cell r="W369">
            <v>3</v>
          </cell>
          <cell r="X369" t="str">
            <v>Yes</v>
          </cell>
          <cell r="Y369">
            <v>2</v>
          </cell>
          <cell r="Z369" t="str">
            <v>NULL</v>
          </cell>
          <cell r="AB369">
            <v>198</v>
          </cell>
          <cell r="AD369">
            <v>3</v>
          </cell>
          <cell r="AE369" t="str">
            <v>NULL</v>
          </cell>
          <cell r="AF369">
            <v>3</v>
          </cell>
          <cell r="AG369">
            <v>3</v>
          </cell>
          <cell r="AH369" t="str">
            <v>NULL</v>
          </cell>
          <cell r="AI369">
            <v>3</v>
          </cell>
          <cell r="AJ369" t="str">
            <v>NULL</v>
          </cell>
          <cell r="AK369" t="str">
            <v>NULL</v>
          </cell>
          <cell r="AL369" t="str">
            <v>NULL</v>
          </cell>
        </row>
        <row r="370">
          <cell r="A370">
            <v>112706</v>
          </cell>
          <cell r="B370">
            <v>8302373</v>
          </cell>
          <cell r="C370" t="str">
            <v>Simmondley Primary School</v>
          </cell>
          <cell r="D370" t="str">
            <v>East Midlands</v>
          </cell>
          <cell r="E370" t="str">
            <v>East Midlands</v>
          </cell>
          <cell r="F370" t="str">
            <v>Derbyshire</v>
          </cell>
          <cell r="G370" t="str">
            <v>High Peak</v>
          </cell>
          <cell r="H370" t="str">
            <v>SK13 6NN</v>
          </cell>
          <cell r="I370" t="str">
            <v>Community School</v>
          </cell>
          <cell r="J370" t="str">
            <v>Primary</v>
          </cell>
          <cell r="K370" t="str">
            <v>Does not have a sixth form</v>
          </cell>
          <cell r="L370">
            <v>10001846</v>
          </cell>
          <cell r="M370">
            <v>42353</v>
          </cell>
          <cell r="N370">
            <v>42354</v>
          </cell>
          <cell r="O370" t="str">
            <v>Requires Improvement S5 Reinspection Visit 1</v>
          </cell>
          <cell r="P370" t="str">
            <v>Schools - S5</v>
          </cell>
          <cell r="Q370" t="str">
            <v>NULL</v>
          </cell>
          <cell r="R370">
            <v>2</v>
          </cell>
          <cell r="S370" t="str">
            <v>NULL</v>
          </cell>
          <cell r="T370">
            <v>2</v>
          </cell>
          <cell r="U370">
            <v>2</v>
          </cell>
          <cell r="V370">
            <v>2</v>
          </cell>
          <cell r="W370">
            <v>2</v>
          </cell>
          <cell r="X370" t="str">
            <v>Yes</v>
          </cell>
          <cell r="Y370">
            <v>2</v>
          </cell>
          <cell r="Z370" t="str">
            <v>NULL</v>
          </cell>
          <cell r="AB370">
            <v>262</v>
          </cell>
          <cell r="AD370">
            <v>3</v>
          </cell>
          <cell r="AE370" t="str">
            <v>NULL</v>
          </cell>
          <cell r="AF370">
            <v>3</v>
          </cell>
          <cell r="AG370">
            <v>3</v>
          </cell>
          <cell r="AH370" t="str">
            <v>NULL</v>
          </cell>
          <cell r="AI370">
            <v>3</v>
          </cell>
          <cell r="AJ370" t="str">
            <v>NULL</v>
          </cell>
          <cell r="AK370" t="str">
            <v>NULL</v>
          </cell>
          <cell r="AL370" t="str">
            <v>NULL</v>
          </cell>
        </row>
        <row r="371">
          <cell r="A371">
            <v>112725</v>
          </cell>
          <cell r="B371">
            <v>8312420</v>
          </cell>
          <cell r="C371" t="str">
            <v>Osmaston Primary School</v>
          </cell>
          <cell r="D371" t="str">
            <v>East Midlands</v>
          </cell>
          <cell r="E371" t="str">
            <v>East Midlands</v>
          </cell>
          <cell r="F371" t="str">
            <v>Derby</v>
          </cell>
          <cell r="G371" t="str">
            <v>Derby South</v>
          </cell>
          <cell r="H371" t="str">
            <v>DE24 8FT</v>
          </cell>
          <cell r="I371" t="str">
            <v>Community School</v>
          </cell>
          <cell r="J371" t="str">
            <v>Primary</v>
          </cell>
          <cell r="K371" t="str">
            <v>Does not have a sixth form</v>
          </cell>
          <cell r="L371">
            <v>10005929</v>
          </cell>
          <cell r="M371">
            <v>42286</v>
          </cell>
          <cell r="N371">
            <v>42286</v>
          </cell>
          <cell r="O371" t="str">
            <v>Requires Improvement monitoring Visit 1</v>
          </cell>
          <cell r="P371" t="str">
            <v>Schools - S8</v>
          </cell>
          <cell r="Q371" t="str">
            <v>NULL</v>
          </cell>
          <cell r="R371" t="str">
            <v>NULL</v>
          </cell>
          <cell r="S371" t="str">
            <v>NULL</v>
          </cell>
          <cell r="T371" t="str">
            <v>NULL</v>
          </cell>
          <cell r="U371" t="str">
            <v>NULL</v>
          </cell>
          <cell r="V371" t="str">
            <v>NULL</v>
          </cell>
          <cell r="W371" t="str">
            <v>NULL</v>
          </cell>
          <cell r="X371" t="str">
            <v>NULL</v>
          </cell>
          <cell r="Y371" t="str">
            <v>NULL</v>
          </cell>
          <cell r="Z371" t="str">
            <v>NULL</v>
          </cell>
          <cell r="AB371">
            <v>584</v>
          </cell>
          <cell r="AD371">
            <v>3</v>
          </cell>
          <cell r="AE371" t="str">
            <v>NULL</v>
          </cell>
          <cell r="AF371">
            <v>3</v>
          </cell>
          <cell r="AG371">
            <v>3</v>
          </cell>
          <cell r="AH371" t="str">
            <v>NULL</v>
          </cell>
          <cell r="AI371">
            <v>3</v>
          </cell>
          <cell r="AJ371" t="str">
            <v>NULL</v>
          </cell>
          <cell r="AK371">
            <v>2</v>
          </cell>
          <cell r="AL371">
            <v>9</v>
          </cell>
        </row>
        <row r="372">
          <cell r="A372">
            <v>112738</v>
          </cell>
          <cell r="B372">
            <v>8312434</v>
          </cell>
          <cell r="C372" t="str">
            <v>Lakeside Community Primary School</v>
          </cell>
          <cell r="D372" t="str">
            <v>East Midlands</v>
          </cell>
          <cell r="E372" t="str">
            <v>East Midlands</v>
          </cell>
          <cell r="F372" t="str">
            <v>Derby</v>
          </cell>
          <cell r="G372" t="str">
            <v>Derby South</v>
          </cell>
          <cell r="H372" t="str">
            <v>DE24 8UY</v>
          </cell>
          <cell r="I372" t="str">
            <v>Community School</v>
          </cell>
          <cell r="J372" t="str">
            <v>Primary</v>
          </cell>
          <cell r="K372" t="str">
            <v>Does not have a sixth form</v>
          </cell>
          <cell r="L372">
            <v>10001866</v>
          </cell>
          <cell r="M372">
            <v>42298</v>
          </cell>
          <cell r="N372">
            <v>42299</v>
          </cell>
          <cell r="O372" t="str">
            <v>Requires Improvement S5 Reinspection Visit 1</v>
          </cell>
          <cell r="P372" t="str">
            <v>Schools - S5</v>
          </cell>
          <cell r="Q372" t="str">
            <v>NULL</v>
          </cell>
          <cell r="R372">
            <v>3</v>
          </cell>
          <cell r="S372" t="str">
            <v>NULL</v>
          </cell>
          <cell r="T372">
            <v>3</v>
          </cell>
          <cell r="U372">
            <v>3</v>
          </cell>
          <cell r="V372">
            <v>2</v>
          </cell>
          <cell r="W372">
            <v>3</v>
          </cell>
          <cell r="X372" t="str">
            <v>Yes</v>
          </cell>
          <cell r="Y372">
            <v>3</v>
          </cell>
          <cell r="Z372" t="str">
            <v>NULL</v>
          </cell>
          <cell r="AB372">
            <v>572</v>
          </cell>
          <cell r="AD372">
            <v>3</v>
          </cell>
          <cell r="AE372" t="str">
            <v>NULL</v>
          </cell>
          <cell r="AF372">
            <v>3</v>
          </cell>
          <cell r="AG372">
            <v>3</v>
          </cell>
          <cell r="AH372" t="str">
            <v>NULL</v>
          </cell>
          <cell r="AI372">
            <v>3</v>
          </cell>
          <cell r="AJ372" t="str">
            <v>NULL</v>
          </cell>
          <cell r="AK372" t="str">
            <v>NULL</v>
          </cell>
          <cell r="AL372" t="str">
            <v>NULL</v>
          </cell>
        </row>
        <row r="373">
          <cell r="A373">
            <v>112744</v>
          </cell>
          <cell r="B373">
            <v>8312443</v>
          </cell>
          <cell r="C373" t="str">
            <v>Alvaston Infant and Nursery School</v>
          </cell>
          <cell r="D373" t="str">
            <v>East Midlands</v>
          </cell>
          <cell r="E373" t="str">
            <v>East Midlands</v>
          </cell>
          <cell r="F373" t="str">
            <v>Derby</v>
          </cell>
          <cell r="G373" t="str">
            <v>Derby South</v>
          </cell>
          <cell r="H373" t="str">
            <v>DE24 0PU</v>
          </cell>
          <cell r="I373" t="str">
            <v>Community School</v>
          </cell>
          <cell r="J373" t="str">
            <v>Primary</v>
          </cell>
          <cell r="K373" t="str">
            <v>Does not have a sixth form</v>
          </cell>
          <cell r="L373">
            <v>10005928</v>
          </cell>
          <cell r="M373">
            <v>42289</v>
          </cell>
          <cell r="N373">
            <v>42289</v>
          </cell>
          <cell r="O373" t="str">
            <v>Requires Improvement monitoring Visit 1</v>
          </cell>
          <cell r="P373" t="str">
            <v>Schools - S8</v>
          </cell>
          <cell r="Q373" t="str">
            <v>NULL</v>
          </cell>
          <cell r="R373" t="str">
            <v>NULL</v>
          </cell>
          <cell r="S373" t="str">
            <v>NULL</v>
          </cell>
          <cell r="T373" t="str">
            <v>NULL</v>
          </cell>
          <cell r="U373" t="str">
            <v>NULL</v>
          </cell>
          <cell r="V373" t="str">
            <v>NULL</v>
          </cell>
          <cell r="W373" t="str">
            <v>NULL</v>
          </cell>
          <cell r="X373" t="str">
            <v>NULL</v>
          </cell>
          <cell r="Y373" t="str">
            <v>NULL</v>
          </cell>
          <cell r="Z373" t="str">
            <v>NULL</v>
          </cell>
          <cell r="AB373">
            <v>302</v>
          </cell>
          <cell r="AD373">
            <v>3</v>
          </cell>
          <cell r="AE373" t="str">
            <v>NULL</v>
          </cell>
          <cell r="AF373">
            <v>3</v>
          </cell>
          <cell r="AG373">
            <v>3</v>
          </cell>
          <cell r="AH373" t="str">
            <v>NULL</v>
          </cell>
          <cell r="AI373">
            <v>3</v>
          </cell>
          <cell r="AJ373" t="str">
            <v>NULL</v>
          </cell>
          <cell r="AK373">
            <v>3</v>
          </cell>
          <cell r="AL373">
            <v>9</v>
          </cell>
        </row>
        <row r="374">
          <cell r="A374">
            <v>112763</v>
          </cell>
          <cell r="B374">
            <v>8312467</v>
          </cell>
          <cell r="C374" t="str">
            <v>Chaddesden Park Primary School</v>
          </cell>
          <cell r="D374" t="str">
            <v>East Midlands</v>
          </cell>
          <cell r="E374" t="str">
            <v>East Midlands</v>
          </cell>
          <cell r="F374" t="str">
            <v>Derby</v>
          </cell>
          <cell r="G374" t="str">
            <v>Derby North</v>
          </cell>
          <cell r="H374" t="str">
            <v>DE21 6LF</v>
          </cell>
          <cell r="I374" t="str">
            <v>Community School</v>
          </cell>
          <cell r="J374" t="str">
            <v>Primary</v>
          </cell>
          <cell r="K374" t="str">
            <v>Does not have a sixth form</v>
          </cell>
          <cell r="L374">
            <v>10001864</v>
          </cell>
          <cell r="M374">
            <v>42340</v>
          </cell>
          <cell r="N374">
            <v>42341</v>
          </cell>
          <cell r="O374" t="str">
            <v>Requires Improvement S5 Reinspection Visit 1</v>
          </cell>
          <cell r="P374" t="str">
            <v>Schools - S5</v>
          </cell>
          <cell r="Q374" t="str">
            <v>NULL</v>
          </cell>
          <cell r="R374">
            <v>2</v>
          </cell>
          <cell r="S374" t="str">
            <v>NULL</v>
          </cell>
          <cell r="T374">
            <v>2</v>
          </cell>
          <cell r="U374">
            <v>2</v>
          </cell>
          <cell r="V374">
            <v>2</v>
          </cell>
          <cell r="W374">
            <v>2</v>
          </cell>
          <cell r="X374" t="str">
            <v>Yes</v>
          </cell>
          <cell r="Y374">
            <v>2</v>
          </cell>
          <cell r="Z374" t="str">
            <v>NULL</v>
          </cell>
          <cell r="AB374">
            <v>378</v>
          </cell>
          <cell r="AD374">
            <v>3</v>
          </cell>
          <cell r="AE374" t="str">
            <v>NULL</v>
          </cell>
          <cell r="AF374">
            <v>3</v>
          </cell>
          <cell r="AG374">
            <v>3</v>
          </cell>
          <cell r="AH374" t="str">
            <v>NULL</v>
          </cell>
          <cell r="AI374">
            <v>3</v>
          </cell>
          <cell r="AJ374" t="str">
            <v>NULL</v>
          </cell>
          <cell r="AK374" t="str">
            <v>NULL</v>
          </cell>
          <cell r="AL374" t="str">
            <v>NULL</v>
          </cell>
        </row>
        <row r="375">
          <cell r="A375">
            <v>112777</v>
          </cell>
          <cell r="B375">
            <v>8302517</v>
          </cell>
          <cell r="C375" t="str">
            <v>Dunston Primary and Nursery School</v>
          </cell>
          <cell r="D375" t="str">
            <v>East Midlands</v>
          </cell>
          <cell r="E375" t="str">
            <v>East Midlands</v>
          </cell>
          <cell r="F375" t="str">
            <v>Derbyshire</v>
          </cell>
          <cell r="G375" t="str">
            <v>Chesterfield</v>
          </cell>
          <cell r="H375" t="str">
            <v>S41 8EY</v>
          </cell>
          <cell r="I375" t="str">
            <v>Community School</v>
          </cell>
          <cell r="J375" t="str">
            <v>Primary</v>
          </cell>
          <cell r="K375" t="str">
            <v>Does not have a sixth form</v>
          </cell>
          <cell r="L375">
            <v>10005959</v>
          </cell>
          <cell r="M375">
            <v>42321</v>
          </cell>
          <cell r="N375">
            <v>42321</v>
          </cell>
          <cell r="O375" t="str">
            <v>Requires Improvement monitoring Visit 1</v>
          </cell>
          <cell r="P375" t="str">
            <v>Schools - S8</v>
          </cell>
          <cell r="Q375" t="str">
            <v>NULL</v>
          </cell>
          <cell r="R375" t="str">
            <v>NULL</v>
          </cell>
          <cell r="S375" t="str">
            <v>NULL</v>
          </cell>
          <cell r="T375" t="str">
            <v>NULL</v>
          </cell>
          <cell r="U375" t="str">
            <v>NULL</v>
          </cell>
          <cell r="V375" t="str">
            <v>NULL</v>
          </cell>
          <cell r="W375" t="str">
            <v>NULL</v>
          </cell>
          <cell r="X375" t="str">
            <v>NULL</v>
          </cell>
          <cell r="Y375" t="str">
            <v>NULL</v>
          </cell>
          <cell r="Z375" t="str">
            <v>NULL</v>
          </cell>
          <cell r="AB375">
            <v>279</v>
          </cell>
          <cell r="AD375">
            <v>3</v>
          </cell>
          <cell r="AE375" t="str">
            <v>NULL</v>
          </cell>
          <cell r="AF375">
            <v>2</v>
          </cell>
          <cell r="AG375">
            <v>2</v>
          </cell>
          <cell r="AH375" t="str">
            <v>NULL</v>
          </cell>
          <cell r="AI375">
            <v>3</v>
          </cell>
          <cell r="AJ375" t="str">
            <v>NULL</v>
          </cell>
          <cell r="AK375">
            <v>2</v>
          </cell>
          <cell r="AL375">
            <v>9</v>
          </cell>
        </row>
        <row r="376">
          <cell r="A376">
            <v>112790</v>
          </cell>
          <cell r="B376">
            <v>8312627</v>
          </cell>
          <cell r="C376" t="str">
            <v>Mickleover Primary School</v>
          </cell>
          <cell r="D376" t="str">
            <v>East Midlands</v>
          </cell>
          <cell r="E376" t="str">
            <v>East Midlands</v>
          </cell>
          <cell r="F376" t="str">
            <v>Derby</v>
          </cell>
          <cell r="G376" t="str">
            <v>Derby North</v>
          </cell>
          <cell r="H376" t="str">
            <v>DE3 0EY</v>
          </cell>
          <cell r="I376" t="str">
            <v>Community School</v>
          </cell>
          <cell r="J376" t="str">
            <v>Primary</v>
          </cell>
          <cell r="K376" t="str">
            <v>Does not have a sixth form</v>
          </cell>
          <cell r="L376">
            <v>10006623</v>
          </cell>
          <cell r="M376">
            <v>42283</v>
          </cell>
          <cell r="N376">
            <v>42283</v>
          </cell>
          <cell r="O376" t="str">
            <v>S8 No Formal Designation Visit</v>
          </cell>
          <cell r="P376" t="str">
            <v>Schools - S8</v>
          </cell>
          <cell r="Q376" t="str">
            <v>NULL</v>
          </cell>
          <cell r="R376" t="str">
            <v>NULL</v>
          </cell>
          <cell r="S376" t="str">
            <v>NULL</v>
          </cell>
          <cell r="T376" t="str">
            <v>NULL</v>
          </cell>
          <cell r="U376" t="str">
            <v>NULL</v>
          </cell>
          <cell r="V376" t="str">
            <v>NULL</v>
          </cell>
          <cell r="W376" t="str">
            <v>NULL</v>
          </cell>
          <cell r="X376" t="str">
            <v>Met</v>
          </cell>
          <cell r="Y376" t="str">
            <v>NULL</v>
          </cell>
          <cell r="Z376" t="str">
            <v>NULL</v>
          </cell>
          <cell r="AB376">
            <v>392</v>
          </cell>
          <cell r="AD376">
            <v>2</v>
          </cell>
          <cell r="AE376" t="str">
            <v>NULL</v>
          </cell>
          <cell r="AF376">
            <v>2</v>
          </cell>
          <cell r="AG376">
            <v>2</v>
          </cell>
          <cell r="AH376" t="str">
            <v>NULL</v>
          </cell>
          <cell r="AI376">
            <v>2</v>
          </cell>
          <cell r="AJ376" t="str">
            <v>NULL</v>
          </cell>
          <cell r="AK376" t="str">
            <v>NULL</v>
          </cell>
          <cell r="AL376" t="str">
            <v>NULL</v>
          </cell>
        </row>
        <row r="377">
          <cell r="A377">
            <v>112793</v>
          </cell>
          <cell r="B377">
            <v>8302630</v>
          </cell>
          <cell r="C377" t="str">
            <v>Whaley Thorns Primary School</v>
          </cell>
          <cell r="D377" t="str">
            <v>East Midlands</v>
          </cell>
          <cell r="E377" t="str">
            <v>East Midlands</v>
          </cell>
          <cell r="F377" t="str">
            <v>Derbyshire</v>
          </cell>
          <cell r="G377" t="str">
            <v>Bolsover</v>
          </cell>
          <cell r="H377" t="str">
            <v>NG20 9HB</v>
          </cell>
          <cell r="I377" t="str">
            <v>Community School</v>
          </cell>
          <cell r="J377" t="str">
            <v>Primary</v>
          </cell>
          <cell r="K377" t="str">
            <v>Does not have a sixth form</v>
          </cell>
          <cell r="L377">
            <v>10005640</v>
          </cell>
          <cell r="M377">
            <v>42290</v>
          </cell>
          <cell r="N377">
            <v>42291</v>
          </cell>
          <cell r="O377" t="str">
            <v>Maintained Academy and School Short inspection</v>
          </cell>
          <cell r="P377" t="str">
            <v>Schools - S5</v>
          </cell>
          <cell r="Q377" t="str">
            <v>NULL</v>
          </cell>
          <cell r="R377">
            <v>3</v>
          </cell>
          <cell r="S377" t="str">
            <v>NULL</v>
          </cell>
          <cell r="T377">
            <v>3</v>
          </cell>
          <cell r="U377">
            <v>3</v>
          </cell>
          <cell r="V377">
            <v>3</v>
          </cell>
          <cell r="W377">
            <v>3</v>
          </cell>
          <cell r="X377" t="str">
            <v>Yes</v>
          </cell>
          <cell r="Y377">
            <v>3</v>
          </cell>
          <cell r="Z377" t="str">
            <v>NULL</v>
          </cell>
          <cell r="AB377">
            <v>151</v>
          </cell>
          <cell r="AD377">
            <v>2</v>
          </cell>
          <cell r="AE377" t="str">
            <v>NULL</v>
          </cell>
          <cell r="AF377">
            <v>2</v>
          </cell>
          <cell r="AG377">
            <v>2</v>
          </cell>
          <cell r="AH377" t="str">
            <v>NULL</v>
          </cell>
          <cell r="AI377">
            <v>2</v>
          </cell>
          <cell r="AJ377" t="str">
            <v>NULL</v>
          </cell>
          <cell r="AK377">
            <v>2</v>
          </cell>
          <cell r="AL377">
            <v>9</v>
          </cell>
        </row>
        <row r="378">
          <cell r="A378">
            <v>112818</v>
          </cell>
          <cell r="B378">
            <v>8303036</v>
          </cell>
          <cell r="C378" t="str">
            <v>St James' CofE Controlled Primary School</v>
          </cell>
          <cell r="D378" t="str">
            <v>East Midlands</v>
          </cell>
          <cell r="E378" t="str">
            <v>East Midlands</v>
          </cell>
          <cell r="F378" t="str">
            <v>Derbyshire</v>
          </cell>
          <cell r="G378" t="str">
            <v>High Peak</v>
          </cell>
          <cell r="H378" t="str">
            <v>SK13 8EF</v>
          </cell>
          <cell r="I378" t="str">
            <v>Voluntary Controlled School</v>
          </cell>
          <cell r="J378" t="str">
            <v>Primary</v>
          </cell>
          <cell r="K378" t="str">
            <v>Does not have a sixth form</v>
          </cell>
          <cell r="L378">
            <v>10001859</v>
          </cell>
          <cell r="M378">
            <v>42339</v>
          </cell>
          <cell r="N378">
            <v>42340</v>
          </cell>
          <cell r="O378" t="str">
            <v>Requires Improvement S5 Reinspection Visit 1</v>
          </cell>
          <cell r="P378" t="str">
            <v>Schools - S5</v>
          </cell>
          <cell r="Q378" t="str">
            <v>NULL</v>
          </cell>
          <cell r="R378">
            <v>2</v>
          </cell>
          <cell r="S378" t="str">
            <v>NULL</v>
          </cell>
          <cell r="T378">
            <v>2</v>
          </cell>
          <cell r="U378">
            <v>2</v>
          </cell>
          <cell r="V378">
            <v>2</v>
          </cell>
          <cell r="W378">
            <v>2</v>
          </cell>
          <cell r="X378" t="str">
            <v>Yes</v>
          </cell>
          <cell r="Y378">
            <v>2</v>
          </cell>
          <cell r="Z378" t="str">
            <v>NULL</v>
          </cell>
          <cell r="AB378">
            <v>334</v>
          </cell>
          <cell r="AD378">
            <v>3</v>
          </cell>
          <cell r="AE378" t="str">
            <v>NULL</v>
          </cell>
          <cell r="AF378">
            <v>3</v>
          </cell>
          <cell r="AG378">
            <v>3</v>
          </cell>
          <cell r="AH378" t="str">
            <v>NULL</v>
          </cell>
          <cell r="AI378">
            <v>3</v>
          </cell>
          <cell r="AJ378" t="str">
            <v>NULL</v>
          </cell>
          <cell r="AK378" t="str">
            <v>NULL</v>
          </cell>
          <cell r="AL378" t="str">
            <v>NULL</v>
          </cell>
        </row>
        <row r="379">
          <cell r="A379">
            <v>112830</v>
          </cell>
          <cell r="B379">
            <v>8303055</v>
          </cell>
          <cell r="C379" t="str">
            <v>Horsley CofE (Controlled) Primary School</v>
          </cell>
          <cell r="D379" t="str">
            <v>East Midlands</v>
          </cell>
          <cell r="E379" t="str">
            <v>East Midlands</v>
          </cell>
          <cell r="F379" t="str">
            <v>Derbyshire</v>
          </cell>
          <cell r="G379" t="str">
            <v>Amber Valley</v>
          </cell>
          <cell r="H379" t="str">
            <v>DE21 5BR</v>
          </cell>
          <cell r="I379" t="str">
            <v>Voluntary Controlled School</v>
          </cell>
          <cell r="J379" t="str">
            <v>Primary</v>
          </cell>
          <cell r="K379" t="str">
            <v>Does not have a sixth form</v>
          </cell>
          <cell r="L379">
            <v>10003133</v>
          </cell>
          <cell r="M379">
            <v>42346</v>
          </cell>
          <cell r="N379">
            <v>42347</v>
          </cell>
          <cell r="O379" t="str">
            <v>Maintained Academy and School Short inspection</v>
          </cell>
          <cell r="P379" t="str">
            <v>Schools - S5</v>
          </cell>
          <cell r="Q379" t="str">
            <v>NULL</v>
          </cell>
          <cell r="R379">
            <v>2</v>
          </cell>
          <cell r="S379" t="str">
            <v>NULL</v>
          </cell>
          <cell r="T379">
            <v>2</v>
          </cell>
          <cell r="U379">
            <v>2</v>
          </cell>
          <cell r="V379">
            <v>2</v>
          </cell>
          <cell r="W379">
            <v>2</v>
          </cell>
          <cell r="X379" t="str">
            <v>Yes</v>
          </cell>
          <cell r="Y379">
            <v>2</v>
          </cell>
          <cell r="Z379" t="str">
            <v>NULL</v>
          </cell>
          <cell r="AB379">
            <v>96</v>
          </cell>
          <cell r="AD379">
            <v>2</v>
          </cell>
          <cell r="AE379" t="str">
            <v>NULL</v>
          </cell>
          <cell r="AF379">
            <v>2</v>
          </cell>
          <cell r="AG379">
            <v>2</v>
          </cell>
          <cell r="AH379" t="str">
            <v>NULL</v>
          </cell>
          <cell r="AI379">
            <v>2</v>
          </cell>
          <cell r="AJ379" t="str">
            <v>NULL</v>
          </cell>
          <cell r="AK379">
            <v>8</v>
          </cell>
          <cell r="AL379" t="str">
            <v>NULL</v>
          </cell>
        </row>
        <row r="380">
          <cell r="A380">
            <v>112849</v>
          </cell>
          <cell r="B380">
            <v>8303080</v>
          </cell>
          <cell r="C380" t="str">
            <v>St John's CofE Primary School</v>
          </cell>
          <cell r="D380" t="str">
            <v>East Midlands</v>
          </cell>
          <cell r="E380" t="str">
            <v>East Midlands</v>
          </cell>
          <cell r="F380" t="str">
            <v>Derbyshire</v>
          </cell>
          <cell r="G380" t="str">
            <v>Amber Valley</v>
          </cell>
          <cell r="H380" t="str">
            <v>DE5 3BD</v>
          </cell>
          <cell r="I380" t="str">
            <v>Voluntary Controlled School</v>
          </cell>
          <cell r="J380" t="str">
            <v>Primary</v>
          </cell>
          <cell r="K380" t="str">
            <v>Does not have a sixth form</v>
          </cell>
          <cell r="L380">
            <v>10001849</v>
          </cell>
          <cell r="M380">
            <v>42318</v>
          </cell>
          <cell r="N380">
            <v>42319</v>
          </cell>
          <cell r="O380" t="str">
            <v>Requires Improvement S5 Reinspection Visit 1</v>
          </cell>
          <cell r="P380" t="str">
            <v>Schools - S5</v>
          </cell>
          <cell r="Q380" t="str">
            <v>NULL</v>
          </cell>
          <cell r="R380">
            <v>2</v>
          </cell>
          <cell r="S380" t="str">
            <v>NULL</v>
          </cell>
          <cell r="T380">
            <v>2</v>
          </cell>
          <cell r="U380">
            <v>2</v>
          </cell>
          <cell r="V380">
            <v>2</v>
          </cell>
          <cell r="W380">
            <v>2</v>
          </cell>
          <cell r="X380" t="str">
            <v>Yes</v>
          </cell>
          <cell r="Y380">
            <v>2</v>
          </cell>
          <cell r="Z380" t="str">
            <v>NULL</v>
          </cell>
          <cell r="AB380">
            <v>388</v>
          </cell>
          <cell r="AD380">
            <v>3</v>
          </cell>
          <cell r="AE380" t="str">
            <v>NULL</v>
          </cell>
          <cell r="AF380">
            <v>3</v>
          </cell>
          <cell r="AG380">
            <v>3</v>
          </cell>
          <cell r="AH380" t="str">
            <v>NULL</v>
          </cell>
          <cell r="AI380">
            <v>3</v>
          </cell>
          <cell r="AJ380" t="str">
            <v>NULL</v>
          </cell>
          <cell r="AK380" t="str">
            <v>NULL</v>
          </cell>
          <cell r="AL380" t="str">
            <v>NULL</v>
          </cell>
        </row>
        <row r="381">
          <cell r="A381">
            <v>112888</v>
          </cell>
          <cell r="B381">
            <v>8303326</v>
          </cell>
          <cell r="C381" t="str">
            <v>Bonsall CofE (A) Primary School</v>
          </cell>
          <cell r="D381" t="str">
            <v>East Midlands</v>
          </cell>
          <cell r="E381" t="str">
            <v>East Midlands</v>
          </cell>
          <cell r="F381" t="str">
            <v>Derbyshire</v>
          </cell>
          <cell r="G381" t="str">
            <v>Derbyshire Dales</v>
          </cell>
          <cell r="H381" t="str">
            <v>DE4 2AE</v>
          </cell>
          <cell r="I381" t="str">
            <v>Voluntary Aided School</v>
          </cell>
          <cell r="J381" t="str">
            <v>Primary</v>
          </cell>
          <cell r="K381" t="str">
            <v>Does not have a sixth form</v>
          </cell>
          <cell r="L381">
            <v>10001537</v>
          </cell>
          <cell r="M381">
            <v>42276</v>
          </cell>
          <cell r="N381">
            <v>42276</v>
          </cell>
          <cell r="O381" t="str">
            <v>Maintained Academy and School Short inspection</v>
          </cell>
          <cell r="P381" t="str">
            <v>Schools - Short inspection</v>
          </cell>
          <cell r="Q381" t="str">
            <v>NULL</v>
          </cell>
          <cell r="R381" t="str">
            <v>NULL</v>
          </cell>
          <cell r="S381" t="str">
            <v>NULL</v>
          </cell>
          <cell r="T381" t="str">
            <v>NULL</v>
          </cell>
          <cell r="U381" t="str">
            <v>NULL</v>
          </cell>
          <cell r="V381" t="str">
            <v>NULL</v>
          </cell>
          <cell r="W381" t="str">
            <v>NULL</v>
          </cell>
          <cell r="X381" t="str">
            <v>Yes</v>
          </cell>
          <cell r="Y381" t="str">
            <v>NULL</v>
          </cell>
          <cell r="Z381" t="str">
            <v>NULL</v>
          </cell>
          <cell r="AB381">
            <v>80</v>
          </cell>
          <cell r="AD381">
            <v>2</v>
          </cell>
          <cell r="AE381" t="str">
            <v>NULL</v>
          </cell>
          <cell r="AF381">
            <v>2</v>
          </cell>
          <cell r="AG381">
            <v>2</v>
          </cell>
          <cell r="AH381" t="str">
            <v>NULL</v>
          </cell>
          <cell r="AI381">
            <v>2</v>
          </cell>
          <cell r="AJ381" t="str">
            <v>NULL</v>
          </cell>
          <cell r="AK381">
            <v>2</v>
          </cell>
          <cell r="AL381">
            <v>9</v>
          </cell>
        </row>
        <row r="382">
          <cell r="A382">
            <v>112897</v>
          </cell>
          <cell r="B382">
            <v>8303501</v>
          </cell>
          <cell r="C382" t="str">
            <v>St Anne's Catholic Primary School</v>
          </cell>
          <cell r="D382" t="str">
            <v>East Midlands</v>
          </cell>
          <cell r="E382" t="str">
            <v>East Midlands</v>
          </cell>
          <cell r="F382" t="str">
            <v>Derbyshire</v>
          </cell>
          <cell r="G382" t="str">
            <v>High Peak</v>
          </cell>
          <cell r="H382" t="str">
            <v>SK17 7AN</v>
          </cell>
          <cell r="I382" t="str">
            <v>Voluntary Aided School</v>
          </cell>
          <cell r="J382" t="str">
            <v>Primary</v>
          </cell>
          <cell r="K382" t="str">
            <v>Does not have a sixth form</v>
          </cell>
          <cell r="L382">
            <v>10005960</v>
          </cell>
          <cell r="M382">
            <v>42325</v>
          </cell>
          <cell r="N382">
            <v>42325</v>
          </cell>
          <cell r="O382" t="str">
            <v>Requires Improvement monitoring Visit 1</v>
          </cell>
          <cell r="P382" t="str">
            <v>Schools - S8</v>
          </cell>
          <cell r="Q382" t="str">
            <v>NULL</v>
          </cell>
          <cell r="R382" t="str">
            <v>NULL</v>
          </cell>
          <cell r="S382" t="str">
            <v>NULL</v>
          </cell>
          <cell r="T382" t="str">
            <v>NULL</v>
          </cell>
          <cell r="U382" t="str">
            <v>NULL</v>
          </cell>
          <cell r="V382" t="str">
            <v>NULL</v>
          </cell>
          <cell r="W382" t="str">
            <v>NULL</v>
          </cell>
          <cell r="X382" t="str">
            <v>NULL</v>
          </cell>
          <cell r="Y382" t="str">
            <v>NULL</v>
          </cell>
          <cell r="Z382" t="str">
            <v>NULL</v>
          </cell>
          <cell r="AB382">
            <v>313</v>
          </cell>
          <cell r="AD382">
            <v>3</v>
          </cell>
          <cell r="AE382" t="str">
            <v>NULL</v>
          </cell>
          <cell r="AF382">
            <v>3</v>
          </cell>
          <cell r="AG382">
            <v>3</v>
          </cell>
          <cell r="AH382" t="str">
            <v>NULL</v>
          </cell>
          <cell r="AI382">
            <v>3</v>
          </cell>
          <cell r="AJ382" t="str">
            <v>NULL</v>
          </cell>
          <cell r="AK382">
            <v>3</v>
          </cell>
          <cell r="AL382">
            <v>9</v>
          </cell>
        </row>
        <row r="383">
          <cell r="A383">
            <v>112931</v>
          </cell>
          <cell r="B383">
            <v>8304001</v>
          </cell>
          <cell r="C383" t="str">
            <v>Alfreton Grange Arts College</v>
          </cell>
          <cell r="D383" t="str">
            <v>East Midlands</v>
          </cell>
          <cell r="E383" t="str">
            <v>East Midlands</v>
          </cell>
          <cell r="F383" t="str">
            <v>Derbyshire</v>
          </cell>
          <cell r="G383" t="str">
            <v>Amber Valley</v>
          </cell>
          <cell r="H383" t="str">
            <v>DE55 7JA</v>
          </cell>
          <cell r="I383" t="str">
            <v>Community School</v>
          </cell>
          <cell r="J383" t="str">
            <v>Secondary</v>
          </cell>
          <cell r="K383" t="str">
            <v>Has a sixth form</v>
          </cell>
          <cell r="L383">
            <v>10001570</v>
          </cell>
          <cell r="M383">
            <v>42276</v>
          </cell>
          <cell r="N383">
            <v>42277</v>
          </cell>
          <cell r="O383" t="str">
            <v>Special Measures S5 ReInspection</v>
          </cell>
          <cell r="P383" t="str">
            <v>Schools - S5</v>
          </cell>
          <cell r="Q383" t="str">
            <v>NULL</v>
          </cell>
          <cell r="R383">
            <v>4</v>
          </cell>
          <cell r="S383" t="str">
            <v>SWK</v>
          </cell>
          <cell r="T383">
            <v>4</v>
          </cell>
          <cell r="U383">
            <v>4</v>
          </cell>
          <cell r="V383">
            <v>3</v>
          </cell>
          <cell r="W383">
            <v>3</v>
          </cell>
          <cell r="X383" t="str">
            <v>Yes</v>
          </cell>
          <cell r="Y383" t="str">
            <v>NULL</v>
          </cell>
          <cell r="Z383" t="str">
            <v>NULL</v>
          </cell>
          <cell r="AB383">
            <v>544</v>
          </cell>
          <cell r="AD383">
            <v>4</v>
          </cell>
          <cell r="AE383" t="str">
            <v>NULL</v>
          </cell>
          <cell r="AF383">
            <v>4</v>
          </cell>
          <cell r="AG383">
            <v>4</v>
          </cell>
          <cell r="AH383" t="str">
            <v>NULL</v>
          </cell>
          <cell r="AI383">
            <v>4</v>
          </cell>
          <cell r="AJ383" t="str">
            <v>NULL</v>
          </cell>
          <cell r="AK383" t="str">
            <v>NULL</v>
          </cell>
          <cell r="AL383" t="str">
            <v>NULL</v>
          </cell>
        </row>
        <row r="384">
          <cell r="A384">
            <v>112941</v>
          </cell>
          <cell r="B384">
            <v>8304103</v>
          </cell>
          <cell r="C384" t="str">
            <v>Frederick Gent School</v>
          </cell>
          <cell r="D384" t="str">
            <v>East Midlands</v>
          </cell>
          <cell r="E384" t="str">
            <v>East Midlands</v>
          </cell>
          <cell r="F384" t="str">
            <v>Derbyshire</v>
          </cell>
          <cell r="G384" t="str">
            <v>Bolsover</v>
          </cell>
          <cell r="H384" t="str">
            <v>DE55 2ER</v>
          </cell>
          <cell r="I384" t="str">
            <v>Community School</v>
          </cell>
          <cell r="J384" t="str">
            <v>Secondary</v>
          </cell>
          <cell r="K384" t="str">
            <v>Does not have a sixth form</v>
          </cell>
          <cell r="L384">
            <v>10005930</v>
          </cell>
          <cell r="M384">
            <v>42353</v>
          </cell>
          <cell r="N384">
            <v>42353</v>
          </cell>
          <cell r="O384" t="str">
            <v>Requires Improvement monitoring Visit 1</v>
          </cell>
          <cell r="P384" t="str">
            <v>Schools - S8</v>
          </cell>
          <cell r="Q384" t="str">
            <v>NULL</v>
          </cell>
          <cell r="R384" t="str">
            <v>NULL</v>
          </cell>
          <cell r="S384" t="str">
            <v>NULL</v>
          </cell>
          <cell r="T384" t="str">
            <v>NULL</v>
          </cell>
          <cell r="U384" t="str">
            <v>NULL</v>
          </cell>
          <cell r="V384" t="str">
            <v>NULL</v>
          </cell>
          <cell r="W384" t="str">
            <v>NULL</v>
          </cell>
          <cell r="X384" t="str">
            <v>NULL</v>
          </cell>
          <cell r="Y384" t="str">
            <v>NULL</v>
          </cell>
          <cell r="Z384" t="str">
            <v>NULL</v>
          </cell>
          <cell r="AB384">
            <v>837</v>
          </cell>
          <cell r="AD384">
            <v>3</v>
          </cell>
          <cell r="AE384" t="str">
            <v>NULL</v>
          </cell>
          <cell r="AF384">
            <v>3</v>
          </cell>
          <cell r="AG384">
            <v>3</v>
          </cell>
          <cell r="AH384" t="str">
            <v>NULL</v>
          </cell>
          <cell r="AI384">
            <v>3</v>
          </cell>
          <cell r="AJ384" t="str">
            <v>NULL</v>
          </cell>
          <cell r="AK384">
            <v>9</v>
          </cell>
          <cell r="AL384">
            <v>9</v>
          </cell>
        </row>
        <row r="385">
          <cell r="A385">
            <v>112951</v>
          </cell>
          <cell r="B385">
            <v>8314177</v>
          </cell>
          <cell r="C385" t="str">
            <v>Bemrose School</v>
          </cell>
          <cell r="D385" t="str">
            <v>East Midlands</v>
          </cell>
          <cell r="E385" t="str">
            <v>East Midlands</v>
          </cell>
          <cell r="F385" t="str">
            <v>Derby</v>
          </cell>
          <cell r="G385" t="str">
            <v>Derby North</v>
          </cell>
          <cell r="H385" t="str">
            <v>DE22 3HU</v>
          </cell>
          <cell r="I385" t="str">
            <v>Foundation School</v>
          </cell>
          <cell r="J385" t="str">
            <v>All Through</v>
          </cell>
          <cell r="K385" t="str">
            <v>Has a sixth form</v>
          </cell>
          <cell r="L385">
            <v>10009899</v>
          </cell>
          <cell r="M385">
            <v>42354</v>
          </cell>
          <cell r="N385">
            <v>42355</v>
          </cell>
          <cell r="O385" t="str">
            <v>Section 8 Inspection due to Parental Complaint</v>
          </cell>
          <cell r="P385" t="str">
            <v>Schools - S5</v>
          </cell>
          <cell r="Q385" t="str">
            <v>NULL</v>
          </cell>
          <cell r="R385">
            <v>3</v>
          </cell>
          <cell r="S385" t="str">
            <v>NULL</v>
          </cell>
          <cell r="T385">
            <v>3</v>
          </cell>
          <cell r="U385">
            <v>3</v>
          </cell>
          <cell r="V385">
            <v>3</v>
          </cell>
          <cell r="W385">
            <v>3</v>
          </cell>
          <cell r="X385" t="str">
            <v>Yes</v>
          </cell>
          <cell r="Y385">
            <v>3</v>
          </cell>
          <cell r="Z385">
            <v>2</v>
          </cell>
          <cell r="AB385">
            <v>764</v>
          </cell>
          <cell r="AD385">
            <v>2</v>
          </cell>
          <cell r="AE385" t="str">
            <v>NULL</v>
          </cell>
          <cell r="AF385">
            <v>2</v>
          </cell>
          <cell r="AG385">
            <v>2</v>
          </cell>
          <cell r="AH385" t="str">
            <v>NULL</v>
          </cell>
          <cell r="AI385">
            <v>2</v>
          </cell>
          <cell r="AJ385" t="str">
            <v>NULL</v>
          </cell>
          <cell r="AK385" t="str">
            <v>NULL</v>
          </cell>
          <cell r="AL385" t="str">
            <v>NULL</v>
          </cell>
        </row>
        <row r="386">
          <cell r="A386">
            <v>112959</v>
          </cell>
          <cell r="B386">
            <v>8304193</v>
          </cell>
          <cell r="C386" t="str">
            <v>Hasland Hall Community School</v>
          </cell>
          <cell r="D386" t="str">
            <v>East Midlands</v>
          </cell>
          <cell r="E386" t="str">
            <v>East Midlands</v>
          </cell>
          <cell r="F386" t="str">
            <v>Derbyshire</v>
          </cell>
          <cell r="G386" t="str">
            <v>Chesterfield</v>
          </cell>
          <cell r="H386" t="str">
            <v>S41 0LP</v>
          </cell>
          <cell r="I386" t="str">
            <v>Community School</v>
          </cell>
          <cell r="J386" t="str">
            <v>Secondary</v>
          </cell>
          <cell r="K386" t="str">
            <v>Does not have a sixth form</v>
          </cell>
          <cell r="L386">
            <v>10001854</v>
          </cell>
          <cell r="M386">
            <v>42276</v>
          </cell>
          <cell r="N386">
            <v>42277</v>
          </cell>
          <cell r="O386" t="str">
            <v>Requires Improvement S5 Reinspection Visit 1</v>
          </cell>
          <cell r="P386" t="str">
            <v>Schools - S5</v>
          </cell>
          <cell r="Q386" t="str">
            <v>NULL</v>
          </cell>
          <cell r="R386">
            <v>2</v>
          </cell>
          <cell r="S386" t="str">
            <v>NULL</v>
          </cell>
          <cell r="T386">
            <v>2</v>
          </cell>
          <cell r="U386">
            <v>2</v>
          </cell>
          <cell r="V386">
            <v>2</v>
          </cell>
          <cell r="W386">
            <v>2</v>
          </cell>
          <cell r="X386" t="str">
            <v>Yes</v>
          </cell>
          <cell r="Y386" t="str">
            <v>NULL</v>
          </cell>
          <cell r="Z386" t="str">
            <v>NULL</v>
          </cell>
          <cell r="AB386">
            <v>719</v>
          </cell>
          <cell r="AD386">
            <v>3</v>
          </cell>
          <cell r="AE386" t="str">
            <v>NULL</v>
          </cell>
          <cell r="AF386">
            <v>3</v>
          </cell>
          <cell r="AG386">
            <v>3</v>
          </cell>
          <cell r="AH386" t="str">
            <v>NULL</v>
          </cell>
          <cell r="AI386">
            <v>3</v>
          </cell>
          <cell r="AJ386" t="str">
            <v>NULL</v>
          </cell>
          <cell r="AK386" t="str">
            <v>NULL</v>
          </cell>
          <cell r="AL386" t="str">
            <v>NULL</v>
          </cell>
        </row>
        <row r="387">
          <cell r="A387">
            <v>112961</v>
          </cell>
          <cell r="B387">
            <v>8304195</v>
          </cell>
          <cell r="C387" t="str">
            <v>Parkside Community School</v>
          </cell>
          <cell r="D387" t="str">
            <v>East Midlands</v>
          </cell>
          <cell r="E387" t="str">
            <v>East Midlands</v>
          </cell>
          <cell r="F387" t="str">
            <v>Derbyshire</v>
          </cell>
          <cell r="G387" t="str">
            <v>Chesterfield</v>
          </cell>
          <cell r="H387" t="str">
            <v>S40 2NS</v>
          </cell>
          <cell r="I387" t="str">
            <v>Community School</v>
          </cell>
          <cell r="J387" t="str">
            <v>Secondary</v>
          </cell>
          <cell r="K387" t="str">
            <v>Does not have a sixth form</v>
          </cell>
          <cell r="L387">
            <v>10005958</v>
          </cell>
          <cell r="M387">
            <v>42327</v>
          </cell>
          <cell r="N387">
            <v>42327</v>
          </cell>
          <cell r="O387" t="str">
            <v>Requires Improvement monitoring Visit 1</v>
          </cell>
          <cell r="P387" t="str">
            <v>Schools - S8</v>
          </cell>
          <cell r="Q387" t="str">
            <v>NULL</v>
          </cell>
          <cell r="R387" t="str">
            <v>NULL</v>
          </cell>
          <cell r="S387" t="str">
            <v>NULL</v>
          </cell>
          <cell r="T387" t="str">
            <v>NULL</v>
          </cell>
          <cell r="U387" t="str">
            <v>NULL</v>
          </cell>
          <cell r="V387" t="str">
            <v>NULL</v>
          </cell>
          <cell r="W387" t="str">
            <v>NULL</v>
          </cell>
          <cell r="X387" t="str">
            <v>NULL</v>
          </cell>
          <cell r="Y387" t="str">
            <v>NULL</v>
          </cell>
          <cell r="Z387" t="str">
            <v>NULL</v>
          </cell>
          <cell r="AB387">
            <v>412</v>
          </cell>
          <cell r="AD387">
            <v>3</v>
          </cell>
          <cell r="AE387" t="str">
            <v>NULL</v>
          </cell>
          <cell r="AF387">
            <v>3</v>
          </cell>
          <cell r="AG387">
            <v>3</v>
          </cell>
          <cell r="AH387" t="str">
            <v>NULL</v>
          </cell>
          <cell r="AI387">
            <v>3</v>
          </cell>
          <cell r="AJ387" t="str">
            <v>NULL</v>
          </cell>
          <cell r="AK387">
            <v>9</v>
          </cell>
          <cell r="AL387">
            <v>9</v>
          </cell>
        </row>
        <row r="388">
          <cell r="A388">
            <v>112964</v>
          </cell>
          <cell r="B388">
            <v>8304198</v>
          </cell>
          <cell r="C388" t="str">
            <v>Heritage High School</v>
          </cell>
          <cell r="D388" t="str">
            <v>East Midlands</v>
          </cell>
          <cell r="E388" t="str">
            <v>East Midlands</v>
          </cell>
          <cell r="F388" t="str">
            <v>Derbyshire</v>
          </cell>
          <cell r="G388" t="str">
            <v>Bolsover</v>
          </cell>
          <cell r="H388" t="str">
            <v>S43 4QG</v>
          </cell>
          <cell r="I388" t="str">
            <v>Community School</v>
          </cell>
          <cell r="J388" t="str">
            <v>Secondary</v>
          </cell>
          <cell r="K388" t="str">
            <v>Does not have a sixth form</v>
          </cell>
          <cell r="L388">
            <v>10006591</v>
          </cell>
          <cell r="M388">
            <v>42327</v>
          </cell>
          <cell r="N388">
            <v>42327</v>
          </cell>
          <cell r="O388" t="str">
            <v>Requires Improvement monitoring Visit 2</v>
          </cell>
          <cell r="P388" t="str">
            <v>Schools - S8</v>
          </cell>
          <cell r="Q388" t="str">
            <v>NULL</v>
          </cell>
          <cell r="R388" t="str">
            <v>NULL</v>
          </cell>
          <cell r="S388" t="str">
            <v>NULL</v>
          </cell>
          <cell r="T388" t="str">
            <v>NULL</v>
          </cell>
          <cell r="U388" t="str">
            <v>NULL</v>
          </cell>
          <cell r="V388" t="str">
            <v>NULL</v>
          </cell>
          <cell r="W388" t="str">
            <v>NULL</v>
          </cell>
          <cell r="X388" t="str">
            <v>NULL</v>
          </cell>
          <cell r="Y388" t="str">
            <v>NULL</v>
          </cell>
          <cell r="Z388" t="str">
            <v>NULL</v>
          </cell>
          <cell r="AB388">
            <v>774</v>
          </cell>
          <cell r="AD388">
            <v>3</v>
          </cell>
          <cell r="AE388" t="str">
            <v>NULL</v>
          </cell>
          <cell r="AF388">
            <v>3</v>
          </cell>
          <cell r="AG388">
            <v>3</v>
          </cell>
          <cell r="AH388" t="str">
            <v>NULL</v>
          </cell>
          <cell r="AI388">
            <v>3</v>
          </cell>
          <cell r="AJ388" t="str">
            <v>NULL</v>
          </cell>
          <cell r="AK388">
            <v>9</v>
          </cell>
          <cell r="AL388">
            <v>9</v>
          </cell>
        </row>
        <row r="389">
          <cell r="A389">
            <v>112969</v>
          </cell>
          <cell r="B389">
            <v>8304509</v>
          </cell>
          <cell r="C389" t="str">
            <v>Dronfield Henry Fanshawe School</v>
          </cell>
          <cell r="D389" t="str">
            <v>East Midlands</v>
          </cell>
          <cell r="E389" t="str">
            <v>East Midlands</v>
          </cell>
          <cell r="F389" t="str">
            <v>Derbyshire</v>
          </cell>
          <cell r="G389" t="str">
            <v>North East Derbyshire</v>
          </cell>
          <cell r="H389" t="str">
            <v>S18 2FZ</v>
          </cell>
          <cell r="I389" t="str">
            <v>Voluntary Controlled School</v>
          </cell>
          <cell r="J389" t="str">
            <v>Secondary</v>
          </cell>
          <cell r="K389" t="str">
            <v>Has a sixth form</v>
          </cell>
          <cell r="L389">
            <v>10001856</v>
          </cell>
          <cell r="M389">
            <v>42325</v>
          </cell>
          <cell r="N389">
            <v>42326</v>
          </cell>
          <cell r="O389" t="str">
            <v>Requires Improvement S5 Reinspection Visit 1</v>
          </cell>
          <cell r="P389" t="str">
            <v>Schools - S5</v>
          </cell>
          <cell r="Q389" t="str">
            <v>NULL</v>
          </cell>
          <cell r="R389">
            <v>1</v>
          </cell>
          <cell r="S389" t="str">
            <v>NULL</v>
          </cell>
          <cell r="T389">
            <v>1</v>
          </cell>
          <cell r="U389">
            <v>1</v>
          </cell>
          <cell r="V389">
            <v>1</v>
          </cell>
          <cell r="W389">
            <v>1</v>
          </cell>
          <cell r="X389" t="str">
            <v>Yes</v>
          </cell>
          <cell r="Y389" t="str">
            <v>NULL</v>
          </cell>
          <cell r="Z389">
            <v>1</v>
          </cell>
          <cell r="AB389">
            <v>1781</v>
          </cell>
          <cell r="AD389">
            <v>3</v>
          </cell>
          <cell r="AE389" t="str">
            <v>NULL</v>
          </cell>
          <cell r="AF389">
            <v>3</v>
          </cell>
          <cell r="AG389">
            <v>3</v>
          </cell>
          <cell r="AH389" t="str">
            <v>NULL</v>
          </cell>
          <cell r="AI389">
            <v>2</v>
          </cell>
          <cell r="AJ389" t="str">
            <v>NULL</v>
          </cell>
          <cell r="AK389" t="str">
            <v>NULL</v>
          </cell>
          <cell r="AL389" t="str">
            <v>NULL</v>
          </cell>
        </row>
        <row r="390">
          <cell r="A390">
            <v>112981</v>
          </cell>
          <cell r="B390">
            <v>8305207</v>
          </cell>
          <cell r="C390" t="str">
            <v>The Curzon CofE Primary School</v>
          </cell>
          <cell r="D390" t="str">
            <v>East Midlands</v>
          </cell>
          <cell r="E390" t="str">
            <v>East Midlands</v>
          </cell>
          <cell r="F390" t="str">
            <v>Derbyshire</v>
          </cell>
          <cell r="G390" t="str">
            <v>Derbyshire Dales</v>
          </cell>
          <cell r="H390" t="str">
            <v>DE22 5JA</v>
          </cell>
          <cell r="I390" t="str">
            <v>Voluntary Aided School</v>
          </cell>
          <cell r="J390" t="str">
            <v>Primary</v>
          </cell>
          <cell r="K390" t="str">
            <v>Does not have a sixth form</v>
          </cell>
          <cell r="L390">
            <v>10005638</v>
          </cell>
          <cell r="M390">
            <v>42346</v>
          </cell>
          <cell r="N390">
            <v>42346</v>
          </cell>
          <cell r="O390" t="str">
            <v>Maintained Academy and School Short inspection</v>
          </cell>
          <cell r="P390" t="str">
            <v>Schools - Short inspection</v>
          </cell>
          <cell r="Q390" t="str">
            <v>NULL</v>
          </cell>
          <cell r="R390" t="str">
            <v>NULL</v>
          </cell>
          <cell r="S390" t="str">
            <v>NULL</v>
          </cell>
          <cell r="T390" t="str">
            <v>NULL</v>
          </cell>
          <cell r="U390" t="str">
            <v>NULL</v>
          </cell>
          <cell r="V390" t="str">
            <v>NULL</v>
          </cell>
          <cell r="W390" t="str">
            <v>NULL</v>
          </cell>
          <cell r="X390" t="str">
            <v>Yes</v>
          </cell>
          <cell r="Y390" t="str">
            <v>NULL</v>
          </cell>
          <cell r="Z390" t="str">
            <v>NULL</v>
          </cell>
          <cell r="AB390">
            <v>132</v>
          </cell>
          <cell r="AD390">
            <v>2</v>
          </cell>
          <cell r="AE390" t="str">
            <v>NULL</v>
          </cell>
          <cell r="AF390">
            <v>2</v>
          </cell>
          <cell r="AG390">
            <v>2</v>
          </cell>
          <cell r="AH390" t="str">
            <v>NULL</v>
          </cell>
          <cell r="AI390">
            <v>2</v>
          </cell>
          <cell r="AJ390" t="str">
            <v>NULL</v>
          </cell>
          <cell r="AK390">
            <v>2</v>
          </cell>
          <cell r="AL390">
            <v>9</v>
          </cell>
        </row>
        <row r="391">
          <cell r="A391">
            <v>112992</v>
          </cell>
          <cell r="B391">
            <v>8315407</v>
          </cell>
          <cell r="C391" t="str">
            <v>Noel-Baker School</v>
          </cell>
          <cell r="D391" t="str">
            <v>East Midlands</v>
          </cell>
          <cell r="E391" t="str">
            <v>East Midlands</v>
          </cell>
          <cell r="F391" t="str">
            <v>Derby</v>
          </cell>
          <cell r="G391" t="str">
            <v>Derby South</v>
          </cell>
          <cell r="H391" t="str">
            <v>DE24 0BR</v>
          </cell>
          <cell r="I391" t="str">
            <v>Foundation School</v>
          </cell>
          <cell r="J391" t="str">
            <v>Secondary</v>
          </cell>
          <cell r="K391" t="str">
            <v>Has a sixth form</v>
          </cell>
          <cell r="L391">
            <v>10006816</v>
          </cell>
          <cell r="M391">
            <v>42296</v>
          </cell>
          <cell r="N391">
            <v>42296</v>
          </cell>
          <cell r="O391" t="str">
            <v>Requires Improvement monitoring Visit 2</v>
          </cell>
          <cell r="P391" t="str">
            <v>Schools - S8</v>
          </cell>
          <cell r="Q391" t="str">
            <v>NULL</v>
          </cell>
          <cell r="R391" t="str">
            <v>NULL</v>
          </cell>
          <cell r="S391" t="str">
            <v>NULL</v>
          </cell>
          <cell r="T391" t="str">
            <v>NULL</v>
          </cell>
          <cell r="U391" t="str">
            <v>NULL</v>
          </cell>
          <cell r="V391" t="str">
            <v>NULL</v>
          </cell>
          <cell r="W391" t="str">
            <v>NULL</v>
          </cell>
          <cell r="X391" t="str">
            <v>NULL</v>
          </cell>
          <cell r="Y391" t="str">
            <v>NULL</v>
          </cell>
          <cell r="Z391" t="str">
            <v>NULL</v>
          </cell>
          <cell r="AB391">
            <v>1154</v>
          </cell>
          <cell r="AD391">
            <v>3</v>
          </cell>
          <cell r="AE391" t="str">
            <v>NULL</v>
          </cell>
          <cell r="AF391">
            <v>3</v>
          </cell>
          <cell r="AG391">
            <v>3</v>
          </cell>
          <cell r="AH391" t="str">
            <v>NULL</v>
          </cell>
          <cell r="AI391">
            <v>3</v>
          </cell>
          <cell r="AJ391" t="str">
            <v>NULL</v>
          </cell>
          <cell r="AK391">
            <v>9</v>
          </cell>
          <cell r="AL391">
            <v>3</v>
          </cell>
        </row>
        <row r="392">
          <cell r="A392">
            <v>113356</v>
          </cell>
          <cell r="B392">
            <v>8783012</v>
          </cell>
          <cell r="C392" t="str">
            <v>Hawkchurch Church of England School</v>
          </cell>
          <cell r="D392" t="str">
            <v>South West</v>
          </cell>
          <cell r="E392" t="str">
            <v>South West</v>
          </cell>
          <cell r="F392" t="str">
            <v>Devon</v>
          </cell>
          <cell r="G392" t="str">
            <v>Tiverton and Honiton</v>
          </cell>
          <cell r="H392" t="str">
            <v>EX13 5XD</v>
          </cell>
          <cell r="I392" t="str">
            <v>Voluntary Controlled School</v>
          </cell>
          <cell r="J392" t="str">
            <v>Primary</v>
          </cell>
          <cell r="K392" t="str">
            <v>Does not have a sixth form</v>
          </cell>
          <cell r="L392">
            <v>10003881</v>
          </cell>
          <cell r="M392">
            <v>42332</v>
          </cell>
          <cell r="N392">
            <v>42332</v>
          </cell>
          <cell r="O392" t="str">
            <v>Maintained Academy and School Short inspection</v>
          </cell>
          <cell r="P392" t="str">
            <v>Schools - Short inspection</v>
          </cell>
          <cell r="Q392" t="str">
            <v>NULL</v>
          </cell>
          <cell r="R392" t="str">
            <v>NULL</v>
          </cell>
          <cell r="S392" t="str">
            <v>NULL</v>
          </cell>
          <cell r="T392" t="str">
            <v>NULL</v>
          </cell>
          <cell r="U392" t="str">
            <v>NULL</v>
          </cell>
          <cell r="V392" t="str">
            <v>NULL</v>
          </cell>
          <cell r="W392" t="str">
            <v>NULL</v>
          </cell>
          <cell r="X392" t="str">
            <v>Yes</v>
          </cell>
          <cell r="Y392" t="str">
            <v>NULL</v>
          </cell>
          <cell r="Z392" t="str">
            <v>NULL</v>
          </cell>
          <cell r="AB392">
            <v>24</v>
          </cell>
          <cell r="AD392">
            <v>2</v>
          </cell>
          <cell r="AE392" t="str">
            <v>NULL</v>
          </cell>
          <cell r="AF392">
            <v>2</v>
          </cell>
          <cell r="AG392">
            <v>2</v>
          </cell>
          <cell r="AH392" t="str">
            <v>NULL</v>
          </cell>
          <cell r="AI392">
            <v>2</v>
          </cell>
          <cell r="AJ392" t="str">
            <v>NULL</v>
          </cell>
          <cell r="AK392">
            <v>2</v>
          </cell>
          <cell r="AL392">
            <v>9</v>
          </cell>
        </row>
        <row r="393">
          <cell r="A393">
            <v>113453</v>
          </cell>
          <cell r="B393">
            <v>8783457</v>
          </cell>
          <cell r="C393" t="str">
            <v>St Margaret's Church of England (Aided) Junior School</v>
          </cell>
          <cell r="D393" t="str">
            <v>South West</v>
          </cell>
          <cell r="E393" t="str">
            <v>South West</v>
          </cell>
          <cell r="F393" t="str">
            <v>Devon</v>
          </cell>
          <cell r="G393" t="str">
            <v>Torridge and West Devon</v>
          </cell>
          <cell r="H393" t="str">
            <v>EX39 1EL</v>
          </cell>
          <cell r="I393" t="str">
            <v>Voluntary Aided School</v>
          </cell>
          <cell r="J393" t="str">
            <v>Primary</v>
          </cell>
          <cell r="K393" t="str">
            <v>Does not have a sixth form</v>
          </cell>
          <cell r="L393">
            <v>10005785</v>
          </cell>
          <cell r="M393">
            <v>42313</v>
          </cell>
          <cell r="N393">
            <v>42314</v>
          </cell>
          <cell r="O393" t="str">
            <v>Requires Improvement S5 Reinspection Visit 1</v>
          </cell>
          <cell r="P393" t="str">
            <v>Schools - S5</v>
          </cell>
          <cell r="Q393" t="str">
            <v>NULL</v>
          </cell>
          <cell r="R393">
            <v>2</v>
          </cell>
          <cell r="S393" t="str">
            <v>NULL</v>
          </cell>
          <cell r="T393">
            <v>2</v>
          </cell>
          <cell r="U393">
            <v>2</v>
          </cell>
          <cell r="V393">
            <v>2</v>
          </cell>
          <cell r="W393">
            <v>2</v>
          </cell>
          <cell r="X393" t="str">
            <v>Yes</v>
          </cell>
          <cell r="Y393" t="str">
            <v>NULL</v>
          </cell>
          <cell r="Z393" t="str">
            <v>NULL</v>
          </cell>
          <cell r="AB393">
            <v>207</v>
          </cell>
          <cell r="AD393">
            <v>3</v>
          </cell>
          <cell r="AE393" t="str">
            <v>NULL</v>
          </cell>
          <cell r="AF393">
            <v>3</v>
          </cell>
          <cell r="AG393">
            <v>3</v>
          </cell>
          <cell r="AH393" t="str">
            <v>NULL</v>
          </cell>
          <cell r="AI393">
            <v>2</v>
          </cell>
          <cell r="AJ393" t="str">
            <v>NULL</v>
          </cell>
          <cell r="AK393" t="str">
            <v>NULL</v>
          </cell>
          <cell r="AL393" t="str">
            <v>NULL</v>
          </cell>
        </row>
        <row r="394">
          <cell r="A394">
            <v>113512</v>
          </cell>
          <cell r="B394">
            <v>8784057</v>
          </cell>
          <cell r="C394" t="str">
            <v>South Molton Community College</v>
          </cell>
          <cell r="D394" t="str">
            <v>South West</v>
          </cell>
          <cell r="E394" t="str">
            <v>South West</v>
          </cell>
          <cell r="F394" t="str">
            <v>Devon</v>
          </cell>
          <cell r="G394" t="str">
            <v>North Devon</v>
          </cell>
          <cell r="H394" t="str">
            <v>EX36 4LA</v>
          </cell>
          <cell r="I394" t="str">
            <v>Foundation School</v>
          </cell>
          <cell r="J394" t="str">
            <v>Secondary</v>
          </cell>
          <cell r="K394" t="str">
            <v>Does not have a sixth form</v>
          </cell>
          <cell r="L394">
            <v>10000668</v>
          </cell>
          <cell r="M394">
            <v>42326</v>
          </cell>
          <cell r="N394">
            <v>42327</v>
          </cell>
          <cell r="O394" t="str">
            <v>Maintained Academy and School Short inspection</v>
          </cell>
          <cell r="P394" t="str">
            <v>Schools - S5</v>
          </cell>
          <cell r="Q394" t="str">
            <v>NULL</v>
          </cell>
          <cell r="R394">
            <v>2</v>
          </cell>
          <cell r="S394" t="str">
            <v>NULL</v>
          </cell>
          <cell r="T394">
            <v>2</v>
          </cell>
          <cell r="U394">
            <v>2</v>
          </cell>
          <cell r="V394">
            <v>2</v>
          </cell>
          <cell r="W394">
            <v>2</v>
          </cell>
          <cell r="X394" t="str">
            <v>Yes</v>
          </cell>
          <cell r="Y394" t="str">
            <v>NULL</v>
          </cell>
          <cell r="Z394" t="str">
            <v>NULL</v>
          </cell>
          <cell r="AB394">
            <v>572</v>
          </cell>
          <cell r="AD394">
            <v>2</v>
          </cell>
          <cell r="AE394" t="str">
            <v>NULL</v>
          </cell>
          <cell r="AF394">
            <v>2</v>
          </cell>
          <cell r="AG394">
            <v>2</v>
          </cell>
          <cell r="AH394" t="str">
            <v>NULL</v>
          </cell>
          <cell r="AI394">
            <v>2</v>
          </cell>
          <cell r="AJ394" t="str">
            <v>NULL</v>
          </cell>
          <cell r="AK394">
            <v>9</v>
          </cell>
          <cell r="AL394" t="str">
            <v>NULL</v>
          </cell>
        </row>
        <row r="395">
          <cell r="A395">
            <v>113553</v>
          </cell>
          <cell r="B395">
            <v>8784607</v>
          </cell>
          <cell r="C395" t="str">
            <v>St Peter's Church of England Aided School</v>
          </cell>
          <cell r="D395" t="str">
            <v>South West</v>
          </cell>
          <cell r="E395" t="str">
            <v>South West</v>
          </cell>
          <cell r="F395" t="str">
            <v>Devon</v>
          </cell>
          <cell r="G395" t="str">
            <v>East Devon</v>
          </cell>
          <cell r="H395" t="str">
            <v>EX2 5AP</v>
          </cell>
          <cell r="I395" t="str">
            <v>Voluntary Aided School</v>
          </cell>
          <cell r="J395" t="str">
            <v>Secondary</v>
          </cell>
          <cell r="K395" t="str">
            <v>Does not have a sixth form</v>
          </cell>
          <cell r="L395">
            <v>10002440</v>
          </cell>
          <cell r="M395">
            <v>42277</v>
          </cell>
          <cell r="N395">
            <v>42278</v>
          </cell>
          <cell r="O395" t="str">
            <v>Requires Improvement S5 Reinspection Visit 1</v>
          </cell>
          <cell r="P395" t="str">
            <v>Schools - S5</v>
          </cell>
          <cell r="Q395" t="str">
            <v>NULL</v>
          </cell>
          <cell r="R395">
            <v>2</v>
          </cell>
          <cell r="S395" t="str">
            <v>NULL</v>
          </cell>
          <cell r="T395">
            <v>2</v>
          </cell>
          <cell r="U395">
            <v>2</v>
          </cell>
          <cell r="V395">
            <v>2</v>
          </cell>
          <cell r="W395">
            <v>2</v>
          </cell>
          <cell r="X395" t="str">
            <v>Yes</v>
          </cell>
          <cell r="Y395" t="str">
            <v>NULL</v>
          </cell>
          <cell r="Z395" t="str">
            <v>NULL</v>
          </cell>
          <cell r="AB395">
            <v>1234</v>
          </cell>
          <cell r="AD395">
            <v>3</v>
          </cell>
          <cell r="AE395" t="str">
            <v>NULL</v>
          </cell>
          <cell r="AF395">
            <v>3</v>
          </cell>
          <cell r="AG395">
            <v>3</v>
          </cell>
          <cell r="AH395" t="str">
            <v>NULL</v>
          </cell>
          <cell r="AI395">
            <v>3</v>
          </cell>
          <cell r="AJ395" t="str">
            <v>NULL</v>
          </cell>
          <cell r="AK395" t="str">
            <v>NULL</v>
          </cell>
          <cell r="AL395" t="str">
            <v>NULL</v>
          </cell>
        </row>
        <row r="396">
          <cell r="A396">
            <v>113641</v>
          </cell>
          <cell r="B396">
            <v>8807042</v>
          </cell>
          <cell r="C396" t="str">
            <v>Mayfield School</v>
          </cell>
          <cell r="D396" t="str">
            <v>South West</v>
          </cell>
          <cell r="E396" t="str">
            <v>South West</v>
          </cell>
          <cell r="F396" t="str">
            <v>Torbay</v>
          </cell>
          <cell r="G396" t="str">
            <v>Torbay</v>
          </cell>
          <cell r="H396" t="str">
            <v>TQ2 8NH</v>
          </cell>
          <cell r="I396" t="str">
            <v>Community Special School</v>
          </cell>
          <cell r="J396" t="str">
            <v>Not Applicable</v>
          </cell>
          <cell r="K396" t="str">
            <v>Has a sixth form</v>
          </cell>
          <cell r="L396">
            <v>10007204</v>
          </cell>
          <cell r="M396">
            <v>42283</v>
          </cell>
          <cell r="N396">
            <v>42284</v>
          </cell>
          <cell r="O396" t="str">
            <v>S8 No Formal Designation Visit</v>
          </cell>
          <cell r="P396" t="str">
            <v>Schools - S8</v>
          </cell>
          <cell r="Q396" t="str">
            <v>NULL</v>
          </cell>
          <cell r="R396" t="str">
            <v>NULL</v>
          </cell>
          <cell r="S396" t="str">
            <v>NULL</v>
          </cell>
          <cell r="T396" t="str">
            <v>NULL</v>
          </cell>
          <cell r="U396" t="str">
            <v>NULL</v>
          </cell>
          <cell r="V396" t="str">
            <v>NULL</v>
          </cell>
          <cell r="W396" t="str">
            <v>NULL</v>
          </cell>
          <cell r="X396" t="str">
            <v>Not met</v>
          </cell>
          <cell r="Y396" t="str">
            <v>NULL</v>
          </cell>
          <cell r="Z396" t="str">
            <v>NULL</v>
          </cell>
          <cell r="AB396">
            <v>166</v>
          </cell>
          <cell r="AD396">
            <v>2</v>
          </cell>
          <cell r="AE396" t="str">
            <v>NULL</v>
          </cell>
          <cell r="AF396">
            <v>2</v>
          </cell>
          <cell r="AG396">
            <v>2</v>
          </cell>
          <cell r="AH396" t="str">
            <v>NULL</v>
          </cell>
          <cell r="AI396">
            <v>2</v>
          </cell>
          <cell r="AJ396" t="str">
            <v>NULL</v>
          </cell>
          <cell r="AK396">
            <v>1</v>
          </cell>
          <cell r="AL396">
            <v>2</v>
          </cell>
        </row>
        <row r="397">
          <cell r="A397">
            <v>113835</v>
          </cell>
          <cell r="B397">
            <v>8353653</v>
          </cell>
          <cell r="C397" t="str">
            <v>St Andrew's Church of England Voluntary Aided School, Preston, Weymouth</v>
          </cell>
          <cell r="D397" t="str">
            <v>South West</v>
          </cell>
          <cell r="E397" t="str">
            <v>South West</v>
          </cell>
          <cell r="F397" t="str">
            <v>Dorset</v>
          </cell>
          <cell r="G397" t="str">
            <v>South Dorset</v>
          </cell>
          <cell r="H397" t="str">
            <v>DT3 6AA</v>
          </cell>
          <cell r="I397" t="str">
            <v>Voluntary Aided School</v>
          </cell>
          <cell r="J397" t="str">
            <v>Primary</v>
          </cell>
          <cell r="K397" t="str">
            <v>Does not have a sixth form</v>
          </cell>
          <cell r="L397">
            <v>10002436</v>
          </cell>
          <cell r="M397">
            <v>42277</v>
          </cell>
          <cell r="N397">
            <v>42278</v>
          </cell>
          <cell r="O397" t="str">
            <v>Requires Improvement S5 Reinspection Visit 1</v>
          </cell>
          <cell r="P397" t="str">
            <v>Schools - S5</v>
          </cell>
          <cell r="Q397" t="str">
            <v>NULL</v>
          </cell>
          <cell r="R397">
            <v>3</v>
          </cell>
          <cell r="S397" t="str">
            <v>NULL</v>
          </cell>
          <cell r="T397">
            <v>3</v>
          </cell>
          <cell r="U397">
            <v>3</v>
          </cell>
          <cell r="V397">
            <v>2</v>
          </cell>
          <cell r="W397">
            <v>3</v>
          </cell>
          <cell r="X397" t="str">
            <v>Yes</v>
          </cell>
          <cell r="Y397">
            <v>3</v>
          </cell>
          <cell r="Z397" t="str">
            <v>NULL</v>
          </cell>
          <cell r="AB397">
            <v>347</v>
          </cell>
          <cell r="AD397">
            <v>3</v>
          </cell>
          <cell r="AE397" t="str">
            <v>NULL</v>
          </cell>
          <cell r="AF397">
            <v>3</v>
          </cell>
          <cell r="AG397">
            <v>3</v>
          </cell>
          <cell r="AH397" t="str">
            <v>NULL</v>
          </cell>
          <cell r="AI397">
            <v>3</v>
          </cell>
          <cell r="AJ397" t="str">
            <v>NULL</v>
          </cell>
          <cell r="AK397" t="str">
            <v>NULL</v>
          </cell>
          <cell r="AL397" t="str">
            <v>NULL</v>
          </cell>
        </row>
        <row r="398">
          <cell r="A398">
            <v>113907</v>
          </cell>
          <cell r="B398">
            <v>8365407</v>
          </cell>
          <cell r="C398" t="str">
            <v>Poole High School</v>
          </cell>
          <cell r="D398" t="str">
            <v>South West</v>
          </cell>
          <cell r="E398" t="str">
            <v>South West</v>
          </cell>
          <cell r="F398" t="str">
            <v>Poole</v>
          </cell>
          <cell r="G398" t="str">
            <v>Poole</v>
          </cell>
          <cell r="H398" t="str">
            <v>BH15 2BW</v>
          </cell>
          <cell r="I398" t="str">
            <v>Foundation School</v>
          </cell>
          <cell r="J398" t="str">
            <v>Secondary</v>
          </cell>
          <cell r="K398" t="str">
            <v>Has a sixth form</v>
          </cell>
          <cell r="L398">
            <v>10007142</v>
          </cell>
          <cell r="M398">
            <v>42348</v>
          </cell>
          <cell r="N398">
            <v>42348</v>
          </cell>
          <cell r="O398" t="str">
            <v>Requires Improvement monitoring Visit 1</v>
          </cell>
          <cell r="P398" t="str">
            <v>Schools - S8</v>
          </cell>
          <cell r="Q398" t="str">
            <v>NULL</v>
          </cell>
          <cell r="R398" t="str">
            <v>NULL</v>
          </cell>
          <cell r="S398" t="str">
            <v>NULL</v>
          </cell>
          <cell r="T398" t="str">
            <v>NULL</v>
          </cell>
          <cell r="U398" t="str">
            <v>NULL</v>
          </cell>
          <cell r="V398" t="str">
            <v>NULL</v>
          </cell>
          <cell r="W398" t="str">
            <v>NULL</v>
          </cell>
          <cell r="X398" t="str">
            <v>NULL</v>
          </cell>
          <cell r="Y398" t="str">
            <v>NULL</v>
          </cell>
          <cell r="Z398" t="str">
            <v>NULL</v>
          </cell>
          <cell r="AB398">
            <v>1851</v>
          </cell>
          <cell r="AD398">
            <v>3</v>
          </cell>
          <cell r="AE398" t="str">
            <v>NULL</v>
          </cell>
          <cell r="AF398">
            <v>3</v>
          </cell>
          <cell r="AG398">
            <v>3</v>
          </cell>
          <cell r="AH398" t="str">
            <v>NULL</v>
          </cell>
          <cell r="AI398">
            <v>3</v>
          </cell>
          <cell r="AJ398" t="str">
            <v>NULL</v>
          </cell>
          <cell r="AK398">
            <v>9</v>
          </cell>
          <cell r="AL398">
            <v>3</v>
          </cell>
        </row>
        <row r="399">
          <cell r="A399">
            <v>114004</v>
          </cell>
          <cell r="B399">
            <v>8402114</v>
          </cell>
          <cell r="C399" t="str">
            <v>West Pelton Primary School</v>
          </cell>
          <cell r="D399" t="str">
            <v>North East</v>
          </cell>
          <cell r="E399" t="str">
            <v>North East, Yorkshire &amp; Humber</v>
          </cell>
          <cell r="F399" t="str">
            <v>Durham</v>
          </cell>
          <cell r="G399" t="str">
            <v>North Durham</v>
          </cell>
          <cell r="H399" t="str">
            <v>DH9 6SQ</v>
          </cell>
          <cell r="I399" t="str">
            <v>Community School</v>
          </cell>
          <cell r="J399" t="str">
            <v>Primary</v>
          </cell>
          <cell r="K399" t="str">
            <v>Does not have a sixth form</v>
          </cell>
          <cell r="L399">
            <v>10007210</v>
          </cell>
          <cell r="M399">
            <v>42332</v>
          </cell>
          <cell r="N399">
            <v>42332</v>
          </cell>
          <cell r="O399" t="str">
            <v>S8 No Formal Designation Visit</v>
          </cell>
          <cell r="P399" t="str">
            <v>Schools - S8</v>
          </cell>
          <cell r="Q399" t="str">
            <v>NULL</v>
          </cell>
          <cell r="R399" t="str">
            <v>NULL</v>
          </cell>
          <cell r="S399" t="str">
            <v>NULL</v>
          </cell>
          <cell r="T399" t="str">
            <v>NULL</v>
          </cell>
          <cell r="U399" t="str">
            <v>NULL</v>
          </cell>
          <cell r="V399" t="str">
            <v>NULL</v>
          </cell>
          <cell r="W399" t="str">
            <v>NULL</v>
          </cell>
          <cell r="X399" t="str">
            <v>Met</v>
          </cell>
          <cell r="Y399" t="str">
            <v>NULL</v>
          </cell>
          <cell r="Z399" t="str">
            <v>NULL</v>
          </cell>
          <cell r="AB399">
            <v>61</v>
          </cell>
          <cell r="AD399">
            <v>2</v>
          </cell>
          <cell r="AE399" t="str">
            <v>NULL</v>
          </cell>
          <cell r="AF399">
            <v>2</v>
          </cell>
          <cell r="AG399">
            <v>2</v>
          </cell>
          <cell r="AH399" t="str">
            <v>NULL</v>
          </cell>
          <cell r="AI399">
            <v>2</v>
          </cell>
          <cell r="AJ399" t="str">
            <v>NULL</v>
          </cell>
          <cell r="AK399" t="str">
            <v>NULL</v>
          </cell>
          <cell r="AL399" t="str">
            <v>NULL</v>
          </cell>
        </row>
        <row r="400">
          <cell r="A400">
            <v>114024</v>
          </cell>
          <cell r="B400">
            <v>8402212</v>
          </cell>
          <cell r="C400" t="str">
            <v>Annfield Plain Junior School</v>
          </cell>
          <cell r="D400" t="str">
            <v>North East</v>
          </cell>
          <cell r="E400" t="str">
            <v>North East, Yorkshire &amp; Humber</v>
          </cell>
          <cell r="F400" t="str">
            <v>Durham</v>
          </cell>
          <cell r="G400" t="str">
            <v>North Durham</v>
          </cell>
          <cell r="H400" t="str">
            <v>DH9 7ST</v>
          </cell>
          <cell r="I400" t="str">
            <v>Community School</v>
          </cell>
          <cell r="J400" t="str">
            <v>Primary</v>
          </cell>
          <cell r="K400" t="str">
            <v>Does not have a sixth form</v>
          </cell>
          <cell r="L400">
            <v>10000776</v>
          </cell>
          <cell r="M400">
            <v>42348</v>
          </cell>
          <cell r="N400">
            <v>42348</v>
          </cell>
          <cell r="O400" t="str">
            <v>Maintained Academy and School Short inspection</v>
          </cell>
          <cell r="P400" t="str">
            <v>Schools - Short inspection</v>
          </cell>
          <cell r="Q400" t="str">
            <v>NULL</v>
          </cell>
          <cell r="R400" t="str">
            <v>NULL</v>
          </cell>
          <cell r="S400" t="str">
            <v>NULL</v>
          </cell>
          <cell r="T400" t="str">
            <v>NULL</v>
          </cell>
          <cell r="U400" t="str">
            <v>NULL</v>
          </cell>
          <cell r="V400" t="str">
            <v>NULL</v>
          </cell>
          <cell r="W400" t="str">
            <v>NULL</v>
          </cell>
          <cell r="X400" t="str">
            <v>Yes</v>
          </cell>
          <cell r="Y400" t="str">
            <v>NULL</v>
          </cell>
          <cell r="Z400" t="str">
            <v>NULL</v>
          </cell>
          <cell r="AB400">
            <v>127</v>
          </cell>
          <cell r="AD400">
            <v>2</v>
          </cell>
          <cell r="AE400" t="str">
            <v>NULL</v>
          </cell>
          <cell r="AF400">
            <v>2</v>
          </cell>
          <cell r="AG400">
            <v>2</v>
          </cell>
          <cell r="AH400" t="str">
            <v>NULL</v>
          </cell>
          <cell r="AI400">
            <v>2</v>
          </cell>
          <cell r="AJ400" t="str">
            <v>NULL</v>
          </cell>
          <cell r="AK400">
            <v>9</v>
          </cell>
          <cell r="AL400" t="str">
            <v>NULL</v>
          </cell>
        </row>
        <row r="401">
          <cell r="A401">
            <v>114070</v>
          </cell>
          <cell r="B401">
            <v>8402351</v>
          </cell>
          <cell r="C401" t="str">
            <v>Byers Green Primary School</v>
          </cell>
          <cell r="D401" t="str">
            <v>North East</v>
          </cell>
          <cell r="E401" t="str">
            <v>North East, Yorkshire &amp; Humber</v>
          </cell>
          <cell r="F401" t="str">
            <v>Durham</v>
          </cell>
          <cell r="G401" t="str">
            <v>Bishop Auckland</v>
          </cell>
          <cell r="H401" t="str">
            <v>DL16 7PN</v>
          </cell>
          <cell r="I401" t="str">
            <v>Community School</v>
          </cell>
          <cell r="J401" t="str">
            <v>Primary</v>
          </cell>
          <cell r="K401" t="str">
            <v>Does not have a sixth form</v>
          </cell>
          <cell r="L401">
            <v>10001370</v>
          </cell>
          <cell r="M401">
            <v>42339</v>
          </cell>
          <cell r="N401">
            <v>42339</v>
          </cell>
          <cell r="O401" t="str">
            <v>Maintained Academy and School Short inspection</v>
          </cell>
          <cell r="P401" t="str">
            <v>Schools - Short inspection</v>
          </cell>
          <cell r="Q401" t="str">
            <v>NULL</v>
          </cell>
          <cell r="R401" t="str">
            <v>NULL</v>
          </cell>
          <cell r="S401" t="str">
            <v>NULL</v>
          </cell>
          <cell r="T401" t="str">
            <v>NULL</v>
          </cell>
          <cell r="U401" t="str">
            <v>NULL</v>
          </cell>
          <cell r="V401" t="str">
            <v>NULL</v>
          </cell>
          <cell r="W401" t="str">
            <v>NULL</v>
          </cell>
          <cell r="X401" t="str">
            <v>Yes</v>
          </cell>
          <cell r="Y401" t="str">
            <v>NULL</v>
          </cell>
          <cell r="Z401" t="str">
            <v>NULL</v>
          </cell>
          <cell r="AB401">
            <v>93</v>
          </cell>
          <cell r="AD401">
            <v>2</v>
          </cell>
          <cell r="AE401" t="str">
            <v>NULL</v>
          </cell>
          <cell r="AF401">
            <v>2</v>
          </cell>
          <cell r="AG401">
            <v>2</v>
          </cell>
          <cell r="AH401" t="str">
            <v>NULL</v>
          </cell>
          <cell r="AI401">
            <v>2</v>
          </cell>
          <cell r="AJ401" t="str">
            <v>NULL</v>
          </cell>
          <cell r="AK401">
            <v>3</v>
          </cell>
          <cell r="AL401">
            <v>9</v>
          </cell>
        </row>
        <row r="402">
          <cell r="A402">
            <v>114113</v>
          </cell>
          <cell r="B402">
            <v>8402438</v>
          </cell>
          <cell r="C402" t="str">
            <v>Timothy Hackworth Primary School</v>
          </cell>
          <cell r="D402" t="str">
            <v>North East</v>
          </cell>
          <cell r="E402" t="str">
            <v>North East, Yorkshire &amp; Humber</v>
          </cell>
          <cell r="F402" t="str">
            <v>Durham</v>
          </cell>
          <cell r="G402" t="str">
            <v>Bishop Auckland</v>
          </cell>
          <cell r="H402" t="str">
            <v>DL4 1HN</v>
          </cell>
          <cell r="I402" t="str">
            <v>Community School</v>
          </cell>
          <cell r="J402" t="str">
            <v>Primary</v>
          </cell>
          <cell r="K402" t="str">
            <v>Does not have a sixth form</v>
          </cell>
          <cell r="L402">
            <v>10000468</v>
          </cell>
          <cell r="M402">
            <v>42325</v>
          </cell>
          <cell r="N402">
            <v>42326</v>
          </cell>
          <cell r="O402" t="str">
            <v>Maintained Academy and School Short inspection</v>
          </cell>
          <cell r="P402" t="str">
            <v>Schools - S5</v>
          </cell>
          <cell r="Q402" t="str">
            <v>NULL</v>
          </cell>
          <cell r="R402">
            <v>3</v>
          </cell>
          <cell r="S402" t="str">
            <v>NULL</v>
          </cell>
          <cell r="T402">
            <v>3</v>
          </cell>
          <cell r="U402">
            <v>3</v>
          </cell>
          <cell r="V402">
            <v>3</v>
          </cell>
          <cell r="W402">
            <v>3</v>
          </cell>
          <cell r="X402" t="str">
            <v>Yes</v>
          </cell>
          <cell r="Y402">
            <v>3</v>
          </cell>
          <cell r="Z402" t="str">
            <v>NULL</v>
          </cell>
          <cell r="AB402">
            <v>452</v>
          </cell>
          <cell r="AD402">
            <v>2</v>
          </cell>
          <cell r="AE402" t="str">
            <v>NULL</v>
          </cell>
          <cell r="AF402">
            <v>2</v>
          </cell>
          <cell r="AG402">
            <v>2</v>
          </cell>
          <cell r="AH402" t="str">
            <v>NULL</v>
          </cell>
          <cell r="AI402">
            <v>2</v>
          </cell>
          <cell r="AJ402" t="str">
            <v>NULL</v>
          </cell>
          <cell r="AK402">
            <v>8</v>
          </cell>
          <cell r="AL402" t="str">
            <v>NULL</v>
          </cell>
        </row>
        <row r="403">
          <cell r="A403">
            <v>114130</v>
          </cell>
          <cell r="B403">
            <v>8402481</v>
          </cell>
          <cell r="C403" t="str">
            <v>Neville's Cross Primary School</v>
          </cell>
          <cell r="D403" t="str">
            <v>North East</v>
          </cell>
          <cell r="E403" t="str">
            <v>North East, Yorkshire &amp; Humber</v>
          </cell>
          <cell r="F403" t="str">
            <v>Durham</v>
          </cell>
          <cell r="G403" t="str">
            <v>City of Durham</v>
          </cell>
          <cell r="H403" t="str">
            <v>DH1 4JG</v>
          </cell>
          <cell r="I403" t="str">
            <v>Community School</v>
          </cell>
          <cell r="J403" t="str">
            <v>Primary</v>
          </cell>
          <cell r="K403" t="str">
            <v>Does not have a sixth form</v>
          </cell>
          <cell r="L403">
            <v>10001273</v>
          </cell>
          <cell r="M403">
            <v>42353</v>
          </cell>
          <cell r="N403">
            <v>42353</v>
          </cell>
          <cell r="O403" t="str">
            <v>Maintained Academy and School Short inspection</v>
          </cell>
          <cell r="P403" t="str">
            <v>Schools - Short inspection</v>
          </cell>
          <cell r="Q403" t="str">
            <v>NULL</v>
          </cell>
          <cell r="R403" t="str">
            <v>NULL</v>
          </cell>
          <cell r="S403" t="str">
            <v>NULL</v>
          </cell>
          <cell r="T403" t="str">
            <v>NULL</v>
          </cell>
          <cell r="U403" t="str">
            <v>NULL</v>
          </cell>
          <cell r="V403" t="str">
            <v>NULL</v>
          </cell>
          <cell r="W403" t="str">
            <v>NULL</v>
          </cell>
          <cell r="X403" t="str">
            <v>Yes</v>
          </cell>
          <cell r="Y403" t="str">
            <v>NULL</v>
          </cell>
          <cell r="Z403" t="str">
            <v>NULL</v>
          </cell>
          <cell r="AB403">
            <v>252</v>
          </cell>
          <cell r="AD403">
            <v>2</v>
          </cell>
          <cell r="AE403" t="str">
            <v>NULL</v>
          </cell>
          <cell r="AF403">
            <v>2</v>
          </cell>
          <cell r="AG403">
            <v>2</v>
          </cell>
          <cell r="AH403" t="str">
            <v>NULL</v>
          </cell>
          <cell r="AI403">
            <v>2</v>
          </cell>
          <cell r="AJ403" t="str">
            <v>NULL</v>
          </cell>
          <cell r="AK403">
            <v>3</v>
          </cell>
          <cell r="AL403">
            <v>9</v>
          </cell>
        </row>
        <row r="404">
          <cell r="A404">
            <v>114188</v>
          </cell>
          <cell r="B404">
            <v>8402705</v>
          </cell>
          <cell r="C404" t="str">
            <v>St Andrew's Primary School</v>
          </cell>
          <cell r="D404" t="str">
            <v>North East</v>
          </cell>
          <cell r="E404" t="str">
            <v>North East, Yorkshire &amp; Humber</v>
          </cell>
          <cell r="F404" t="str">
            <v>Durham</v>
          </cell>
          <cell r="G404" t="str">
            <v>Bishop Auckland</v>
          </cell>
          <cell r="H404" t="str">
            <v>DL14 6RY</v>
          </cell>
          <cell r="I404" t="str">
            <v>Community School</v>
          </cell>
          <cell r="J404" t="str">
            <v>Primary</v>
          </cell>
          <cell r="K404" t="str">
            <v>Does not have a sixth form</v>
          </cell>
          <cell r="L404">
            <v>10002146</v>
          </cell>
          <cell r="M404">
            <v>42320</v>
          </cell>
          <cell r="N404">
            <v>42321</v>
          </cell>
          <cell r="O404" t="str">
            <v>Requires Improvement S5 Reinspection Visit 1</v>
          </cell>
          <cell r="P404" t="str">
            <v>Schools - S5</v>
          </cell>
          <cell r="Q404" t="str">
            <v>NULL</v>
          </cell>
          <cell r="R404">
            <v>2</v>
          </cell>
          <cell r="S404" t="str">
            <v>NULL</v>
          </cell>
          <cell r="T404">
            <v>2</v>
          </cell>
          <cell r="U404">
            <v>2</v>
          </cell>
          <cell r="V404">
            <v>1</v>
          </cell>
          <cell r="W404">
            <v>2</v>
          </cell>
          <cell r="X404" t="str">
            <v>Yes</v>
          </cell>
          <cell r="Y404">
            <v>2</v>
          </cell>
          <cell r="Z404" t="str">
            <v>NULL</v>
          </cell>
          <cell r="AB404">
            <v>116</v>
          </cell>
          <cell r="AD404">
            <v>3</v>
          </cell>
          <cell r="AE404" t="str">
            <v>NULL</v>
          </cell>
          <cell r="AF404">
            <v>3</v>
          </cell>
          <cell r="AG404">
            <v>3</v>
          </cell>
          <cell r="AH404" t="str">
            <v>NULL</v>
          </cell>
          <cell r="AI404">
            <v>2</v>
          </cell>
          <cell r="AJ404" t="str">
            <v>NULL</v>
          </cell>
          <cell r="AK404" t="str">
            <v>NULL</v>
          </cell>
          <cell r="AL404" t="str">
            <v>NULL</v>
          </cell>
        </row>
        <row r="405">
          <cell r="A405">
            <v>114256</v>
          </cell>
          <cell r="B405">
            <v>8403421</v>
          </cell>
          <cell r="C405" t="str">
            <v>St Cuthberts Roman Catholic Voluntary Aided Primary School</v>
          </cell>
          <cell r="D405" t="str">
            <v>North East</v>
          </cell>
          <cell r="E405" t="str">
            <v>North East, Yorkshire &amp; Humber</v>
          </cell>
          <cell r="F405" t="str">
            <v>Durham</v>
          </cell>
          <cell r="G405" t="str">
            <v>North West Durham</v>
          </cell>
          <cell r="H405" t="str">
            <v>DL15 9DN</v>
          </cell>
          <cell r="I405" t="str">
            <v>Voluntary Aided School</v>
          </cell>
          <cell r="J405" t="str">
            <v>Primary</v>
          </cell>
          <cell r="K405" t="str">
            <v>Does not have a sixth form</v>
          </cell>
          <cell r="L405">
            <v>10002779</v>
          </cell>
          <cell r="M405">
            <v>42339</v>
          </cell>
          <cell r="N405">
            <v>42340</v>
          </cell>
          <cell r="O405" t="str">
            <v>Maintained Academy and School Short inspection</v>
          </cell>
          <cell r="P405" t="str">
            <v>Schools - S5</v>
          </cell>
          <cell r="Q405" t="str">
            <v>NULL</v>
          </cell>
          <cell r="R405">
            <v>3</v>
          </cell>
          <cell r="S405" t="str">
            <v>NULL</v>
          </cell>
          <cell r="T405">
            <v>3</v>
          </cell>
          <cell r="U405">
            <v>3</v>
          </cell>
          <cell r="V405">
            <v>2</v>
          </cell>
          <cell r="W405">
            <v>2</v>
          </cell>
          <cell r="X405" t="str">
            <v>Yes</v>
          </cell>
          <cell r="Y405">
            <v>3</v>
          </cell>
          <cell r="Z405" t="str">
            <v>NULL</v>
          </cell>
          <cell r="AB405">
            <v>226</v>
          </cell>
          <cell r="AD405">
            <v>2</v>
          </cell>
          <cell r="AE405" t="str">
            <v>NULL</v>
          </cell>
          <cell r="AF405">
            <v>2</v>
          </cell>
          <cell r="AG405">
            <v>2</v>
          </cell>
          <cell r="AH405" t="str">
            <v>NULL</v>
          </cell>
          <cell r="AI405">
            <v>2</v>
          </cell>
          <cell r="AJ405" t="str">
            <v>NULL</v>
          </cell>
          <cell r="AK405">
            <v>8</v>
          </cell>
          <cell r="AL405" t="str">
            <v>NULL</v>
          </cell>
        </row>
        <row r="406">
          <cell r="A406">
            <v>114266</v>
          </cell>
          <cell r="B406">
            <v>8403471</v>
          </cell>
          <cell r="C406" t="str">
            <v>St Joseph's Roman Catholic Voluntary Aided Primary School, Newton Aycliffe</v>
          </cell>
          <cell r="D406" t="str">
            <v>North East</v>
          </cell>
          <cell r="E406" t="str">
            <v>North East, Yorkshire &amp; Humber</v>
          </cell>
          <cell r="F406" t="str">
            <v>Durham</v>
          </cell>
          <cell r="G406" t="str">
            <v>Sedgefield</v>
          </cell>
          <cell r="H406" t="str">
            <v>DL5 7DE</v>
          </cell>
          <cell r="I406" t="str">
            <v>Voluntary Aided School</v>
          </cell>
          <cell r="J406" t="str">
            <v>Primary</v>
          </cell>
          <cell r="K406" t="str">
            <v>Does not have a sixth form</v>
          </cell>
          <cell r="L406">
            <v>10005221</v>
          </cell>
          <cell r="M406">
            <v>42326</v>
          </cell>
          <cell r="N406">
            <v>42327</v>
          </cell>
          <cell r="O406" t="str">
            <v>Schools into Special Measures Visit 2</v>
          </cell>
          <cell r="P406" t="str">
            <v>Schools - S8</v>
          </cell>
          <cell r="Q406" t="str">
            <v>NULL</v>
          </cell>
          <cell r="R406" t="str">
            <v>NULL</v>
          </cell>
          <cell r="S406" t="str">
            <v>NULL</v>
          </cell>
          <cell r="T406" t="str">
            <v>NULL</v>
          </cell>
          <cell r="U406" t="str">
            <v>NULL</v>
          </cell>
          <cell r="V406" t="str">
            <v>NULL</v>
          </cell>
          <cell r="W406" t="str">
            <v>NULL</v>
          </cell>
          <cell r="X406" t="str">
            <v>NULL</v>
          </cell>
          <cell r="Y406" t="str">
            <v>NULL</v>
          </cell>
          <cell r="Z406" t="str">
            <v>NULL</v>
          </cell>
          <cell r="AB406">
            <v>186</v>
          </cell>
          <cell r="AD406">
            <v>4</v>
          </cell>
          <cell r="AE406" t="str">
            <v>NULL</v>
          </cell>
          <cell r="AF406">
            <v>4</v>
          </cell>
          <cell r="AG406">
            <v>4</v>
          </cell>
          <cell r="AH406" t="str">
            <v>NULL</v>
          </cell>
          <cell r="AI406">
            <v>4</v>
          </cell>
          <cell r="AJ406" t="str">
            <v>NULL</v>
          </cell>
          <cell r="AK406">
            <v>4</v>
          </cell>
          <cell r="AL406">
            <v>9</v>
          </cell>
        </row>
        <row r="407">
          <cell r="A407">
            <v>114269</v>
          </cell>
          <cell r="B407">
            <v>8403483</v>
          </cell>
          <cell r="C407" t="str">
            <v>Our Lady Queen of Martyrs Roman Catholic Voluntary Aided Primary School, Newhouse</v>
          </cell>
          <cell r="D407" t="str">
            <v>North East</v>
          </cell>
          <cell r="E407" t="str">
            <v>North East, Yorkshire &amp; Humber</v>
          </cell>
          <cell r="F407" t="str">
            <v>Durham</v>
          </cell>
          <cell r="G407" t="str">
            <v>City of Durham</v>
          </cell>
          <cell r="H407" t="str">
            <v>DH7 9PA</v>
          </cell>
          <cell r="I407" t="str">
            <v>Voluntary Aided School</v>
          </cell>
          <cell r="J407" t="str">
            <v>Primary</v>
          </cell>
          <cell r="K407" t="str">
            <v>Does not have a sixth form</v>
          </cell>
          <cell r="L407">
            <v>10003351</v>
          </cell>
          <cell r="M407">
            <v>42290</v>
          </cell>
          <cell r="N407">
            <v>42291</v>
          </cell>
          <cell r="O407" t="str">
            <v>Maintained Academy and School Short inspection</v>
          </cell>
          <cell r="P407" t="str">
            <v>Schools - S5</v>
          </cell>
          <cell r="Q407" t="str">
            <v>NULL</v>
          </cell>
          <cell r="R407">
            <v>2</v>
          </cell>
          <cell r="S407" t="str">
            <v>NULL</v>
          </cell>
          <cell r="T407">
            <v>2</v>
          </cell>
          <cell r="U407">
            <v>2</v>
          </cell>
          <cell r="V407">
            <v>2</v>
          </cell>
          <cell r="W407">
            <v>2</v>
          </cell>
          <cell r="X407" t="str">
            <v>Yes</v>
          </cell>
          <cell r="Y407">
            <v>2</v>
          </cell>
          <cell r="Z407" t="str">
            <v>NULL</v>
          </cell>
          <cell r="AB407">
            <v>90</v>
          </cell>
          <cell r="AD407">
            <v>2</v>
          </cell>
          <cell r="AE407" t="str">
            <v>NULL</v>
          </cell>
          <cell r="AF407">
            <v>2</v>
          </cell>
          <cell r="AG407">
            <v>2</v>
          </cell>
          <cell r="AH407" t="str">
            <v>NULL</v>
          </cell>
          <cell r="AI407">
            <v>2</v>
          </cell>
          <cell r="AJ407" t="str">
            <v>NULL</v>
          </cell>
          <cell r="AK407">
            <v>8</v>
          </cell>
          <cell r="AL407" t="str">
            <v>NULL</v>
          </cell>
        </row>
        <row r="408">
          <cell r="A408">
            <v>114278</v>
          </cell>
          <cell r="B408">
            <v>8403504</v>
          </cell>
          <cell r="C408" t="str">
            <v>Our Lady of Lourdes Roman Catholic Voluntary Aided Primary</v>
          </cell>
          <cell r="D408" t="str">
            <v>North East</v>
          </cell>
          <cell r="E408" t="str">
            <v>North East, Yorkshire &amp; Humber</v>
          </cell>
          <cell r="F408" t="str">
            <v>Durham</v>
          </cell>
          <cell r="G408" t="str">
            <v>Easington</v>
          </cell>
          <cell r="H408" t="str">
            <v>DH6 2JQ</v>
          </cell>
          <cell r="I408" t="str">
            <v>Voluntary Aided School</v>
          </cell>
          <cell r="J408" t="str">
            <v>Primary</v>
          </cell>
          <cell r="K408" t="str">
            <v>Does not have a sixth form</v>
          </cell>
          <cell r="L408">
            <v>10003289</v>
          </cell>
          <cell r="M408">
            <v>42320</v>
          </cell>
          <cell r="N408">
            <v>42320</v>
          </cell>
          <cell r="O408" t="str">
            <v>Maintained Academy and School Short inspection</v>
          </cell>
          <cell r="P408" t="str">
            <v>Schools - Short inspection</v>
          </cell>
          <cell r="Q408" t="str">
            <v>NULL</v>
          </cell>
          <cell r="R408" t="str">
            <v>NULL</v>
          </cell>
          <cell r="S408" t="str">
            <v>NULL</v>
          </cell>
          <cell r="T408" t="str">
            <v>NULL</v>
          </cell>
          <cell r="U408" t="str">
            <v>NULL</v>
          </cell>
          <cell r="V408" t="str">
            <v>NULL</v>
          </cell>
          <cell r="W408" t="str">
            <v>NULL</v>
          </cell>
          <cell r="X408" t="str">
            <v>Yes</v>
          </cell>
          <cell r="Y408" t="str">
            <v>NULL</v>
          </cell>
          <cell r="Z408" t="str">
            <v>NULL</v>
          </cell>
          <cell r="AB408">
            <v>136</v>
          </cell>
          <cell r="AD408">
            <v>2</v>
          </cell>
          <cell r="AE408" t="str">
            <v>NULL</v>
          </cell>
          <cell r="AF408">
            <v>2</v>
          </cell>
          <cell r="AG408">
            <v>2</v>
          </cell>
          <cell r="AH408" t="str">
            <v>NULL</v>
          </cell>
          <cell r="AI408">
            <v>2</v>
          </cell>
          <cell r="AJ408" t="str">
            <v>NULL</v>
          </cell>
          <cell r="AK408">
            <v>8</v>
          </cell>
          <cell r="AL408" t="str">
            <v>NULL</v>
          </cell>
        </row>
        <row r="409">
          <cell r="A409">
            <v>114289</v>
          </cell>
          <cell r="B409">
            <v>8404052</v>
          </cell>
          <cell r="C409" t="str">
            <v>Fyndoune Community College</v>
          </cell>
          <cell r="D409" t="str">
            <v>North East</v>
          </cell>
          <cell r="E409" t="str">
            <v>North East, Yorkshire &amp; Humber</v>
          </cell>
          <cell r="F409" t="str">
            <v>Durham</v>
          </cell>
          <cell r="G409" t="str">
            <v>North Durham</v>
          </cell>
          <cell r="H409" t="str">
            <v>DH7 6LU</v>
          </cell>
          <cell r="I409" t="str">
            <v>Community School</v>
          </cell>
          <cell r="J409" t="str">
            <v>Secondary</v>
          </cell>
          <cell r="K409" t="str">
            <v>Does not have a sixth form</v>
          </cell>
          <cell r="L409">
            <v>10004057</v>
          </cell>
          <cell r="M409">
            <v>42291</v>
          </cell>
          <cell r="N409">
            <v>42291</v>
          </cell>
          <cell r="O409" t="str">
            <v>Schools into Special Measures Visit 3</v>
          </cell>
          <cell r="P409" t="str">
            <v>Schools - S8</v>
          </cell>
          <cell r="Q409" t="str">
            <v>NULL</v>
          </cell>
          <cell r="R409" t="str">
            <v>NULL</v>
          </cell>
          <cell r="S409" t="str">
            <v>NULL</v>
          </cell>
          <cell r="T409" t="str">
            <v>NULL</v>
          </cell>
          <cell r="U409" t="str">
            <v>NULL</v>
          </cell>
          <cell r="V409" t="str">
            <v>NULL</v>
          </cell>
          <cell r="W409" t="str">
            <v>NULL</v>
          </cell>
          <cell r="X409" t="str">
            <v>NULL</v>
          </cell>
          <cell r="Y409" t="str">
            <v>NULL</v>
          </cell>
          <cell r="Z409" t="str">
            <v>NULL</v>
          </cell>
          <cell r="AB409">
            <v>373</v>
          </cell>
          <cell r="AD409">
            <v>4</v>
          </cell>
          <cell r="AE409" t="str">
            <v>NULL</v>
          </cell>
          <cell r="AF409">
            <v>3</v>
          </cell>
          <cell r="AG409">
            <v>3</v>
          </cell>
          <cell r="AH409" t="str">
            <v>NULL</v>
          </cell>
          <cell r="AI409">
            <v>4</v>
          </cell>
          <cell r="AJ409" t="str">
            <v>NULL</v>
          </cell>
          <cell r="AK409">
            <v>9</v>
          </cell>
          <cell r="AL409">
            <v>9</v>
          </cell>
        </row>
        <row r="410">
          <cell r="A410">
            <v>114311</v>
          </cell>
          <cell r="B410">
            <v>8404192</v>
          </cell>
          <cell r="C410" t="str">
            <v>Durham Community Business College for Technology and Enterprise</v>
          </cell>
          <cell r="D410" t="str">
            <v>North East</v>
          </cell>
          <cell r="E410" t="str">
            <v>North East, Yorkshire &amp; Humber</v>
          </cell>
          <cell r="F410" t="str">
            <v>Durham</v>
          </cell>
          <cell r="G410" t="str">
            <v>City of Durham</v>
          </cell>
          <cell r="H410" t="str">
            <v>DH7 7NG</v>
          </cell>
          <cell r="I410" t="str">
            <v>Community School</v>
          </cell>
          <cell r="J410" t="str">
            <v>Secondary</v>
          </cell>
          <cell r="K410" t="str">
            <v>Does not have a sixth form</v>
          </cell>
          <cell r="L410">
            <v>10004101</v>
          </cell>
          <cell r="M410">
            <v>42348</v>
          </cell>
          <cell r="N410">
            <v>42349</v>
          </cell>
          <cell r="O410" t="str">
            <v>Schools into Special Measures Visit 3</v>
          </cell>
          <cell r="P410" t="str">
            <v>Schools - S8</v>
          </cell>
          <cell r="Q410" t="str">
            <v>NULL</v>
          </cell>
          <cell r="R410" t="str">
            <v>NULL</v>
          </cell>
          <cell r="S410" t="str">
            <v>NULL</v>
          </cell>
          <cell r="T410" t="str">
            <v>NULL</v>
          </cell>
          <cell r="U410" t="str">
            <v>NULL</v>
          </cell>
          <cell r="V410" t="str">
            <v>NULL</v>
          </cell>
          <cell r="W410" t="str">
            <v>NULL</v>
          </cell>
          <cell r="X410" t="str">
            <v>NULL</v>
          </cell>
          <cell r="Y410" t="str">
            <v>NULL</v>
          </cell>
          <cell r="Z410" t="str">
            <v>NULL</v>
          </cell>
          <cell r="AB410">
            <v>440</v>
          </cell>
          <cell r="AD410">
            <v>4</v>
          </cell>
          <cell r="AE410" t="str">
            <v>NULL</v>
          </cell>
          <cell r="AF410">
            <v>4</v>
          </cell>
          <cell r="AG410">
            <v>4</v>
          </cell>
          <cell r="AH410" t="str">
            <v>NULL</v>
          </cell>
          <cell r="AI410">
            <v>4</v>
          </cell>
          <cell r="AJ410" t="str">
            <v>NULL</v>
          </cell>
          <cell r="AK410">
            <v>9</v>
          </cell>
          <cell r="AL410">
            <v>4</v>
          </cell>
        </row>
        <row r="411">
          <cell r="A411">
            <v>114340</v>
          </cell>
          <cell r="B411">
            <v>8407013</v>
          </cell>
          <cell r="C411" t="str">
            <v>Croft Community School</v>
          </cell>
          <cell r="D411" t="str">
            <v>North East</v>
          </cell>
          <cell r="E411" t="str">
            <v>North East, Yorkshire &amp; Humber</v>
          </cell>
          <cell r="F411" t="str">
            <v>Durham</v>
          </cell>
          <cell r="G411" t="str">
            <v>North Durham</v>
          </cell>
          <cell r="H411" t="str">
            <v>DH9 8PR</v>
          </cell>
          <cell r="I411" t="str">
            <v>Community Special School</v>
          </cell>
          <cell r="J411" t="str">
            <v>Not Applicable</v>
          </cell>
          <cell r="K411" t="str">
            <v>Not applicable</v>
          </cell>
          <cell r="L411">
            <v>10006612</v>
          </cell>
          <cell r="M411">
            <v>42297</v>
          </cell>
          <cell r="N411">
            <v>42298</v>
          </cell>
          <cell r="O411" t="str">
            <v>Maintained Academy and School Short inspection</v>
          </cell>
          <cell r="P411" t="str">
            <v>Schools - S5</v>
          </cell>
          <cell r="Q411" t="str">
            <v>NULL</v>
          </cell>
          <cell r="R411">
            <v>3</v>
          </cell>
          <cell r="S411" t="str">
            <v>NULL</v>
          </cell>
          <cell r="T411">
            <v>3</v>
          </cell>
          <cell r="U411">
            <v>3</v>
          </cell>
          <cell r="V411">
            <v>2</v>
          </cell>
          <cell r="W411">
            <v>3</v>
          </cell>
          <cell r="X411" t="str">
            <v>Yes</v>
          </cell>
          <cell r="Y411">
            <v>2</v>
          </cell>
          <cell r="Z411" t="str">
            <v>NULL</v>
          </cell>
          <cell r="AB411">
            <v>88</v>
          </cell>
          <cell r="AD411">
            <v>2</v>
          </cell>
          <cell r="AE411" t="str">
            <v>NULL</v>
          </cell>
          <cell r="AF411">
            <v>2</v>
          </cell>
          <cell r="AG411">
            <v>2</v>
          </cell>
          <cell r="AH411" t="str">
            <v>NULL</v>
          </cell>
          <cell r="AI411">
            <v>2</v>
          </cell>
          <cell r="AJ411" t="str">
            <v>NULL</v>
          </cell>
          <cell r="AK411">
            <v>9</v>
          </cell>
          <cell r="AL411" t="str">
            <v>NULL</v>
          </cell>
        </row>
        <row r="412">
          <cell r="A412">
            <v>114347</v>
          </cell>
          <cell r="B412">
            <v>8407030</v>
          </cell>
          <cell r="C412" t="str">
            <v>Windlestone School</v>
          </cell>
          <cell r="D412" t="str">
            <v>North East</v>
          </cell>
          <cell r="E412" t="str">
            <v>North East, Yorkshire &amp; Humber</v>
          </cell>
          <cell r="F412" t="str">
            <v>Durham</v>
          </cell>
          <cell r="G412" t="str">
            <v>Sedgefield</v>
          </cell>
          <cell r="H412" t="str">
            <v>DL17 0HP</v>
          </cell>
          <cell r="I412" t="str">
            <v>Community Special School</v>
          </cell>
          <cell r="J412" t="str">
            <v>Not Applicable</v>
          </cell>
          <cell r="K412" t="str">
            <v>Not applicable</v>
          </cell>
          <cell r="L412">
            <v>10001564</v>
          </cell>
          <cell r="M412">
            <v>42291</v>
          </cell>
          <cell r="N412">
            <v>42292</v>
          </cell>
          <cell r="O412" t="str">
            <v>S8 No Formal Designation Visit</v>
          </cell>
          <cell r="P412" t="str">
            <v>Schools - S8</v>
          </cell>
          <cell r="Q412" t="str">
            <v>NULL</v>
          </cell>
          <cell r="R412" t="str">
            <v>NULL</v>
          </cell>
          <cell r="S412" t="str">
            <v>NULL</v>
          </cell>
          <cell r="T412" t="str">
            <v>NULL</v>
          </cell>
          <cell r="U412" t="str">
            <v>NULL</v>
          </cell>
          <cell r="V412" t="str">
            <v>NULL</v>
          </cell>
          <cell r="W412" t="str">
            <v>NULL</v>
          </cell>
          <cell r="X412" t="str">
            <v>Met</v>
          </cell>
          <cell r="Y412" t="str">
            <v>NULL</v>
          </cell>
          <cell r="Z412" t="str">
            <v>NULL</v>
          </cell>
          <cell r="AB412">
            <v>78</v>
          </cell>
          <cell r="AD412">
            <v>2</v>
          </cell>
          <cell r="AE412" t="str">
            <v>NULL</v>
          </cell>
          <cell r="AF412">
            <v>2</v>
          </cell>
          <cell r="AG412">
            <v>2</v>
          </cell>
          <cell r="AH412" t="str">
            <v>NULL</v>
          </cell>
          <cell r="AI412">
            <v>2</v>
          </cell>
          <cell r="AJ412" t="str">
            <v>NULL</v>
          </cell>
          <cell r="AK412" t="str">
            <v>NULL</v>
          </cell>
          <cell r="AL412" t="str">
            <v>NULL</v>
          </cell>
        </row>
        <row r="413">
          <cell r="A413">
            <v>114391</v>
          </cell>
          <cell r="B413">
            <v>8452056</v>
          </cell>
          <cell r="C413" t="str">
            <v>Chiddingly Primary School</v>
          </cell>
          <cell r="D413" t="str">
            <v>South East</v>
          </cell>
          <cell r="E413" t="str">
            <v>South East</v>
          </cell>
          <cell r="F413" t="str">
            <v>East Sussex</v>
          </cell>
          <cell r="G413" t="str">
            <v>Wealden</v>
          </cell>
          <cell r="H413" t="str">
            <v>BN8 6HN</v>
          </cell>
          <cell r="I413" t="str">
            <v>Community School</v>
          </cell>
          <cell r="J413" t="str">
            <v>Primary</v>
          </cell>
          <cell r="K413" t="str">
            <v>Does not have a sixth form</v>
          </cell>
          <cell r="L413">
            <v>10005735</v>
          </cell>
          <cell r="M413">
            <v>42312</v>
          </cell>
          <cell r="N413">
            <v>42313</v>
          </cell>
          <cell r="O413" t="str">
            <v>Requires Improvement S5 Reinspection Visit 1</v>
          </cell>
          <cell r="P413" t="str">
            <v>Schools - S5</v>
          </cell>
          <cell r="Q413" t="str">
            <v>NULL</v>
          </cell>
          <cell r="R413">
            <v>2</v>
          </cell>
          <cell r="S413" t="str">
            <v>NULL</v>
          </cell>
          <cell r="T413">
            <v>2</v>
          </cell>
          <cell r="U413">
            <v>2</v>
          </cell>
          <cell r="V413">
            <v>2</v>
          </cell>
          <cell r="W413">
            <v>2</v>
          </cell>
          <cell r="X413" t="str">
            <v>Yes</v>
          </cell>
          <cell r="Y413">
            <v>1</v>
          </cell>
          <cell r="Z413" t="str">
            <v>NULL</v>
          </cell>
          <cell r="AB413">
            <v>73</v>
          </cell>
          <cell r="AD413">
            <v>3</v>
          </cell>
          <cell r="AE413" t="str">
            <v>NULL</v>
          </cell>
          <cell r="AF413">
            <v>3</v>
          </cell>
          <cell r="AG413">
            <v>3</v>
          </cell>
          <cell r="AH413" t="str">
            <v>NULL</v>
          </cell>
          <cell r="AI413">
            <v>2</v>
          </cell>
          <cell r="AJ413" t="str">
            <v>NULL</v>
          </cell>
          <cell r="AK413" t="str">
            <v>NULL</v>
          </cell>
          <cell r="AL413" t="str">
            <v>NULL</v>
          </cell>
        </row>
        <row r="414">
          <cell r="A414">
            <v>114393</v>
          </cell>
          <cell r="B414">
            <v>8452059</v>
          </cell>
          <cell r="C414" t="str">
            <v>Grovelands Community Primary School</v>
          </cell>
          <cell r="D414" t="str">
            <v>South East</v>
          </cell>
          <cell r="E414" t="str">
            <v>South East</v>
          </cell>
          <cell r="F414" t="str">
            <v>East Sussex</v>
          </cell>
          <cell r="G414" t="str">
            <v>Wealden</v>
          </cell>
          <cell r="H414" t="str">
            <v>BN27 3UW</v>
          </cell>
          <cell r="I414" t="str">
            <v>Foundation School</v>
          </cell>
          <cell r="J414" t="str">
            <v>Primary</v>
          </cell>
          <cell r="K414" t="str">
            <v>Does not have a sixth form</v>
          </cell>
          <cell r="L414">
            <v>10006377</v>
          </cell>
          <cell r="M414">
            <v>42298</v>
          </cell>
          <cell r="N414">
            <v>42299</v>
          </cell>
          <cell r="O414" t="str">
            <v>Requires Improvement S5 Reinspection Visit 1</v>
          </cell>
          <cell r="P414" t="str">
            <v>Schools - S5</v>
          </cell>
          <cell r="Q414" t="str">
            <v>NULL</v>
          </cell>
          <cell r="R414">
            <v>2</v>
          </cell>
          <cell r="S414" t="str">
            <v>NULL</v>
          </cell>
          <cell r="T414">
            <v>2</v>
          </cell>
          <cell r="U414">
            <v>2</v>
          </cell>
          <cell r="V414">
            <v>2</v>
          </cell>
          <cell r="W414">
            <v>2</v>
          </cell>
          <cell r="X414" t="str">
            <v>Yes</v>
          </cell>
          <cell r="Y414">
            <v>2</v>
          </cell>
          <cell r="Z414" t="str">
            <v>NULL</v>
          </cell>
          <cell r="AB414">
            <v>627</v>
          </cell>
          <cell r="AD414">
            <v>3</v>
          </cell>
          <cell r="AE414" t="str">
            <v>NULL</v>
          </cell>
          <cell r="AF414">
            <v>3</v>
          </cell>
          <cell r="AG414">
            <v>3</v>
          </cell>
          <cell r="AH414" t="str">
            <v>NULL</v>
          </cell>
          <cell r="AI414">
            <v>3</v>
          </cell>
          <cell r="AJ414" t="str">
            <v>NULL</v>
          </cell>
          <cell r="AK414" t="str">
            <v>NULL</v>
          </cell>
          <cell r="AL414" t="str">
            <v>NULL</v>
          </cell>
        </row>
        <row r="415">
          <cell r="A415">
            <v>114415</v>
          </cell>
          <cell r="B415">
            <v>8452083</v>
          </cell>
          <cell r="C415" t="str">
            <v>Ringmer Primary School</v>
          </cell>
          <cell r="D415" t="str">
            <v>South East</v>
          </cell>
          <cell r="E415" t="str">
            <v>South East</v>
          </cell>
          <cell r="F415" t="str">
            <v>East Sussex</v>
          </cell>
          <cell r="G415" t="str">
            <v>Lewes</v>
          </cell>
          <cell r="H415" t="str">
            <v>BN8 5LL</v>
          </cell>
          <cell r="I415" t="str">
            <v>Community School</v>
          </cell>
          <cell r="J415" t="str">
            <v>Primary</v>
          </cell>
          <cell r="K415" t="str">
            <v>Not applicable</v>
          </cell>
          <cell r="L415">
            <v>10002392</v>
          </cell>
          <cell r="M415">
            <v>42312</v>
          </cell>
          <cell r="N415">
            <v>42313</v>
          </cell>
          <cell r="O415" t="str">
            <v>Requires Improvement S5 Reinspection Visit 1</v>
          </cell>
          <cell r="P415" t="str">
            <v>Schools - S5</v>
          </cell>
          <cell r="Q415" t="str">
            <v>NULL</v>
          </cell>
          <cell r="R415">
            <v>2</v>
          </cell>
          <cell r="S415" t="str">
            <v>NULL</v>
          </cell>
          <cell r="T415">
            <v>2</v>
          </cell>
          <cell r="U415">
            <v>2</v>
          </cell>
          <cell r="V415">
            <v>2</v>
          </cell>
          <cell r="W415">
            <v>2</v>
          </cell>
          <cell r="X415" t="str">
            <v>Yes</v>
          </cell>
          <cell r="Y415">
            <v>2</v>
          </cell>
          <cell r="Z415" t="str">
            <v>NULL</v>
          </cell>
          <cell r="AB415">
            <v>262</v>
          </cell>
          <cell r="AD415">
            <v>3</v>
          </cell>
          <cell r="AE415" t="str">
            <v>NULL</v>
          </cell>
          <cell r="AF415">
            <v>3</v>
          </cell>
          <cell r="AG415">
            <v>3</v>
          </cell>
          <cell r="AH415" t="str">
            <v>NULL</v>
          </cell>
          <cell r="AI415">
            <v>3</v>
          </cell>
          <cell r="AJ415" t="str">
            <v>NULL</v>
          </cell>
          <cell r="AK415" t="str">
            <v>NULL</v>
          </cell>
          <cell r="AL415" t="str">
            <v>NULL</v>
          </cell>
        </row>
        <row r="416">
          <cell r="A416">
            <v>114426</v>
          </cell>
          <cell r="B416">
            <v>8452094</v>
          </cell>
          <cell r="C416" t="str">
            <v>Chyngton School</v>
          </cell>
          <cell r="D416" t="str">
            <v>South East</v>
          </cell>
          <cell r="E416" t="str">
            <v>South East</v>
          </cell>
          <cell r="F416" t="str">
            <v>East Sussex</v>
          </cell>
          <cell r="G416" t="str">
            <v>Lewes</v>
          </cell>
          <cell r="H416" t="str">
            <v>BN25 3ST</v>
          </cell>
          <cell r="I416" t="str">
            <v>Community School</v>
          </cell>
          <cell r="J416" t="str">
            <v>Primary</v>
          </cell>
          <cell r="K416" t="str">
            <v>Does not have a sixth form</v>
          </cell>
          <cell r="L416">
            <v>10002393</v>
          </cell>
          <cell r="M416">
            <v>42278</v>
          </cell>
          <cell r="N416">
            <v>42279</v>
          </cell>
          <cell r="O416" t="str">
            <v>Requires Improvement S5 Reinspection Visit 1</v>
          </cell>
          <cell r="P416" t="str">
            <v>Schools - S5</v>
          </cell>
          <cell r="Q416" t="str">
            <v>NULL</v>
          </cell>
          <cell r="R416">
            <v>2</v>
          </cell>
          <cell r="S416" t="str">
            <v>NULL</v>
          </cell>
          <cell r="T416">
            <v>2</v>
          </cell>
          <cell r="U416">
            <v>2</v>
          </cell>
          <cell r="V416">
            <v>2</v>
          </cell>
          <cell r="W416">
            <v>2</v>
          </cell>
          <cell r="X416" t="str">
            <v>Yes</v>
          </cell>
          <cell r="Y416">
            <v>2</v>
          </cell>
          <cell r="Z416" t="str">
            <v>NULL</v>
          </cell>
          <cell r="AB416">
            <v>424</v>
          </cell>
          <cell r="AD416">
            <v>3</v>
          </cell>
          <cell r="AE416" t="str">
            <v>NULL</v>
          </cell>
          <cell r="AF416">
            <v>3</v>
          </cell>
          <cell r="AG416">
            <v>3</v>
          </cell>
          <cell r="AH416" t="str">
            <v>NULL</v>
          </cell>
          <cell r="AI416">
            <v>3</v>
          </cell>
          <cell r="AJ416" t="str">
            <v>NULL</v>
          </cell>
          <cell r="AK416" t="str">
            <v>NULL</v>
          </cell>
          <cell r="AL416" t="str">
            <v>NULL</v>
          </cell>
        </row>
        <row r="417">
          <cell r="A417">
            <v>114438</v>
          </cell>
          <cell r="B417">
            <v>8452108</v>
          </cell>
          <cell r="C417" t="str">
            <v>Hawkes Farm Primary School</v>
          </cell>
          <cell r="D417" t="str">
            <v>South East</v>
          </cell>
          <cell r="E417" t="str">
            <v>South East</v>
          </cell>
          <cell r="F417" t="str">
            <v>East Sussex</v>
          </cell>
          <cell r="G417" t="str">
            <v>Wealden</v>
          </cell>
          <cell r="H417" t="str">
            <v>BN27 1ND</v>
          </cell>
          <cell r="I417" t="str">
            <v>Community School</v>
          </cell>
          <cell r="J417" t="str">
            <v>Primary</v>
          </cell>
          <cell r="K417" t="str">
            <v>Does not have a sixth form</v>
          </cell>
          <cell r="L417">
            <v>10005619</v>
          </cell>
          <cell r="M417">
            <v>42311</v>
          </cell>
          <cell r="N417">
            <v>42312</v>
          </cell>
          <cell r="O417" t="str">
            <v>Maintained Academy and School Short inspection</v>
          </cell>
          <cell r="P417" t="str">
            <v>Schools - S5</v>
          </cell>
          <cell r="Q417" t="str">
            <v>NULL</v>
          </cell>
          <cell r="R417">
            <v>4</v>
          </cell>
          <cell r="S417" t="str">
            <v>SM</v>
          </cell>
          <cell r="T417">
            <v>4</v>
          </cell>
          <cell r="U417">
            <v>4</v>
          </cell>
          <cell r="V417">
            <v>3</v>
          </cell>
          <cell r="W417">
            <v>4</v>
          </cell>
          <cell r="X417" t="str">
            <v>Yes</v>
          </cell>
          <cell r="Y417">
            <v>2</v>
          </cell>
          <cell r="Z417" t="str">
            <v>NULL</v>
          </cell>
          <cell r="AB417">
            <v>424</v>
          </cell>
          <cell r="AD417">
            <v>2</v>
          </cell>
          <cell r="AE417" t="str">
            <v>NULL</v>
          </cell>
          <cell r="AF417">
            <v>2</v>
          </cell>
          <cell r="AG417">
            <v>2</v>
          </cell>
          <cell r="AH417" t="str">
            <v>NULL</v>
          </cell>
          <cell r="AI417">
            <v>2</v>
          </cell>
          <cell r="AJ417" t="str">
            <v>NULL</v>
          </cell>
          <cell r="AK417">
            <v>8</v>
          </cell>
          <cell r="AL417" t="str">
            <v>NULL</v>
          </cell>
        </row>
        <row r="418">
          <cell r="A418">
            <v>114444</v>
          </cell>
          <cell r="B418">
            <v>8452115</v>
          </cell>
          <cell r="C418" t="str">
            <v>Jarvis Brook Primary School</v>
          </cell>
          <cell r="D418" t="str">
            <v>South East</v>
          </cell>
          <cell r="E418" t="str">
            <v>South East</v>
          </cell>
          <cell r="F418" t="str">
            <v>East Sussex</v>
          </cell>
          <cell r="G418" t="str">
            <v>Wealden</v>
          </cell>
          <cell r="H418" t="str">
            <v>TN6 3RG</v>
          </cell>
          <cell r="I418" t="str">
            <v>Community School</v>
          </cell>
          <cell r="J418" t="str">
            <v>Primary</v>
          </cell>
          <cell r="K418" t="str">
            <v>Does not have a sixth form</v>
          </cell>
          <cell r="L418">
            <v>10005275</v>
          </cell>
          <cell r="M418">
            <v>42311</v>
          </cell>
          <cell r="N418">
            <v>42312</v>
          </cell>
          <cell r="O418" t="str">
            <v>Schools into Special Measures Visit 3</v>
          </cell>
          <cell r="P418" t="str">
            <v>Schools - S5</v>
          </cell>
          <cell r="Q418" t="str">
            <v>NULL</v>
          </cell>
          <cell r="R418">
            <v>2</v>
          </cell>
          <cell r="S418" t="str">
            <v>NULL</v>
          </cell>
          <cell r="T418">
            <v>2</v>
          </cell>
          <cell r="U418">
            <v>2</v>
          </cell>
          <cell r="V418">
            <v>2</v>
          </cell>
          <cell r="W418">
            <v>2</v>
          </cell>
          <cell r="X418" t="str">
            <v>Yes</v>
          </cell>
          <cell r="Y418" t="str">
            <v>NULL</v>
          </cell>
          <cell r="Z418" t="str">
            <v>NULL</v>
          </cell>
          <cell r="AB418">
            <v>186</v>
          </cell>
          <cell r="AD418">
            <v>4</v>
          </cell>
          <cell r="AE418" t="str">
            <v>NULL</v>
          </cell>
          <cell r="AF418">
            <v>4</v>
          </cell>
          <cell r="AG418">
            <v>4</v>
          </cell>
          <cell r="AH418" t="str">
            <v>NULL</v>
          </cell>
          <cell r="AI418">
            <v>4</v>
          </cell>
          <cell r="AJ418" t="str">
            <v>NULL</v>
          </cell>
          <cell r="AK418">
            <v>3</v>
          </cell>
          <cell r="AL418">
            <v>9</v>
          </cell>
        </row>
        <row r="419">
          <cell r="A419">
            <v>114465</v>
          </cell>
          <cell r="B419">
            <v>8452141</v>
          </cell>
          <cell r="C419" t="str">
            <v>Parkland Infant School</v>
          </cell>
          <cell r="D419" t="str">
            <v>South East</v>
          </cell>
          <cell r="E419" t="str">
            <v>South East</v>
          </cell>
          <cell r="F419" t="str">
            <v>East Sussex</v>
          </cell>
          <cell r="G419" t="str">
            <v>Eastbourne</v>
          </cell>
          <cell r="H419" t="str">
            <v>BN22 9QJ</v>
          </cell>
          <cell r="I419" t="str">
            <v>Community School</v>
          </cell>
          <cell r="J419" t="str">
            <v>Primary</v>
          </cell>
          <cell r="K419" t="str">
            <v>Does not have a sixth form</v>
          </cell>
          <cell r="L419">
            <v>10005782</v>
          </cell>
          <cell r="M419">
            <v>42341</v>
          </cell>
          <cell r="N419">
            <v>42342</v>
          </cell>
          <cell r="O419" t="str">
            <v>Requires Improvement S5 Reinspection Visit 1</v>
          </cell>
          <cell r="P419" t="str">
            <v>Schools - S5</v>
          </cell>
          <cell r="Q419" t="str">
            <v>NULL</v>
          </cell>
          <cell r="R419">
            <v>2</v>
          </cell>
          <cell r="S419" t="str">
            <v>NULL</v>
          </cell>
          <cell r="T419">
            <v>2</v>
          </cell>
          <cell r="U419">
            <v>2</v>
          </cell>
          <cell r="V419">
            <v>2</v>
          </cell>
          <cell r="W419">
            <v>2</v>
          </cell>
          <cell r="X419" t="str">
            <v>Yes</v>
          </cell>
          <cell r="Y419">
            <v>2</v>
          </cell>
          <cell r="Z419" t="str">
            <v>NULL</v>
          </cell>
          <cell r="AB419">
            <v>178</v>
          </cell>
          <cell r="AD419">
            <v>3</v>
          </cell>
          <cell r="AE419" t="str">
            <v>NULL</v>
          </cell>
          <cell r="AF419">
            <v>3</v>
          </cell>
          <cell r="AG419">
            <v>3</v>
          </cell>
          <cell r="AH419" t="str">
            <v>NULL</v>
          </cell>
          <cell r="AI419">
            <v>3</v>
          </cell>
          <cell r="AJ419" t="str">
            <v>NULL</v>
          </cell>
          <cell r="AK419" t="str">
            <v>NULL</v>
          </cell>
          <cell r="AL419" t="str">
            <v>NULL</v>
          </cell>
        </row>
        <row r="420">
          <cell r="A420">
            <v>114489</v>
          </cell>
          <cell r="B420">
            <v>8453003</v>
          </cell>
          <cell r="C420" t="str">
            <v>Battle and Langton Church of England Primary School</v>
          </cell>
          <cell r="D420" t="str">
            <v>South East</v>
          </cell>
          <cell r="E420" t="str">
            <v>South East</v>
          </cell>
          <cell r="F420" t="str">
            <v>East Sussex</v>
          </cell>
          <cell r="G420" t="str">
            <v>Bexhill and Battle</v>
          </cell>
          <cell r="H420" t="str">
            <v>TN33 0HQ</v>
          </cell>
          <cell r="I420" t="str">
            <v>Voluntary Controlled School</v>
          </cell>
          <cell r="J420" t="str">
            <v>Primary</v>
          </cell>
          <cell r="K420" t="str">
            <v>Does not have a sixth form</v>
          </cell>
          <cell r="L420">
            <v>10000493</v>
          </cell>
          <cell r="M420">
            <v>42332</v>
          </cell>
          <cell r="N420">
            <v>42333</v>
          </cell>
          <cell r="O420" t="str">
            <v>Maintained Academy and School Short inspection</v>
          </cell>
          <cell r="P420" t="str">
            <v>Schools - S5</v>
          </cell>
          <cell r="Q420" t="str">
            <v>NULL</v>
          </cell>
          <cell r="R420">
            <v>2</v>
          </cell>
          <cell r="S420" t="str">
            <v>NULL</v>
          </cell>
          <cell r="T420">
            <v>2</v>
          </cell>
          <cell r="U420">
            <v>2</v>
          </cell>
          <cell r="V420">
            <v>2</v>
          </cell>
          <cell r="W420">
            <v>2</v>
          </cell>
          <cell r="X420" t="str">
            <v>Yes</v>
          </cell>
          <cell r="Y420">
            <v>2</v>
          </cell>
          <cell r="Z420" t="str">
            <v>NULL</v>
          </cell>
          <cell r="AB420">
            <v>450</v>
          </cell>
          <cell r="AD420">
            <v>2</v>
          </cell>
          <cell r="AE420" t="str">
            <v>NULL</v>
          </cell>
          <cell r="AF420">
            <v>2</v>
          </cell>
          <cell r="AG420">
            <v>2</v>
          </cell>
          <cell r="AH420" t="str">
            <v>NULL</v>
          </cell>
          <cell r="AI420">
            <v>2</v>
          </cell>
          <cell r="AJ420" t="str">
            <v>NULL</v>
          </cell>
          <cell r="AK420">
            <v>8</v>
          </cell>
          <cell r="AL420" t="str">
            <v>NULL</v>
          </cell>
        </row>
        <row r="421">
          <cell r="A421">
            <v>114508</v>
          </cell>
          <cell r="B421">
            <v>8453035</v>
          </cell>
          <cell r="C421" t="str">
            <v>Hurst Green Church of England Primary School</v>
          </cell>
          <cell r="D421" t="str">
            <v>South East</v>
          </cell>
          <cell r="E421" t="str">
            <v>South East</v>
          </cell>
          <cell r="F421" t="str">
            <v>East Sussex</v>
          </cell>
          <cell r="G421" t="str">
            <v>Bexhill and Battle</v>
          </cell>
          <cell r="H421" t="str">
            <v>TN19 7PN</v>
          </cell>
          <cell r="I421" t="str">
            <v>Voluntary Controlled School</v>
          </cell>
          <cell r="J421" t="str">
            <v>Primary</v>
          </cell>
          <cell r="K421" t="str">
            <v>Does not have a sixth form</v>
          </cell>
          <cell r="L421">
            <v>10002390</v>
          </cell>
          <cell r="M421">
            <v>42312</v>
          </cell>
          <cell r="N421">
            <v>42313</v>
          </cell>
          <cell r="O421" t="str">
            <v>Requires Improvement S5 Reinspection Visit 1</v>
          </cell>
          <cell r="P421" t="str">
            <v>Schools - S5</v>
          </cell>
          <cell r="Q421" t="str">
            <v>NULL</v>
          </cell>
          <cell r="R421">
            <v>2</v>
          </cell>
          <cell r="S421" t="str">
            <v>NULL</v>
          </cell>
          <cell r="T421">
            <v>2</v>
          </cell>
          <cell r="U421">
            <v>2</v>
          </cell>
          <cell r="V421">
            <v>2</v>
          </cell>
          <cell r="W421">
            <v>2</v>
          </cell>
          <cell r="X421" t="str">
            <v>Yes</v>
          </cell>
          <cell r="Y421">
            <v>2</v>
          </cell>
          <cell r="Z421" t="str">
            <v>NULL</v>
          </cell>
          <cell r="AB421">
            <v>117</v>
          </cell>
          <cell r="AD421">
            <v>3</v>
          </cell>
          <cell r="AE421" t="str">
            <v>NULL</v>
          </cell>
          <cell r="AF421">
            <v>3</v>
          </cell>
          <cell r="AG421">
            <v>3</v>
          </cell>
          <cell r="AH421" t="str">
            <v>NULL</v>
          </cell>
          <cell r="AI421">
            <v>3</v>
          </cell>
          <cell r="AJ421" t="str">
            <v>NULL</v>
          </cell>
          <cell r="AK421" t="str">
            <v>NULL</v>
          </cell>
          <cell r="AL421" t="str">
            <v>NULL</v>
          </cell>
        </row>
        <row r="422">
          <cell r="A422">
            <v>114512</v>
          </cell>
          <cell r="B422">
            <v>8453043</v>
          </cell>
          <cell r="C422" t="str">
            <v>Mayfield Church of England Primary School</v>
          </cell>
          <cell r="D422" t="str">
            <v>South East</v>
          </cell>
          <cell r="E422" t="str">
            <v>South East</v>
          </cell>
          <cell r="F422" t="str">
            <v>East Sussex</v>
          </cell>
          <cell r="G422" t="str">
            <v>Wealden</v>
          </cell>
          <cell r="H422" t="str">
            <v>TN20 6TA</v>
          </cell>
          <cell r="I422" t="str">
            <v>Voluntary Controlled School</v>
          </cell>
          <cell r="J422" t="str">
            <v>Primary</v>
          </cell>
          <cell r="K422" t="str">
            <v>Does not have a sixth form</v>
          </cell>
          <cell r="L422">
            <v>10000562</v>
          </cell>
          <cell r="M422">
            <v>42353</v>
          </cell>
          <cell r="N422">
            <v>42353</v>
          </cell>
          <cell r="O422" t="str">
            <v>Maintained Academy and School Short inspection</v>
          </cell>
          <cell r="P422" t="str">
            <v>Schools - Short inspection</v>
          </cell>
          <cell r="Q422" t="str">
            <v>NULL</v>
          </cell>
          <cell r="R422" t="str">
            <v>NULL</v>
          </cell>
          <cell r="S422" t="str">
            <v>NULL</v>
          </cell>
          <cell r="T422" t="str">
            <v>NULL</v>
          </cell>
          <cell r="U422" t="str">
            <v>NULL</v>
          </cell>
          <cell r="V422" t="str">
            <v>NULL</v>
          </cell>
          <cell r="W422" t="str">
            <v>NULL</v>
          </cell>
          <cell r="X422" t="str">
            <v>Yes</v>
          </cell>
          <cell r="Y422" t="str">
            <v>NULL</v>
          </cell>
          <cell r="Z422" t="str">
            <v>NULL</v>
          </cell>
          <cell r="AB422">
            <v>168</v>
          </cell>
          <cell r="AD422">
            <v>2</v>
          </cell>
          <cell r="AE422" t="str">
            <v>NULL</v>
          </cell>
          <cell r="AF422">
            <v>2</v>
          </cell>
          <cell r="AG422">
            <v>2</v>
          </cell>
          <cell r="AH422" t="str">
            <v>NULL</v>
          </cell>
          <cell r="AI422">
            <v>2</v>
          </cell>
          <cell r="AJ422" t="str">
            <v>NULL</v>
          </cell>
          <cell r="AK422">
            <v>2</v>
          </cell>
          <cell r="AL422">
            <v>9</v>
          </cell>
        </row>
        <row r="423">
          <cell r="A423">
            <v>114539</v>
          </cell>
          <cell r="B423">
            <v>8463308</v>
          </cell>
          <cell r="C423" t="str">
            <v>St Martin's CofE Primary School</v>
          </cell>
          <cell r="D423" t="str">
            <v>South East</v>
          </cell>
          <cell r="E423" t="str">
            <v>South East</v>
          </cell>
          <cell r="F423" t="str">
            <v>Brighton and Hove</v>
          </cell>
          <cell r="G423" t="str">
            <v>Brighton, Pavilion</v>
          </cell>
          <cell r="H423" t="str">
            <v>BN2 3LJ</v>
          </cell>
          <cell r="I423" t="str">
            <v>Voluntary Aided School</v>
          </cell>
          <cell r="J423" t="str">
            <v>Primary</v>
          </cell>
          <cell r="K423" t="str">
            <v>Does not have a sixth form</v>
          </cell>
          <cell r="L423">
            <v>10005691</v>
          </cell>
          <cell r="M423">
            <v>42318</v>
          </cell>
          <cell r="N423">
            <v>42319</v>
          </cell>
          <cell r="O423" t="str">
            <v>Maintained Academy and School Short inspection</v>
          </cell>
          <cell r="P423" t="str">
            <v>Schools - S5</v>
          </cell>
          <cell r="Q423" t="str">
            <v>NULL</v>
          </cell>
          <cell r="R423">
            <v>3</v>
          </cell>
          <cell r="S423" t="str">
            <v>NULL</v>
          </cell>
          <cell r="T423">
            <v>3</v>
          </cell>
          <cell r="U423">
            <v>3</v>
          </cell>
          <cell r="V423">
            <v>2</v>
          </cell>
          <cell r="W423">
            <v>3</v>
          </cell>
          <cell r="X423" t="str">
            <v>Yes</v>
          </cell>
          <cell r="Y423">
            <v>2</v>
          </cell>
          <cell r="Z423" t="str">
            <v>NULL</v>
          </cell>
          <cell r="AB423">
            <v>212</v>
          </cell>
          <cell r="AD423">
            <v>2</v>
          </cell>
          <cell r="AE423" t="str">
            <v>NULL</v>
          </cell>
          <cell r="AF423">
            <v>2</v>
          </cell>
          <cell r="AG423">
            <v>2</v>
          </cell>
          <cell r="AH423" t="str">
            <v>NULL</v>
          </cell>
          <cell r="AI423">
            <v>2</v>
          </cell>
          <cell r="AJ423" t="str">
            <v>NULL</v>
          </cell>
          <cell r="AK423">
            <v>8</v>
          </cell>
          <cell r="AL423" t="str">
            <v>NULL</v>
          </cell>
        </row>
        <row r="424">
          <cell r="A424">
            <v>114540</v>
          </cell>
          <cell r="B424">
            <v>8463311</v>
          </cell>
          <cell r="C424" t="str">
            <v>St John the Baptist Catholic Primary School</v>
          </cell>
          <cell r="D424" t="str">
            <v>South East</v>
          </cell>
          <cell r="E424" t="str">
            <v>South East</v>
          </cell>
          <cell r="F424" t="str">
            <v>Brighton and Hove</v>
          </cell>
          <cell r="G424" t="str">
            <v>Brighton, Kemptown</v>
          </cell>
          <cell r="H424" t="str">
            <v>BN2 0AH</v>
          </cell>
          <cell r="I424" t="str">
            <v>Voluntary Aided School</v>
          </cell>
          <cell r="J424" t="str">
            <v>Primary</v>
          </cell>
          <cell r="K424" t="str">
            <v>Does not have a sixth form</v>
          </cell>
          <cell r="L424">
            <v>10001526</v>
          </cell>
          <cell r="M424">
            <v>42297</v>
          </cell>
          <cell r="N424">
            <v>42297</v>
          </cell>
          <cell r="O424" t="str">
            <v>Maintained Academy and School Short inspection</v>
          </cell>
          <cell r="P424" t="str">
            <v>Schools - Short inspection</v>
          </cell>
          <cell r="Q424" t="str">
            <v>NULL</v>
          </cell>
          <cell r="R424" t="str">
            <v>NULL</v>
          </cell>
          <cell r="S424" t="str">
            <v>NULL</v>
          </cell>
          <cell r="T424" t="str">
            <v>NULL</v>
          </cell>
          <cell r="U424" t="str">
            <v>NULL</v>
          </cell>
          <cell r="V424" t="str">
            <v>NULL</v>
          </cell>
          <cell r="W424" t="str">
            <v>NULL</v>
          </cell>
          <cell r="X424" t="str">
            <v>Yes</v>
          </cell>
          <cell r="Y424" t="str">
            <v>NULL</v>
          </cell>
          <cell r="Z424" t="str">
            <v>NULL</v>
          </cell>
          <cell r="AB424">
            <v>205</v>
          </cell>
          <cell r="AD424">
            <v>2</v>
          </cell>
          <cell r="AE424" t="str">
            <v>NULL</v>
          </cell>
          <cell r="AF424">
            <v>2</v>
          </cell>
          <cell r="AG424">
            <v>2</v>
          </cell>
          <cell r="AH424" t="str">
            <v>NULL</v>
          </cell>
          <cell r="AI424">
            <v>2</v>
          </cell>
          <cell r="AJ424" t="str">
            <v>NULL</v>
          </cell>
          <cell r="AK424">
            <v>2</v>
          </cell>
          <cell r="AL424">
            <v>9</v>
          </cell>
        </row>
        <row r="425">
          <cell r="A425">
            <v>114545</v>
          </cell>
          <cell r="B425">
            <v>8463317</v>
          </cell>
          <cell r="C425" t="str">
            <v>St Mark's CofE Primary School</v>
          </cell>
          <cell r="D425" t="str">
            <v>South East</v>
          </cell>
          <cell r="E425" t="str">
            <v>South East</v>
          </cell>
          <cell r="F425" t="str">
            <v>Brighton and Hove</v>
          </cell>
          <cell r="G425" t="str">
            <v>Brighton, Kemptown</v>
          </cell>
          <cell r="H425" t="str">
            <v>BN2 5EA</v>
          </cell>
          <cell r="I425" t="str">
            <v>Voluntary Aided School</v>
          </cell>
          <cell r="J425" t="str">
            <v>Primary</v>
          </cell>
          <cell r="K425" t="str">
            <v>Does not have a sixth form</v>
          </cell>
          <cell r="L425">
            <v>10005783</v>
          </cell>
          <cell r="M425">
            <v>42277</v>
          </cell>
          <cell r="N425">
            <v>42278</v>
          </cell>
          <cell r="O425" t="str">
            <v>Requires Improvement S5 Reinspection Visit 1</v>
          </cell>
          <cell r="P425" t="str">
            <v>Schools - S5</v>
          </cell>
          <cell r="Q425" t="str">
            <v>NULL</v>
          </cell>
          <cell r="R425">
            <v>2</v>
          </cell>
          <cell r="S425" t="str">
            <v>NULL</v>
          </cell>
          <cell r="T425">
            <v>2</v>
          </cell>
          <cell r="U425">
            <v>2</v>
          </cell>
          <cell r="V425">
            <v>2</v>
          </cell>
          <cell r="W425">
            <v>2</v>
          </cell>
          <cell r="X425" t="str">
            <v>Yes</v>
          </cell>
          <cell r="Y425">
            <v>2</v>
          </cell>
          <cell r="Z425" t="str">
            <v>NULL</v>
          </cell>
          <cell r="AB425">
            <v>190</v>
          </cell>
          <cell r="AD425">
            <v>3</v>
          </cell>
          <cell r="AE425" t="str">
            <v>NULL</v>
          </cell>
          <cell r="AF425">
            <v>3</v>
          </cell>
          <cell r="AG425">
            <v>3</v>
          </cell>
          <cell r="AH425" t="str">
            <v>NULL</v>
          </cell>
          <cell r="AI425">
            <v>3</v>
          </cell>
          <cell r="AJ425" t="str">
            <v>NULL</v>
          </cell>
          <cell r="AK425" t="str">
            <v>NULL</v>
          </cell>
          <cell r="AL425" t="str">
            <v>NULL</v>
          </cell>
        </row>
        <row r="426">
          <cell r="A426">
            <v>114548</v>
          </cell>
          <cell r="B426">
            <v>8453321</v>
          </cell>
          <cell r="C426" t="str">
            <v>Sir Henry Fermor Church of England Primary School</v>
          </cell>
          <cell r="D426" t="str">
            <v>South East</v>
          </cell>
          <cell r="E426" t="str">
            <v>South East</v>
          </cell>
          <cell r="F426" t="str">
            <v>East Sussex</v>
          </cell>
          <cell r="G426" t="str">
            <v>Wealden</v>
          </cell>
          <cell r="H426" t="str">
            <v>TN6 2SD</v>
          </cell>
          <cell r="I426" t="str">
            <v>Voluntary Aided School</v>
          </cell>
          <cell r="J426" t="str">
            <v>Primary</v>
          </cell>
          <cell r="K426" t="str">
            <v>Does not have a sixth form</v>
          </cell>
          <cell r="L426">
            <v>10007870</v>
          </cell>
          <cell r="M426">
            <v>42284</v>
          </cell>
          <cell r="N426">
            <v>42285</v>
          </cell>
          <cell r="O426" t="str">
            <v>Requires Improvement S5 Reinspection Visit 1</v>
          </cell>
          <cell r="P426" t="str">
            <v>Schools - S5</v>
          </cell>
          <cell r="Q426" t="str">
            <v>NULL</v>
          </cell>
          <cell r="R426">
            <v>3</v>
          </cell>
          <cell r="S426" t="str">
            <v>NULL</v>
          </cell>
          <cell r="T426">
            <v>3</v>
          </cell>
          <cell r="U426">
            <v>3</v>
          </cell>
          <cell r="V426">
            <v>3</v>
          </cell>
          <cell r="W426">
            <v>3</v>
          </cell>
          <cell r="X426" t="str">
            <v>Yes</v>
          </cell>
          <cell r="Y426">
            <v>3</v>
          </cell>
          <cell r="Z426" t="str">
            <v>NULL</v>
          </cell>
          <cell r="AB426">
            <v>390</v>
          </cell>
          <cell r="AD426">
            <v>3</v>
          </cell>
          <cell r="AE426" t="str">
            <v>NULL</v>
          </cell>
          <cell r="AF426">
            <v>3</v>
          </cell>
          <cell r="AG426">
            <v>3</v>
          </cell>
          <cell r="AH426" t="str">
            <v>NULL</v>
          </cell>
          <cell r="AI426">
            <v>3</v>
          </cell>
          <cell r="AJ426" t="str">
            <v>NULL</v>
          </cell>
          <cell r="AK426" t="str">
            <v>NULL</v>
          </cell>
          <cell r="AL426" t="str">
            <v>NULL</v>
          </cell>
        </row>
        <row r="427">
          <cell r="A427">
            <v>114550</v>
          </cell>
          <cell r="B427">
            <v>8453323</v>
          </cell>
          <cell r="C427" t="str">
            <v>Framfield Church of England Primary School</v>
          </cell>
          <cell r="D427" t="str">
            <v>South East</v>
          </cell>
          <cell r="E427" t="str">
            <v>South East</v>
          </cell>
          <cell r="F427" t="str">
            <v>East Sussex</v>
          </cell>
          <cell r="G427" t="str">
            <v>Wealden</v>
          </cell>
          <cell r="H427" t="str">
            <v>TN22 5NR</v>
          </cell>
          <cell r="I427" t="str">
            <v>Voluntary Aided School</v>
          </cell>
          <cell r="J427" t="str">
            <v>Primary</v>
          </cell>
          <cell r="K427" t="str">
            <v>Does not have a sixth form</v>
          </cell>
          <cell r="L427">
            <v>10005700</v>
          </cell>
          <cell r="M427">
            <v>42311</v>
          </cell>
          <cell r="N427">
            <v>42312</v>
          </cell>
          <cell r="O427" t="str">
            <v>Maintained Academy and School Short inspection</v>
          </cell>
          <cell r="P427" t="str">
            <v>Schools - S5</v>
          </cell>
          <cell r="Q427" t="str">
            <v>NULL</v>
          </cell>
          <cell r="R427">
            <v>2</v>
          </cell>
          <cell r="S427" t="str">
            <v>NULL</v>
          </cell>
          <cell r="T427">
            <v>2</v>
          </cell>
          <cell r="U427">
            <v>2</v>
          </cell>
          <cell r="V427">
            <v>2</v>
          </cell>
          <cell r="W427">
            <v>2</v>
          </cell>
          <cell r="X427" t="str">
            <v>Yes</v>
          </cell>
          <cell r="Y427">
            <v>2</v>
          </cell>
          <cell r="Z427" t="str">
            <v>NULL</v>
          </cell>
          <cell r="AB427">
            <v>87</v>
          </cell>
          <cell r="AD427">
            <v>2</v>
          </cell>
          <cell r="AE427" t="str">
            <v>NULL</v>
          </cell>
          <cell r="AF427">
            <v>2</v>
          </cell>
          <cell r="AG427">
            <v>2</v>
          </cell>
          <cell r="AH427" t="str">
            <v>NULL</v>
          </cell>
          <cell r="AI427">
            <v>2</v>
          </cell>
          <cell r="AJ427" t="str">
            <v>NULL</v>
          </cell>
          <cell r="AK427">
            <v>1</v>
          </cell>
          <cell r="AL427">
            <v>9</v>
          </cell>
        </row>
        <row r="428">
          <cell r="A428">
            <v>114561</v>
          </cell>
          <cell r="B428">
            <v>8453334</v>
          </cell>
          <cell r="C428" t="str">
            <v>Rodmell Church of England Primary School</v>
          </cell>
          <cell r="D428" t="str">
            <v>South East</v>
          </cell>
          <cell r="E428" t="str">
            <v>South East</v>
          </cell>
          <cell r="F428" t="str">
            <v>East Sussex</v>
          </cell>
          <cell r="G428" t="str">
            <v>Lewes</v>
          </cell>
          <cell r="H428" t="str">
            <v>BN7 3HF</v>
          </cell>
          <cell r="I428" t="str">
            <v>Voluntary Aided School</v>
          </cell>
          <cell r="J428" t="str">
            <v>Primary</v>
          </cell>
          <cell r="K428" t="str">
            <v>Does not have a sixth form</v>
          </cell>
          <cell r="L428">
            <v>10002389</v>
          </cell>
          <cell r="M428">
            <v>42312</v>
          </cell>
          <cell r="N428">
            <v>42313</v>
          </cell>
          <cell r="O428" t="str">
            <v>Requires Improvement S5 Reinspection Visit 1</v>
          </cell>
          <cell r="P428" t="str">
            <v>Schools - S5</v>
          </cell>
          <cell r="Q428" t="str">
            <v>NULL</v>
          </cell>
          <cell r="R428">
            <v>2</v>
          </cell>
          <cell r="S428" t="str">
            <v>NULL</v>
          </cell>
          <cell r="T428">
            <v>2</v>
          </cell>
          <cell r="U428">
            <v>2</v>
          </cell>
          <cell r="V428">
            <v>2</v>
          </cell>
          <cell r="W428">
            <v>2</v>
          </cell>
          <cell r="X428" t="str">
            <v>Yes</v>
          </cell>
          <cell r="Y428">
            <v>2</v>
          </cell>
          <cell r="Z428" t="str">
            <v>NULL</v>
          </cell>
          <cell r="AB428">
            <v>50</v>
          </cell>
          <cell r="AD428">
            <v>3</v>
          </cell>
          <cell r="AE428" t="str">
            <v>NULL</v>
          </cell>
          <cell r="AF428">
            <v>3</v>
          </cell>
          <cell r="AG428">
            <v>3</v>
          </cell>
          <cell r="AH428" t="str">
            <v>NULL</v>
          </cell>
          <cell r="AI428">
            <v>3</v>
          </cell>
          <cell r="AJ428" t="str">
            <v>NULL</v>
          </cell>
          <cell r="AK428" t="str">
            <v>NULL</v>
          </cell>
          <cell r="AL428" t="str">
            <v>NULL</v>
          </cell>
        </row>
        <row r="429">
          <cell r="A429">
            <v>114611</v>
          </cell>
          <cell r="B429">
            <v>8464605</v>
          </cell>
          <cell r="C429" t="str">
            <v>Cardinal Newman Catholic School</v>
          </cell>
          <cell r="D429" t="str">
            <v>South East</v>
          </cell>
          <cell r="E429" t="str">
            <v>South East</v>
          </cell>
          <cell r="F429" t="str">
            <v>Brighton and Hove</v>
          </cell>
          <cell r="G429" t="str">
            <v>Hove</v>
          </cell>
          <cell r="H429" t="str">
            <v>BN3 6ND</v>
          </cell>
          <cell r="I429" t="str">
            <v>Voluntary Aided School</v>
          </cell>
          <cell r="J429" t="str">
            <v>Secondary</v>
          </cell>
          <cell r="K429" t="str">
            <v>Has a sixth form</v>
          </cell>
          <cell r="L429">
            <v>10007276</v>
          </cell>
          <cell r="M429">
            <v>42347</v>
          </cell>
          <cell r="N429">
            <v>42348</v>
          </cell>
          <cell r="O429" t="str">
            <v>S8 No Formal Designation Visit</v>
          </cell>
          <cell r="P429" t="str">
            <v>Schools - S5</v>
          </cell>
          <cell r="Q429" t="str">
            <v>NULL</v>
          </cell>
          <cell r="R429">
            <v>3</v>
          </cell>
          <cell r="S429" t="str">
            <v>NULL</v>
          </cell>
          <cell r="T429">
            <v>3</v>
          </cell>
          <cell r="U429">
            <v>3</v>
          </cell>
          <cell r="V429">
            <v>3</v>
          </cell>
          <cell r="W429">
            <v>3</v>
          </cell>
          <cell r="X429" t="str">
            <v>Yes</v>
          </cell>
          <cell r="Y429" t="str">
            <v>NULL</v>
          </cell>
          <cell r="Z429">
            <v>2</v>
          </cell>
          <cell r="AB429">
            <v>2235</v>
          </cell>
          <cell r="AD429">
            <v>2</v>
          </cell>
          <cell r="AE429" t="str">
            <v>NULL</v>
          </cell>
          <cell r="AF429">
            <v>2</v>
          </cell>
          <cell r="AG429">
            <v>2</v>
          </cell>
          <cell r="AH429" t="str">
            <v>NULL</v>
          </cell>
          <cell r="AI429">
            <v>2</v>
          </cell>
          <cell r="AJ429" t="str">
            <v>NULL</v>
          </cell>
          <cell r="AK429">
            <v>9</v>
          </cell>
          <cell r="AL429" t="str">
            <v>NULL</v>
          </cell>
        </row>
        <row r="430">
          <cell r="A430">
            <v>114619</v>
          </cell>
          <cell r="B430">
            <v>8467003</v>
          </cell>
          <cell r="C430" t="str">
            <v>Hamilton Lodge School for Deaf Children</v>
          </cell>
          <cell r="D430" t="str">
            <v>South East</v>
          </cell>
          <cell r="E430" t="str">
            <v>South East</v>
          </cell>
          <cell r="F430" t="str">
            <v>Brighton and Hove</v>
          </cell>
          <cell r="G430" t="str">
            <v>Brighton, Kemptown</v>
          </cell>
          <cell r="H430" t="str">
            <v>BN2 0LS</v>
          </cell>
          <cell r="I430" t="str">
            <v>Non-Maintained Special School</v>
          </cell>
          <cell r="J430" t="str">
            <v>Not Applicable</v>
          </cell>
          <cell r="K430" t="str">
            <v>Has a sixth form</v>
          </cell>
          <cell r="L430">
            <v>10005625</v>
          </cell>
          <cell r="M430">
            <v>42353</v>
          </cell>
          <cell r="N430">
            <v>42353</v>
          </cell>
          <cell r="O430" t="str">
            <v>Maintained Academy and School Short inspection</v>
          </cell>
          <cell r="P430" t="str">
            <v>Schools - Short inspection</v>
          </cell>
          <cell r="Q430" t="str">
            <v>NULL</v>
          </cell>
          <cell r="R430" t="str">
            <v>NULL</v>
          </cell>
          <cell r="S430" t="str">
            <v>NULL</v>
          </cell>
          <cell r="T430" t="str">
            <v>NULL</v>
          </cell>
          <cell r="U430" t="str">
            <v>NULL</v>
          </cell>
          <cell r="V430" t="str">
            <v>NULL</v>
          </cell>
          <cell r="W430" t="str">
            <v>NULL</v>
          </cell>
          <cell r="X430" t="str">
            <v>Yes</v>
          </cell>
          <cell r="Y430" t="str">
            <v>NULL</v>
          </cell>
          <cell r="Z430" t="str">
            <v>NULL</v>
          </cell>
          <cell r="AB430">
            <v>64</v>
          </cell>
          <cell r="AD430">
            <v>2</v>
          </cell>
          <cell r="AE430" t="str">
            <v>NULL</v>
          </cell>
          <cell r="AF430">
            <v>2</v>
          </cell>
          <cell r="AG430">
            <v>2</v>
          </cell>
          <cell r="AH430" t="str">
            <v>NULL</v>
          </cell>
          <cell r="AI430">
            <v>2</v>
          </cell>
          <cell r="AJ430" t="str">
            <v>NULL</v>
          </cell>
          <cell r="AK430">
            <v>9</v>
          </cell>
          <cell r="AL430" t="str">
            <v>NULL</v>
          </cell>
        </row>
        <row r="431">
          <cell r="A431">
            <v>114693</v>
          </cell>
          <cell r="B431">
            <v>8457031</v>
          </cell>
          <cell r="C431" t="str">
            <v>The Lindfield School</v>
          </cell>
          <cell r="D431" t="str">
            <v>South East</v>
          </cell>
          <cell r="E431" t="str">
            <v>South East</v>
          </cell>
          <cell r="F431" t="str">
            <v>East Sussex</v>
          </cell>
          <cell r="G431" t="str">
            <v>Eastbourne</v>
          </cell>
          <cell r="H431" t="str">
            <v>BN22 0BQ</v>
          </cell>
          <cell r="I431" t="str">
            <v>Community Special School</v>
          </cell>
          <cell r="J431" t="str">
            <v>Not Applicable</v>
          </cell>
          <cell r="K431" t="str">
            <v>Not applicable</v>
          </cell>
          <cell r="L431">
            <v>10005621</v>
          </cell>
          <cell r="M431">
            <v>42348</v>
          </cell>
          <cell r="N431">
            <v>42349</v>
          </cell>
          <cell r="O431" t="str">
            <v>Maintained Academy and School Short inspection</v>
          </cell>
          <cell r="P431" t="str">
            <v>Schools - S5</v>
          </cell>
          <cell r="Q431" t="str">
            <v>NULL</v>
          </cell>
          <cell r="R431">
            <v>1</v>
          </cell>
          <cell r="S431" t="str">
            <v>NULL</v>
          </cell>
          <cell r="T431">
            <v>1</v>
          </cell>
          <cell r="U431">
            <v>1</v>
          </cell>
          <cell r="V431">
            <v>1</v>
          </cell>
          <cell r="W431">
            <v>1</v>
          </cell>
          <cell r="X431" t="str">
            <v>Yes</v>
          </cell>
          <cell r="Y431" t="str">
            <v>NULL</v>
          </cell>
          <cell r="Z431" t="str">
            <v>NULL</v>
          </cell>
          <cell r="AB431">
            <v>86</v>
          </cell>
          <cell r="AD431">
            <v>2</v>
          </cell>
          <cell r="AE431" t="str">
            <v>NULL</v>
          </cell>
          <cell r="AF431">
            <v>2</v>
          </cell>
          <cell r="AG431">
            <v>2</v>
          </cell>
          <cell r="AH431" t="str">
            <v>NULL</v>
          </cell>
          <cell r="AI431">
            <v>2</v>
          </cell>
          <cell r="AJ431" t="str">
            <v>NULL</v>
          </cell>
          <cell r="AK431">
            <v>9</v>
          </cell>
          <cell r="AL431">
            <v>9</v>
          </cell>
        </row>
        <row r="432">
          <cell r="A432">
            <v>114704</v>
          </cell>
          <cell r="B432">
            <v>8812001</v>
          </cell>
          <cell r="C432" t="str">
            <v>St George's New Town Junior School</v>
          </cell>
          <cell r="D432" t="str">
            <v>East of England</v>
          </cell>
          <cell r="E432" t="str">
            <v>East of England</v>
          </cell>
          <cell r="F432" t="str">
            <v>Essex</v>
          </cell>
          <cell r="G432" t="str">
            <v>Colchester</v>
          </cell>
          <cell r="H432" t="str">
            <v>CO2 7RU</v>
          </cell>
          <cell r="I432" t="str">
            <v>Community School</v>
          </cell>
          <cell r="J432" t="str">
            <v>Primary</v>
          </cell>
          <cell r="K432" t="str">
            <v>Does not have a sixth form</v>
          </cell>
          <cell r="L432">
            <v>10005669</v>
          </cell>
          <cell r="M432">
            <v>42346</v>
          </cell>
          <cell r="N432">
            <v>42347</v>
          </cell>
          <cell r="O432" t="str">
            <v>Maintained Academy and School Short inspection</v>
          </cell>
          <cell r="P432" t="str">
            <v>Schools - S5</v>
          </cell>
          <cell r="Q432" t="str">
            <v>NULL</v>
          </cell>
          <cell r="R432">
            <v>3</v>
          </cell>
          <cell r="S432" t="str">
            <v>NULL</v>
          </cell>
          <cell r="T432">
            <v>3</v>
          </cell>
          <cell r="U432">
            <v>3</v>
          </cell>
          <cell r="V432">
            <v>2</v>
          </cell>
          <cell r="W432">
            <v>3</v>
          </cell>
          <cell r="X432" t="str">
            <v>Yes</v>
          </cell>
          <cell r="Y432" t="str">
            <v>NULL</v>
          </cell>
          <cell r="Z432" t="str">
            <v>NULL</v>
          </cell>
          <cell r="AB432">
            <v>350</v>
          </cell>
          <cell r="AD432">
            <v>2</v>
          </cell>
          <cell r="AE432" t="str">
            <v>NULL</v>
          </cell>
          <cell r="AF432">
            <v>2</v>
          </cell>
          <cell r="AG432">
            <v>2</v>
          </cell>
          <cell r="AH432" t="str">
            <v>NULL</v>
          </cell>
          <cell r="AI432">
            <v>2</v>
          </cell>
          <cell r="AJ432" t="str">
            <v>NULL</v>
          </cell>
          <cell r="AK432">
            <v>9</v>
          </cell>
          <cell r="AL432" t="str">
            <v>NULL</v>
          </cell>
        </row>
        <row r="433">
          <cell r="A433">
            <v>114736</v>
          </cell>
          <cell r="B433">
            <v>8812045</v>
          </cell>
          <cell r="C433" t="str">
            <v>Great Bentley Primary School</v>
          </cell>
          <cell r="D433" t="str">
            <v>East of England</v>
          </cell>
          <cell r="E433" t="str">
            <v>East of England</v>
          </cell>
          <cell r="F433" t="str">
            <v>Essex</v>
          </cell>
          <cell r="G433" t="str">
            <v>Harwich and North Essex</v>
          </cell>
          <cell r="H433" t="str">
            <v>CO7 8LD</v>
          </cell>
          <cell r="I433" t="str">
            <v>Community School</v>
          </cell>
          <cell r="J433" t="str">
            <v>Primary</v>
          </cell>
          <cell r="K433" t="str">
            <v>Does not have a sixth form</v>
          </cell>
          <cell r="L433">
            <v>10001961</v>
          </cell>
          <cell r="M433">
            <v>42276</v>
          </cell>
          <cell r="N433">
            <v>42277</v>
          </cell>
          <cell r="O433" t="str">
            <v>Requires Improvement S5 Reinspection Visit 1</v>
          </cell>
          <cell r="P433" t="str">
            <v>Schools - S5</v>
          </cell>
          <cell r="Q433" t="str">
            <v>NULL</v>
          </cell>
          <cell r="R433">
            <v>1</v>
          </cell>
          <cell r="S433" t="str">
            <v>NULL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 t="str">
            <v>Yes</v>
          </cell>
          <cell r="Y433">
            <v>1</v>
          </cell>
          <cell r="Z433" t="str">
            <v>NULL</v>
          </cell>
          <cell r="AB433">
            <v>206</v>
          </cell>
          <cell r="AD433">
            <v>3</v>
          </cell>
          <cell r="AE433" t="str">
            <v>NULL</v>
          </cell>
          <cell r="AF433">
            <v>3</v>
          </cell>
          <cell r="AG433">
            <v>3</v>
          </cell>
          <cell r="AH433" t="str">
            <v>NULL</v>
          </cell>
          <cell r="AI433">
            <v>3</v>
          </cell>
          <cell r="AJ433" t="str">
            <v>NULL</v>
          </cell>
          <cell r="AK433" t="str">
            <v>NULL</v>
          </cell>
          <cell r="AL433" t="str">
            <v>NULL</v>
          </cell>
        </row>
        <row r="434">
          <cell r="A434">
            <v>114745</v>
          </cell>
          <cell r="B434">
            <v>8812057</v>
          </cell>
          <cell r="C434" t="str">
            <v>Hazelmere Junior School</v>
          </cell>
          <cell r="D434" t="str">
            <v>East of England</v>
          </cell>
          <cell r="E434" t="str">
            <v>East of England</v>
          </cell>
          <cell r="F434" t="str">
            <v>Essex</v>
          </cell>
          <cell r="G434" t="str">
            <v>Colchester</v>
          </cell>
          <cell r="H434" t="str">
            <v>CO4 3JP</v>
          </cell>
          <cell r="I434" t="str">
            <v>Community School</v>
          </cell>
          <cell r="J434" t="str">
            <v>Primary</v>
          </cell>
          <cell r="K434" t="str">
            <v>Does not have a sixth form</v>
          </cell>
          <cell r="L434">
            <v>10005670</v>
          </cell>
          <cell r="M434">
            <v>42297</v>
          </cell>
          <cell r="N434">
            <v>42297</v>
          </cell>
          <cell r="O434" t="str">
            <v>Maintained Academy and School Short inspection</v>
          </cell>
          <cell r="P434" t="str">
            <v>Schools - Short inspection</v>
          </cell>
          <cell r="Q434" t="str">
            <v>NULL</v>
          </cell>
          <cell r="R434" t="str">
            <v>NULL</v>
          </cell>
          <cell r="S434" t="str">
            <v>NULL</v>
          </cell>
          <cell r="T434" t="str">
            <v>NULL</v>
          </cell>
          <cell r="U434" t="str">
            <v>NULL</v>
          </cell>
          <cell r="V434" t="str">
            <v>NULL</v>
          </cell>
          <cell r="W434" t="str">
            <v>NULL</v>
          </cell>
          <cell r="X434" t="str">
            <v>Yes</v>
          </cell>
          <cell r="Y434" t="str">
            <v>NULL</v>
          </cell>
          <cell r="Z434" t="str">
            <v>NULL</v>
          </cell>
          <cell r="AB434">
            <v>198</v>
          </cell>
          <cell r="AD434">
            <v>2</v>
          </cell>
          <cell r="AE434" t="str">
            <v>NULL</v>
          </cell>
          <cell r="AF434">
            <v>2</v>
          </cell>
          <cell r="AG434">
            <v>2</v>
          </cell>
          <cell r="AH434" t="str">
            <v>NULL</v>
          </cell>
          <cell r="AI434">
            <v>2</v>
          </cell>
          <cell r="AJ434" t="str">
            <v>NULL</v>
          </cell>
          <cell r="AK434">
            <v>9</v>
          </cell>
          <cell r="AL434">
            <v>9</v>
          </cell>
        </row>
        <row r="435">
          <cell r="A435">
            <v>114764</v>
          </cell>
          <cell r="B435">
            <v>8812081</v>
          </cell>
          <cell r="C435" t="str">
            <v>Stanway Fiveways Primary School</v>
          </cell>
          <cell r="D435" t="str">
            <v>East of England</v>
          </cell>
          <cell r="E435" t="str">
            <v>East of England</v>
          </cell>
          <cell r="F435" t="str">
            <v>Essex</v>
          </cell>
          <cell r="G435" t="str">
            <v>Witham</v>
          </cell>
          <cell r="H435" t="str">
            <v>CO3 0QG</v>
          </cell>
          <cell r="I435" t="str">
            <v>Community School</v>
          </cell>
          <cell r="J435" t="str">
            <v>Primary</v>
          </cell>
          <cell r="K435" t="str">
            <v>Does not have a sixth form</v>
          </cell>
          <cell r="L435">
            <v>10006944</v>
          </cell>
          <cell r="M435">
            <v>42328</v>
          </cell>
          <cell r="N435">
            <v>42328</v>
          </cell>
          <cell r="O435" t="str">
            <v>Requires Improvement monitoring Visit 1</v>
          </cell>
          <cell r="P435" t="str">
            <v>Schools - S8</v>
          </cell>
          <cell r="Q435" t="str">
            <v>NULL</v>
          </cell>
          <cell r="R435" t="str">
            <v>NULL</v>
          </cell>
          <cell r="S435" t="str">
            <v>NULL</v>
          </cell>
          <cell r="T435" t="str">
            <v>NULL</v>
          </cell>
          <cell r="U435" t="str">
            <v>NULL</v>
          </cell>
          <cell r="V435" t="str">
            <v>NULL</v>
          </cell>
          <cell r="W435" t="str">
            <v>NULL</v>
          </cell>
          <cell r="X435" t="str">
            <v>NULL</v>
          </cell>
          <cell r="Y435" t="str">
            <v>NULL</v>
          </cell>
          <cell r="Z435" t="str">
            <v>NULL</v>
          </cell>
          <cell r="AB435">
            <v>309</v>
          </cell>
          <cell r="AD435">
            <v>3</v>
          </cell>
          <cell r="AE435" t="str">
            <v>NULL</v>
          </cell>
          <cell r="AF435">
            <v>3</v>
          </cell>
          <cell r="AG435">
            <v>3</v>
          </cell>
          <cell r="AH435" t="str">
            <v>NULL</v>
          </cell>
          <cell r="AI435">
            <v>3</v>
          </cell>
          <cell r="AJ435" t="str">
            <v>NULL</v>
          </cell>
          <cell r="AK435">
            <v>2</v>
          </cell>
          <cell r="AL435">
            <v>9</v>
          </cell>
        </row>
        <row r="436">
          <cell r="A436">
            <v>114844</v>
          </cell>
          <cell r="B436">
            <v>8812420</v>
          </cell>
          <cell r="C436" t="str">
            <v>Shalford Primary School</v>
          </cell>
          <cell r="D436" t="str">
            <v>East of England</v>
          </cell>
          <cell r="E436" t="str">
            <v>East of England</v>
          </cell>
          <cell r="F436" t="str">
            <v>Essex</v>
          </cell>
          <cell r="G436" t="str">
            <v>Braintree</v>
          </cell>
          <cell r="H436" t="str">
            <v>CM7 5EZ</v>
          </cell>
          <cell r="I436" t="str">
            <v>Community School</v>
          </cell>
          <cell r="J436" t="str">
            <v>Primary</v>
          </cell>
          <cell r="K436" t="str">
            <v>Does not have a sixth form</v>
          </cell>
          <cell r="L436">
            <v>10005831</v>
          </cell>
          <cell r="M436">
            <v>42348</v>
          </cell>
          <cell r="N436">
            <v>42348</v>
          </cell>
          <cell r="O436" t="str">
            <v>Schools with Serious Weaknesses Visit 2</v>
          </cell>
          <cell r="P436" t="str">
            <v>Schools - S8</v>
          </cell>
          <cell r="Q436" t="str">
            <v>NULL</v>
          </cell>
          <cell r="R436" t="str">
            <v>NULL</v>
          </cell>
          <cell r="S436" t="str">
            <v>NULL</v>
          </cell>
          <cell r="T436" t="str">
            <v>NULL</v>
          </cell>
          <cell r="U436" t="str">
            <v>NULL</v>
          </cell>
          <cell r="V436" t="str">
            <v>NULL</v>
          </cell>
          <cell r="W436" t="str">
            <v>NULL</v>
          </cell>
          <cell r="X436" t="str">
            <v>NULL</v>
          </cell>
          <cell r="Y436" t="str">
            <v>NULL</v>
          </cell>
          <cell r="Z436" t="str">
            <v>NULL</v>
          </cell>
          <cell r="AB436">
            <v>96</v>
          </cell>
          <cell r="AD436">
            <v>4</v>
          </cell>
          <cell r="AE436" t="str">
            <v>NULL</v>
          </cell>
          <cell r="AF436">
            <v>4</v>
          </cell>
          <cell r="AG436">
            <v>4</v>
          </cell>
          <cell r="AH436" t="str">
            <v>NULL</v>
          </cell>
          <cell r="AI436">
            <v>3</v>
          </cell>
          <cell r="AJ436" t="str">
            <v>NULL</v>
          </cell>
          <cell r="AK436">
            <v>3</v>
          </cell>
          <cell r="AL436">
            <v>9</v>
          </cell>
        </row>
        <row r="437">
          <cell r="A437">
            <v>114902</v>
          </cell>
          <cell r="B437">
            <v>8812588</v>
          </cell>
          <cell r="C437" t="str">
            <v>Long Ridings Primary School</v>
          </cell>
          <cell r="D437" t="str">
            <v>East of England</v>
          </cell>
          <cell r="E437" t="str">
            <v>East of England</v>
          </cell>
          <cell r="F437" t="str">
            <v>Essex</v>
          </cell>
          <cell r="G437" t="str">
            <v>Brentwood and Ongar</v>
          </cell>
          <cell r="H437" t="str">
            <v>CM13 1DU</v>
          </cell>
          <cell r="I437" t="str">
            <v>Community School</v>
          </cell>
          <cell r="J437" t="str">
            <v>Primary</v>
          </cell>
          <cell r="K437" t="str">
            <v>Does not have a sixth form</v>
          </cell>
          <cell r="L437">
            <v>10005538</v>
          </cell>
          <cell r="M437">
            <v>42290</v>
          </cell>
          <cell r="N437">
            <v>42291</v>
          </cell>
          <cell r="O437" t="str">
            <v>Maintained Academy and School Short inspection</v>
          </cell>
          <cell r="P437" t="str">
            <v>Schools - S5</v>
          </cell>
          <cell r="Q437" t="str">
            <v>NULL</v>
          </cell>
          <cell r="R437">
            <v>2</v>
          </cell>
          <cell r="S437" t="str">
            <v>NULL</v>
          </cell>
          <cell r="T437">
            <v>2</v>
          </cell>
          <cell r="U437">
            <v>2</v>
          </cell>
          <cell r="V437">
            <v>2</v>
          </cell>
          <cell r="W437">
            <v>2</v>
          </cell>
          <cell r="X437" t="str">
            <v>Yes</v>
          </cell>
          <cell r="Y437">
            <v>2</v>
          </cell>
          <cell r="Z437" t="str">
            <v>NULL</v>
          </cell>
          <cell r="AB437">
            <v>414</v>
          </cell>
          <cell r="AD437">
            <v>2</v>
          </cell>
          <cell r="AE437" t="str">
            <v>NULL</v>
          </cell>
          <cell r="AF437">
            <v>2</v>
          </cell>
          <cell r="AG437">
            <v>2</v>
          </cell>
          <cell r="AH437" t="str">
            <v>NULL</v>
          </cell>
          <cell r="AI437">
            <v>2</v>
          </cell>
          <cell r="AJ437" t="str">
            <v>NULL</v>
          </cell>
          <cell r="AK437">
            <v>1</v>
          </cell>
          <cell r="AL437">
            <v>9</v>
          </cell>
        </row>
        <row r="438">
          <cell r="A438">
            <v>114975</v>
          </cell>
          <cell r="B438">
            <v>8812740</v>
          </cell>
          <cell r="C438" t="str">
            <v>Henham and Ugley Primary and Nursery School</v>
          </cell>
          <cell r="D438" t="str">
            <v>East of England</v>
          </cell>
          <cell r="E438" t="str">
            <v>East of England</v>
          </cell>
          <cell r="F438" t="str">
            <v>Essex</v>
          </cell>
          <cell r="G438" t="str">
            <v>Saffron Walden</v>
          </cell>
          <cell r="H438" t="str">
            <v>CM22 6BP</v>
          </cell>
          <cell r="I438" t="str">
            <v>Community School</v>
          </cell>
          <cell r="J438" t="str">
            <v>Primary</v>
          </cell>
          <cell r="K438" t="str">
            <v>Does not have a sixth form</v>
          </cell>
          <cell r="L438">
            <v>10001927</v>
          </cell>
          <cell r="M438">
            <v>42270</v>
          </cell>
          <cell r="N438">
            <v>42271</v>
          </cell>
          <cell r="O438" t="str">
            <v>Requires Improvement S5 Reinspection Visit 1</v>
          </cell>
          <cell r="P438" t="str">
            <v>Schools - S5</v>
          </cell>
          <cell r="Q438" t="str">
            <v>NULL</v>
          </cell>
          <cell r="R438">
            <v>2</v>
          </cell>
          <cell r="S438" t="str">
            <v>NULL</v>
          </cell>
          <cell r="T438">
            <v>2</v>
          </cell>
          <cell r="U438">
            <v>2</v>
          </cell>
          <cell r="V438">
            <v>2</v>
          </cell>
          <cell r="W438">
            <v>2</v>
          </cell>
          <cell r="X438" t="str">
            <v>Yes</v>
          </cell>
          <cell r="Y438">
            <v>2</v>
          </cell>
          <cell r="Z438" t="str">
            <v>NULL</v>
          </cell>
          <cell r="AB438">
            <v>214</v>
          </cell>
          <cell r="AD438">
            <v>3</v>
          </cell>
          <cell r="AE438" t="str">
            <v>NULL</v>
          </cell>
          <cell r="AF438">
            <v>3</v>
          </cell>
          <cell r="AG438">
            <v>3</v>
          </cell>
          <cell r="AH438" t="str">
            <v>NULL</v>
          </cell>
          <cell r="AI438">
            <v>3</v>
          </cell>
          <cell r="AJ438" t="str">
            <v>NULL</v>
          </cell>
          <cell r="AK438" t="str">
            <v>NULL</v>
          </cell>
          <cell r="AL438" t="str">
            <v>NULL</v>
          </cell>
        </row>
        <row r="439">
          <cell r="A439">
            <v>114984</v>
          </cell>
          <cell r="B439">
            <v>8812759</v>
          </cell>
          <cell r="C439" t="str">
            <v>Great Bradfords Junior School</v>
          </cell>
          <cell r="D439" t="str">
            <v>East of England</v>
          </cell>
          <cell r="E439" t="str">
            <v>East of England</v>
          </cell>
          <cell r="F439" t="str">
            <v>Essex</v>
          </cell>
          <cell r="G439" t="str">
            <v>Braintree</v>
          </cell>
          <cell r="H439" t="str">
            <v>CM7 9LW</v>
          </cell>
          <cell r="I439" t="str">
            <v>Community School</v>
          </cell>
          <cell r="J439" t="str">
            <v>Primary</v>
          </cell>
          <cell r="K439" t="str">
            <v>Does not have a sixth form</v>
          </cell>
          <cell r="L439">
            <v>10001926</v>
          </cell>
          <cell r="M439">
            <v>42348</v>
          </cell>
          <cell r="N439">
            <v>42349</v>
          </cell>
          <cell r="O439" t="str">
            <v>Requires Improvement S5 Reinspection Visit 1</v>
          </cell>
          <cell r="P439" t="str">
            <v>Schools - S5</v>
          </cell>
          <cell r="Q439" t="str">
            <v>NULL</v>
          </cell>
          <cell r="R439">
            <v>2</v>
          </cell>
          <cell r="S439" t="str">
            <v>NULL</v>
          </cell>
          <cell r="T439">
            <v>2</v>
          </cell>
          <cell r="U439">
            <v>2</v>
          </cell>
          <cell r="V439">
            <v>2</v>
          </cell>
          <cell r="W439">
            <v>2</v>
          </cell>
          <cell r="X439" t="str">
            <v>Yes</v>
          </cell>
          <cell r="Y439" t="str">
            <v>NULL</v>
          </cell>
          <cell r="Z439" t="str">
            <v>NULL</v>
          </cell>
          <cell r="AB439">
            <v>355</v>
          </cell>
          <cell r="AD439">
            <v>3</v>
          </cell>
          <cell r="AE439" t="str">
            <v>NULL</v>
          </cell>
          <cell r="AF439">
            <v>3</v>
          </cell>
          <cell r="AG439">
            <v>3</v>
          </cell>
          <cell r="AH439" t="str">
            <v>NULL</v>
          </cell>
          <cell r="AI439">
            <v>2</v>
          </cell>
          <cell r="AJ439" t="str">
            <v>NULL</v>
          </cell>
          <cell r="AK439" t="str">
            <v>NULL</v>
          </cell>
          <cell r="AL439" t="str">
            <v>NULL</v>
          </cell>
        </row>
        <row r="440">
          <cell r="A440">
            <v>115019</v>
          </cell>
          <cell r="B440">
            <v>8812839</v>
          </cell>
          <cell r="C440" t="str">
            <v>Barnes Farm Junior School</v>
          </cell>
          <cell r="D440" t="str">
            <v>East of England</v>
          </cell>
          <cell r="E440" t="str">
            <v>East of England</v>
          </cell>
          <cell r="F440" t="str">
            <v>Essex</v>
          </cell>
          <cell r="G440" t="str">
            <v>Chelmsford</v>
          </cell>
          <cell r="H440" t="str">
            <v>CM2 6QH</v>
          </cell>
          <cell r="I440" t="str">
            <v>Community School</v>
          </cell>
          <cell r="J440" t="str">
            <v>Primary</v>
          </cell>
          <cell r="K440" t="str">
            <v>Does not have a sixth form</v>
          </cell>
          <cell r="L440">
            <v>10007027</v>
          </cell>
          <cell r="M440">
            <v>42312</v>
          </cell>
          <cell r="N440">
            <v>42312</v>
          </cell>
          <cell r="O440" t="str">
            <v>Requires Improvement monitoring Visit 1</v>
          </cell>
          <cell r="P440" t="str">
            <v>Schools - S8</v>
          </cell>
          <cell r="Q440" t="str">
            <v>NULL</v>
          </cell>
          <cell r="R440" t="str">
            <v>NULL</v>
          </cell>
          <cell r="S440" t="str">
            <v>NULL</v>
          </cell>
          <cell r="T440" t="str">
            <v>NULL</v>
          </cell>
          <cell r="U440" t="str">
            <v>NULL</v>
          </cell>
          <cell r="V440" t="str">
            <v>NULL</v>
          </cell>
          <cell r="W440" t="str">
            <v>NULL</v>
          </cell>
          <cell r="X440" t="str">
            <v>NULL</v>
          </cell>
          <cell r="Y440" t="str">
            <v>NULL</v>
          </cell>
          <cell r="Z440" t="str">
            <v>NULL</v>
          </cell>
          <cell r="AB440">
            <v>356</v>
          </cell>
          <cell r="AD440">
            <v>3</v>
          </cell>
          <cell r="AE440" t="str">
            <v>NULL</v>
          </cell>
          <cell r="AF440">
            <v>3</v>
          </cell>
          <cell r="AG440">
            <v>3</v>
          </cell>
          <cell r="AH440" t="str">
            <v>NULL</v>
          </cell>
          <cell r="AI440">
            <v>3</v>
          </cell>
          <cell r="AJ440" t="str">
            <v>NULL</v>
          </cell>
          <cell r="AK440">
            <v>9</v>
          </cell>
          <cell r="AL440">
            <v>9</v>
          </cell>
        </row>
        <row r="441">
          <cell r="A441">
            <v>115036</v>
          </cell>
          <cell r="B441">
            <v>8812900</v>
          </cell>
          <cell r="C441" t="str">
            <v>Templars Primary &amp; Nursery School</v>
          </cell>
          <cell r="D441" t="str">
            <v>East of England</v>
          </cell>
          <cell r="E441" t="str">
            <v>East of England</v>
          </cell>
          <cell r="F441" t="str">
            <v>Essex</v>
          </cell>
          <cell r="G441" t="str">
            <v>Witham</v>
          </cell>
          <cell r="H441" t="str">
            <v>CM8 2NJ</v>
          </cell>
          <cell r="I441" t="str">
            <v>Community School</v>
          </cell>
          <cell r="J441" t="str">
            <v>Primary</v>
          </cell>
          <cell r="K441" t="str">
            <v>Does not have a sixth form</v>
          </cell>
          <cell r="L441">
            <v>10005671</v>
          </cell>
          <cell r="M441">
            <v>42325</v>
          </cell>
          <cell r="N441">
            <v>42326</v>
          </cell>
          <cell r="O441" t="str">
            <v>Maintained Academy and School Short inspection</v>
          </cell>
          <cell r="P441" t="str">
            <v>Schools - S5</v>
          </cell>
          <cell r="Q441" t="str">
            <v>NULL</v>
          </cell>
          <cell r="R441">
            <v>4</v>
          </cell>
          <cell r="S441" t="str">
            <v>SM</v>
          </cell>
          <cell r="T441">
            <v>4</v>
          </cell>
          <cell r="U441">
            <v>4</v>
          </cell>
          <cell r="V441">
            <v>3</v>
          </cell>
          <cell r="W441">
            <v>4</v>
          </cell>
          <cell r="X441" t="str">
            <v>Yes</v>
          </cell>
          <cell r="Y441">
            <v>3</v>
          </cell>
          <cell r="Z441" t="str">
            <v>NULL</v>
          </cell>
          <cell r="AB441">
            <v>419</v>
          </cell>
          <cell r="AD441">
            <v>2</v>
          </cell>
          <cell r="AE441" t="str">
            <v>NULL</v>
          </cell>
          <cell r="AF441">
            <v>2</v>
          </cell>
          <cell r="AG441">
            <v>2</v>
          </cell>
          <cell r="AH441" t="str">
            <v>NULL</v>
          </cell>
          <cell r="AI441">
            <v>2</v>
          </cell>
          <cell r="AJ441" t="str">
            <v>NULL</v>
          </cell>
          <cell r="AK441">
            <v>8</v>
          </cell>
          <cell r="AL441" t="str">
            <v>NULL</v>
          </cell>
        </row>
        <row r="442">
          <cell r="A442">
            <v>115128</v>
          </cell>
          <cell r="B442">
            <v>8813243</v>
          </cell>
          <cell r="C442" t="str">
            <v>Debden Church of England Voluntary Controlled Primary School</v>
          </cell>
          <cell r="D442" t="str">
            <v>East of England</v>
          </cell>
          <cell r="E442" t="str">
            <v>East of England</v>
          </cell>
          <cell r="F442" t="str">
            <v>Essex</v>
          </cell>
          <cell r="G442" t="str">
            <v>Saffron Walden</v>
          </cell>
          <cell r="H442" t="str">
            <v>CB11 3LE</v>
          </cell>
          <cell r="I442" t="str">
            <v>Voluntary Controlled School</v>
          </cell>
          <cell r="J442" t="str">
            <v>Primary</v>
          </cell>
          <cell r="K442" t="str">
            <v>Does not have a sixth form</v>
          </cell>
          <cell r="L442">
            <v>10006955</v>
          </cell>
          <cell r="M442">
            <v>42349</v>
          </cell>
          <cell r="N442">
            <v>42349</v>
          </cell>
          <cell r="O442" t="str">
            <v>Schools with Serious Weaknesses Visit 1</v>
          </cell>
          <cell r="P442" t="str">
            <v>Schools - S8</v>
          </cell>
          <cell r="Q442" t="str">
            <v>NULL</v>
          </cell>
          <cell r="R442" t="str">
            <v>NULL</v>
          </cell>
          <cell r="S442" t="str">
            <v>NULL</v>
          </cell>
          <cell r="T442" t="str">
            <v>NULL</v>
          </cell>
          <cell r="U442" t="str">
            <v>NULL</v>
          </cell>
          <cell r="V442" t="str">
            <v>NULL</v>
          </cell>
          <cell r="W442" t="str">
            <v>NULL</v>
          </cell>
          <cell r="X442" t="str">
            <v>NULL</v>
          </cell>
          <cell r="Y442" t="str">
            <v>NULL</v>
          </cell>
          <cell r="Z442" t="str">
            <v>NULL</v>
          </cell>
          <cell r="AB442">
            <v>131</v>
          </cell>
          <cell r="AD442">
            <v>4</v>
          </cell>
          <cell r="AE442" t="str">
            <v>NULL</v>
          </cell>
          <cell r="AF442">
            <v>3</v>
          </cell>
          <cell r="AG442">
            <v>3</v>
          </cell>
          <cell r="AH442" t="str">
            <v>NULL</v>
          </cell>
          <cell r="AI442">
            <v>4</v>
          </cell>
          <cell r="AJ442" t="str">
            <v>NULL</v>
          </cell>
          <cell r="AK442">
            <v>3</v>
          </cell>
          <cell r="AL442">
            <v>9</v>
          </cell>
        </row>
        <row r="443">
          <cell r="A443">
            <v>115130</v>
          </cell>
          <cell r="B443">
            <v>8813247</v>
          </cell>
          <cell r="C443" t="str">
            <v>Rickling Church of England Voluntary Controlled Primary School</v>
          </cell>
          <cell r="D443" t="str">
            <v>East of England</v>
          </cell>
          <cell r="E443" t="str">
            <v>East of England</v>
          </cell>
          <cell r="F443" t="str">
            <v>Essex</v>
          </cell>
          <cell r="G443" t="str">
            <v>Saffron Walden</v>
          </cell>
          <cell r="H443" t="str">
            <v>CB11 3YG</v>
          </cell>
          <cell r="I443" t="str">
            <v>Voluntary Aided School</v>
          </cell>
          <cell r="J443" t="str">
            <v>Primary</v>
          </cell>
          <cell r="K443" t="str">
            <v>Does not have a sixth form</v>
          </cell>
          <cell r="L443">
            <v>10001920</v>
          </cell>
          <cell r="M443">
            <v>42284</v>
          </cell>
          <cell r="N443">
            <v>42285</v>
          </cell>
          <cell r="O443" t="str">
            <v>Requires Improvement S5 Reinspection Visit 1</v>
          </cell>
          <cell r="P443" t="str">
            <v>Schools - S5</v>
          </cell>
          <cell r="Q443" t="str">
            <v>NULL</v>
          </cell>
          <cell r="R443">
            <v>2</v>
          </cell>
          <cell r="S443" t="str">
            <v>NULL</v>
          </cell>
          <cell r="T443">
            <v>2</v>
          </cell>
          <cell r="U443">
            <v>2</v>
          </cell>
          <cell r="V443">
            <v>1</v>
          </cell>
          <cell r="W443">
            <v>2</v>
          </cell>
          <cell r="X443" t="str">
            <v>Yes</v>
          </cell>
          <cell r="Y443">
            <v>2</v>
          </cell>
          <cell r="Z443" t="str">
            <v>NULL</v>
          </cell>
          <cell r="AB443">
            <v>102</v>
          </cell>
          <cell r="AD443">
            <v>3</v>
          </cell>
          <cell r="AE443" t="str">
            <v>NULL</v>
          </cell>
          <cell r="AF443">
            <v>3</v>
          </cell>
          <cell r="AG443">
            <v>3</v>
          </cell>
          <cell r="AH443" t="str">
            <v>NULL</v>
          </cell>
          <cell r="AI443">
            <v>2</v>
          </cell>
          <cell r="AJ443" t="str">
            <v>NULL</v>
          </cell>
          <cell r="AK443" t="str">
            <v>NULL</v>
          </cell>
          <cell r="AL443" t="str">
            <v>NULL</v>
          </cell>
        </row>
        <row r="444">
          <cell r="A444">
            <v>115157</v>
          </cell>
          <cell r="B444">
            <v>8813440</v>
          </cell>
          <cell r="C444" t="str">
            <v>St Michael's Church of England Voluntary Aided Primary School</v>
          </cell>
          <cell r="D444" t="str">
            <v>East of England</v>
          </cell>
          <cell r="E444" t="str">
            <v>East of England</v>
          </cell>
          <cell r="F444" t="str">
            <v>Essex</v>
          </cell>
          <cell r="G444" t="str">
            <v>Braintree</v>
          </cell>
          <cell r="H444" t="str">
            <v>CM7 2NS</v>
          </cell>
          <cell r="I444" t="str">
            <v>Voluntary Aided School</v>
          </cell>
          <cell r="J444" t="str">
            <v>Primary</v>
          </cell>
          <cell r="K444" t="str">
            <v>Does not have a sixth form</v>
          </cell>
          <cell r="L444">
            <v>10003435</v>
          </cell>
          <cell r="M444">
            <v>42353</v>
          </cell>
          <cell r="N444">
            <v>42354</v>
          </cell>
          <cell r="O444" t="str">
            <v>Maintained Academy and School Short inspection</v>
          </cell>
          <cell r="P444" t="str">
            <v>Schools - S5</v>
          </cell>
          <cell r="Q444" t="str">
            <v>NULL</v>
          </cell>
          <cell r="R444">
            <v>1</v>
          </cell>
          <cell r="S444" t="str">
            <v>NULL</v>
          </cell>
          <cell r="T444">
            <v>1</v>
          </cell>
          <cell r="U444">
            <v>1</v>
          </cell>
          <cell r="V444">
            <v>1</v>
          </cell>
          <cell r="W444">
            <v>1</v>
          </cell>
          <cell r="X444" t="str">
            <v>Yes</v>
          </cell>
          <cell r="Y444">
            <v>1</v>
          </cell>
          <cell r="Z444" t="str">
            <v>NULL</v>
          </cell>
          <cell r="AB444">
            <v>414</v>
          </cell>
          <cell r="AD444">
            <v>2</v>
          </cell>
          <cell r="AE444" t="str">
            <v>NULL</v>
          </cell>
          <cell r="AF444">
            <v>2</v>
          </cell>
          <cell r="AG444">
            <v>2</v>
          </cell>
          <cell r="AH444" t="str">
            <v>NULL</v>
          </cell>
          <cell r="AI444">
            <v>2</v>
          </cell>
          <cell r="AJ444" t="str">
            <v>NULL</v>
          </cell>
          <cell r="AK444">
            <v>8</v>
          </cell>
          <cell r="AL444" t="str">
            <v>NULL</v>
          </cell>
        </row>
        <row r="445">
          <cell r="A445">
            <v>115189</v>
          </cell>
          <cell r="B445">
            <v>8813700</v>
          </cell>
          <cell r="C445" t="str">
            <v>Farnham Church of England Primary School</v>
          </cell>
          <cell r="D445" t="str">
            <v>East of England</v>
          </cell>
          <cell r="E445" t="str">
            <v>East of England</v>
          </cell>
          <cell r="F445" t="str">
            <v>Essex</v>
          </cell>
          <cell r="G445" t="str">
            <v>Saffron Walden</v>
          </cell>
          <cell r="H445" t="str">
            <v>CM23 1HR</v>
          </cell>
          <cell r="I445" t="str">
            <v>Voluntary Aided School</v>
          </cell>
          <cell r="J445" t="str">
            <v>Primary</v>
          </cell>
          <cell r="K445" t="str">
            <v>Does not have a sixth form</v>
          </cell>
          <cell r="L445">
            <v>10001921</v>
          </cell>
          <cell r="M445">
            <v>42297</v>
          </cell>
          <cell r="N445">
            <v>42298</v>
          </cell>
          <cell r="O445" t="str">
            <v>Requires Improvement S5 Reinspection Visit 1</v>
          </cell>
          <cell r="P445" t="str">
            <v>Schools - S5</v>
          </cell>
          <cell r="Q445" t="str">
            <v>NULL</v>
          </cell>
          <cell r="R445">
            <v>2</v>
          </cell>
          <cell r="S445" t="str">
            <v>NULL</v>
          </cell>
          <cell r="T445">
            <v>2</v>
          </cell>
          <cell r="U445">
            <v>2</v>
          </cell>
          <cell r="V445">
            <v>1</v>
          </cell>
          <cell r="W445">
            <v>2</v>
          </cell>
          <cell r="X445" t="str">
            <v>Yes</v>
          </cell>
          <cell r="Y445">
            <v>2</v>
          </cell>
          <cell r="Z445" t="str">
            <v>NULL</v>
          </cell>
          <cell r="AB445">
            <v>32</v>
          </cell>
          <cell r="AD445">
            <v>3</v>
          </cell>
          <cell r="AE445" t="str">
            <v>NULL</v>
          </cell>
          <cell r="AF445">
            <v>3</v>
          </cell>
          <cell r="AG445">
            <v>3</v>
          </cell>
          <cell r="AH445" t="str">
            <v>NULL</v>
          </cell>
          <cell r="AI445">
            <v>2</v>
          </cell>
          <cell r="AJ445" t="str">
            <v>NULL</v>
          </cell>
          <cell r="AK445" t="str">
            <v>NULL</v>
          </cell>
          <cell r="AL445" t="str">
            <v>NULL</v>
          </cell>
        </row>
        <row r="446">
          <cell r="A446">
            <v>115254</v>
          </cell>
          <cell r="B446">
            <v>8815214</v>
          </cell>
          <cell r="C446" t="str">
            <v>Takeley Primary School</v>
          </cell>
          <cell r="D446" t="str">
            <v>East of England</v>
          </cell>
          <cell r="E446" t="str">
            <v>East of England</v>
          </cell>
          <cell r="F446" t="str">
            <v>Essex</v>
          </cell>
          <cell r="G446" t="str">
            <v>Saffron Walden</v>
          </cell>
          <cell r="H446" t="str">
            <v>CM6 1YE</v>
          </cell>
          <cell r="I446" t="str">
            <v>Foundation School</v>
          </cell>
          <cell r="J446" t="str">
            <v>Primary</v>
          </cell>
          <cell r="K446" t="str">
            <v>Does not have a sixth form</v>
          </cell>
          <cell r="L446">
            <v>10005306</v>
          </cell>
          <cell r="M446">
            <v>42347</v>
          </cell>
          <cell r="N446">
            <v>42348</v>
          </cell>
          <cell r="O446" t="str">
            <v>Schools into Special Measures Visit 4</v>
          </cell>
          <cell r="P446" t="str">
            <v>Schools - S5</v>
          </cell>
          <cell r="Q446" t="str">
            <v>NULL</v>
          </cell>
          <cell r="R446">
            <v>2</v>
          </cell>
          <cell r="S446" t="str">
            <v>NULL</v>
          </cell>
          <cell r="T446">
            <v>2</v>
          </cell>
          <cell r="U446">
            <v>2</v>
          </cell>
          <cell r="V446">
            <v>2</v>
          </cell>
          <cell r="W446">
            <v>2</v>
          </cell>
          <cell r="X446" t="str">
            <v>Yes</v>
          </cell>
          <cell r="Y446">
            <v>2</v>
          </cell>
          <cell r="Z446" t="str">
            <v>NULL</v>
          </cell>
          <cell r="AB446">
            <v>338</v>
          </cell>
          <cell r="AD446">
            <v>4</v>
          </cell>
          <cell r="AE446" t="str">
            <v>NULL</v>
          </cell>
          <cell r="AF446">
            <v>4</v>
          </cell>
          <cell r="AG446">
            <v>4</v>
          </cell>
          <cell r="AH446" t="str">
            <v>NULL</v>
          </cell>
          <cell r="AI446">
            <v>4</v>
          </cell>
          <cell r="AJ446" t="str">
            <v>NULL</v>
          </cell>
          <cell r="AK446" t="str">
            <v>NULL</v>
          </cell>
          <cell r="AL446" t="str">
            <v>NULL</v>
          </cell>
        </row>
        <row r="447">
          <cell r="A447">
            <v>115257</v>
          </cell>
          <cell r="B447">
            <v>8815217</v>
          </cell>
          <cell r="C447" t="str">
            <v>St Osyth Church of England Primary School</v>
          </cell>
          <cell r="D447" t="str">
            <v>East of England</v>
          </cell>
          <cell r="E447" t="str">
            <v>East of England</v>
          </cell>
          <cell r="F447" t="str">
            <v>Essex</v>
          </cell>
          <cell r="G447" t="str">
            <v>Clacton</v>
          </cell>
          <cell r="H447" t="str">
            <v>CO16 8PN</v>
          </cell>
          <cell r="I447" t="str">
            <v>Foundation School</v>
          </cell>
          <cell r="J447" t="str">
            <v>Primary</v>
          </cell>
          <cell r="K447" t="str">
            <v>Does not have a sixth form</v>
          </cell>
          <cell r="L447">
            <v>10005315</v>
          </cell>
          <cell r="M447">
            <v>42318</v>
          </cell>
          <cell r="N447">
            <v>42319</v>
          </cell>
          <cell r="O447" t="str">
            <v>Schools into Special Measures Visit 2</v>
          </cell>
          <cell r="P447" t="str">
            <v>Schools - S8</v>
          </cell>
          <cell r="Q447" t="str">
            <v>NULL</v>
          </cell>
          <cell r="R447" t="str">
            <v>NULL</v>
          </cell>
          <cell r="S447" t="str">
            <v>NULL</v>
          </cell>
          <cell r="T447" t="str">
            <v>NULL</v>
          </cell>
          <cell r="U447" t="str">
            <v>NULL</v>
          </cell>
          <cell r="V447" t="str">
            <v>NULL</v>
          </cell>
          <cell r="W447" t="str">
            <v>NULL</v>
          </cell>
          <cell r="X447" t="str">
            <v>NULL</v>
          </cell>
          <cell r="Y447" t="str">
            <v>NULL</v>
          </cell>
          <cell r="Z447" t="str">
            <v>NULL</v>
          </cell>
          <cell r="AB447">
            <v>300</v>
          </cell>
          <cell r="AD447">
            <v>4</v>
          </cell>
          <cell r="AE447" t="str">
            <v>NULL</v>
          </cell>
          <cell r="AF447">
            <v>4</v>
          </cell>
          <cell r="AG447">
            <v>4</v>
          </cell>
          <cell r="AH447" t="str">
            <v>NULL</v>
          </cell>
          <cell r="AI447">
            <v>4</v>
          </cell>
          <cell r="AJ447" t="str">
            <v>NULL</v>
          </cell>
          <cell r="AK447">
            <v>3</v>
          </cell>
          <cell r="AL447">
            <v>9</v>
          </cell>
        </row>
        <row r="448">
          <cell r="A448">
            <v>115264</v>
          </cell>
          <cell r="B448">
            <v>8815224</v>
          </cell>
          <cell r="C448" t="str">
            <v>St Katherine's Church of England Primary School</v>
          </cell>
          <cell r="D448" t="str">
            <v>East of England</v>
          </cell>
          <cell r="E448" t="str">
            <v>East of England</v>
          </cell>
          <cell r="F448" t="str">
            <v>Essex</v>
          </cell>
          <cell r="G448" t="str">
            <v>Castle Point</v>
          </cell>
          <cell r="H448" t="str">
            <v>SS8 9QA</v>
          </cell>
          <cell r="I448" t="str">
            <v>Foundation School</v>
          </cell>
          <cell r="J448" t="str">
            <v>Primary</v>
          </cell>
          <cell r="K448" t="str">
            <v>Does not have a sixth form</v>
          </cell>
          <cell r="L448">
            <v>10002734</v>
          </cell>
          <cell r="M448">
            <v>42327</v>
          </cell>
          <cell r="N448">
            <v>42327</v>
          </cell>
          <cell r="O448" t="str">
            <v>Maintained Academy and School Short inspection</v>
          </cell>
          <cell r="P448" t="str">
            <v>Schools - Short inspection</v>
          </cell>
          <cell r="Q448" t="str">
            <v>NULL</v>
          </cell>
          <cell r="R448" t="str">
            <v>NULL</v>
          </cell>
          <cell r="S448" t="str">
            <v>NULL</v>
          </cell>
          <cell r="T448" t="str">
            <v>NULL</v>
          </cell>
          <cell r="U448" t="str">
            <v>NULL</v>
          </cell>
          <cell r="V448" t="str">
            <v>NULL</v>
          </cell>
          <cell r="W448" t="str">
            <v>NULL</v>
          </cell>
          <cell r="X448" t="str">
            <v>Yes</v>
          </cell>
          <cell r="Y448" t="str">
            <v>NULL</v>
          </cell>
          <cell r="Z448" t="str">
            <v>NULL</v>
          </cell>
          <cell r="AB448">
            <v>241</v>
          </cell>
          <cell r="AD448">
            <v>2</v>
          </cell>
          <cell r="AE448" t="str">
            <v>NULL</v>
          </cell>
          <cell r="AF448">
            <v>2</v>
          </cell>
          <cell r="AG448">
            <v>2</v>
          </cell>
          <cell r="AH448" t="str">
            <v>NULL</v>
          </cell>
          <cell r="AI448">
            <v>2</v>
          </cell>
          <cell r="AJ448" t="str">
            <v>NULL</v>
          </cell>
          <cell r="AK448">
            <v>2</v>
          </cell>
          <cell r="AL448">
            <v>9</v>
          </cell>
        </row>
        <row r="449">
          <cell r="A449">
            <v>115340</v>
          </cell>
          <cell r="B449">
            <v>8815424</v>
          </cell>
          <cell r="C449" t="str">
            <v>The Deanes School</v>
          </cell>
          <cell r="D449" t="str">
            <v>East of England</v>
          </cell>
          <cell r="E449" t="str">
            <v>East of England</v>
          </cell>
          <cell r="F449" t="str">
            <v>Essex</v>
          </cell>
          <cell r="G449" t="str">
            <v>Castle Point</v>
          </cell>
          <cell r="H449" t="str">
            <v>SS7 2TD</v>
          </cell>
          <cell r="I449" t="str">
            <v>Foundation School</v>
          </cell>
          <cell r="J449" t="str">
            <v>Secondary</v>
          </cell>
          <cell r="K449" t="str">
            <v>Does not have a sixth form</v>
          </cell>
          <cell r="L449">
            <v>10006578</v>
          </cell>
          <cell r="M449">
            <v>42290</v>
          </cell>
          <cell r="N449">
            <v>42290</v>
          </cell>
          <cell r="O449" t="str">
            <v>Requires Improvement monitoring Visit 1</v>
          </cell>
          <cell r="P449" t="str">
            <v>Schools - S8</v>
          </cell>
          <cell r="Q449" t="str">
            <v>NULL</v>
          </cell>
          <cell r="R449" t="str">
            <v>NULL</v>
          </cell>
          <cell r="S449" t="str">
            <v>NULL</v>
          </cell>
          <cell r="T449" t="str">
            <v>NULL</v>
          </cell>
          <cell r="U449" t="str">
            <v>NULL</v>
          </cell>
          <cell r="V449" t="str">
            <v>NULL</v>
          </cell>
          <cell r="W449" t="str">
            <v>NULL</v>
          </cell>
          <cell r="X449" t="str">
            <v>NULL</v>
          </cell>
          <cell r="Y449" t="str">
            <v>NULL</v>
          </cell>
          <cell r="Z449" t="str">
            <v>NULL</v>
          </cell>
          <cell r="AB449">
            <v>504</v>
          </cell>
          <cell r="AD449">
            <v>3</v>
          </cell>
          <cell r="AE449" t="str">
            <v>NULL</v>
          </cell>
          <cell r="AF449">
            <v>3</v>
          </cell>
          <cell r="AG449">
            <v>3</v>
          </cell>
          <cell r="AH449" t="str">
            <v>NULL</v>
          </cell>
          <cell r="AI449">
            <v>3</v>
          </cell>
          <cell r="AJ449" t="str">
            <v>NULL</v>
          </cell>
          <cell r="AK449">
            <v>9</v>
          </cell>
          <cell r="AL449">
            <v>9</v>
          </cell>
        </row>
        <row r="450">
          <cell r="A450">
            <v>115449</v>
          </cell>
          <cell r="B450">
            <v>8817021</v>
          </cell>
          <cell r="C450" t="str">
            <v>Ramsden Hall School</v>
          </cell>
          <cell r="D450" t="str">
            <v>East of England</v>
          </cell>
          <cell r="E450" t="str">
            <v>East of England</v>
          </cell>
          <cell r="F450" t="str">
            <v>Essex</v>
          </cell>
          <cell r="G450" t="str">
            <v>Maldon</v>
          </cell>
          <cell r="H450" t="str">
            <v>CM11 1HN</v>
          </cell>
          <cell r="I450" t="str">
            <v>Community Special School</v>
          </cell>
          <cell r="J450" t="str">
            <v>Not Applicable</v>
          </cell>
          <cell r="K450" t="str">
            <v>Does not have a sixth form</v>
          </cell>
          <cell r="L450">
            <v>10005251</v>
          </cell>
          <cell r="M450">
            <v>42297</v>
          </cell>
          <cell r="N450">
            <v>42298</v>
          </cell>
          <cell r="O450" t="str">
            <v>Schools into Special Measures Visit 5</v>
          </cell>
          <cell r="P450" t="str">
            <v>Schools - S8</v>
          </cell>
          <cell r="Q450" t="str">
            <v>NULL</v>
          </cell>
          <cell r="R450" t="str">
            <v>NULL</v>
          </cell>
          <cell r="S450" t="str">
            <v>NULL</v>
          </cell>
          <cell r="T450" t="str">
            <v>NULL</v>
          </cell>
          <cell r="U450" t="str">
            <v>NULL</v>
          </cell>
          <cell r="V450" t="str">
            <v>NULL</v>
          </cell>
          <cell r="W450" t="str">
            <v>NULL</v>
          </cell>
          <cell r="X450" t="str">
            <v>NULL</v>
          </cell>
          <cell r="Y450" t="str">
            <v>NULL</v>
          </cell>
          <cell r="Z450" t="str">
            <v>NULL</v>
          </cell>
          <cell r="AB450">
            <v>121</v>
          </cell>
          <cell r="AD450">
            <v>4</v>
          </cell>
          <cell r="AE450" t="str">
            <v>NULL</v>
          </cell>
          <cell r="AF450">
            <v>4</v>
          </cell>
          <cell r="AG450">
            <v>4</v>
          </cell>
          <cell r="AH450" t="str">
            <v>NULL</v>
          </cell>
          <cell r="AI450">
            <v>4</v>
          </cell>
          <cell r="AJ450" t="str">
            <v>NULL</v>
          </cell>
          <cell r="AK450" t="str">
            <v>NULL</v>
          </cell>
          <cell r="AL450" t="str">
            <v>NULL</v>
          </cell>
        </row>
        <row r="451">
          <cell r="A451">
            <v>115462</v>
          </cell>
          <cell r="B451">
            <v>8815951</v>
          </cell>
          <cell r="C451" t="str">
            <v>The Endeavour School</v>
          </cell>
          <cell r="D451" t="str">
            <v>East of England</v>
          </cell>
          <cell r="E451" t="str">
            <v>East of England</v>
          </cell>
          <cell r="F451" t="str">
            <v>Essex</v>
          </cell>
          <cell r="G451" t="str">
            <v>Brentwood and Ongar</v>
          </cell>
          <cell r="H451" t="str">
            <v>CM15 8BE</v>
          </cell>
          <cell r="I451" t="str">
            <v>Foundation Special School</v>
          </cell>
          <cell r="J451" t="str">
            <v>Not Applicable</v>
          </cell>
          <cell r="K451" t="str">
            <v>Not applicable</v>
          </cell>
          <cell r="L451">
            <v>10001380</v>
          </cell>
          <cell r="M451">
            <v>42353</v>
          </cell>
          <cell r="N451">
            <v>42353</v>
          </cell>
          <cell r="O451" t="str">
            <v>Maintained Academy and School Short inspection</v>
          </cell>
          <cell r="P451" t="str">
            <v>Schools - Short inspection</v>
          </cell>
          <cell r="Q451" t="str">
            <v>NULL</v>
          </cell>
          <cell r="R451" t="str">
            <v>NULL</v>
          </cell>
          <cell r="S451" t="str">
            <v>NULL</v>
          </cell>
          <cell r="T451" t="str">
            <v>NULL</v>
          </cell>
          <cell r="U451" t="str">
            <v>NULL</v>
          </cell>
          <cell r="V451" t="str">
            <v>NULL</v>
          </cell>
          <cell r="W451" t="str">
            <v>NULL</v>
          </cell>
          <cell r="X451" t="str">
            <v>Yes</v>
          </cell>
          <cell r="Y451" t="str">
            <v>NULL</v>
          </cell>
          <cell r="Z451" t="str">
            <v>NULL</v>
          </cell>
          <cell r="AB451">
            <v>121</v>
          </cell>
          <cell r="AD451">
            <v>2</v>
          </cell>
          <cell r="AE451" t="str">
            <v>NULL</v>
          </cell>
          <cell r="AF451">
            <v>2</v>
          </cell>
          <cell r="AG451">
            <v>2</v>
          </cell>
          <cell r="AH451" t="str">
            <v>NULL</v>
          </cell>
          <cell r="AI451">
            <v>2</v>
          </cell>
          <cell r="AJ451" t="str">
            <v>NULL</v>
          </cell>
          <cell r="AK451" t="str">
            <v>NULL</v>
          </cell>
          <cell r="AL451" t="str">
            <v>NULL</v>
          </cell>
        </row>
        <row r="452">
          <cell r="A452">
            <v>115471</v>
          </cell>
          <cell r="B452">
            <v>8817060</v>
          </cell>
          <cell r="C452" t="str">
            <v>Shorefields School</v>
          </cell>
          <cell r="D452" t="str">
            <v>East of England</v>
          </cell>
          <cell r="E452" t="str">
            <v>East of England</v>
          </cell>
          <cell r="F452" t="str">
            <v>Essex</v>
          </cell>
          <cell r="G452" t="str">
            <v>Clacton</v>
          </cell>
          <cell r="H452" t="str">
            <v>CO15 6HF</v>
          </cell>
          <cell r="I452" t="str">
            <v>Community Special School</v>
          </cell>
          <cell r="J452" t="str">
            <v>Not Applicable</v>
          </cell>
          <cell r="K452" t="str">
            <v>Has a sixth form</v>
          </cell>
          <cell r="L452">
            <v>10001557</v>
          </cell>
          <cell r="M452">
            <v>42297</v>
          </cell>
          <cell r="N452">
            <v>42297</v>
          </cell>
          <cell r="O452" t="str">
            <v>Maintained Academy and School Short inspection</v>
          </cell>
          <cell r="P452" t="str">
            <v>Schools - Short inspection</v>
          </cell>
          <cell r="Q452" t="str">
            <v>NULL</v>
          </cell>
          <cell r="R452" t="str">
            <v>NULL</v>
          </cell>
          <cell r="S452" t="str">
            <v>NULL</v>
          </cell>
          <cell r="T452" t="str">
            <v>NULL</v>
          </cell>
          <cell r="U452" t="str">
            <v>NULL</v>
          </cell>
          <cell r="V452" t="str">
            <v>NULL</v>
          </cell>
          <cell r="W452" t="str">
            <v>NULL</v>
          </cell>
          <cell r="X452" t="str">
            <v>Yes</v>
          </cell>
          <cell r="Y452" t="str">
            <v>NULL</v>
          </cell>
          <cell r="Z452" t="str">
            <v>NULL</v>
          </cell>
          <cell r="AB452">
            <v>129</v>
          </cell>
          <cell r="AD452">
            <v>1</v>
          </cell>
          <cell r="AE452" t="str">
            <v>NULL</v>
          </cell>
          <cell r="AF452">
            <v>1</v>
          </cell>
          <cell r="AG452">
            <v>1</v>
          </cell>
          <cell r="AH452" t="str">
            <v>NULL</v>
          </cell>
          <cell r="AI452">
            <v>1</v>
          </cell>
          <cell r="AJ452" t="str">
            <v>NULL</v>
          </cell>
          <cell r="AK452" t="str">
            <v>NULL</v>
          </cell>
          <cell r="AL452" t="str">
            <v>NULL</v>
          </cell>
        </row>
        <row r="453">
          <cell r="A453">
            <v>115520</v>
          </cell>
          <cell r="B453">
            <v>9162065</v>
          </cell>
          <cell r="C453" t="str">
            <v>St White's Primary School</v>
          </cell>
          <cell r="D453" t="str">
            <v>South West</v>
          </cell>
          <cell r="E453" t="str">
            <v>South West</v>
          </cell>
          <cell r="F453" t="str">
            <v>Gloucestershire</v>
          </cell>
          <cell r="G453" t="str">
            <v>Forest of Dean</v>
          </cell>
          <cell r="H453" t="str">
            <v>GL14 3DH</v>
          </cell>
          <cell r="I453" t="str">
            <v>Community School</v>
          </cell>
          <cell r="J453" t="str">
            <v>Primary</v>
          </cell>
          <cell r="K453" t="str">
            <v>Does not have a sixth form</v>
          </cell>
          <cell r="L453">
            <v>10004230</v>
          </cell>
          <cell r="M453">
            <v>42311</v>
          </cell>
          <cell r="N453">
            <v>42312</v>
          </cell>
          <cell r="O453" t="str">
            <v>Schools into Special Measures Visit 5</v>
          </cell>
          <cell r="P453" t="str">
            <v>Schools - S5</v>
          </cell>
          <cell r="Q453" t="str">
            <v>NULL</v>
          </cell>
          <cell r="R453">
            <v>2</v>
          </cell>
          <cell r="S453" t="str">
            <v>NULL</v>
          </cell>
          <cell r="T453">
            <v>2</v>
          </cell>
          <cell r="U453">
            <v>2</v>
          </cell>
          <cell r="V453">
            <v>2</v>
          </cell>
          <cell r="W453">
            <v>2</v>
          </cell>
          <cell r="X453" t="str">
            <v>Yes</v>
          </cell>
          <cell r="Y453" t="str">
            <v>NULL</v>
          </cell>
          <cell r="Z453" t="str">
            <v>NULL</v>
          </cell>
          <cell r="AB453">
            <v>278</v>
          </cell>
          <cell r="AD453">
            <v>4</v>
          </cell>
          <cell r="AE453" t="str">
            <v>NULL</v>
          </cell>
          <cell r="AF453">
            <v>4</v>
          </cell>
          <cell r="AG453">
            <v>4</v>
          </cell>
          <cell r="AH453" t="str">
            <v>NULL</v>
          </cell>
          <cell r="AI453">
            <v>4</v>
          </cell>
          <cell r="AJ453" t="str">
            <v>NULL</v>
          </cell>
          <cell r="AK453" t="str">
            <v>NULL</v>
          </cell>
          <cell r="AL453" t="str">
            <v>NULL</v>
          </cell>
        </row>
        <row r="454">
          <cell r="A454">
            <v>115544</v>
          </cell>
          <cell r="B454">
            <v>9162098</v>
          </cell>
          <cell r="C454" t="str">
            <v>Thrupp School</v>
          </cell>
          <cell r="D454" t="str">
            <v>South West</v>
          </cell>
          <cell r="E454" t="str">
            <v>South West</v>
          </cell>
          <cell r="F454" t="str">
            <v>Gloucestershire</v>
          </cell>
          <cell r="G454" t="str">
            <v>Stroud</v>
          </cell>
          <cell r="H454" t="str">
            <v>GL5 2EN</v>
          </cell>
          <cell r="I454" t="str">
            <v>Community School</v>
          </cell>
          <cell r="J454" t="str">
            <v>Primary</v>
          </cell>
          <cell r="K454" t="str">
            <v>Does not have a sixth form</v>
          </cell>
          <cell r="L454">
            <v>10001312</v>
          </cell>
          <cell r="M454">
            <v>42276</v>
          </cell>
          <cell r="N454">
            <v>42276</v>
          </cell>
          <cell r="O454" t="str">
            <v>Maintained Academy and School Short inspection</v>
          </cell>
          <cell r="P454" t="str">
            <v>Schools - Short inspection</v>
          </cell>
          <cell r="Q454" t="str">
            <v>NULL</v>
          </cell>
          <cell r="R454" t="str">
            <v>NULL</v>
          </cell>
          <cell r="S454" t="str">
            <v>NULL</v>
          </cell>
          <cell r="T454" t="str">
            <v>NULL</v>
          </cell>
          <cell r="U454" t="str">
            <v>NULL</v>
          </cell>
          <cell r="V454" t="str">
            <v>NULL</v>
          </cell>
          <cell r="W454" t="str">
            <v>NULL</v>
          </cell>
          <cell r="X454" t="str">
            <v>Yes</v>
          </cell>
          <cell r="Y454" t="str">
            <v>NULL</v>
          </cell>
          <cell r="Z454" t="str">
            <v>NULL</v>
          </cell>
          <cell r="AB454">
            <v>129</v>
          </cell>
          <cell r="AD454">
            <v>2</v>
          </cell>
          <cell r="AE454" t="str">
            <v>NULL</v>
          </cell>
          <cell r="AF454">
            <v>2</v>
          </cell>
          <cell r="AG454">
            <v>2</v>
          </cell>
          <cell r="AH454" t="str">
            <v>NULL</v>
          </cell>
          <cell r="AI454">
            <v>2</v>
          </cell>
          <cell r="AJ454" t="str">
            <v>NULL</v>
          </cell>
          <cell r="AK454">
            <v>2</v>
          </cell>
          <cell r="AL454">
            <v>9</v>
          </cell>
        </row>
        <row r="455">
          <cell r="A455">
            <v>115548</v>
          </cell>
          <cell r="B455">
            <v>9162102</v>
          </cell>
          <cell r="C455" t="str">
            <v>Walmore Hill Primary School</v>
          </cell>
          <cell r="D455" t="str">
            <v>South West</v>
          </cell>
          <cell r="E455" t="str">
            <v>South West</v>
          </cell>
          <cell r="F455" t="str">
            <v>Gloucestershire</v>
          </cell>
          <cell r="G455" t="str">
            <v>Forest of Dean</v>
          </cell>
          <cell r="H455" t="str">
            <v>GL2 8LA</v>
          </cell>
          <cell r="I455" t="str">
            <v>Community School</v>
          </cell>
          <cell r="J455" t="str">
            <v>Primary</v>
          </cell>
          <cell r="K455" t="str">
            <v>Does not have a sixth form</v>
          </cell>
          <cell r="L455">
            <v>10004059</v>
          </cell>
          <cell r="M455">
            <v>42319</v>
          </cell>
          <cell r="N455">
            <v>42320</v>
          </cell>
          <cell r="O455" t="str">
            <v>Schools into Special Measures Visit 5</v>
          </cell>
          <cell r="P455" t="str">
            <v>Schools - S5</v>
          </cell>
          <cell r="Q455" t="str">
            <v>NULL</v>
          </cell>
          <cell r="R455">
            <v>3</v>
          </cell>
          <cell r="S455" t="str">
            <v>NULL</v>
          </cell>
          <cell r="T455">
            <v>3</v>
          </cell>
          <cell r="U455">
            <v>2</v>
          </cell>
          <cell r="V455">
            <v>2</v>
          </cell>
          <cell r="W455">
            <v>2</v>
          </cell>
          <cell r="X455" t="str">
            <v>Yes</v>
          </cell>
          <cell r="Y455">
            <v>3</v>
          </cell>
          <cell r="Z455" t="str">
            <v>NULL</v>
          </cell>
          <cell r="AB455">
            <v>37</v>
          </cell>
          <cell r="AD455">
            <v>4</v>
          </cell>
          <cell r="AE455" t="str">
            <v>NULL</v>
          </cell>
          <cell r="AF455">
            <v>4</v>
          </cell>
          <cell r="AG455">
            <v>4</v>
          </cell>
          <cell r="AH455" t="str">
            <v>NULL</v>
          </cell>
          <cell r="AI455">
            <v>4</v>
          </cell>
          <cell r="AJ455" t="str">
            <v>NULL</v>
          </cell>
          <cell r="AK455" t="str">
            <v>NULL</v>
          </cell>
          <cell r="AL455" t="str">
            <v>NULL</v>
          </cell>
        </row>
        <row r="456">
          <cell r="A456">
            <v>115619</v>
          </cell>
          <cell r="B456">
            <v>9163030</v>
          </cell>
          <cell r="C456" t="str">
            <v>Deerhurst and Apperley Church of England Primary School</v>
          </cell>
          <cell r="D456" t="str">
            <v>South West</v>
          </cell>
          <cell r="E456" t="str">
            <v>South West</v>
          </cell>
          <cell r="F456" t="str">
            <v>Gloucestershire</v>
          </cell>
          <cell r="G456" t="str">
            <v>Tewkesbury</v>
          </cell>
          <cell r="H456" t="str">
            <v>GL19 4DQ</v>
          </cell>
          <cell r="I456" t="str">
            <v>Voluntary Controlled School</v>
          </cell>
          <cell r="J456" t="str">
            <v>Primary</v>
          </cell>
          <cell r="K456" t="str">
            <v>Does not have a sixth form</v>
          </cell>
          <cell r="L456">
            <v>10003914</v>
          </cell>
          <cell r="M456">
            <v>42332</v>
          </cell>
          <cell r="N456">
            <v>42333</v>
          </cell>
          <cell r="O456" t="str">
            <v>Maintained Academy and School Short inspection</v>
          </cell>
          <cell r="P456" t="str">
            <v>Schools - S5</v>
          </cell>
          <cell r="Q456" t="str">
            <v>NULL</v>
          </cell>
          <cell r="R456">
            <v>3</v>
          </cell>
          <cell r="S456" t="str">
            <v>NULL</v>
          </cell>
          <cell r="T456">
            <v>3</v>
          </cell>
          <cell r="U456">
            <v>3</v>
          </cell>
          <cell r="V456">
            <v>2</v>
          </cell>
          <cell r="W456">
            <v>3</v>
          </cell>
          <cell r="X456" t="str">
            <v>Yes</v>
          </cell>
          <cell r="Y456">
            <v>3</v>
          </cell>
          <cell r="Z456" t="str">
            <v>NULL</v>
          </cell>
          <cell r="AB456">
            <v>82</v>
          </cell>
          <cell r="AD456">
            <v>2</v>
          </cell>
          <cell r="AE456" t="str">
            <v>NULL</v>
          </cell>
          <cell r="AF456">
            <v>2</v>
          </cell>
          <cell r="AG456">
            <v>2</v>
          </cell>
          <cell r="AH456" t="str">
            <v>NULL</v>
          </cell>
          <cell r="AI456">
            <v>2</v>
          </cell>
          <cell r="AJ456" t="str">
            <v>NULL</v>
          </cell>
          <cell r="AK456">
            <v>2</v>
          </cell>
          <cell r="AL456">
            <v>9</v>
          </cell>
        </row>
        <row r="457">
          <cell r="A457">
            <v>115685</v>
          </cell>
          <cell r="B457">
            <v>9163327</v>
          </cell>
          <cell r="C457" t="str">
            <v>Horsley Church of England Primary School</v>
          </cell>
          <cell r="D457" t="str">
            <v>South West</v>
          </cell>
          <cell r="E457" t="str">
            <v>South West</v>
          </cell>
          <cell r="F457" t="str">
            <v>Gloucestershire</v>
          </cell>
          <cell r="G457" t="str">
            <v>Stroud</v>
          </cell>
          <cell r="H457" t="str">
            <v>GL6 0PU</v>
          </cell>
          <cell r="I457" t="str">
            <v>Voluntary Aided School</v>
          </cell>
          <cell r="J457" t="str">
            <v>Primary</v>
          </cell>
          <cell r="K457" t="str">
            <v>Does not have a sixth form</v>
          </cell>
          <cell r="L457">
            <v>10000635</v>
          </cell>
          <cell r="M457">
            <v>42297</v>
          </cell>
          <cell r="N457">
            <v>42298</v>
          </cell>
          <cell r="O457" t="str">
            <v>Maintained Academy and School Short inspection</v>
          </cell>
          <cell r="P457" t="str">
            <v>Schools - S5</v>
          </cell>
          <cell r="Q457" t="str">
            <v>NULL</v>
          </cell>
          <cell r="R457">
            <v>2</v>
          </cell>
          <cell r="S457" t="str">
            <v>NULL</v>
          </cell>
          <cell r="T457">
            <v>2</v>
          </cell>
          <cell r="U457">
            <v>2</v>
          </cell>
          <cell r="V457">
            <v>2</v>
          </cell>
          <cell r="W457">
            <v>2</v>
          </cell>
          <cell r="X457" t="str">
            <v>Yes</v>
          </cell>
          <cell r="Y457">
            <v>3</v>
          </cell>
          <cell r="Z457" t="str">
            <v>NULL</v>
          </cell>
          <cell r="AB457">
            <v>101</v>
          </cell>
          <cell r="AD457">
            <v>2</v>
          </cell>
          <cell r="AE457" t="str">
            <v>NULL</v>
          </cell>
          <cell r="AF457">
            <v>2</v>
          </cell>
          <cell r="AG457">
            <v>2</v>
          </cell>
          <cell r="AH457" t="str">
            <v>NULL</v>
          </cell>
          <cell r="AI457">
            <v>2</v>
          </cell>
          <cell r="AJ457" t="str">
            <v>NULL</v>
          </cell>
          <cell r="AK457">
            <v>9</v>
          </cell>
          <cell r="AL457" t="str">
            <v>NULL</v>
          </cell>
        </row>
        <row r="458">
          <cell r="A458">
            <v>115749</v>
          </cell>
          <cell r="B458">
            <v>9165219</v>
          </cell>
          <cell r="C458" t="str">
            <v>Heron Primary School</v>
          </cell>
          <cell r="D458" t="str">
            <v>South West</v>
          </cell>
          <cell r="E458" t="str">
            <v>South West</v>
          </cell>
          <cell r="F458" t="str">
            <v>Gloucestershire</v>
          </cell>
          <cell r="G458" t="str">
            <v>Gloucester</v>
          </cell>
          <cell r="H458" t="str">
            <v>GL4 4BN</v>
          </cell>
          <cell r="I458" t="str">
            <v>Foundation School</v>
          </cell>
          <cell r="J458" t="str">
            <v>Primary</v>
          </cell>
          <cell r="K458" t="str">
            <v>Does not have a sixth form</v>
          </cell>
          <cell r="L458">
            <v>10001502</v>
          </cell>
          <cell r="M458">
            <v>42278</v>
          </cell>
          <cell r="N458">
            <v>42278</v>
          </cell>
          <cell r="O458" t="str">
            <v>Maintained Academy and School Short inspection</v>
          </cell>
          <cell r="P458" t="str">
            <v>Schools - Short inspection</v>
          </cell>
          <cell r="Q458" t="str">
            <v>NULL</v>
          </cell>
          <cell r="R458" t="str">
            <v>NULL</v>
          </cell>
          <cell r="S458" t="str">
            <v>NULL</v>
          </cell>
          <cell r="T458" t="str">
            <v>NULL</v>
          </cell>
          <cell r="U458" t="str">
            <v>NULL</v>
          </cell>
          <cell r="V458" t="str">
            <v>NULL</v>
          </cell>
          <cell r="W458" t="str">
            <v>NULL</v>
          </cell>
          <cell r="X458" t="str">
            <v>Yes</v>
          </cell>
          <cell r="Y458" t="str">
            <v>NULL</v>
          </cell>
          <cell r="Z458" t="str">
            <v>NULL</v>
          </cell>
          <cell r="AB458">
            <v>422</v>
          </cell>
          <cell r="AD458">
            <v>2</v>
          </cell>
          <cell r="AE458" t="str">
            <v>NULL</v>
          </cell>
          <cell r="AF458">
            <v>2</v>
          </cell>
          <cell r="AG458">
            <v>2</v>
          </cell>
          <cell r="AH458" t="str">
            <v>NULL</v>
          </cell>
          <cell r="AI458">
            <v>2</v>
          </cell>
          <cell r="AJ458" t="str">
            <v>NULL</v>
          </cell>
          <cell r="AK458">
            <v>8</v>
          </cell>
          <cell r="AL458" t="str">
            <v>NULL</v>
          </cell>
        </row>
        <row r="459">
          <cell r="A459">
            <v>115772</v>
          </cell>
          <cell r="B459">
            <v>9165421</v>
          </cell>
          <cell r="C459" t="str">
            <v>Pittville School</v>
          </cell>
          <cell r="D459" t="str">
            <v>South West</v>
          </cell>
          <cell r="E459" t="str">
            <v>South West</v>
          </cell>
          <cell r="F459" t="str">
            <v>Gloucestershire</v>
          </cell>
          <cell r="G459" t="str">
            <v>Cheltenham</v>
          </cell>
          <cell r="H459" t="str">
            <v>GL52 3JD</v>
          </cell>
          <cell r="I459" t="str">
            <v>Foundation School</v>
          </cell>
          <cell r="J459" t="str">
            <v>Secondary</v>
          </cell>
          <cell r="K459" t="str">
            <v>Does not have a sixth form</v>
          </cell>
          <cell r="L459">
            <v>10002408</v>
          </cell>
          <cell r="M459">
            <v>42333</v>
          </cell>
          <cell r="N459">
            <v>42334</v>
          </cell>
          <cell r="O459" t="str">
            <v>Requires Improvement S5 Reinspection Visit 1</v>
          </cell>
          <cell r="P459" t="str">
            <v>Schools - S5</v>
          </cell>
          <cell r="Q459" t="str">
            <v>NULL</v>
          </cell>
          <cell r="R459">
            <v>2</v>
          </cell>
          <cell r="S459" t="str">
            <v>NULL</v>
          </cell>
          <cell r="T459">
            <v>2</v>
          </cell>
          <cell r="U459">
            <v>2</v>
          </cell>
          <cell r="V459">
            <v>2</v>
          </cell>
          <cell r="W459">
            <v>2</v>
          </cell>
          <cell r="X459" t="str">
            <v>Yes</v>
          </cell>
          <cell r="Y459" t="str">
            <v>NULL</v>
          </cell>
          <cell r="Z459" t="str">
            <v>NULL</v>
          </cell>
          <cell r="AB459">
            <v>559</v>
          </cell>
          <cell r="AD459">
            <v>3</v>
          </cell>
          <cell r="AE459" t="str">
            <v>NULL</v>
          </cell>
          <cell r="AF459">
            <v>3</v>
          </cell>
          <cell r="AG459">
            <v>3</v>
          </cell>
          <cell r="AH459" t="str">
            <v>NULL</v>
          </cell>
          <cell r="AI459">
            <v>3</v>
          </cell>
          <cell r="AJ459" t="str">
            <v>NULL</v>
          </cell>
          <cell r="AK459" t="str">
            <v>NULL</v>
          </cell>
          <cell r="AL459" t="str">
            <v>NULL</v>
          </cell>
        </row>
        <row r="460">
          <cell r="A460">
            <v>115774</v>
          </cell>
          <cell r="B460">
            <v>9165423</v>
          </cell>
          <cell r="C460" t="str">
            <v>Lakers School</v>
          </cell>
          <cell r="D460" t="str">
            <v>South West</v>
          </cell>
          <cell r="E460" t="str">
            <v>South West</v>
          </cell>
          <cell r="F460" t="str">
            <v>Gloucestershire</v>
          </cell>
          <cell r="G460" t="str">
            <v>Forest of Dean</v>
          </cell>
          <cell r="H460" t="str">
            <v>GL16 7QW</v>
          </cell>
          <cell r="I460" t="str">
            <v>Foundation School</v>
          </cell>
          <cell r="J460" t="str">
            <v>Secondary</v>
          </cell>
          <cell r="K460" t="str">
            <v>Does not have a sixth form</v>
          </cell>
          <cell r="L460">
            <v>10002433</v>
          </cell>
          <cell r="M460">
            <v>42346</v>
          </cell>
          <cell r="N460">
            <v>42347</v>
          </cell>
          <cell r="O460" t="str">
            <v>Requires Improvement S5 Reinspection Visit 1</v>
          </cell>
          <cell r="P460" t="str">
            <v>Schools - S5</v>
          </cell>
          <cell r="Q460" t="str">
            <v>NULL</v>
          </cell>
          <cell r="R460">
            <v>4</v>
          </cell>
          <cell r="S460" t="str">
            <v>SM</v>
          </cell>
          <cell r="T460">
            <v>4</v>
          </cell>
          <cell r="U460">
            <v>4</v>
          </cell>
          <cell r="V460">
            <v>4</v>
          </cell>
          <cell r="W460">
            <v>4</v>
          </cell>
          <cell r="X460" t="str">
            <v>Yes</v>
          </cell>
          <cell r="Y460" t="str">
            <v>NULL</v>
          </cell>
          <cell r="Z460" t="str">
            <v>NULL</v>
          </cell>
          <cell r="AB460">
            <v>622</v>
          </cell>
          <cell r="AD460">
            <v>3</v>
          </cell>
          <cell r="AE460" t="str">
            <v>NULL</v>
          </cell>
          <cell r="AF460">
            <v>3</v>
          </cell>
          <cell r="AG460">
            <v>3</v>
          </cell>
          <cell r="AH460" t="str">
            <v>NULL</v>
          </cell>
          <cell r="AI460">
            <v>3</v>
          </cell>
          <cell r="AJ460" t="str">
            <v>NULL</v>
          </cell>
          <cell r="AK460" t="str">
            <v>NULL</v>
          </cell>
          <cell r="AL460" t="str">
            <v>NULL</v>
          </cell>
        </row>
        <row r="461">
          <cell r="A461">
            <v>115898</v>
          </cell>
          <cell r="B461">
            <v>8502086</v>
          </cell>
          <cell r="C461" t="str">
            <v>Greatham Primary School</v>
          </cell>
          <cell r="D461" t="str">
            <v>South East</v>
          </cell>
          <cell r="E461" t="str">
            <v>South East</v>
          </cell>
          <cell r="F461" t="str">
            <v>Hampshire</v>
          </cell>
          <cell r="G461" t="str">
            <v>East Hampshire</v>
          </cell>
          <cell r="H461" t="str">
            <v>GU33 6HA</v>
          </cell>
          <cell r="I461" t="str">
            <v>Community School</v>
          </cell>
          <cell r="J461" t="str">
            <v>Primary</v>
          </cell>
          <cell r="K461" t="str">
            <v>Does not have a sixth form</v>
          </cell>
          <cell r="L461">
            <v>10002372</v>
          </cell>
          <cell r="M461">
            <v>42299</v>
          </cell>
          <cell r="N461">
            <v>42300</v>
          </cell>
          <cell r="O461" t="str">
            <v>Requires Improvement S5 Reinspection Visit 1</v>
          </cell>
          <cell r="P461" t="str">
            <v>Schools - S5</v>
          </cell>
          <cell r="Q461" t="str">
            <v>NULL</v>
          </cell>
          <cell r="R461">
            <v>3</v>
          </cell>
          <cell r="S461" t="str">
            <v>NULL</v>
          </cell>
          <cell r="T461">
            <v>3</v>
          </cell>
          <cell r="U461">
            <v>3</v>
          </cell>
          <cell r="V461">
            <v>3</v>
          </cell>
          <cell r="W461">
            <v>3</v>
          </cell>
          <cell r="X461" t="str">
            <v>Yes</v>
          </cell>
          <cell r="Y461">
            <v>3</v>
          </cell>
          <cell r="Z461" t="str">
            <v>NULL</v>
          </cell>
          <cell r="AB461">
            <v>191</v>
          </cell>
          <cell r="AD461">
            <v>3</v>
          </cell>
          <cell r="AE461" t="str">
            <v>NULL</v>
          </cell>
          <cell r="AF461">
            <v>3</v>
          </cell>
          <cell r="AG461">
            <v>3</v>
          </cell>
          <cell r="AH461" t="str">
            <v>NULL</v>
          </cell>
          <cell r="AI461">
            <v>3</v>
          </cell>
          <cell r="AJ461" t="str">
            <v>NULL</v>
          </cell>
          <cell r="AK461" t="str">
            <v>NULL</v>
          </cell>
          <cell r="AL461" t="str">
            <v>NULL</v>
          </cell>
        </row>
        <row r="462">
          <cell r="A462">
            <v>115957</v>
          </cell>
          <cell r="B462">
            <v>8502200</v>
          </cell>
          <cell r="C462" t="str">
            <v>Wallop Primary School</v>
          </cell>
          <cell r="D462" t="str">
            <v>South East</v>
          </cell>
          <cell r="E462" t="str">
            <v>South East</v>
          </cell>
          <cell r="F462" t="str">
            <v>Hampshire</v>
          </cell>
          <cell r="G462" t="str">
            <v>Romsey and Southampton North</v>
          </cell>
          <cell r="H462" t="str">
            <v>SO20 8EH</v>
          </cell>
          <cell r="I462" t="str">
            <v>Community School</v>
          </cell>
          <cell r="J462" t="str">
            <v>Primary</v>
          </cell>
          <cell r="K462" t="str">
            <v>Does not have a sixth form</v>
          </cell>
          <cell r="L462">
            <v>10005224</v>
          </cell>
          <cell r="M462">
            <v>42269</v>
          </cell>
          <cell r="N462">
            <v>42270</v>
          </cell>
          <cell r="O462" t="str">
            <v>Schools into Special Measures Visit 2</v>
          </cell>
          <cell r="P462" t="str">
            <v>Schools - S8</v>
          </cell>
          <cell r="Q462" t="str">
            <v>NULL</v>
          </cell>
          <cell r="R462" t="str">
            <v>NULL</v>
          </cell>
          <cell r="S462" t="str">
            <v>NULL</v>
          </cell>
          <cell r="T462" t="str">
            <v>NULL</v>
          </cell>
          <cell r="U462" t="str">
            <v>NULL</v>
          </cell>
          <cell r="V462" t="str">
            <v>NULL</v>
          </cell>
          <cell r="W462" t="str">
            <v>NULL</v>
          </cell>
          <cell r="X462" t="str">
            <v>NULL</v>
          </cell>
          <cell r="Y462" t="str">
            <v>NULL</v>
          </cell>
          <cell r="Z462" t="str">
            <v>NULL</v>
          </cell>
          <cell r="AB462">
            <v>149</v>
          </cell>
          <cell r="AD462">
            <v>4</v>
          </cell>
          <cell r="AE462" t="str">
            <v>NULL</v>
          </cell>
          <cell r="AF462">
            <v>4</v>
          </cell>
          <cell r="AG462">
            <v>4</v>
          </cell>
          <cell r="AH462" t="str">
            <v>NULL</v>
          </cell>
          <cell r="AI462">
            <v>4</v>
          </cell>
          <cell r="AJ462" t="str">
            <v>NULL</v>
          </cell>
          <cell r="AK462">
            <v>3</v>
          </cell>
          <cell r="AL462">
            <v>9</v>
          </cell>
        </row>
        <row r="463">
          <cell r="A463">
            <v>115963</v>
          </cell>
          <cell r="B463">
            <v>8502211</v>
          </cell>
          <cell r="C463" t="str">
            <v>Winnall Primary School</v>
          </cell>
          <cell r="D463" t="str">
            <v>South East</v>
          </cell>
          <cell r="E463" t="str">
            <v>South East</v>
          </cell>
          <cell r="F463" t="str">
            <v>Hampshire</v>
          </cell>
          <cell r="G463" t="str">
            <v>Winchester</v>
          </cell>
          <cell r="H463" t="str">
            <v>SO23 0NY</v>
          </cell>
          <cell r="I463" t="str">
            <v>Community School</v>
          </cell>
          <cell r="J463" t="str">
            <v>Primary</v>
          </cell>
          <cell r="K463" t="str">
            <v>Does not have a sixth form</v>
          </cell>
          <cell r="L463">
            <v>10002377</v>
          </cell>
          <cell r="M463">
            <v>42326</v>
          </cell>
          <cell r="N463">
            <v>42327</v>
          </cell>
          <cell r="O463" t="str">
            <v>Requires Improvement S5 Reinspection Visit 1</v>
          </cell>
          <cell r="P463" t="str">
            <v>Schools - S5</v>
          </cell>
          <cell r="Q463" t="str">
            <v>NULL</v>
          </cell>
          <cell r="R463">
            <v>2</v>
          </cell>
          <cell r="S463" t="str">
            <v>NULL</v>
          </cell>
          <cell r="T463">
            <v>2</v>
          </cell>
          <cell r="U463">
            <v>2</v>
          </cell>
          <cell r="V463">
            <v>2</v>
          </cell>
          <cell r="W463">
            <v>2</v>
          </cell>
          <cell r="X463" t="str">
            <v>Yes</v>
          </cell>
          <cell r="Y463">
            <v>2</v>
          </cell>
          <cell r="Z463" t="str">
            <v>NULL</v>
          </cell>
          <cell r="AB463">
            <v>171</v>
          </cell>
          <cell r="AD463">
            <v>3</v>
          </cell>
          <cell r="AE463" t="str">
            <v>NULL</v>
          </cell>
          <cell r="AF463">
            <v>3</v>
          </cell>
          <cell r="AG463">
            <v>3</v>
          </cell>
          <cell r="AH463" t="str">
            <v>NULL</v>
          </cell>
          <cell r="AI463">
            <v>3</v>
          </cell>
          <cell r="AJ463" t="str">
            <v>NULL</v>
          </cell>
          <cell r="AK463" t="str">
            <v>NULL</v>
          </cell>
          <cell r="AL463" t="str">
            <v>NULL</v>
          </cell>
        </row>
        <row r="464">
          <cell r="A464">
            <v>115969</v>
          </cell>
          <cell r="B464">
            <v>8502219</v>
          </cell>
          <cell r="C464" t="str">
            <v>Vigo Junior School</v>
          </cell>
          <cell r="D464" t="str">
            <v>South East</v>
          </cell>
          <cell r="E464" t="str">
            <v>South East</v>
          </cell>
          <cell r="F464" t="str">
            <v>Hampshire</v>
          </cell>
          <cell r="G464" t="str">
            <v>North West Hampshire</v>
          </cell>
          <cell r="H464" t="str">
            <v>SP10 1JZ</v>
          </cell>
          <cell r="I464" t="str">
            <v>Community School</v>
          </cell>
          <cell r="J464" t="str">
            <v>Primary</v>
          </cell>
          <cell r="K464" t="str">
            <v>Does not have a sixth form</v>
          </cell>
          <cell r="L464">
            <v>10003993</v>
          </cell>
          <cell r="M464">
            <v>42276</v>
          </cell>
          <cell r="N464">
            <v>42277</v>
          </cell>
          <cell r="O464" t="str">
            <v>Schools into Special Measures Visit 3</v>
          </cell>
          <cell r="P464" t="str">
            <v>Schools - S8</v>
          </cell>
          <cell r="Q464" t="str">
            <v>NULL</v>
          </cell>
          <cell r="R464" t="str">
            <v>NULL</v>
          </cell>
          <cell r="S464" t="str">
            <v>NULL</v>
          </cell>
          <cell r="T464" t="str">
            <v>NULL</v>
          </cell>
          <cell r="U464" t="str">
            <v>NULL</v>
          </cell>
          <cell r="V464" t="str">
            <v>NULL</v>
          </cell>
          <cell r="W464" t="str">
            <v>NULL</v>
          </cell>
          <cell r="X464" t="str">
            <v>NULL</v>
          </cell>
          <cell r="Y464" t="str">
            <v>NULL</v>
          </cell>
          <cell r="Z464" t="str">
            <v>NULL</v>
          </cell>
          <cell r="AB464">
            <v>234</v>
          </cell>
          <cell r="AD464">
            <v>4</v>
          </cell>
          <cell r="AE464" t="str">
            <v>NULL</v>
          </cell>
          <cell r="AF464">
            <v>4</v>
          </cell>
          <cell r="AG464">
            <v>4</v>
          </cell>
          <cell r="AH464" t="str">
            <v>NULL</v>
          </cell>
          <cell r="AI464">
            <v>4</v>
          </cell>
          <cell r="AJ464" t="str">
            <v>NULL</v>
          </cell>
          <cell r="AK464">
            <v>9</v>
          </cell>
          <cell r="AL464">
            <v>9</v>
          </cell>
        </row>
        <row r="465">
          <cell r="A465">
            <v>116001</v>
          </cell>
          <cell r="B465">
            <v>8502268</v>
          </cell>
          <cell r="C465" t="str">
            <v>Merton Junior School</v>
          </cell>
          <cell r="D465" t="str">
            <v>South East</v>
          </cell>
          <cell r="E465" t="str">
            <v>South East</v>
          </cell>
          <cell r="F465" t="str">
            <v>Hampshire</v>
          </cell>
          <cell r="G465" t="str">
            <v>Basingstoke</v>
          </cell>
          <cell r="H465" t="str">
            <v>RG24 9HB</v>
          </cell>
          <cell r="I465" t="str">
            <v>Community School</v>
          </cell>
          <cell r="J465" t="str">
            <v>Primary</v>
          </cell>
          <cell r="K465" t="str">
            <v>Does not have a sixth form</v>
          </cell>
          <cell r="L465">
            <v>10007311</v>
          </cell>
          <cell r="M465">
            <v>42297</v>
          </cell>
          <cell r="N465">
            <v>42297</v>
          </cell>
          <cell r="O465" t="str">
            <v>Requires Improvement monitoring Visit 1</v>
          </cell>
          <cell r="P465" t="str">
            <v>Schools - S8</v>
          </cell>
          <cell r="Q465" t="str">
            <v>NULL</v>
          </cell>
          <cell r="R465" t="str">
            <v>NULL</v>
          </cell>
          <cell r="S465" t="str">
            <v>NULL</v>
          </cell>
          <cell r="T465" t="str">
            <v>NULL</v>
          </cell>
          <cell r="U465" t="str">
            <v>NULL</v>
          </cell>
          <cell r="V465" t="str">
            <v>NULL</v>
          </cell>
          <cell r="W465" t="str">
            <v>NULL</v>
          </cell>
          <cell r="X465" t="str">
            <v>NULL</v>
          </cell>
          <cell r="Y465" t="str">
            <v>NULL</v>
          </cell>
          <cell r="Z465" t="str">
            <v>NULL</v>
          </cell>
          <cell r="AB465">
            <v>197</v>
          </cell>
          <cell r="AD465">
            <v>3</v>
          </cell>
          <cell r="AE465" t="str">
            <v>NULL</v>
          </cell>
          <cell r="AF465">
            <v>3</v>
          </cell>
          <cell r="AG465">
            <v>3</v>
          </cell>
          <cell r="AH465" t="str">
            <v>NULL</v>
          </cell>
          <cell r="AI465">
            <v>3</v>
          </cell>
          <cell r="AJ465" t="str">
            <v>NULL</v>
          </cell>
          <cell r="AK465">
            <v>9</v>
          </cell>
          <cell r="AL465">
            <v>9</v>
          </cell>
        </row>
        <row r="466">
          <cell r="A466">
            <v>116025</v>
          </cell>
          <cell r="B466">
            <v>8502300</v>
          </cell>
          <cell r="C466" t="str">
            <v>The Butts Primary School</v>
          </cell>
          <cell r="D466" t="str">
            <v>South East</v>
          </cell>
          <cell r="E466" t="str">
            <v>South East</v>
          </cell>
          <cell r="F466" t="str">
            <v>Hampshire</v>
          </cell>
          <cell r="G466" t="str">
            <v>East Hampshire</v>
          </cell>
          <cell r="H466" t="str">
            <v>GU34 1PW</v>
          </cell>
          <cell r="I466" t="str">
            <v>Community School</v>
          </cell>
          <cell r="J466" t="str">
            <v>Primary</v>
          </cell>
          <cell r="K466" t="str">
            <v>Does not have a sixth form</v>
          </cell>
          <cell r="L466">
            <v>10001381</v>
          </cell>
          <cell r="M466">
            <v>42348</v>
          </cell>
          <cell r="N466">
            <v>42348</v>
          </cell>
          <cell r="O466" t="str">
            <v>Maintained Academy and School Short inspection</v>
          </cell>
          <cell r="P466" t="str">
            <v>Schools - Short inspection</v>
          </cell>
          <cell r="Q466" t="str">
            <v>NULL</v>
          </cell>
          <cell r="R466" t="str">
            <v>NULL</v>
          </cell>
          <cell r="S466" t="str">
            <v>NULL</v>
          </cell>
          <cell r="T466" t="str">
            <v>NULL</v>
          </cell>
          <cell r="U466" t="str">
            <v>NULL</v>
          </cell>
          <cell r="V466" t="str">
            <v>NULL</v>
          </cell>
          <cell r="W466" t="str">
            <v>NULL</v>
          </cell>
          <cell r="X466" t="str">
            <v>Yes</v>
          </cell>
          <cell r="Y466" t="str">
            <v>NULL</v>
          </cell>
          <cell r="Z466" t="str">
            <v>NULL</v>
          </cell>
          <cell r="AB466">
            <v>234</v>
          </cell>
          <cell r="AD466">
            <v>2</v>
          </cell>
          <cell r="AE466" t="str">
            <v>NULL</v>
          </cell>
          <cell r="AF466">
            <v>2</v>
          </cell>
          <cell r="AG466">
            <v>2</v>
          </cell>
          <cell r="AH466" t="str">
            <v>NULL</v>
          </cell>
          <cell r="AI466">
            <v>2</v>
          </cell>
          <cell r="AJ466" t="str">
            <v>NULL</v>
          </cell>
          <cell r="AK466">
            <v>2</v>
          </cell>
          <cell r="AL466">
            <v>9</v>
          </cell>
        </row>
        <row r="467">
          <cell r="A467">
            <v>116035</v>
          </cell>
          <cell r="B467">
            <v>8502315</v>
          </cell>
          <cell r="C467" t="str">
            <v>Bishopswood Infant School</v>
          </cell>
          <cell r="D467" t="str">
            <v>South East</v>
          </cell>
          <cell r="E467" t="str">
            <v>South East</v>
          </cell>
          <cell r="F467" t="str">
            <v>Hampshire</v>
          </cell>
          <cell r="G467" t="str">
            <v>North West Hampshire</v>
          </cell>
          <cell r="H467" t="str">
            <v>RG26 3NA</v>
          </cell>
          <cell r="I467" t="str">
            <v>Community School</v>
          </cell>
          <cell r="J467" t="str">
            <v>Primary</v>
          </cell>
          <cell r="K467" t="str">
            <v>Does not have a sixth form</v>
          </cell>
          <cell r="L467">
            <v>10002386</v>
          </cell>
          <cell r="M467">
            <v>42270</v>
          </cell>
          <cell r="N467">
            <v>42271</v>
          </cell>
          <cell r="O467" t="str">
            <v>Requires Improvement S5 Reinspection Visit 1</v>
          </cell>
          <cell r="P467" t="str">
            <v>Schools - S5</v>
          </cell>
          <cell r="Q467" t="str">
            <v>NULL</v>
          </cell>
          <cell r="R467">
            <v>2</v>
          </cell>
          <cell r="S467" t="str">
            <v>NULL</v>
          </cell>
          <cell r="T467">
            <v>2</v>
          </cell>
          <cell r="U467">
            <v>2</v>
          </cell>
          <cell r="V467">
            <v>2</v>
          </cell>
          <cell r="W467">
            <v>2</v>
          </cell>
          <cell r="X467" t="str">
            <v>Yes</v>
          </cell>
          <cell r="Y467">
            <v>2</v>
          </cell>
          <cell r="Z467" t="str">
            <v>NULL</v>
          </cell>
          <cell r="AB467">
            <v>155</v>
          </cell>
          <cell r="AD467">
            <v>3</v>
          </cell>
          <cell r="AE467" t="str">
            <v>NULL</v>
          </cell>
          <cell r="AF467">
            <v>3</v>
          </cell>
          <cell r="AG467">
            <v>3</v>
          </cell>
          <cell r="AH467" t="str">
            <v>NULL</v>
          </cell>
          <cell r="AI467">
            <v>3</v>
          </cell>
          <cell r="AJ467" t="str">
            <v>NULL</v>
          </cell>
          <cell r="AK467" t="str">
            <v>NULL</v>
          </cell>
          <cell r="AL467" t="str">
            <v>NULL</v>
          </cell>
        </row>
        <row r="468">
          <cell r="A468">
            <v>116043</v>
          </cell>
          <cell r="B468">
            <v>8502323</v>
          </cell>
          <cell r="C468" t="str">
            <v>Denmead Junior School</v>
          </cell>
          <cell r="D468" t="str">
            <v>South East</v>
          </cell>
          <cell r="E468" t="str">
            <v>South East</v>
          </cell>
          <cell r="F468" t="str">
            <v>Hampshire</v>
          </cell>
          <cell r="G468" t="str">
            <v>Meon Valley</v>
          </cell>
          <cell r="H468" t="str">
            <v>PO7 6PH</v>
          </cell>
          <cell r="I468" t="str">
            <v>Community School</v>
          </cell>
          <cell r="J468" t="str">
            <v>Primary</v>
          </cell>
          <cell r="K468" t="str">
            <v>Does not have a sixth form</v>
          </cell>
          <cell r="L468">
            <v>10004043</v>
          </cell>
          <cell r="M468">
            <v>42291</v>
          </cell>
          <cell r="N468">
            <v>42292</v>
          </cell>
          <cell r="O468" t="str">
            <v>Schools into Special Measures Visit 2</v>
          </cell>
          <cell r="P468" t="str">
            <v>Schools - S8</v>
          </cell>
          <cell r="Q468" t="str">
            <v>NULL</v>
          </cell>
          <cell r="R468" t="str">
            <v>NULL</v>
          </cell>
          <cell r="S468" t="str">
            <v>NULL</v>
          </cell>
          <cell r="T468" t="str">
            <v>NULL</v>
          </cell>
          <cell r="U468" t="str">
            <v>NULL</v>
          </cell>
          <cell r="V468" t="str">
            <v>NULL</v>
          </cell>
          <cell r="W468" t="str">
            <v>NULL</v>
          </cell>
          <cell r="X468" t="str">
            <v>NULL</v>
          </cell>
          <cell r="Y468" t="str">
            <v>NULL</v>
          </cell>
          <cell r="Z468" t="str">
            <v>NULL</v>
          </cell>
          <cell r="AB468">
            <v>314</v>
          </cell>
          <cell r="AD468">
            <v>4</v>
          </cell>
          <cell r="AE468" t="str">
            <v>NULL</v>
          </cell>
          <cell r="AF468">
            <v>4</v>
          </cell>
          <cell r="AG468">
            <v>4</v>
          </cell>
          <cell r="AH468" t="str">
            <v>NULL</v>
          </cell>
          <cell r="AI468">
            <v>4</v>
          </cell>
          <cell r="AJ468" t="str">
            <v>NULL</v>
          </cell>
          <cell r="AK468">
            <v>9</v>
          </cell>
          <cell r="AL468">
            <v>9</v>
          </cell>
        </row>
        <row r="469">
          <cell r="A469">
            <v>116048</v>
          </cell>
          <cell r="B469">
            <v>8502329</v>
          </cell>
          <cell r="C469" t="str">
            <v>Cupernham Infant School</v>
          </cell>
          <cell r="D469" t="str">
            <v>South East</v>
          </cell>
          <cell r="E469" t="str">
            <v>South East</v>
          </cell>
          <cell r="F469" t="str">
            <v>Hampshire</v>
          </cell>
          <cell r="G469" t="str">
            <v>Romsey and Southampton North</v>
          </cell>
          <cell r="H469" t="str">
            <v>SO51 7JT</v>
          </cell>
          <cell r="I469" t="str">
            <v>Community School</v>
          </cell>
          <cell r="J469" t="str">
            <v>Primary</v>
          </cell>
          <cell r="K469" t="str">
            <v>Does not have a sixth form</v>
          </cell>
          <cell r="L469">
            <v>10001536</v>
          </cell>
          <cell r="M469">
            <v>42325</v>
          </cell>
          <cell r="N469">
            <v>42325</v>
          </cell>
          <cell r="O469" t="str">
            <v>Maintained Academy and School Short inspection</v>
          </cell>
          <cell r="P469" t="str">
            <v>Schools - Short inspection</v>
          </cell>
          <cell r="Q469" t="str">
            <v>NULL</v>
          </cell>
          <cell r="R469" t="str">
            <v>NULL</v>
          </cell>
          <cell r="S469" t="str">
            <v>NULL</v>
          </cell>
          <cell r="T469" t="str">
            <v>NULL</v>
          </cell>
          <cell r="U469" t="str">
            <v>NULL</v>
          </cell>
          <cell r="V469" t="str">
            <v>NULL</v>
          </cell>
          <cell r="W469" t="str">
            <v>NULL</v>
          </cell>
          <cell r="X469" t="str">
            <v>Yes</v>
          </cell>
          <cell r="Y469" t="str">
            <v>NULL</v>
          </cell>
          <cell r="Z469" t="str">
            <v>NULL</v>
          </cell>
          <cell r="AB469">
            <v>230</v>
          </cell>
          <cell r="AD469">
            <v>2</v>
          </cell>
          <cell r="AE469" t="str">
            <v>NULL</v>
          </cell>
          <cell r="AF469">
            <v>2</v>
          </cell>
          <cell r="AG469">
            <v>2</v>
          </cell>
          <cell r="AH469" t="str">
            <v>NULL</v>
          </cell>
          <cell r="AI469">
            <v>2</v>
          </cell>
          <cell r="AJ469" t="str">
            <v>NULL</v>
          </cell>
          <cell r="AK469">
            <v>2</v>
          </cell>
          <cell r="AL469">
            <v>9</v>
          </cell>
        </row>
        <row r="470">
          <cell r="A470">
            <v>116053</v>
          </cell>
          <cell r="B470">
            <v>8502336</v>
          </cell>
          <cell r="C470" t="str">
            <v>Bidbury Junior School</v>
          </cell>
          <cell r="D470" t="str">
            <v>South East</v>
          </cell>
          <cell r="E470" t="str">
            <v>South East</v>
          </cell>
          <cell r="F470" t="str">
            <v>Hampshire</v>
          </cell>
          <cell r="G470" t="str">
            <v>Havant</v>
          </cell>
          <cell r="H470" t="str">
            <v>PO9 3EF</v>
          </cell>
          <cell r="I470" t="str">
            <v>Community School</v>
          </cell>
          <cell r="J470" t="str">
            <v>Primary</v>
          </cell>
          <cell r="K470" t="str">
            <v>Does not have a sixth form</v>
          </cell>
          <cell r="L470">
            <v>10002373</v>
          </cell>
          <cell r="M470">
            <v>42340</v>
          </cell>
          <cell r="N470">
            <v>42341</v>
          </cell>
          <cell r="O470" t="str">
            <v>Requires Improvement S5 Reinspection Visit 1</v>
          </cell>
          <cell r="P470" t="str">
            <v>Schools - S5</v>
          </cell>
          <cell r="Q470" t="str">
            <v>NULL</v>
          </cell>
          <cell r="R470">
            <v>2</v>
          </cell>
          <cell r="S470" t="str">
            <v>NULL</v>
          </cell>
          <cell r="T470">
            <v>2</v>
          </cell>
          <cell r="U470">
            <v>2</v>
          </cell>
          <cell r="V470">
            <v>2</v>
          </cell>
          <cell r="W470">
            <v>2</v>
          </cell>
          <cell r="X470" t="str">
            <v>Yes</v>
          </cell>
          <cell r="Y470" t="str">
            <v>NULL</v>
          </cell>
          <cell r="Z470" t="str">
            <v>NULL</v>
          </cell>
          <cell r="AB470">
            <v>188</v>
          </cell>
          <cell r="AD470">
            <v>3</v>
          </cell>
          <cell r="AE470" t="str">
            <v>NULL</v>
          </cell>
          <cell r="AF470">
            <v>3</v>
          </cell>
          <cell r="AG470">
            <v>3</v>
          </cell>
          <cell r="AH470" t="str">
            <v>NULL</v>
          </cell>
          <cell r="AI470">
            <v>3</v>
          </cell>
          <cell r="AJ470" t="str">
            <v>NULL</v>
          </cell>
          <cell r="AK470" t="str">
            <v>NULL</v>
          </cell>
          <cell r="AL470" t="str">
            <v>NULL</v>
          </cell>
        </row>
        <row r="471">
          <cell r="A471">
            <v>116141</v>
          </cell>
          <cell r="B471">
            <v>8502511</v>
          </cell>
          <cell r="C471" t="str">
            <v>Cove Infant School</v>
          </cell>
          <cell r="D471" t="str">
            <v>South East</v>
          </cell>
          <cell r="E471" t="str">
            <v>South East</v>
          </cell>
          <cell r="F471" t="str">
            <v>Hampshire</v>
          </cell>
          <cell r="G471" t="str">
            <v>Aldershot</v>
          </cell>
          <cell r="H471" t="str">
            <v>GU14 9DP</v>
          </cell>
          <cell r="I471" t="str">
            <v>Community School</v>
          </cell>
          <cell r="J471" t="str">
            <v>Primary</v>
          </cell>
          <cell r="K471" t="str">
            <v>Does not have a sixth form</v>
          </cell>
          <cell r="L471">
            <v>10001145</v>
          </cell>
          <cell r="M471">
            <v>42347</v>
          </cell>
          <cell r="N471">
            <v>42348</v>
          </cell>
          <cell r="O471" t="str">
            <v>Maintained Academy and School Short inspection</v>
          </cell>
          <cell r="P471" t="str">
            <v>Schools - S5</v>
          </cell>
          <cell r="Q471" t="str">
            <v>NULL</v>
          </cell>
          <cell r="R471">
            <v>1</v>
          </cell>
          <cell r="S471" t="str">
            <v>NULL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 t="str">
            <v>Yes</v>
          </cell>
          <cell r="Y471">
            <v>1</v>
          </cell>
          <cell r="Z471" t="str">
            <v>NULL</v>
          </cell>
          <cell r="AB471">
            <v>175</v>
          </cell>
          <cell r="AD471">
            <v>2</v>
          </cell>
          <cell r="AE471" t="str">
            <v>NULL</v>
          </cell>
          <cell r="AF471">
            <v>2</v>
          </cell>
          <cell r="AG471">
            <v>2</v>
          </cell>
          <cell r="AH471" t="str">
            <v>NULL</v>
          </cell>
          <cell r="AI471">
            <v>2</v>
          </cell>
          <cell r="AJ471" t="str">
            <v>NULL</v>
          </cell>
          <cell r="AK471">
            <v>2</v>
          </cell>
          <cell r="AL471">
            <v>9</v>
          </cell>
        </row>
        <row r="472">
          <cell r="A472">
            <v>116161</v>
          </cell>
          <cell r="B472">
            <v>8502602</v>
          </cell>
          <cell r="C472" t="str">
            <v>Brockhurst Junior School</v>
          </cell>
          <cell r="D472" t="str">
            <v>South East</v>
          </cell>
          <cell r="E472" t="str">
            <v>South East</v>
          </cell>
          <cell r="F472" t="str">
            <v>Hampshire</v>
          </cell>
          <cell r="G472" t="str">
            <v>Gosport</v>
          </cell>
          <cell r="H472" t="str">
            <v>PO12 4SL</v>
          </cell>
          <cell r="I472" t="str">
            <v>Community School</v>
          </cell>
          <cell r="J472" t="str">
            <v>Primary</v>
          </cell>
          <cell r="K472" t="str">
            <v>Does not have a sixth form</v>
          </cell>
          <cell r="L472">
            <v>10003975</v>
          </cell>
          <cell r="M472">
            <v>42312</v>
          </cell>
          <cell r="N472">
            <v>42313</v>
          </cell>
          <cell r="O472" t="str">
            <v>Schools into Special Measures Visit 2</v>
          </cell>
          <cell r="P472" t="str">
            <v>Schools - S8</v>
          </cell>
          <cell r="Q472" t="str">
            <v>NULL</v>
          </cell>
          <cell r="R472" t="str">
            <v>NULL</v>
          </cell>
          <cell r="S472" t="str">
            <v>NULL</v>
          </cell>
          <cell r="T472" t="str">
            <v>NULL</v>
          </cell>
          <cell r="U472" t="str">
            <v>NULL</v>
          </cell>
          <cell r="V472" t="str">
            <v>NULL</v>
          </cell>
          <cell r="W472" t="str">
            <v>NULL</v>
          </cell>
          <cell r="X472" t="str">
            <v>NULL</v>
          </cell>
          <cell r="Y472" t="str">
            <v>NULL</v>
          </cell>
          <cell r="Z472" t="str">
            <v>NULL</v>
          </cell>
          <cell r="AB472">
            <v>172</v>
          </cell>
          <cell r="AD472">
            <v>4</v>
          </cell>
          <cell r="AE472" t="str">
            <v>NULL</v>
          </cell>
          <cell r="AF472">
            <v>4</v>
          </cell>
          <cell r="AG472">
            <v>4</v>
          </cell>
          <cell r="AH472" t="str">
            <v>NULL</v>
          </cell>
          <cell r="AI472">
            <v>4</v>
          </cell>
          <cell r="AJ472" t="str">
            <v>NULL</v>
          </cell>
          <cell r="AK472">
            <v>9</v>
          </cell>
          <cell r="AL472">
            <v>9</v>
          </cell>
        </row>
        <row r="473">
          <cell r="A473">
            <v>116231</v>
          </cell>
          <cell r="B473">
            <v>8502726</v>
          </cell>
          <cell r="C473" t="str">
            <v>Kings Furlong Junior School</v>
          </cell>
          <cell r="D473" t="str">
            <v>South East</v>
          </cell>
          <cell r="E473" t="str">
            <v>South East</v>
          </cell>
          <cell r="F473" t="str">
            <v>Hampshire</v>
          </cell>
          <cell r="G473" t="str">
            <v>Basingstoke</v>
          </cell>
          <cell r="H473" t="str">
            <v>RG21 8YJ</v>
          </cell>
          <cell r="I473" t="str">
            <v>Community School</v>
          </cell>
          <cell r="J473" t="str">
            <v>Primary</v>
          </cell>
          <cell r="K473" t="str">
            <v>Does not have a sixth form</v>
          </cell>
          <cell r="L473">
            <v>10002383</v>
          </cell>
          <cell r="M473">
            <v>42340</v>
          </cell>
          <cell r="N473">
            <v>42341</v>
          </cell>
          <cell r="O473" t="str">
            <v>Requires Improvement S5 Reinspection Visit 1</v>
          </cell>
          <cell r="P473" t="str">
            <v>Schools - S5</v>
          </cell>
          <cell r="Q473" t="str">
            <v>NULL</v>
          </cell>
          <cell r="R473">
            <v>2</v>
          </cell>
          <cell r="S473" t="str">
            <v>NULL</v>
          </cell>
          <cell r="T473">
            <v>2</v>
          </cell>
          <cell r="U473">
            <v>2</v>
          </cell>
          <cell r="V473">
            <v>2</v>
          </cell>
          <cell r="W473">
            <v>2</v>
          </cell>
          <cell r="X473" t="str">
            <v>Yes</v>
          </cell>
          <cell r="Y473" t="str">
            <v>NULL</v>
          </cell>
          <cell r="Z473" t="str">
            <v>NULL</v>
          </cell>
          <cell r="AB473">
            <v>253</v>
          </cell>
          <cell r="AD473">
            <v>3</v>
          </cell>
          <cell r="AE473" t="str">
            <v>NULL</v>
          </cell>
          <cell r="AF473">
            <v>3</v>
          </cell>
          <cell r="AG473">
            <v>3</v>
          </cell>
          <cell r="AH473" t="str">
            <v>NULL</v>
          </cell>
          <cell r="AI473">
            <v>3</v>
          </cell>
          <cell r="AJ473" t="str">
            <v>NULL</v>
          </cell>
          <cell r="AK473" t="str">
            <v>NULL</v>
          </cell>
          <cell r="AL473" t="str">
            <v>NULL</v>
          </cell>
        </row>
        <row r="474">
          <cell r="A474">
            <v>116250</v>
          </cell>
          <cell r="B474">
            <v>8502753</v>
          </cell>
          <cell r="C474" t="str">
            <v>Woodlea Primary School</v>
          </cell>
          <cell r="D474" t="str">
            <v>South East</v>
          </cell>
          <cell r="E474" t="str">
            <v>South East</v>
          </cell>
          <cell r="F474" t="str">
            <v>Hampshire</v>
          </cell>
          <cell r="G474" t="str">
            <v>East Hampshire</v>
          </cell>
          <cell r="H474" t="str">
            <v>GU35 9QX</v>
          </cell>
          <cell r="I474" t="str">
            <v>Community School</v>
          </cell>
          <cell r="J474" t="str">
            <v>Primary</v>
          </cell>
          <cell r="K474" t="str">
            <v>Does not have a sixth form</v>
          </cell>
          <cell r="L474">
            <v>10007330</v>
          </cell>
          <cell r="M474">
            <v>42353</v>
          </cell>
          <cell r="N474">
            <v>42353</v>
          </cell>
          <cell r="O474" t="str">
            <v>Requires Improvement monitoring Visit 1</v>
          </cell>
          <cell r="P474" t="str">
            <v>Schools - S8</v>
          </cell>
          <cell r="Q474" t="str">
            <v>NULL</v>
          </cell>
          <cell r="R474" t="str">
            <v>NULL</v>
          </cell>
          <cell r="S474" t="str">
            <v>NULL</v>
          </cell>
          <cell r="T474" t="str">
            <v>NULL</v>
          </cell>
          <cell r="U474" t="str">
            <v>NULL</v>
          </cell>
          <cell r="V474" t="str">
            <v>NULL</v>
          </cell>
          <cell r="W474" t="str">
            <v>NULL</v>
          </cell>
          <cell r="X474" t="str">
            <v>NULL</v>
          </cell>
          <cell r="Y474" t="str">
            <v>NULL</v>
          </cell>
          <cell r="Z474" t="str">
            <v>NULL</v>
          </cell>
          <cell r="AB474">
            <v>158</v>
          </cell>
          <cell r="AD474">
            <v>3</v>
          </cell>
          <cell r="AE474" t="str">
            <v>NULL</v>
          </cell>
          <cell r="AF474">
            <v>3</v>
          </cell>
          <cell r="AG474">
            <v>3</v>
          </cell>
          <cell r="AH474" t="str">
            <v>NULL</v>
          </cell>
          <cell r="AI474">
            <v>3</v>
          </cell>
          <cell r="AJ474" t="str">
            <v>NULL</v>
          </cell>
          <cell r="AK474">
            <v>3</v>
          </cell>
          <cell r="AL474">
            <v>9</v>
          </cell>
        </row>
        <row r="475">
          <cell r="A475">
            <v>116253</v>
          </cell>
          <cell r="B475">
            <v>8522757</v>
          </cell>
          <cell r="C475" t="str">
            <v>Fairisle Junior School</v>
          </cell>
          <cell r="D475" t="str">
            <v>South East</v>
          </cell>
          <cell r="E475" t="str">
            <v>South East</v>
          </cell>
          <cell r="F475" t="str">
            <v>Southampton</v>
          </cell>
          <cell r="G475" t="str">
            <v>Southampton, Test</v>
          </cell>
          <cell r="H475" t="str">
            <v>SO16 8BY</v>
          </cell>
          <cell r="I475" t="str">
            <v>Community School</v>
          </cell>
          <cell r="J475" t="str">
            <v>Primary</v>
          </cell>
          <cell r="K475" t="str">
            <v>Does not have a sixth form</v>
          </cell>
          <cell r="L475">
            <v>10002321</v>
          </cell>
          <cell r="M475">
            <v>42319</v>
          </cell>
          <cell r="N475">
            <v>42320</v>
          </cell>
          <cell r="O475" t="str">
            <v>Requires Improvement S5 Reinspection Visit 1</v>
          </cell>
          <cell r="P475" t="str">
            <v>Schools - S5</v>
          </cell>
          <cell r="Q475" t="str">
            <v>NULL</v>
          </cell>
          <cell r="R475">
            <v>3</v>
          </cell>
          <cell r="S475" t="str">
            <v>NULL</v>
          </cell>
          <cell r="T475">
            <v>2</v>
          </cell>
          <cell r="U475">
            <v>2</v>
          </cell>
          <cell r="V475">
            <v>2</v>
          </cell>
          <cell r="W475">
            <v>3</v>
          </cell>
          <cell r="X475" t="str">
            <v>Yes</v>
          </cell>
          <cell r="Y475" t="str">
            <v>NULL</v>
          </cell>
          <cell r="Z475" t="str">
            <v>NULL</v>
          </cell>
          <cell r="AB475">
            <v>335</v>
          </cell>
          <cell r="AD475">
            <v>3</v>
          </cell>
          <cell r="AE475" t="str">
            <v>NULL</v>
          </cell>
          <cell r="AF475">
            <v>3</v>
          </cell>
          <cell r="AG475">
            <v>3</v>
          </cell>
          <cell r="AH475" t="str">
            <v>NULL</v>
          </cell>
          <cell r="AI475">
            <v>3</v>
          </cell>
          <cell r="AJ475" t="str">
            <v>NULL</v>
          </cell>
          <cell r="AK475" t="str">
            <v>NULL</v>
          </cell>
          <cell r="AL475" t="str">
            <v>NULL</v>
          </cell>
        </row>
        <row r="476">
          <cell r="A476">
            <v>116310</v>
          </cell>
          <cell r="B476">
            <v>8503136</v>
          </cell>
          <cell r="C476" t="str">
            <v>Rowlands Castle St John's Church of England Controlled Primary School</v>
          </cell>
          <cell r="D476" t="str">
            <v>South East</v>
          </cell>
          <cell r="E476" t="str">
            <v>South East</v>
          </cell>
          <cell r="F476" t="str">
            <v>Hampshire</v>
          </cell>
          <cell r="G476" t="str">
            <v>Meon Valley</v>
          </cell>
          <cell r="H476" t="str">
            <v>PO9 6BB</v>
          </cell>
          <cell r="I476" t="str">
            <v>Voluntary Controlled School</v>
          </cell>
          <cell r="J476" t="str">
            <v>Primary</v>
          </cell>
          <cell r="K476" t="str">
            <v>Does not have a sixth form</v>
          </cell>
          <cell r="L476">
            <v>10009413</v>
          </cell>
          <cell r="M476">
            <v>42319</v>
          </cell>
          <cell r="N476">
            <v>42319</v>
          </cell>
          <cell r="O476" t="str">
            <v>Requires Improvement monitoring Visit 2</v>
          </cell>
          <cell r="P476" t="str">
            <v>Schools - S8</v>
          </cell>
          <cell r="Q476" t="str">
            <v>NULL</v>
          </cell>
          <cell r="R476" t="str">
            <v>NULL</v>
          </cell>
          <cell r="S476" t="str">
            <v>NULL</v>
          </cell>
          <cell r="T476" t="str">
            <v>NULL</v>
          </cell>
          <cell r="U476" t="str">
            <v>NULL</v>
          </cell>
          <cell r="V476" t="str">
            <v>NULL</v>
          </cell>
          <cell r="W476" t="str">
            <v>NULL</v>
          </cell>
          <cell r="X476" t="str">
            <v>NULL</v>
          </cell>
          <cell r="Y476" t="str">
            <v>NULL</v>
          </cell>
          <cell r="Z476" t="str">
            <v>NULL</v>
          </cell>
          <cell r="AB476">
            <v>204</v>
          </cell>
          <cell r="AD476">
            <v>3</v>
          </cell>
          <cell r="AE476" t="str">
            <v>NULL</v>
          </cell>
          <cell r="AF476">
            <v>3</v>
          </cell>
          <cell r="AG476">
            <v>3</v>
          </cell>
          <cell r="AH476" t="str">
            <v>NULL</v>
          </cell>
          <cell r="AI476">
            <v>3</v>
          </cell>
          <cell r="AJ476" t="str">
            <v>NULL</v>
          </cell>
          <cell r="AK476">
            <v>2</v>
          </cell>
          <cell r="AL476">
            <v>9</v>
          </cell>
        </row>
        <row r="477">
          <cell r="A477">
            <v>116319</v>
          </cell>
          <cell r="B477">
            <v>8503150</v>
          </cell>
          <cell r="C477" t="str">
            <v>Steep Church of England Voluntary Controlled Primary School</v>
          </cell>
          <cell r="D477" t="str">
            <v>South East</v>
          </cell>
          <cell r="E477" t="str">
            <v>South East</v>
          </cell>
          <cell r="F477" t="str">
            <v>Hampshire</v>
          </cell>
          <cell r="G477" t="str">
            <v>East Hampshire</v>
          </cell>
          <cell r="H477" t="str">
            <v>GU32 2DE</v>
          </cell>
          <cell r="I477" t="str">
            <v>Voluntary Controlled School</v>
          </cell>
          <cell r="J477" t="str">
            <v>Primary</v>
          </cell>
          <cell r="K477" t="str">
            <v>Does not have a sixth form</v>
          </cell>
          <cell r="L477">
            <v>10001542</v>
          </cell>
          <cell r="M477">
            <v>42346</v>
          </cell>
          <cell r="N477">
            <v>42346</v>
          </cell>
          <cell r="O477" t="str">
            <v>Maintained Academy and School Short inspection</v>
          </cell>
          <cell r="P477" t="str">
            <v>Schools - Short inspection</v>
          </cell>
          <cell r="Q477" t="str">
            <v>NULL</v>
          </cell>
          <cell r="R477" t="str">
            <v>NULL</v>
          </cell>
          <cell r="S477" t="str">
            <v>NULL</v>
          </cell>
          <cell r="T477" t="str">
            <v>NULL</v>
          </cell>
          <cell r="U477" t="str">
            <v>NULL</v>
          </cell>
          <cell r="V477" t="str">
            <v>NULL</v>
          </cell>
          <cell r="W477" t="str">
            <v>NULL</v>
          </cell>
          <cell r="X477" t="str">
            <v>Yes</v>
          </cell>
          <cell r="Y477" t="str">
            <v>NULL</v>
          </cell>
          <cell r="Z477" t="str">
            <v>NULL</v>
          </cell>
          <cell r="AB477">
            <v>101</v>
          </cell>
          <cell r="AD477">
            <v>2</v>
          </cell>
          <cell r="AE477" t="str">
            <v>NULL</v>
          </cell>
          <cell r="AF477">
            <v>2</v>
          </cell>
          <cell r="AG477">
            <v>2</v>
          </cell>
          <cell r="AH477" t="str">
            <v>NULL</v>
          </cell>
          <cell r="AI477">
            <v>2</v>
          </cell>
          <cell r="AJ477" t="str">
            <v>NULL</v>
          </cell>
          <cell r="AK477">
            <v>2</v>
          </cell>
          <cell r="AL477">
            <v>9</v>
          </cell>
        </row>
        <row r="478">
          <cell r="A478">
            <v>116327</v>
          </cell>
          <cell r="B478">
            <v>8503176</v>
          </cell>
          <cell r="C478" t="str">
            <v>Western Church of England Primary School</v>
          </cell>
          <cell r="D478" t="str">
            <v>South East</v>
          </cell>
          <cell r="E478" t="str">
            <v>South East</v>
          </cell>
          <cell r="F478" t="str">
            <v>Hampshire</v>
          </cell>
          <cell r="G478" t="str">
            <v>Winchester</v>
          </cell>
          <cell r="H478" t="str">
            <v>SO22 5AR</v>
          </cell>
          <cell r="I478" t="str">
            <v>Voluntary Controlled School</v>
          </cell>
          <cell r="J478" t="str">
            <v>Primary</v>
          </cell>
          <cell r="K478" t="str">
            <v>Does not have a sixth form</v>
          </cell>
          <cell r="L478">
            <v>10001203</v>
          </cell>
          <cell r="M478">
            <v>42353</v>
          </cell>
          <cell r="N478">
            <v>42353</v>
          </cell>
          <cell r="O478" t="str">
            <v>Maintained Academy and School Short inspection</v>
          </cell>
          <cell r="P478" t="str">
            <v>Schools - Short inspection</v>
          </cell>
          <cell r="Q478" t="str">
            <v>NULL</v>
          </cell>
          <cell r="R478" t="str">
            <v>NULL</v>
          </cell>
          <cell r="S478" t="str">
            <v>NULL</v>
          </cell>
          <cell r="T478" t="str">
            <v>NULL</v>
          </cell>
          <cell r="U478" t="str">
            <v>NULL</v>
          </cell>
          <cell r="V478" t="str">
            <v>NULL</v>
          </cell>
          <cell r="W478" t="str">
            <v>NULL</v>
          </cell>
          <cell r="X478" t="str">
            <v>Yes</v>
          </cell>
          <cell r="Y478" t="str">
            <v>NULL</v>
          </cell>
          <cell r="Z478" t="str">
            <v>NULL</v>
          </cell>
          <cell r="AB478">
            <v>454</v>
          </cell>
          <cell r="AD478">
            <v>2</v>
          </cell>
          <cell r="AE478" t="str">
            <v>NULL</v>
          </cell>
          <cell r="AF478">
            <v>2</v>
          </cell>
          <cell r="AG478">
            <v>2</v>
          </cell>
          <cell r="AH478" t="str">
            <v>NULL</v>
          </cell>
          <cell r="AI478">
            <v>2</v>
          </cell>
          <cell r="AJ478" t="str">
            <v>NULL</v>
          </cell>
          <cell r="AK478">
            <v>2</v>
          </cell>
          <cell r="AL478">
            <v>9</v>
          </cell>
        </row>
        <row r="479">
          <cell r="A479">
            <v>116336</v>
          </cell>
          <cell r="B479">
            <v>8503192</v>
          </cell>
          <cell r="C479" t="str">
            <v>Newtown Church of England Voluntary Controlled Primary School</v>
          </cell>
          <cell r="D479" t="str">
            <v>South East</v>
          </cell>
          <cell r="E479" t="str">
            <v>South East</v>
          </cell>
          <cell r="F479" t="str">
            <v>Hampshire</v>
          </cell>
          <cell r="G479" t="str">
            <v>Gosport</v>
          </cell>
          <cell r="H479" t="str">
            <v>PO12 1JD</v>
          </cell>
          <cell r="I479" t="str">
            <v>Voluntary Controlled School</v>
          </cell>
          <cell r="J479" t="str">
            <v>Primary</v>
          </cell>
          <cell r="K479" t="str">
            <v>Does not have a sixth form</v>
          </cell>
          <cell r="L479">
            <v>10007314</v>
          </cell>
          <cell r="M479">
            <v>42313</v>
          </cell>
          <cell r="N479">
            <v>42313</v>
          </cell>
          <cell r="O479" t="str">
            <v>Requires Improvement monitoring Visit 1</v>
          </cell>
          <cell r="P479" t="str">
            <v>Schools - S8</v>
          </cell>
          <cell r="Q479" t="str">
            <v>NULL</v>
          </cell>
          <cell r="R479" t="str">
            <v>NULL</v>
          </cell>
          <cell r="S479" t="str">
            <v>NULL</v>
          </cell>
          <cell r="T479" t="str">
            <v>NULL</v>
          </cell>
          <cell r="U479" t="str">
            <v>NULL</v>
          </cell>
          <cell r="V479" t="str">
            <v>NULL</v>
          </cell>
          <cell r="W479" t="str">
            <v>NULL</v>
          </cell>
          <cell r="X479" t="str">
            <v>NULL</v>
          </cell>
          <cell r="Y479" t="str">
            <v>NULL</v>
          </cell>
          <cell r="Z479" t="str">
            <v>NULL</v>
          </cell>
          <cell r="AB479">
            <v>400</v>
          </cell>
          <cell r="AD479">
            <v>3</v>
          </cell>
          <cell r="AE479" t="str">
            <v>NULL</v>
          </cell>
          <cell r="AF479">
            <v>3</v>
          </cell>
          <cell r="AG479">
            <v>3</v>
          </cell>
          <cell r="AH479" t="str">
            <v>NULL</v>
          </cell>
          <cell r="AI479">
            <v>3</v>
          </cell>
          <cell r="AJ479" t="str">
            <v>NULL</v>
          </cell>
          <cell r="AK479">
            <v>2</v>
          </cell>
          <cell r="AL479">
            <v>9</v>
          </cell>
        </row>
        <row r="480">
          <cell r="A480">
            <v>116359</v>
          </cell>
          <cell r="B480">
            <v>8503341</v>
          </cell>
          <cell r="C480" t="str">
            <v>Hatherden Church of England Primary School</v>
          </cell>
          <cell r="D480" t="str">
            <v>South East</v>
          </cell>
          <cell r="E480" t="str">
            <v>South East</v>
          </cell>
          <cell r="F480" t="str">
            <v>Hampshire</v>
          </cell>
          <cell r="G480" t="str">
            <v>North West Hampshire</v>
          </cell>
          <cell r="H480" t="str">
            <v>SP11 0HT</v>
          </cell>
          <cell r="I480" t="str">
            <v>Voluntary Aided School</v>
          </cell>
          <cell r="J480" t="str">
            <v>Primary</v>
          </cell>
          <cell r="K480" t="str">
            <v>Does not have a sixth form</v>
          </cell>
          <cell r="L480">
            <v>10004069</v>
          </cell>
          <cell r="M480">
            <v>42269</v>
          </cell>
          <cell r="N480">
            <v>42270</v>
          </cell>
          <cell r="O480" t="str">
            <v>Schools into Special Measures Visit 2</v>
          </cell>
          <cell r="P480" t="str">
            <v>Schools - S5</v>
          </cell>
          <cell r="Q480" t="str">
            <v>NULL</v>
          </cell>
          <cell r="R480">
            <v>2</v>
          </cell>
          <cell r="S480" t="str">
            <v>NULL</v>
          </cell>
          <cell r="T480">
            <v>2</v>
          </cell>
          <cell r="U480">
            <v>2</v>
          </cell>
          <cell r="V480">
            <v>2</v>
          </cell>
          <cell r="W480">
            <v>2</v>
          </cell>
          <cell r="X480" t="str">
            <v>Yes</v>
          </cell>
          <cell r="Y480">
            <v>2</v>
          </cell>
          <cell r="Z480" t="str">
            <v>NULL</v>
          </cell>
          <cell r="AB480">
            <v>100</v>
          </cell>
          <cell r="AD480">
            <v>4</v>
          </cell>
          <cell r="AE480" t="str">
            <v>NULL</v>
          </cell>
          <cell r="AF480">
            <v>2</v>
          </cell>
          <cell r="AG480">
            <v>2</v>
          </cell>
          <cell r="AH480" t="str">
            <v>NULL</v>
          </cell>
          <cell r="AI480">
            <v>4</v>
          </cell>
          <cell r="AJ480" t="str">
            <v>NULL</v>
          </cell>
          <cell r="AK480">
            <v>2</v>
          </cell>
          <cell r="AL480">
            <v>9</v>
          </cell>
        </row>
        <row r="481">
          <cell r="A481">
            <v>116394</v>
          </cell>
          <cell r="B481">
            <v>8503650</v>
          </cell>
          <cell r="C481" t="str">
            <v>St Mary's Catholic Primary School</v>
          </cell>
          <cell r="D481" t="str">
            <v>South East</v>
          </cell>
          <cell r="E481" t="str">
            <v>South East</v>
          </cell>
          <cell r="F481" t="str">
            <v>Hampshire</v>
          </cell>
          <cell r="G481" t="str">
            <v>Gosport</v>
          </cell>
          <cell r="H481" t="str">
            <v>PO12 3NB</v>
          </cell>
          <cell r="I481" t="str">
            <v>Voluntary Aided School</v>
          </cell>
          <cell r="J481" t="str">
            <v>Primary</v>
          </cell>
          <cell r="K481" t="str">
            <v>Does not have a sixth form</v>
          </cell>
          <cell r="L481">
            <v>10007319</v>
          </cell>
          <cell r="M481">
            <v>42282</v>
          </cell>
          <cell r="N481">
            <v>42282</v>
          </cell>
          <cell r="O481" t="str">
            <v>Requires Improvement monitoring Visit 1</v>
          </cell>
          <cell r="P481" t="str">
            <v>Schools - S8</v>
          </cell>
          <cell r="Q481" t="str">
            <v>NULL</v>
          </cell>
          <cell r="R481" t="str">
            <v>NULL</v>
          </cell>
          <cell r="S481" t="str">
            <v>NULL</v>
          </cell>
          <cell r="T481" t="str">
            <v>NULL</v>
          </cell>
          <cell r="U481" t="str">
            <v>NULL</v>
          </cell>
          <cell r="V481" t="str">
            <v>NULL</v>
          </cell>
          <cell r="W481" t="str">
            <v>NULL</v>
          </cell>
          <cell r="X481" t="str">
            <v>NULL</v>
          </cell>
          <cell r="Y481" t="str">
            <v>NULL</v>
          </cell>
          <cell r="Z481" t="str">
            <v>NULL</v>
          </cell>
          <cell r="AB481">
            <v>267</v>
          </cell>
          <cell r="AD481">
            <v>3</v>
          </cell>
          <cell r="AE481" t="str">
            <v>NULL</v>
          </cell>
          <cell r="AF481">
            <v>3</v>
          </cell>
          <cell r="AG481">
            <v>3</v>
          </cell>
          <cell r="AH481" t="str">
            <v>NULL</v>
          </cell>
          <cell r="AI481">
            <v>3</v>
          </cell>
          <cell r="AJ481" t="str">
            <v>NULL</v>
          </cell>
          <cell r="AK481">
            <v>3</v>
          </cell>
          <cell r="AL481">
            <v>9</v>
          </cell>
        </row>
        <row r="482">
          <cell r="A482">
            <v>116411</v>
          </cell>
          <cell r="B482">
            <v>8504113</v>
          </cell>
          <cell r="C482" t="str">
            <v>The Toynbee School</v>
          </cell>
          <cell r="D482" t="str">
            <v>South East</v>
          </cell>
          <cell r="E482" t="str">
            <v>South East</v>
          </cell>
          <cell r="F482" t="str">
            <v>Hampshire</v>
          </cell>
          <cell r="G482" t="str">
            <v>Winchester</v>
          </cell>
          <cell r="H482" t="str">
            <v>SO53 2PL</v>
          </cell>
          <cell r="I482" t="str">
            <v>Community School</v>
          </cell>
          <cell r="J482" t="str">
            <v>Secondary</v>
          </cell>
          <cell r="K482" t="str">
            <v>Does not have a sixth form</v>
          </cell>
          <cell r="L482">
            <v>10002380</v>
          </cell>
          <cell r="M482">
            <v>42283</v>
          </cell>
          <cell r="N482">
            <v>42284</v>
          </cell>
          <cell r="O482" t="str">
            <v>Requires Improvement S5 Reinspection Visit 1</v>
          </cell>
          <cell r="P482" t="str">
            <v>Schools - S5</v>
          </cell>
          <cell r="Q482" t="str">
            <v>NULL</v>
          </cell>
          <cell r="R482">
            <v>2</v>
          </cell>
          <cell r="S482" t="str">
            <v>NULL</v>
          </cell>
          <cell r="T482">
            <v>2</v>
          </cell>
          <cell r="U482">
            <v>2</v>
          </cell>
          <cell r="V482">
            <v>2</v>
          </cell>
          <cell r="W482">
            <v>2</v>
          </cell>
          <cell r="X482" t="str">
            <v>Yes</v>
          </cell>
          <cell r="Y482" t="str">
            <v>NULL</v>
          </cell>
          <cell r="Z482" t="str">
            <v>NULL</v>
          </cell>
          <cell r="AB482">
            <v>771</v>
          </cell>
          <cell r="AD482">
            <v>3</v>
          </cell>
          <cell r="AE482" t="str">
            <v>NULL</v>
          </cell>
          <cell r="AF482">
            <v>3</v>
          </cell>
          <cell r="AG482">
            <v>3</v>
          </cell>
          <cell r="AH482" t="str">
            <v>NULL</v>
          </cell>
          <cell r="AI482">
            <v>3</v>
          </cell>
          <cell r="AJ482" t="str">
            <v>NULL</v>
          </cell>
          <cell r="AK482" t="str">
            <v>NULL</v>
          </cell>
          <cell r="AL482" t="str">
            <v>NULL</v>
          </cell>
        </row>
        <row r="483">
          <cell r="A483">
            <v>116428</v>
          </cell>
          <cell r="B483">
            <v>8504159</v>
          </cell>
          <cell r="C483" t="str">
            <v>Crookhorn College</v>
          </cell>
          <cell r="D483" t="str">
            <v>South East</v>
          </cell>
          <cell r="E483" t="str">
            <v>South East</v>
          </cell>
          <cell r="F483" t="str">
            <v>Hampshire</v>
          </cell>
          <cell r="G483" t="str">
            <v>Havant</v>
          </cell>
          <cell r="H483" t="str">
            <v>PO7 5UD</v>
          </cell>
          <cell r="I483" t="str">
            <v>Foundation School</v>
          </cell>
          <cell r="J483" t="str">
            <v>Secondary</v>
          </cell>
          <cell r="K483" t="str">
            <v>Does not have a sixth form</v>
          </cell>
          <cell r="L483">
            <v>10002379</v>
          </cell>
          <cell r="M483">
            <v>42284</v>
          </cell>
          <cell r="N483">
            <v>42285</v>
          </cell>
          <cell r="O483" t="str">
            <v>Requires Improvement S5 Reinspection Visit 1</v>
          </cell>
          <cell r="P483" t="str">
            <v>Schools - S5</v>
          </cell>
          <cell r="Q483" t="str">
            <v>NULL</v>
          </cell>
          <cell r="R483">
            <v>2</v>
          </cell>
          <cell r="S483" t="str">
            <v>NULL</v>
          </cell>
          <cell r="T483">
            <v>2</v>
          </cell>
          <cell r="U483">
            <v>2</v>
          </cell>
          <cell r="V483">
            <v>2</v>
          </cell>
          <cell r="W483">
            <v>2</v>
          </cell>
          <cell r="X483" t="str">
            <v>Yes</v>
          </cell>
          <cell r="Y483" t="str">
            <v>NULL</v>
          </cell>
          <cell r="Z483" t="str">
            <v>NULL</v>
          </cell>
          <cell r="AB483">
            <v>707</v>
          </cell>
          <cell r="AD483">
            <v>3</v>
          </cell>
          <cell r="AE483" t="str">
            <v>NULL</v>
          </cell>
          <cell r="AF483">
            <v>3</v>
          </cell>
          <cell r="AG483">
            <v>3</v>
          </cell>
          <cell r="AH483" t="str">
            <v>NULL</v>
          </cell>
          <cell r="AI483">
            <v>3</v>
          </cell>
          <cell r="AJ483" t="str">
            <v>NULL</v>
          </cell>
          <cell r="AK483" t="str">
            <v>NULL</v>
          </cell>
          <cell r="AL483" t="str">
            <v>NULL</v>
          </cell>
        </row>
        <row r="484">
          <cell r="A484">
            <v>116432</v>
          </cell>
          <cell r="B484">
            <v>8504164</v>
          </cell>
          <cell r="C484" t="str">
            <v>Cranbourne Business and Enterprise College</v>
          </cell>
          <cell r="D484" t="str">
            <v>South East</v>
          </cell>
          <cell r="E484" t="str">
            <v>South East</v>
          </cell>
          <cell r="F484" t="str">
            <v>Hampshire</v>
          </cell>
          <cell r="G484" t="str">
            <v>Basingstoke</v>
          </cell>
          <cell r="H484" t="str">
            <v>RG21 3NP</v>
          </cell>
          <cell r="I484" t="str">
            <v>Community School</v>
          </cell>
          <cell r="J484" t="str">
            <v>Secondary</v>
          </cell>
          <cell r="K484" t="str">
            <v>Does not have a sixth form</v>
          </cell>
          <cell r="L484">
            <v>10003030</v>
          </cell>
          <cell r="M484">
            <v>42340</v>
          </cell>
          <cell r="N484">
            <v>42341</v>
          </cell>
          <cell r="O484" t="str">
            <v>Maintained Academy and School Short inspection</v>
          </cell>
          <cell r="P484" t="str">
            <v>Schools - S5</v>
          </cell>
          <cell r="Q484" t="str">
            <v>NULL</v>
          </cell>
          <cell r="R484">
            <v>4</v>
          </cell>
          <cell r="S484" t="str">
            <v>SM</v>
          </cell>
          <cell r="T484">
            <v>3</v>
          </cell>
          <cell r="U484">
            <v>3</v>
          </cell>
          <cell r="V484">
            <v>4</v>
          </cell>
          <cell r="W484">
            <v>4</v>
          </cell>
          <cell r="X484" t="str">
            <v>No</v>
          </cell>
          <cell r="Y484" t="str">
            <v>NULL</v>
          </cell>
          <cell r="Z484" t="str">
            <v>NULL</v>
          </cell>
          <cell r="AB484">
            <v>706</v>
          </cell>
          <cell r="AD484">
            <v>2</v>
          </cell>
          <cell r="AE484" t="str">
            <v>NULL</v>
          </cell>
          <cell r="AF484">
            <v>2</v>
          </cell>
          <cell r="AG484">
            <v>2</v>
          </cell>
          <cell r="AH484" t="str">
            <v>NULL</v>
          </cell>
          <cell r="AI484">
            <v>2</v>
          </cell>
          <cell r="AJ484" t="str">
            <v>NULL</v>
          </cell>
          <cell r="AK484">
            <v>9</v>
          </cell>
          <cell r="AL484" t="str">
            <v>NULL</v>
          </cell>
        </row>
        <row r="485">
          <cell r="A485">
            <v>116433</v>
          </cell>
          <cell r="B485">
            <v>8504166</v>
          </cell>
          <cell r="C485" t="str">
            <v>Yateley School</v>
          </cell>
          <cell r="D485" t="str">
            <v>South East</v>
          </cell>
          <cell r="E485" t="str">
            <v>South East</v>
          </cell>
          <cell r="F485" t="str">
            <v>Hampshire</v>
          </cell>
          <cell r="G485" t="str">
            <v>North East Hampshire</v>
          </cell>
          <cell r="H485" t="str">
            <v>GU46 6NW</v>
          </cell>
          <cell r="I485" t="str">
            <v>Community School</v>
          </cell>
          <cell r="J485" t="str">
            <v>Secondary</v>
          </cell>
          <cell r="K485" t="str">
            <v>Has a sixth form</v>
          </cell>
          <cell r="L485">
            <v>10003513</v>
          </cell>
          <cell r="M485">
            <v>42333</v>
          </cell>
          <cell r="N485">
            <v>42334</v>
          </cell>
          <cell r="O485" t="str">
            <v>Maintained Academy and School Short inspection</v>
          </cell>
          <cell r="P485" t="str">
            <v>Schools - S5</v>
          </cell>
          <cell r="Q485" t="str">
            <v>NULL</v>
          </cell>
          <cell r="R485">
            <v>3</v>
          </cell>
          <cell r="S485" t="str">
            <v>NULL</v>
          </cell>
          <cell r="T485">
            <v>3</v>
          </cell>
          <cell r="U485">
            <v>3</v>
          </cell>
          <cell r="V485">
            <v>3</v>
          </cell>
          <cell r="W485">
            <v>3</v>
          </cell>
          <cell r="X485" t="str">
            <v>Yes</v>
          </cell>
          <cell r="Y485" t="str">
            <v>NULL</v>
          </cell>
          <cell r="Z485">
            <v>2</v>
          </cell>
          <cell r="AB485">
            <v>1626</v>
          </cell>
          <cell r="AD485">
            <v>2</v>
          </cell>
          <cell r="AE485" t="str">
            <v>NULL</v>
          </cell>
          <cell r="AF485">
            <v>2</v>
          </cell>
          <cell r="AG485">
            <v>2</v>
          </cell>
          <cell r="AH485" t="str">
            <v>NULL</v>
          </cell>
          <cell r="AI485">
            <v>2</v>
          </cell>
          <cell r="AJ485" t="str">
            <v>NULL</v>
          </cell>
          <cell r="AK485">
            <v>2</v>
          </cell>
          <cell r="AL485">
            <v>2</v>
          </cell>
        </row>
        <row r="486">
          <cell r="A486">
            <v>116446</v>
          </cell>
          <cell r="B486">
            <v>8504203</v>
          </cell>
          <cell r="C486" t="str">
            <v>Cove School</v>
          </cell>
          <cell r="D486" t="str">
            <v>South East</v>
          </cell>
          <cell r="E486" t="str">
            <v>South East</v>
          </cell>
          <cell r="F486" t="str">
            <v>Hampshire</v>
          </cell>
          <cell r="G486" t="str">
            <v>Aldershot</v>
          </cell>
          <cell r="H486" t="str">
            <v>GU14 9RN</v>
          </cell>
          <cell r="I486" t="str">
            <v>Community School</v>
          </cell>
          <cell r="J486" t="str">
            <v>Secondary</v>
          </cell>
          <cell r="K486" t="str">
            <v>Does not have a sixth form</v>
          </cell>
          <cell r="L486">
            <v>10005259</v>
          </cell>
          <cell r="M486">
            <v>42325</v>
          </cell>
          <cell r="N486">
            <v>42326</v>
          </cell>
          <cell r="O486" t="str">
            <v>Schools into Special Measures Visit 4</v>
          </cell>
          <cell r="P486" t="str">
            <v>Schools - S5</v>
          </cell>
          <cell r="Q486" t="str">
            <v>NULL</v>
          </cell>
          <cell r="R486">
            <v>3</v>
          </cell>
          <cell r="S486" t="str">
            <v>NULL</v>
          </cell>
          <cell r="T486">
            <v>3</v>
          </cell>
          <cell r="U486">
            <v>3</v>
          </cell>
          <cell r="V486">
            <v>2</v>
          </cell>
          <cell r="W486">
            <v>2</v>
          </cell>
          <cell r="X486" t="str">
            <v>Yes</v>
          </cell>
          <cell r="Y486" t="str">
            <v>NULL</v>
          </cell>
          <cell r="Z486" t="str">
            <v>NULL</v>
          </cell>
          <cell r="AB486">
            <v>970</v>
          </cell>
          <cell r="AD486">
            <v>4</v>
          </cell>
          <cell r="AE486" t="str">
            <v>NULL</v>
          </cell>
          <cell r="AF486">
            <v>4</v>
          </cell>
          <cell r="AG486">
            <v>4</v>
          </cell>
          <cell r="AH486" t="str">
            <v>NULL</v>
          </cell>
          <cell r="AI486">
            <v>4</v>
          </cell>
          <cell r="AJ486" t="str">
            <v>NULL</v>
          </cell>
          <cell r="AK486" t="str">
            <v>NULL</v>
          </cell>
          <cell r="AL486" t="str">
            <v>NULL</v>
          </cell>
        </row>
        <row r="487">
          <cell r="A487">
            <v>116462</v>
          </cell>
          <cell r="B487">
            <v>8514302</v>
          </cell>
          <cell r="C487" t="str">
            <v>King Richard School</v>
          </cell>
          <cell r="D487" t="str">
            <v>South East</v>
          </cell>
          <cell r="E487" t="str">
            <v>South East</v>
          </cell>
          <cell r="F487" t="str">
            <v>Portsmouth</v>
          </cell>
          <cell r="G487" t="str">
            <v>Portsmouth North</v>
          </cell>
          <cell r="H487" t="str">
            <v>PO6 4QP</v>
          </cell>
          <cell r="I487" t="str">
            <v>Foundation School</v>
          </cell>
          <cell r="J487" t="str">
            <v>Secondary</v>
          </cell>
          <cell r="K487" t="str">
            <v>Does not have a sixth form</v>
          </cell>
          <cell r="L487">
            <v>10001414</v>
          </cell>
          <cell r="M487">
            <v>42339</v>
          </cell>
          <cell r="N487">
            <v>42340</v>
          </cell>
          <cell r="O487" t="str">
            <v>Maintained Academy and School Short inspection</v>
          </cell>
          <cell r="P487" t="str">
            <v>Schools - S5</v>
          </cell>
          <cell r="Q487" t="str">
            <v>NULL</v>
          </cell>
          <cell r="R487">
            <v>3</v>
          </cell>
          <cell r="S487" t="str">
            <v>NULL</v>
          </cell>
          <cell r="T487">
            <v>3</v>
          </cell>
          <cell r="U487">
            <v>3</v>
          </cell>
          <cell r="V487">
            <v>2</v>
          </cell>
          <cell r="W487">
            <v>2</v>
          </cell>
          <cell r="X487" t="str">
            <v>Yes</v>
          </cell>
          <cell r="Y487" t="str">
            <v>NULL</v>
          </cell>
          <cell r="Z487" t="str">
            <v>NULL</v>
          </cell>
          <cell r="AB487">
            <v>640</v>
          </cell>
          <cell r="AD487">
            <v>2</v>
          </cell>
          <cell r="AE487" t="str">
            <v>NULL</v>
          </cell>
          <cell r="AF487">
            <v>2</v>
          </cell>
          <cell r="AG487">
            <v>2</v>
          </cell>
          <cell r="AH487" t="str">
            <v>NULL</v>
          </cell>
          <cell r="AI487">
            <v>2</v>
          </cell>
          <cell r="AJ487" t="str">
            <v>NULL</v>
          </cell>
          <cell r="AK487" t="str">
            <v>NULL</v>
          </cell>
          <cell r="AL487" t="str">
            <v>NULL</v>
          </cell>
        </row>
        <row r="488">
          <cell r="A488">
            <v>116607</v>
          </cell>
          <cell r="B488">
            <v>8507018</v>
          </cell>
          <cell r="C488" t="str">
            <v>Heathfield Special School</v>
          </cell>
          <cell r="D488" t="str">
            <v>South East</v>
          </cell>
          <cell r="E488" t="str">
            <v>South East</v>
          </cell>
          <cell r="F488" t="str">
            <v>Hampshire</v>
          </cell>
          <cell r="G488" t="str">
            <v>Fareham</v>
          </cell>
          <cell r="H488" t="str">
            <v>PO14 3BN</v>
          </cell>
          <cell r="I488" t="str">
            <v>Community Special School</v>
          </cell>
          <cell r="J488" t="str">
            <v>Not Applicable</v>
          </cell>
          <cell r="K488" t="str">
            <v>Not applicable</v>
          </cell>
          <cell r="L488">
            <v>10007332</v>
          </cell>
          <cell r="M488">
            <v>42326</v>
          </cell>
          <cell r="N488">
            <v>42326</v>
          </cell>
          <cell r="O488" t="str">
            <v>Requires Improvement monitoring Visit 1</v>
          </cell>
          <cell r="P488" t="str">
            <v>Schools - S8</v>
          </cell>
          <cell r="Q488" t="str">
            <v>NULL</v>
          </cell>
          <cell r="R488" t="str">
            <v>NULL</v>
          </cell>
          <cell r="S488" t="str">
            <v>NULL</v>
          </cell>
          <cell r="T488" t="str">
            <v>NULL</v>
          </cell>
          <cell r="U488" t="str">
            <v>NULL</v>
          </cell>
          <cell r="V488" t="str">
            <v>NULL</v>
          </cell>
          <cell r="W488" t="str">
            <v>NULL</v>
          </cell>
          <cell r="X488" t="str">
            <v>NULL</v>
          </cell>
          <cell r="Y488" t="str">
            <v>NULL</v>
          </cell>
          <cell r="Z488" t="str">
            <v>NULL</v>
          </cell>
          <cell r="AB488">
            <v>116</v>
          </cell>
          <cell r="AD488">
            <v>3</v>
          </cell>
          <cell r="AE488" t="str">
            <v>NULL</v>
          </cell>
          <cell r="AF488">
            <v>3</v>
          </cell>
          <cell r="AG488">
            <v>3</v>
          </cell>
          <cell r="AH488" t="str">
            <v>NULL</v>
          </cell>
          <cell r="AI488">
            <v>3</v>
          </cell>
          <cell r="AJ488" t="str">
            <v>NULL</v>
          </cell>
          <cell r="AK488">
            <v>2</v>
          </cell>
          <cell r="AL488">
            <v>9</v>
          </cell>
        </row>
        <row r="489">
          <cell r="A489">
            <v>116614</v>
          </cell>
          <cell r="B489">
            <v>8507026</v>
          </cell>
          <cell r="C489" t="str">
            <v>Limington House School</v>
          </cell>
          <cell r="D489" t="str">
            <v>South East</v>
          </cell>
          <cell r="E489" t="str">
            <v>South East</v>
          </cell>
          <cell r="F489" t="str">
            <v>Hampshire</v>
          </cell>
          <cell r="G489" t="str">
            <v>Basingstoke</v>
          </cell>
          <cell r="H489" t="str">
            <v>RG22 6PS</v>
          </cell>
          <cell r="I489" t="str">
            <v>Community Special School</v>
          </cell>
          <cell r="J489" t="str">
            <v>Not Applicable</v>
          </cell>
          <cell r="K489" t="str">
            <v>Has a sixth form</v>
          </cell>
          <cell r="L489">
            <v>10001237</v>
          </cell>
          <cell r="M489">
            <v>42333</v>
          </cell>
          <cell r="N489">
            <v>42333</v>
          </cell>
          <cell r="O489" t="str">
            <v>Maintained Academy and School Short inspection</v>
          </cell>
          <cell r="P489" t="str">
            <v>Schools - Short inspection</v>
          </cell>
          <cell r="Q489" t="str">
            <v>NULL</v>
          </cell>
          <cell r="R489" t="str">
            <v>NULL</v>
          </cell>
          <cell r="S489" t="str">
            <v>NULL</v>
          </cell>
          <cell r="T489" t="str">
            <v>NULL</v>
          </cell>
          <cell r="U489" t="str">
            <v>NULL</v>
          </cell>
          <cell r="V489" t="str">
            <v>NULL</v>
          </cell>
          <cell r="W489" t="str">
            <v>NULL</v>
          </cell>
          <cell r="X489" t="str">
            <v>Yes</v>
          </cell>
          <cell r="Y489" t="str">
            <v>NULL</v>
          </cell>
          <cell r="Z489" t="str">
            <v>NULL</v>
          </cell>
          <cell r="AB489">
            <v>85</v>
          </cell>
          <cell r="AD489">
            <v>2</v>
          </cell>
          <cell r="AE489" t="str">
            <v>NULL</v>
          </cell>
          <cell r="AF489">
            <v>2</v>
          </cell>
          <cell r="AG489">
            <v>2</v>
          </cell>
          <cell r="AH489" t="str">
            <v>NULL</v>
          </cell>
          <cell r="AI489">
            <v>2</v>
          </cell>
          <cell r="AJ489" t="str">
            <v>NULL</v>
          </cell>
          <cell r="AK489" t="str">
            <v>NULL</v>
          </cell>
          <cell r="AL489" t="str">
            <v>NULL</v>
          </cell>
        </row>
        <row r="490">
          <cell r="A490">
            <v>116754</v>
          </cell>
          <cell r="B490">
            <v>8852172</v>
          </cell>
          <cell r="C490" t="str">
            <v>Nunnery Wood Primary School</v>
          </cell>
          <cell r="D490" t="str">
            <v>West Midlands</v>
          </cell>
          <cell r="E490" t="str">
            <v>West Midlands</v>
          </cell>
          <cell r="F490" t="str">
            <v>Worcestershire</v>
          </cell>
          <cell r="G490" t="str">
            <v>Worcester</v>
          </cell>
          <cell r="H490" t="str">
            <v>WR5 1QE</v>
          </cell>
          <cell r="I490" t="str">
            <v>Community School</v>
          </cell>
          <cell r="J490" t="str">
            <v>Primary</v>
          </cell>
          <cell r="K490" t="str">
            <v>Does not have a sixth form</v>
          </cell>
          <cell r="L490">
            <v>10000475</v>
          </cell>
          <cell r="M490">
            <v>42325</v>
          </cell>
          <cell r="N490">
            <v>42325</v>
          </cell>
          <cell r="O490" t="str">
            <v>Maintained Academy and School Short inspection</v>
          </cell>
          <cell r="P490" t="str">
            <v>Schools - Short inspection</v>
          </cell>
          <cell r="Q490" t="str">
            <v>NULL</v>
          </cell>
          <cell r="R490" t="str">
            <v>NULL</v>
          </cell>
          <cell r="S490" t="str">
            <v>NULL</v>
          </cell>
          <cell r="T490" t="str">
            <v>NULL</v>
          </cell>
          <cell r="U490" t="str">
            <v>NULL</v>
          </cell>
          <cell r="V490" t="str">
            <v>NULL</v>
          </cell>
          <cell r="W490" t="str">
            <v>NULL</v>
          </cell>
          <cell r="X490" t="str">
            <v>Yes</v>
          </cell>
          <cell r="Y490" t="str">
            <v>NULL</v>
          </cell>
          <cell r="Z490" t="str">
            <v>NULL</v>
          </cell>
          <cell r="AB490">
            <v>357</v>
          </cell>
          <cell r="AD490">
            <v>2</v>
          </cell>
          <cell r="AE490" t="str">
            <v>NULL</v>
          </cell>
          <cell r="AF490">
            <v>2</v>
          </cell>
          <cell r="AG490">
            <v>2</v>
          </cell>
          <cell r="AH490" t="str">
            <v>NULL</v>
          </cell>
          <cell r="AI490">
            <v>2</v>
          </cell>
          <cell r="AJ490" t="str">
            <v>NULL</v>
          </cell>
          <cell r="AK490">
            <v>8</v>
          </cell>
          <cell r="AL490" t="str">
            <v>NULL</v>
          </cell>
        </row>
        <row r="491">
          <cell r="A491">
            <v>116782</v>
          </cell>
          <cell r="B491">
            <v>8853002</v>
          </cell>
          <cell r="C491" t="str">
            <v>Belbroughton CofE Primary School</v>
          </cell>
          <cell r="D491" t="str">
            <v>West Midlands</v>
          </cell>
          <cell r="E491" t="str">
            <v>West Midlands</v>
          </cell>
          <cell r="F491" t="str">
            <v>Worcestershire</v>
          </cell>
          <cell r="G491" t="str">
            <v>Bromsgrove</v>
          </cell>
          <cell r="H491" t="str">
            <v>DY9 9TF</v>
          </cell>
          <cell r="I491" t="str">
            <v>Voluntary Controlled School</v>
          </cell>
          <cell r="J491" t="str">
            <v>Primary</v>
          </cell>
          <cell r="K491" t="str">
            <v>Does not have a sixth form</v>
          </cell>
          <cell r="L491">
            <v>10002454</v>
          </cell>
          <cell r="M491">
            <v>42327</v>
          </cell>
          <cell r="N491">
            <v>42328</v>
          </cell>
          <cell r="O491" t="str">
            <v>Requires Improvement S5 Reinspection Visit 1</v>
          </cell>
          <cell r="P491" t="str">
            <v>Schools - S5</v>
          </cell>
          <cell r="Q491" t="str">
            <v>NULL</v>
          </cell>
          <cell r="R491">
            <v>2</v>
          </cell>
          <cell r="S491" t="str">
            <v>NULL</v>
          </cell>
          <cell r="T491">
            <v>2</v>
          </cell>
          <cell r="U491">
            <v>2</v>
          </cell>
          <cell r="V491">
            <v>2</v>
          </cell>
          <cell r="W491">
            <v>2</v>
          </cell>
          <cell r="X491" t="str">
            <v>Yes</v>
          </cell>
          <cell r="Y491">
            <v>2</v>
          </cell>
          <cell r="Z491" t="str">
            <v>NULL</v>
          </cell>
          <cell r="AB491">
            <v>127</v>
          </cell>
          <cell r="AD491">
            <v>3</v>
          </cell>
          <cell r="AE491" t="str">
            <v>NULL</v>
          </cell>
          <cell r="AF491">
            <v>3</v>
          </cell>
          <cell r="AG491">
            <v>3</v>
          </cell>
          <cell r="AH491" t="str">
            <v>NULL</v>
          </cell>
          <cell r="AI491">
            <v>3</v>
          </cell>
          <cell r="AJ491" t="str">
            <v>NULL</v>
          </cell>
          <cell r="AK491" t="str">
            <v>NULL</v>
          </cell>
          <cell r="AL491" t="str">
            <v>NULL</v>
          </cell>
        </row>
        <row r="492">
          <cell r="A492">
            <v>116789</v>
          </cell>
          <cell r="B492">
            <v>8853014</v>
          </cell>
          <cell r="C492" t="str">
            <v>Callow End CofE Primary School</v>
          </cell>
          <cell r="D492" t="str">
            <v>West Midlands</v>
          </cell>
          <cell r="E492" t="str">
            <v>West Midlands</v>
          </cell>
          <cell r="F492" t="str">
            <v>Worcestershire</v>
          </cell>
          <cell r="G492" t="str">
            <v>West Worcestershire</v>
          </cell>
          <cell r="H492" t="str">
            <v>WR2 4TE</v>
          </cell>
          <cell r="I492" t="str">
            <v>Voluntary Controlled School</v>
          </cell>
          <cell r="J492" t="str">
            <v>Primary</v>
          </cell>
          <cell r="K492" t="str">
            <v>Does not have a sixth form</v>
          </cell>
          <cell r="L492">
            <v>10001522</v>
          </cell>
          <cell r="M492">
            <v>42346</v>
          </cell>
          <cell r="N492">
            <v>42346</v>
          </cell>
          <cell r="O492" t="str">
            <v>Maintained Academy and School Short inspection</v>
          </cell>
          <cell r="P492" t="str">
            <v>Schools - Short inspection</v>
          </cell>
          <cell r="Q492" t="str">
            <v>NULL</v>
          </cell>
          <cell r="R492" t="str">
            <v>NULL</v>
          </cell>
          <cell r="S492" t="str">
            <v>NULL</v>
          </cell>
          <cell r="T492" t="str">
            <v>NULL</v>
          </cell>
          <cell r="U492" t="str">
            <v>NULL</v>
          </cell>
          <cell r="V492" t="str">
            <v>NULL</v>
          </cell>
          <cell r="W492" t="str">
            <v>NULL</v>
          </cell>
          <cell r="X492" t="str">
            <v>Yes</v>
          </cell>
          <cell r="Y492" t="str">
            <v>NULL</v>
          </cell>
          <cell r="Z492" t="str">
            <v>NULL</v>
          </cell>
          <cell r="AB492">
            <v>91</v>
          </cell>
          <cell r="AD492">
            <v>2</v>
          </cell>
          <cell r="AE492" t="str">
            <v>NULL</v>
          </cell>
          <cell r="AF492">
            <v>2</v>
          </cell>
          <cell r="AG492">
            <v>2</v>
          </cell>
          <cell r="AH492" t="str">
            <v>NULL</v>
          </cell>
          <cell r="AI492">
            <v>2</v>
          </cell>
          <cell r="AJ492" t="str">
            <v>NULL</v>
          </cell>
          <cell r="AK492">
            <v>8</v>
          </cell>
          <cell r="AL492" t="str">
            <v>NULL</v>
          </cell>
        </row>
        <row r="493">
          <cell r="A493">
            <v>116802</v>
          </cell>
          <cell r="B493">
            <v>8853029</v>
          </cell>
          <cell r="C493" t="str">
            <v>Defford-Cum-Besford CofE School</v>
          </cell>
          <cell r="D493" t="str">
            <v>West Midlands</v>
          </cell>
          <cell r="E493" t="str">
            <v>West Midlands</v>
          </cell>
          <cell r="F493" t="str">
            <v>Worcestershire</v>
          </cell>
          <cell r="G493" t="str">
            <v>West Worcestershire</v>
          </cell>
          <cell r="H493" t="str">
            <v>WR8 9BH</v>
          </cell>
          <cell r="I493" t="str">
            <v>Voluntary Controlled School</v>
          </cell>
          <cell r="J493" t="str">
            <v>Primary</v>
          </cell>
          <cell r="K493" t="str">
            <v>Does not have a sixth form</v>
          </cell>
          <cell r="L493">
            <v>10002453</v>
          </cell>
          <cell r="M493">
            <v>42297</v>
          </cell>
          <cell r="N493">
            <v>42298</v>
          </cell>
          <cell r="O493" t="str">
            <v>Requires Improvement S5 Reinspection Visit 1</v>
          </cell>
          <cell r="P493" t="str">
            <v>Schools - S5</v>
          </cell>
          <cell r="Q493" t="str">
            <v>NULL</v>
          </cell>
          <cell r="R493">
            <v>2</v>
          </cell>
          <cell r="S493" t="str">
            <v>NULL</v>
          </cell>
          <cell r="T493">
            <v>2</v>
          </cell>
          <cell r="U493">
            <v>2</v>
          </cell>
          <cell r="V493">
            <v>2</v>
          </cell>
          <cell r="W493">
            <v>2</v>
          </cell>
          <cell r="X493" t="str">
            <v>Yes</v>
          </cell>
          <cell r="Y493">
            <v>2</v>
          </cell>
          <cell r="Z493" t="str">
            <v>NULL</v>
          </cell>
          <cell r="AB493">
            <v>43</v>
          </cell>
          <cell r="AD493">
            <v>3</v>
          </cell>
          <cell r="AE493" t="str">
            <v>NULL</v>
          </cell>
          <cell r="AF493">
            <v>3</v>
          </cell>
          <cell r="AG493">
            <v>3</v>
          </cell>
          <cell r="AH493" t="str">
            <v>NULL</v>
          </cell>
          <cell r="AI493">
            <v>2</v>
          </cell>
          <cell r="AJ493" t="str">
            <v>NULL</v>
          </cell>
          <cell r="AK493" t="str">
            <v>NULL</v>
          </cell>
          <cell r="AL493" t="str">
            <v>NULL</v>
          </cell>
        </row>
        <row r="494">
          <cell r="A494">
            <v>116831</v>
          </cell>
          <cell r="B494">
            <v>8853077</v>
          </cell>
          <cell r="C494" t="str">
            <v>Martley CofE Primary School</v>
          </cell>
          <cell r="D494" t="str">
            <v>West Midlands</v>
          </cell>
          <cell r="E494" t="str">
            <v>West Midlands</v>
          </cell>
          <cell r="F494" t="str">
            <v>Worcestershire</v>
          </cell>
          <cell r="G494" t="str">
            <v>West Worcestershire</v>
          </cell>
          <cell r="H494" t="str">
            <v>WR6 6QA</v>
          </cell>
          <cell r="I494" t="str">
            <v>Voluntary Controlled School</v>
          </cell>
          <cell r="J494" t="str">
            <v>Primary</v>
          </cell>
          <cell r="K494" t="str">
            <v>Does not have a sixth form</v>
          </cell>
          <cell r="L494">
            <v>10006680</v>
          </cell>
          <cell r="M494">
            <v>42299</v>
          </cell>
          <cell r="N494">
            <v>42299</v>
          </cell>
          <cell r="O494" t="str">
            <v>Requires Improvement monitoring Visit 1</v>
          </cell>
          <cell r="P494" t="str">
            <v>Schools - S8</v>
          </cell>
          <cell r="Q494" t="str">
            <v>NULL</v>
          </cell>
          <cell r="R494" t="str">
            <v>NULL</v>
          </cell>
          <cell r="S494" t="str">
            <v>NULL</v>
          </cell>
          <cell r="T494" t="str">
            <v>NULL</v>
          </cell>
          <cell r="U494" t="str">
            <v>NULL</v>
          </cell>
          <cell r="V494" t="str">
            <v>NULL</v>
          </cell>
          <cell r="W494" t="str">
            <v>NULL</v>
          </cell>
          <cell r="X494" t="str">
            <v>NULL</v>
          </cell>
          <cell r="Y494" t="str">
            <v>NULL</v>
          </cell>
          <cell r="Z494" t="str">
            <v>NULL</v>
          </cell>
          <cell r="AB494">
            <v>137</v>
          </cell>
          <cell r="AD494">
            <v>3</v>
          </cell>
          <cell r="AE494" t="str">
            <v>NULL</v>
          </cell>
          <cell r="AF494">
            <v>3</v>
          </cell>
          <cell r="AG494">
            <v>3</v>
          </cell>
          <cell r="AH494" t="str">
            <v>NULL</v>
          </cell>
          <cell r="AI494">
            <v>3</v>
          </cell>
          <cell r="AJ494" t="str">
            <v>NULL</v>
          </cell>
          <cell r="AK494">
            <v>3</v>
          </cell>
          <cell r="AL494">
            <v>9</v>
          </cell>
        </row>
        <row r="495">
          <cell r="A495">
            <v>116846</v>
          </cell>
          <cell r="B495">
            <v>8853097</v>
          </cell>
          <cell r="C495" t="str">
            <v>Romsley St Kenelm's CofE Primary School</v>
          </cell>
          <cell r="D495" t="str">
            <v>West Midlands</v>
          </cell>
          <cell r="E495" t="str">
            <v>West Midlands</v>
          </cell>
          <cell r="F495" t="str">
            <v>Worcestershire</v>
          </cell>
          <cell r="G495" t="str">
            <v>Bromsgrove</v>
          </cell>
          <cell r="H495" t="str">
            <v>B62 0LF</v>
          </cell>
          <cell r="I495" t="str">
            <v>Voluntary Controlled School</v>
          </cell>
          <cell r="J495" t="str">
            <v>Primary</v>
          </cell>
          <cell r="K495" t="str">
            <v>Does not have a sixth form</v>
          </cell>
          <cell r="L495">
            <v>10001418</v>
          </cell>
          <cell r="M495">
            <v>42318</v>
          </cell>
          <cell r="N495">
            <v>42319</v>
          </cell>
          <cell r="O495" t="str">
            <v>Maintained Academy and School Short inspection</v>
          </cell>
          <cell r="P495" t="str">
            <v>Schools - S5</v>
          </cell>
          <cell r="Q495" t="str">
            <v>NULL</v>
          </cell>
          <cell r="R495">
            <v>3</v>
          </cell>
          <cell r="S495" t="str">
            <v>NULL</v>
          </cell>
          <cell r="T495">
            <v>3</v>
          </cell>
          <cell r="U495">
            <v>3</v>
          </cell>
          <cell r="V495">
            <v>2</v>
          </cell>
          <cell r="W495">
            <v>3</v>
          </cell>
          <cell r="X495" t="str">
            <v>Yes</v>
          </cell>
          <cell r="Y495">
            <v>3</v>
          </cell>
          <cell r="Z495" t="str">
            <v>NULL</v>
          </cell>
          <cell r="AB495">
            <v>202</v>
          </cell>
          <cell r="AD495">
            <v>2</v>
          </cell>
          <cell r="AE495" t="str">
            <v>NULL</v>
          </cell>
          <cell r="AF495">
            <v>1</v>
          </cell>
          <cell r="AG495">
            <v>2</v>
          </cell>
          <cell r="AH495" t="str">
            <v>NULL</v>
          </cell>
          <cell r="AI495">
            <v>2</v>
          </cell>
          <cell r="AJ495" t="str">
            <v>NULL</v>
          </cell>
          <cell r="AK495">
            <v>2</v>
          </cell>
          <cell r="AL495">
            <v>9</v>
          </cell>
        </row>
        <row r="496">
          <cell r="A496">
            <v>116905</v>
          </cell>
          <cell r="B496">
            <v>8853365</v>
          </cell>
          <cell r="C496" t="str">
            <v>Ombersley Endowed First School</v>
          </cell>
          <cell r="D496" t="str">
            <v>West Midlands</v>
          </cell>
          <cell r="E496" t="str">
            <v>West Midlands</v>
          </cell>
          <cell r="F496" t="str">
            <v>Worcestershire</v>
          </cell>
          <cell r="G496" t="str">
            <v>Mid Worcestershire</v>
          </cell>
          <cell r="H496" t="str">
            <v>WR9 0DR</v>
          </cell>
          <cell r="I496" t="str">
            <v>Voluntary Aided School</v>
          </cell>
          <cell r="J496" t="str">
            <v>Primary</v>
          </cell>
          <cell r="K496" t="str">
            <v>Does not have a sixth form</v>
          </cell>
          <cell r="L496">
            <v>10001559</v>
          </cell>
          <cell r="M496">
            <v>42348</v>
          </cell>
          <cell r="N496">
            <v>42348</v>
          </cell>
          <cell r="O496" t="str">
            <v>Maintained Academy and School Short inspection</v>
          </cell>
          <cell r="P496" t="str">
            <v>Schools - Short inspection</v>
          </cell>
          <cell r="Q496" t="str">
            <v>NULL</v>
          </cell>
          <cell r="R496" t="str">
            <v>NULL</v>
          </cell>
          <cell r="S496" t="str">
            <v>NULL</v>
          </cell>
          <cell r="T496" t="str">
            <v>NULL</v>
          </cell>
          <cell r="U496" t="str">
            <v>NULL</v>
          </cell>
          <cell r="V496" t="str">
            <v>NULL</v>
          </cell>
          <cell r="W496" t="str">
            <v>NULL</v>
          </cell>
          <cell r="X496" t="str">
            <v>Yes</v>
          </cell>
          <cell r="Y496" t="str">
            <v>NULL</v>
          </cell>
          <cell r="Z496" t="str">
            <v>NULL</v>
          </cell>
          <cell r="AB496">
            <v>111</v>
          </cell>
          <cell r="AD496">
            <v>2</v>
          </cell>
          <cell r="AE496" t="str">
            <v>NULL</v>
          </cell>
          <cell r="AF496">
            <v>2</v>
          </cell>
          <cell r="AG496">
            <v>2</v>
          </cell>
          <cell r="AH496" t="str">
            <v>NULL</v>
          </cell>
          <cell r="AI496">
            <v>2</v>
          </cell>
          <cell r="AJ496" t="str">
            <v>NULL</v>
          </cell>
          <cell r="AK496">
            <v>2</v>
          </cell>
          <cell r="AL496">
            <v>9</v>
          </cell>
        </row>
        <row r="497">
          <cell r="A497">
            <v>117166</v>
          </cell>
          <cell r="B497">
            <v>9192131</v>
          </cell>
          <cell r="C497" t="str">
            <v>St Meryl School</v>
          </cell>
          <cell r="D497" t="str">
            <v>East of England</v>
          </cell>
          <cell r="E497" t="str">
            <v>East of England</v>
          </cell>
          <cell r="F497" t="str">
            <v>Hertfordshire</v>
          </cell>
          <cell r="G497" t="str">
            <v>Watford</v>
          </cell>
          <cell r="H497" t="str">
            <v>WD19 5BT</v>
          </cell>
          <cell r="I497" t="str">
            <v>Community School</v>
          </cell>
          <cell r="J497" t="str">
            <v>Primary</v>
          </cell>
          <cell r="K497" t="str">
            <v>Does not have a sixth form</v>
          </cell>
          <cell r="L497">
            <v>10005496</v>
          </cell>
          <cell r="M497">
            <v>42332</v>
          </cell>
          <cell r="N497">
            <v>42332</v>
          </cell>
          <cell r="O497" t="str">
            <v>Maintained Academy and School Short inspection</v>
          </cell>
          <cell r="P497" t="str">
            <v>Schools - Short inspection</v>
          </cell>
          <cell r="Q497" t="str">
            <v>NULL</v>
          </cell>
          <cell r="R497" t="str">
            <v>NULL</v>
          </cell>
          <cell r="S497" t="str">
            <v>NULL</v>
          </cell>
          <cell r="T497" t="str">
            <v>NULL</v>
          </cell>
          <cell r="U497" t="str">
            <v>NULL</v>
          </cell>
          <cell r="V497" t="str">
            <v>NULL</v>
          </cell>
          <cell r="W497" t="str">
            <v>NULL</v>
          </cell>
          <cell r="X497" t="str">
            <v>Yes</v>
          </cell>
          <cell r="Y497" t="str">
            <v>NULL</v>
          </cell>
          <cell r="Z497" t="str">
            <v>NULL</v>
          </cell>
          <cell r="AB497">
            <v>232</v>
          </cell>
          <cell r="AD497">
            <v>2</v>
          </cell>
          <cell r="AE497" t="str">
            <v>NULL</v>
          </cell>
          <cell r="AF497">
            <v>2</v>
          </cell>
          <cell r="AG497">
            <v>2</v>
          </cell>
          <cell r="AH497" t="str">
            <v>NULL</v>
          </cell>
          <cell r="AI497">
            <v>2</v>
          </cell>
          <cell r="AJ497" t="str">
            <v>NULL</v>
          </cell>
          <cell r="AK497">
            <v>3</v>
          </cell>
          <cell r="AL497">
            <v>9</v>
          </cell>
        </row>
        <row r="498">
          <cell r="A498">
            <v>117236</v>
          </cell>
          <cell r="B498">
            <v>9192253</v>
          </cell>
          <cell r="C498" t="str">
            <v>Redbourn Infants' and Nursery School</v>
          </cell>
          <cell r="D498" t="str">
            <v>East of England</v>
          </cell>
          <cell r="E498" t="str">
            <v>East of England</v>
          </cell>
          <cell r="F498" t="str">
            <v>Hertfordshire</v>
          </cell>
          <cell r="G498" t="str">
            <v>Hitchin and Harpenden</v>
          </cell>
          <cell r="H498" t="str">
            <v>AL3 7EX</v>
          </cell>
          <cell r="I498" t="str">
            <v>Community School</v>
          </cell>
          <cell r="J498" t="str">
            <v>Primary</v>
          </cell>
          <cell r="K498" t="str">
            <v>Does not have a sixth form</v>
          </cell>
          <cell r="L498">
            <v>10001350</v>
          </cell>
          <cell r="M498">
            <v>42311</v>
          </cell>
          <cell r="N498">
            <v>42312</v>
          </cell>
          <cell r="O498" t="str">
            <v>Maintained Academy and School Short inspection</v>
          </cell>
          <cell r="P498" t="str">
            <v>Schools - S5</v>
          </cell>
          <cell r="Q498" t="str">
            <v>NULL</v>
          </cell>
          <cell r="R498">
            <v>1</v>
          </cell>
          <cell r="S498" t="str">
            <v>NULL</v>
          </cell>
          <cell r="T498">
            <v>1</v>
          </cell>
          <cell r="U498">
            <v>1</v>
          </cell>
          <cell r="V498">
            <v>1</v>
          </cell>
          <cell r="W498">
            <v>1</v>
          </cell>
          <cell r="X498" t="str">
            <v>Yes</v>
          </cell>
          <cell r="Y498">
            <v>1</v>
          </cell>
          <cell r="Z498" t="str">
            <v>NULL</v>
          </cell>
          <cell r="AB498">
            <v>262</v>
          </cell>
          <cell r="AD498">
            <v>2</v>
          </cell>
          <cell r="AE498" t="str">
            <v>NULL</v>
          </cell>
          <cell r="AF498">
            <v>2</v>
          </cell>
          <cell r="AG498">
            <v>2</v>
          </cell>
          <cell r="AH498" t="str">
            <v>NULL</v>
          </cell>
          <cell r="AI498">
            <v>2</v>
          </cell>
          <cell r="AJ498" t="str">
            <v>NULL</v>
          </cell>
          <cell r="AK498">
            <v>2</v>
          </cell>
          <cell r="AL498">
            <v>9</v>
          </cell>
        </row>
        <row r="499">
          <cell r="A499">
            <v>117259</v>
          </cell>
          <cell r="B499">
            <v>9192300</v>
          </cell>
          <cell r="C499" t="str">
            <v>Pixmore Junior School</v>
          </cell>
          <cell r="D499" t="str">
            <v>East of England</v>
          </cell>
          <cell r="E499" t="str">
            <v>East of England</v>
          </cell>
          <cell r="F499" t="str">
            <v>Hertfordshire</v>
          </cell>
          <cell r="G499" t="str">
            <v>North East Hertfordshire</v>
          </cell>
          <cell r="H499" t="str">
            <v>SG6 1RS</v>
          </cell>
          <cell r="I499" t="str">
            <v>Community School</v>
          </cell>
          <cell r="J499" t="str">
            <v>Primary</v>
          </cell>
          <cell r="K499" t="str">
            <v>Does not have a sixth form</v>
          </cell>
          <cell r="L499">
            <v>10001902</v>
          </cell>
          <cell r="M499">
            <v>42270</v>
          </cell>
          <cell r="N499">
            <v>42271</v>
          </cell>
          <cell r="O499" t="str">
            <v>Requires Improvement S5 Reinspection Visit 1</v>
          </cell>
          <cell r="P499" t="str">
            <v>Schools - S5</v>
          </cell>
          <cell r="Q499" t="str">
            <v>NULL</v>
          </cell>
          <cell r="R499">
            <v>2</v>
          </cell>
          <cell r="S499" t="str">
            <v>NULL</v>
          </cell>
          <cell r="T499">
            <v>2</v>
          </cell>
          <cell r="U499">
            <v>2</v>
          </cell>
          <cell r="V499">
            <v>2</v>
          </cell>
          <cell r="W499">
            <v>2</v>
          </cell>
          <cell r="X499" t="str">
            <v>Yes</v>
          </cell>
          <cell r="Y499" t="str">
            <v>NULL</v>
          </cell>
          <cell r="Z499" t="str">
            <v>NULL</v>
          </cell>
          <cell r="AB499">
            <v>238</v>
          </cell>
          <cell r="AD499">
            <v>3</v>
          </cell>
          <cell r="AE499" t="str">
            <v>NULL</v>
          </cell>
          <cell r="AF499">
            <v>3</v>
          </cell>
          <cell r="AG499">
            <v>3</v>
          </cell>
          <cell r="AH499" t="str">
            <v>NULL</v>
          </cell>
          <cell r="AI499">
            <v>3</v>
          </cell>
          <cell r="AJ499" t="str">
            <v>NULL</v>
          </cell>
          <cell r="AK499" t="str">
            <v>NULL</v>
          </cell>
          <cell r="AL499" t="str">
            <v>NULL</v>
          </cell>
        </row>
        <row r="500">
          <cell r="A500">
            <v>117285</v>
          </cell>
          <cell r="B500">
            <v>9192341</v>
          </cell>
          <cell r="C500" t="str">
            <v>Martins Wood Primary School</v>
          </cell>
          <cell r="D500" t="str">
            <v>East of England</v>
          </cell>
          <cell r="E500" t="str">
            <v>East of England</v>
          </cell>
          <cell r="F500" t="str">
            <v>Hertfordshire</v>
          </cell>
          <cell r="G500" t="str">
            <v>Stevenage</v>
          </cell>
          <cell r="H500" t="str">
            <v>SG1 5RT</v>
          </cell>
          <cell r="I500" t="str">
            <v>Community School</v>
          </cell>
          <cell r="J500" t="str">
            <v>Primary</v>
          </cell>
          <cell r="K500" t="str">
            <v>Does not have a sixth form</v>
          </cell>
          <cell r="L500">
            <v>10005495</v>
          </cell>
          <cell r="M500">
            <v>42283</v>
          </cell>
          <cell r="N500">
            <v>42284</v>
          </cell>
          <cell r="O500" t="str">
            <v>Maintained Academy and School Short inspection</v>
          </cell>
          <cell r="P500" t="str">
            <v>Schools - S5</v>
          </cell>
          <cell r="Q500" t="str">
            <v>NULL</v>
          </cell>
          <cell r="R500">
            <v>3</v>
          </cell>
          <cell r="S500" t="str">
            <v>NULL</v>
          </cell>
          <cell r="T500">
            <v>3</v>
          </cell>
          <cell r="U500">
            <v>3</v>
          </cell>
          <cell r="V500">
            <v>2</v>
          </cell>
          <cell r="W500">
            <v>3</v>
          </cell>
          <cell r="X500" t="str">
            <v>Yes</v>
          </cell>
          <cell r="Y500">
            <v>2</v>
          </cell>
          <cell r="Z500" t="str">
            <v>NULL</v>
          </cell>
          <cell r="AB500">
            <v>595</v>
          </cell>
          <cell r="AD500">
            <v>2</v>
          </cell>
          <cell r="AE500" t="str">
            <v>NULL</v>
          </cell>
          <cell r="AF500">
            <v>2</v>
          </cell>
          <cell r="AG500">
            <v>2</v>
          </cell>
          <cell r="AH500" t="str">
            <v>NULL</v>
          </cell>
          <cell r="AI500">
            <v>2</v>
          </cell>
          <cell r="AJ500" t="str">
            <v>NULL</v>
          </cell>
          <cell r="AK500">
            <v>8</v>
          </cell>
          <cell r="AL500" t="str">
            <v>NULL</v>
          </cell>
        </row>
        <row r="501">
          <cell r="A501">
            <v>117286</v>
          </cell>
          <cell r="B501">
            <v>9192343</v>
          </cell>
          <cell r="C501" t="str">
            <v>Dundale Primary School and Nursery</v>
          </cell>
          <cell r="D501" t="str">
            <v>East of England</v>
          </cell>
          <cell r="E501" t="str">
            <v>East of England</v>
          </cell>
          <cell r="F501" t="str">
            <v>Hertfordshire</v>
          </cell>
          <cell r="G501" t="str">
            <v>South West Hertfordshire</v>
          </cell>
          <cell r="H501" t="str">
            <v>HP23 5DJ</v>
          </cell>
          <cell r="I501" t="str">
            <v>Community School</v>
          </cell>
          <cell r="J501" t="str">
            <v>Primary</v>
          </cell>
          <cell r="K501" t="str">
            <v>Does not have a sixth form</v>
          </cell>
          <cell r="L501">
            <v>10001060</v>
          </cell>
          <cell r="M501">
            <v>42269</v>
          </cell>
          <cell r="N501">
            <v>42269</v>
          </cell>
          <cell r="O501" t="str">
            <v>Maintained Academy and School Short inspection</v>
          </cell>
          <cell r="P501" t="str">
            <v>Schools - Short inspection</v>
          </cell>
          <cell r="Q501" t="str">
            <v>NULL</v>
          </cell>
          <cell r="R501" t="str">
            <v>NULL</v>
          </cell>
          <cell r="S501" t="str">
            <v>NULL</v>
          </cell>
          <cell r="T501" t="str">
            <v>NULL</v>
          </cell>
          <cell r="U501" t="str">
            <v>NULL</v>
          </cell>
          <cell r="V501" t="str">
            <v>NULL</v>
          </cell>
          <cell r="W501" t="str">
            <v>NULL</v>
          </cell>
          <cell r="X501" t="str">
            <v>Yes</v>
          </cell>
          <cell r="Y501" t="str">
            <v>NULL</v>
          </cell>
          <cell r="Z501" t="str">
            <v>NULL</v>
          </cell>
          <cell r="AB501">
            <v>236</v>
          </cell>
          <cell r="AD501">
            <v>2</v>
          </cell>
          <cell r="AE501" t="str">
            <v>NULL</v>
          </cell>
          <cell r="AF501">
            <v>2</v>
          </cell>
          <cell r="AG501">
            <v>2</v>
          </cell>
          <cell r="AH501" t="str">
            <v>NULL</v>
          </cell>
          <cell r="AI501">
            <v>2</v>
          </cell>
          <cell r="AJ501" t="str">
            <v>NULL</v>
          </cell>
          <cell r="AK501">
            <v>8</v>
          </cell>
          <cell r="AL501" t="str">
            <v>NULL</v>
          </cell>
        </row>
        <row r="502">
          <cell r="A502">
            <v>117340</v>
          </cell>
          <cell r="B502">
            <v>9192433</v>
          </cell>
          <cell r="C502" t="str">
            <v>Coates Way JMI and Nursery School</v>
          </cell>
          <cell r="D502" t="str">
            <v>East of England</v>
          </cell>
          <cell r="E502" t="str">
            <v>East of England</v>
          </cell>
          <cell r="F502" t="str">
            <v>Hertfordshire</v>
          </cell>
          <cell r="G502" t="str">
            <v>Watford</v>
          </cell>
          <cell r="H502" t="str">
            <v>WD25 9NW</v>
          </cell>
          <cell r="I502" t="str">
            <v>Community School</v>
          </cell>
          <cell r="J502" t="str">
            <v>Primary</v>
          </cell>
          <cell r="K502" t="str">
            <v>Does not have a sixth form</v>
          </cell>
          <cell r="L502">
            <v>10001901</v>
          </cell>
          <cell r="M502">
            <v>42347</v>
          </cell>
          <cell r="N502">
            <v>42348</v>
          </cell>
          <cell r="O502" t="str">
            <v>Requires Improvement S5 Reinspection Visit 1</v>
          </cell>
          <cell r="P502" t="str">
            <v>Schools - S5</v>
          </cell>
          <cell r="Q502" t="str">
            <v>NULL</v>
          </cell>
          <cell r="R502">
            <v>2</v>
          </cell>
          <cell r="S502" t="str">
            <v>NULL</v>
          </cell>
          <cell r="T502">
            <v>2</v>
          </cell>
          <cell r="U502">
            <v>2</v>
          </cell>
          <cell r="V502">
            <v>2</v>
          </cell>
          <cell r="W502">
            <v>2</v>
          </cell>
          <cell r="X502" t="str">
            <v>Yes</v>
          </cell>
          <cell r="Y502">
            <v>2</v>
          </cell>
          <cell r="Z502" t="str">
            <v>NULL</v>
          </cell>
          <cell r="AB502">
            <v>230</v>
          </cell>
          <cell r="AD502">
            <v>3</v>
          </cell>
          <cell r="AE502" t="str">
            <v>NULL</v>
          </cell>
          <cell r="AF502">
            <v>3</v>
          </cell>
          <cell r="AG502">
            <v>3</v>
          </cell>
          <cell r="AH502" t="str">
            <v>NULL</v>
          </cell>
          <cell r="AI502">
            <v>2</v>
          </cell>
          <cell r="AJ502" t="str">
            <v>NULL</v>
          </cell>
          <cell r="AK502" t="str">
            <v>NULL</v>
          </cell>
          <cell r="AL502" t="str">
            <v>NULL</v>
          </cell>
        </row>
        <row r="503">
          <cell r="A503">
            <v>117345</v>
          </cell>
          <cell r="B503">
            <v>9192442</v>
          </cell>
          <cell r="C503" t="str">
            <v>Stonehill School</v>
          </cell>
          <cell r="D503" t="str">
            <v>East of England</v>
          </cell>
          <cell r="E503" t="str">
            <v>East of England</v>
          </cell>
          <cell r="F503" t="str">
            <v>Hertfordshire</v>
          </cell>
          <cell r="G503" t="str">
            <v>North East Hertfordshire</v>
          </cell>
          <cell r="H503" t="str">
            <v>SG6 4SZ</v>
          </cell>
          <cell r="I503" t="str">
            <v>Community School</v>
          </cell>
          <cell r="J503" t="str">
            <v>Primary</v>
          </cell>
          <cell r="K503" t="str">
            <v>Does not have a sixth form</v>
          </cell>
          <cell r="L503">
            <v>10001917</v>
          </cell>
          <cell r="M503">
            <v>42339</v>
          </cell>
          <cell r="N503">
            <v>42340</v>
          </cell>
          <cell r="O503" t="str">
            <v>Requires Improvement S5 Reinspection Visit 1</v>
          </cell>
          <cell r="P503" t="str">
            <v>Schools - S5</v>
          </cell>
          <cell r="Q503" t="str">
            <v>NULL</v>
          </cell>
          <cell r="R503">
            <v>3</v>
          </cell>
          <cell r="S503" t="str">
            <v>NULL</v>
          </cell>
          <cell r="T503">
            <v>3</v>
          </cell>
          <cell r="U503">
            <v>3</v>
          </cell>
          <cell r="V503">
            <v>3</v>
          </cell>
          <cell r="W503">
            <v>3</v>
          </cell>
          <cell r="X503" t="str">
            <v>Yes</v>
          </cell>
          <cell r="Y503">
            <v>3</v>
          </cell>
          <cell r="Z503" t="str">
            <v>NULL</v>
          </cell>
          <cell r="AB503">
            <v>231</v>
          </cell>
          <cell r="AD503">
            <v>3</v>
          </cell>
          <cell r="AE503" t="str">
            <v>NULL</v>
          </cell>
          <cell r="AF503">
            <v>3</v>
          </cell>
          <cell r="AG503">
            <v>3</v>
          </cell>
          <cell r="AH503" t="str">
            <v>NULL</v>
          </cell>
          <cell r="AI503">
            <v>3</v>
          </cell>
          <cell r="AJ503" t="str">
            <v>NULL</v>
          </cell>
          <cell r="AK503" t="str">
            <v>NULL</v>
          </cell>
          <cell r="AL503" t="str">
            <v>NULL</v>
          </cell>
        </row>
        <row r="504">
          <cell r="A504">
            <v>117404</v>
          </cell>
          <cell r="B504">
            <v>9193037</v>
          </cell>
          <cell r="C504" t="str">
            <v>Sarratt Church of England Primary School</v>
          </cell>
          <cell r="D504" t="str">
            <v>East of England</v>
          </cell>
          <cell r="E504" t="str">
            <v>East of England</v>
          </cell>
          <cell r="F504" t="str">
            <v>Hertfordshire</v>
          </cell>
          <cell r="G504" t="str">
            <v>South West Hertfordshire</v>
          </cell>
          <cell r="H504" t="str">
            <v>WD3 6AS</v>
          </cell>
          <cell r="I504" t="str">
            <v>Voluntary Controlled School</v>
          </cell>
          <cell r="J504" t="str">
            <v>Primary</v>
          </cell>
          <cell r="K504" t="str">
            <v>Does not have a sixth form</v>
          </cell>
          <cell r="L504">
            <v>10005310</v>
          </cell>
          <cell r="M504">
            <v>42347</v>
          </cell>
          <cell r="N504">
            <v>42348</v>
          </cell>
          <cell r="O504" t="str">
            <v>Schools into Special Measures Visit 3</v>
          </cell>
          <cell r="P504" t="str">
            <v>Schools - S5</v>
          </cell>
          <cell r="Q504" t="str">
            <v>NULL</v>
          </cell>
          <cell r="R504">
            <v>2</v>
          </cell>
          <cell r="S504" t="str">
            <v>NULL</v>
          </cell>
          <cell r="T504">
            <v>2</v>
          </cell>
          <cell r="U504">
            <v>2</v>
          </cell>
          <cell r="V504">
            <v>2</v>
          </cell>
          <cell r="W504">
            <v>2</v>
          </cell>
          <cell r="X504" t="str">
            <v>Yes</v>
          </cell>
          <cell r="Y504">
            <v>2</v>
          </cell>
          <cell r="Z504" t="str">
            <v>NULL</v>
          </cell>
          <cell r="AB504">
            <v>166</v>
          </cell>
          <cell r="AD504">
            <v>4</v>
          </cell>
          <cell r="AE504" t="str">
            <v>NULL</v>
          </cell>
          <cell r="AF504">
            <v>4</v>
          </cell>
          <cell r="AG504">
            <v>4</v>
          </cell>
          <cell r="AH504" t="str">
            <v>NULL</v>
          </cell>
          <cell r="AI504">
            <v>4</v>
          </cell>
          <cell r="AJ504" t="str">
            <v>NULL</v>
          </cell>
          <cell r="AK504">
            <v>3</v>
          </cell>
          <cell r="AL504">
            <v>9</v>
          </cell>
        </row>
        <row r="505">
          <cell r="A505">
            <v>117475</v>
          </cell>
          <cell r="B505">
            <v>9193398</v>
          </cell>
          <cell r="C505" t="str">
            <v>St John Catholic Primary School</v>
          </cell>
          <cell r="D505" t="str">
            <v>East of England</v>
          </cell>
          <cell r="E505" t="str">
            <v>East of England</v>
          </cell>
          <cell r="F505" t="str">
            <v>Hertfordshire</v>
          </cell>
          <cell r="G505" t="str">
            <v>South West Hertfordshire</v>
          </cell>
          <cell r="H505" t="str">
            <v>WD3 7HG</v>
          </cell>
          <cell r="I505" t="str">
            <v>Voluntary Aided School</v>
          </cell>
          <cell r="J505" t="str">
            <v>Primary</v>
          </cell>
          <cell r="K505" t="str">
            <v>Does not have a sixth form</v>
          </cell>
          <cell r="L505">
            <v>10005857</v>
          </cell>
          <cell r="M505">
            <v>42289</v>
          </cell>
          <cell r="N505">
            <v>42289</v>
          </cell>
          <cell r="O505" t="str">
            <v>Requires Improvement monitoring Visit 2</v>
          </cell>
          <cell r="P505" t="str">
            <v>Schools - S8</v>
          </cell>
          <cell r="Q505" t="str">
            <v>NULL</v>
          </cell>
          <cell r="R505" t="str">
            <v>NULL</v>
          </cell>
          <cell r="S505" t="str">
            <v>NULL</v>
          </cell>
          <cell r="T505" t="str">
            <v>NULL</v>
          </cell>
          <cell r="U505" t="str">
            <v>NULL</v>
          </cell>
          <cell r="V505" t="str">
            <v>NULL</v>
          </cell>
          <cell r="W505" t="str">
            <v>NULL</v>
          </cell>
          <cell r="X505" t="str">
            <v>NULL</v>
          </cell>
          <cell r="Y505" t="str">
            <v>NULL</v>
          </cell>
          <cell r="Z505" t="str">
            <v>NULL</v>
          </cell>
          <cell r="AB505">
            <v>198</v>
          </cell>
          <cell r="AD505">
            <v>3</v>
          </cell>
          <cell r="AE505" t="str">
            <v>NULL</v>
          </cell>
          <cell r="AF505">
            <v>3</v>
          </cell>
          <cell r="AG505">
            <v>3</v>
          </cell>
          <cell r="AH505" t="str">
            <v>NULL</v>
          </cell>
          <cell r="AI505">
            <v>3</v>
          </cell>
          <cell r="AJ505" t="str">
            <v>NULL</v>
          </cell>
          <cell r="AK505" t="str">
            <v>NULL</v>
          </cell>
          <cell r="AL505" t="str">
            <v>NULL</v>
          </cell>
        </row>
        <row r="506">
          <cell r="A506">
            <v>117528</v>
          </cell>
          <cell r="B506">
            <v>9194100</v>
          </cell>
          <cell r="C506" t="str">
            <v>The Cavendish School</v>
          </cell>
          <cell r="D506" t="str">
            <v>East of England</v>
          </cell>
          <cell r="E506" t="str">
            <v>East of England</v>
          </cell>
          <cell r="F506" t="str">
            <v>Hertfordshire</v>
          </cell>
          <cell r="G506" t="str">
            <v>Hemel Hempstead</v>
          </cell>
          <cell r="H506" t="str">
            <v>HP1 3DW</v>
          </cell>
          <cell r="I506" t="str">
            <v>Community School</v>
          </cell>
          <cell r="J506" t="str">
            <v>Secondary</v>
          </cell>
          <cell r="K506" t="str">
            <v>Has a sixth form</v>
          </cell>
          <cell r="L506">
            <v>10005796</v>
          </cell>
          <cell r="M506">
            <v>42291</v>
          </cell>
          <cell r="N506">
            <v>42291</v>
          </cell>
          <cell r="O506" t="str">
            <v>Requires Improvement monitoring Visit 1</v>
          </cell>
          <cell r="P506" t="str">
            <v>Schools - S8</v>
          </cell>
          <cell r="Q506" t="str">
            <v>NULL</v>
          </cell>
          <cell r="R506" t="str">
            <v>NULL</v>
          </cell>
          <cell r="S506" t="str">
            <v>NULL</v>
          </cell>
          <cell r="T506" t="str">
            <v>NULL</v>
          </cell>
          <cell r="U506" t="str">
            <v>NULL</v>
          </cell>
          <cell r="V506" t="str">
            <v>NULL</v>
          </cell>
          <cell r="W506" t="str">
            <v>NULL</v>
          </cell>
          <cell r="X506" t="str">
            <v>NULL</v>
          </cell>
          <cell r="Y506" t="str">
            <v>NULL</v>
          </cell>
          <cell r="Z506" t="str">
            <v>NULL</v>
          </cell>
          <cell r="AB506">
            <v>932</v>
          </cell>
          <cell r="AD506">
            <v>3</v>
          </cell>
          <cell r="AE506" t="str">
            <v>NULL</v>
          </cell>
          <cell r="AF506">
            <v>3</v>
          </cell>
          <cell r="AG506">
            <v>3</v>
          </cell>
          <cell r="AH506" t="str">
            <v>NULL</v>
          </cell>
          <cell r="AI506">
            <v>3</v>
          </cell>
          <cell r="AJ506" t="str">
            <v>NULL</v>
          </cell>
          <cell r="AK506">
            <v>9</v>
          </cell>
          <cell r="AL506">
            <v>2</v>
          </cell>
        </row>
        <row r="507">
          <cell r="A507">
            <v>117538</v>
          </cell>
          <cell r="B507">
            <v>9194137</v>
          </cell>
          <cell r="C507" t="str">
            <v>Sheredes School</v>
          </cell>
          <cell r="D507" t="str">
            <v>East of England</v>
          </cell>
          <cell r="E507" t="str">
            <v>East of England</v>
          </cell>
          <cell r="F507" t="str">
            <v>Hertfordshire</v>
          </cell>
          <cell r="G507" t="str">
            <v>Broxbourne</v>
          </cell>
          <cell r="H507" t="str">
            <v>EN11 8JY</v>
          </cell>
          <cell r="I507" t="str">
            <v>Community School</v>
          </cell>
          <cell r="J507" t="str">
            <v>Secondary</v>
          </cell>
          <cell r="K507" t="str">
            <v>Has a sixth form</v>
          </cell>
          <cell r="L507">
            <v>10005339</v>
          </cell>
          <cell r="M507">
            <v>42340</v>
          </cell>
          <cell r="N507">
            <v>42340</v>
          </cell>
          <cell r="O507" t="str">
            <v>Schools with Serious Weaknesses Visit 2</v>
          </cell>
          <cell r="P507" t="str">
            <v>Schools - S8</v>
          </cell>
          <cell r="Q507" t="str">
            <v>NULL</v>
          </cell>
          <cell r="R507" t="str">
            <v>NULL</v>
          </cell>
          <cell r="S507" t="str">
            <v>NULL</v>
          </cell>
          <cell r="T507" t="str">
            <v>NULL</v>
          </cell>
          <cell r="U507" t="str">
            <v>NULL</v>
          </cell>
          <cell r="V507" t="str">
            <v>NULL</v>
          </cell>
          <cell r="W507" t="str">
            <v>NULL</v>
          </cell>
          <cell r="X507" t="str">
            <v>NULL</v>
          </cell>
          <cell r="Y507" t="str">
            <v>NULL</v>
          </cell>
          <cell r="Z507" t="str">
            <v>NULL</v>
          </cell>
          <cell r="AB507">
            <v>657</v>
          </cell>
          <cell r="AD507">
            <v>4</v>
          </cell>
          <cell r="AE507" t="str">
            <v>NULL</v>
          </cell>
          <cell r="AF507">
            <v>4</v>
          </cell>
          <cell r="AG507">
            <v>4</v>
          </cell>
          <cell r="AH507" t="str">
            <v>NULL</v>
          </cell>
          <cell r="AI507">
            <v>3</v>
          </cell>
          <cell r="AJ507" t="str">
            <v>NULL</v>
          </cell>
          <cell r="AK507">
            <v>9</v>
          </cell>
          <cell r="AL507">
            <v>3</v>
          </cell>
        </row>
        <row r="508">
          <cell r="A508">
            <v>117679</v>
          </cell>
          <cell r="B508">
            <v>9197022</v>
          </cell>
          <cell r="C508" t="str">
            <v>Lonsdale School</v>
          </cell>
          <cell r="D508" t="str">
            <v>East of England</v>
          </cell>
          <cell r="E508" t="str">
            <v>East of England</v>
          </cell>
          <cell r="F508" t="str">
            <v>Hertfordshire</v>
          </cell>
          <cell r="G508" t="str">
            <v>Stevenage</v>
          </cell>
          <cell r="H508" t="str">
            <v>SG2 8UT</v>
          </cell>
          <cell r="I508" t="str">
            <v>Community Special School</v>
          </cell>
          <cell r="J508" t="str">
            <v>Not Applicable</v>
          </cell>
          <cell r="K508" t="str">
            <v>Has a sixth form</v>
          </cell>
          <cell r="L508">
            <v>10004007</v>
          </cell>
          <cell r="M508">
            <v>42276</v>
          </cell>
          <cell r="N508">
            <v>42277</v>
          </cell>
          <cell r="O508" t="str">
            <v>Schools into Special Measures Visit 3</v>
          </cell>
          <cell r="P508" t="str">
            <v>Schools - S8</v>
          </cell>
          <cell r="Q508" t="str">
            <v>NULL</v>
          </cell>
          <cell r="R508" t="str">
            <v>NULL</v>
          </cell>
          <cell r="S508" t="str">
            <v>NULL</v>
          </cell>
          <cell r="T508" t="str">
            <v>NULL</v>
          </cell>
          <cell r="U508" t="str">
            <v>NULL</v>
          </cell>
          <cell r="V508" t="str">
            <v>NULL</v>
          </cell>
          <cell r="W508" t="str">
            <v>NULL</v>
          </cell>
          <cell r="X508" t="str">
            <v>NULL</v>
          </cell>
          <cell r="Y508" t="str">
            <v>NULL</v>
          </cell>
          <cell r="Z508" t="str">
            <v>NULL</v>
          </cell>
          <cell r="AB508">
            <v>92</v>
          </cell>
          <cell r="AD508">
            <v>4</v>
          </cell>
          <cell r="AE508" t="str">
            <v>NULL</v>
          </cell>
          <cell r="AF508">
            <v>3</v>
          </cell>
          <cell r="AG508">
            <v>3</v>
          </cell>
          <cell r="AH508" t="str">
            <v>NULL</v>
          </cell>
          <cell r="AI508">
            <v>4</v>
          </cell>
          <cell r="AJ508" t="str">
            <v>NULL</v>
          </cell>
          <cell r="AK508">
            <v>2</v>
          </cell>
          <cell r="AL508">
            <v>2</v>
          </cell>
        </row>
        <row r="509">
          <cell r="A509">
            <v>117703</v>
          </cell>
          <cell r="B509">
            <v>8101102</v>
          </cell>
          <cell r="C509" t="str">
            <v>Rise Academy</v>
          </cell>
          <cell r="D509" t="str">
            <v>Yorkshire and the Humber</v>
          </cell>
          <cell r="E509" t="str">
            <v>North East, Yorkshire &amp; Humber</v>
          </cell>
          <cell r="F509" t="str">
            <v>Kingston upon Hull</v>
          </cell>
          <cell r="G509" t="str">
            <v>Kingston upon Hull West and Hessle</v>
          </cell>
          <cell r="H509" t="str">
            <v>HU2 0LH</v>
          </cell>
          <cell r="I509" t="str">
            <v>Pupil Referral Unit</v>
          </cell>
          <cell r="J509" t="str">
            <v>Not Applicable</v>
          </cell>
          <cell r="K509" t="str">
            <v>Not applicable</v>
          </cell>
          <cell r="L509">
            <v>10002121</v>
          </cell>
          <cell r="M509">
            <v>42340</v>
          </cell>
          <cell r="N509">
            <v>42341</v>
          </cell>
          <cell r="O509" t="str">
            <v>Requires Improvement S5 Reinspection Visit 1</v>
          </cell>
          <cell r="P509" t="str">
            <v>Schools - S5</v>
          </cell>
          <cell r="Q509" t="str">
            <v>NULL</v>
          </cell>
          <cell r="R509">
            <v>2</v>
          </cell>
          <cell r="S509" t="str">
            <v>NULL</v>
          </cell>
          <cell r="T509">
            <v>2</v>
          </cell>
          <cell r="U509">
            <v>2</v>
          </cell>
          <cell r="V509">
            <v>2</v>
          </cell>
          <cell r="W509">
            <v>2</v>
          </cell>
          <cell r="X509" t="str">
            <v>Yes</v>
          </cell>
          <cell r="Y509" t="str">
            <v>NULL</v>
          </cell>
          <cell r="Z509" t="str">
            <v>NULL</v>
          </cell>
          <cell r="AB509">
            <v>102</v>
          </cell>
          <cell r="AD509">
            <v>3</v>
          </cell>
          <cell r="AE509" t="str">
            <v>NULL</v>
          </cell>
          <cell r="AF509">
            <v>3</v>
          </cell>
          <cell r="AG509">
            <v>3</v>
          </cell>
          <cell r="AH509" t="str">
            <v>NULL</v>
          </cell>
          <cell r="AI509">
            <v>2</v>
          </cell>
          <cell r="AJ509" t="str">
            <v>NULL</v>
          </cell>
          <cell r="AK509" t="str">
            <v>NULL</v>
          </cell>
          <cell r="AL509" t="str">
            <v>NULL</v>
          </cell>
        </row>
        <row r="510">
          <cell r="A510">
            <v>117753</v>
          </cell>
          <cell r="B510">
            <v>8132140</v>
          </cell>
          <cell r="C510" t="str">
            <v>Winteringham Primary School</v>
          </cell>
          <cell r="D510" t="str">
            <v>Yorkshire and the Humber</v>
          </cell>
          <cell r="E510" t="str">
            <v>North East, Yorkshire &amp; Humber</v>
          </cell>
          <cell r="F510" t="str">
            <v>North Lincolnshire</v>
          </cell>
          <cell r="G510" t="str">
            <v>Brigg and Goole</v>
          </cell>
          <cell r="H510" t="str">
            <v>DN15 9NL</v>
          </cell>
          <cell r="I510" t="str">
            <v>Community School</v>
          </cell>
          <cell r="J510" t="str">
            <v>Primary</v>
          </cell>
          <cell r="K510" t="str">
            <v>Does not have a sixth form</v>
          </cell>
          <cell r="L510">
            <v>10001097</v>
          </cell>
          <cell r="M510">
            <v>42284</v>
          </cell>
          <cell r="N510">
            <v>42285</v>
          </cell>
          <cell r="O510" t="str">
            <v>Maintained Academy and School Short inspection</v>
          </cell>
          <cell r="P510" t="str">
            <v>Schools - S5</v>
          </cell>
          <cell r="Q510" t="str">
            <v>NULL</v>
          </cell>
          <cell r="R510">
            <v>1</v>
          </cell>
          <cell r="S510" t="str">
            <v>NULL</v>
          </cell>
          <cell r="T510">
            <v>1</v>
          </cell>
          <cell r="U510">
            <v>1</v>
          </cell>
          <cell r="V510">
            <v>1</v>
          </cell>
          <cell r="W510">
            <v>1</v>
          </cell>
          <cell r="X510" t="str">
            <v>Yes</v>
          </cell>
          <cell r="Y510">
            <v>2</v>
          </cell>
          <cell r="Z510" t="str">
            <v>NULL</v>
          </cell>
          <cell r="AB510">
            <v>99</v>
          </cell>
          <cell r="AD510">
            <v>2</v>
          </cell>
          <cell r="AE510" t="str">
            <v>NULL</v>
          </cell>
          <cell r="AF510">
            <v>2</v>
          </cell>
          <cell r="AG510">
            <v>2</v>
          </cell>
          <cell r="AH510" t="str">
            <v>NULL</v>
          </cell>
          <cell r="AI510">
            <v>2</v>
          </cell>
          <cell r="AJ510" t="str">
            <v>NULL</v>
          </cell>
          <cell r="AK510">
            <v>2</v>
          </cell>
          <cell r="AL510">
            <v>9</v>
          </cell>
        </row>
        <row r="511">
          <cell r="A511">
            <v>117756</v>
          </cell>
          <cell r="B511">
            <v>8132143</v>
          </cell>
          <cell r="C511" t="str">
            <v>Priory Lane Community School</v>
          </cell>
          <cell r="D511" t="str">
            <v>Yorkshire and the Humber</v>
          </cell>
          <cell r="E511" t="str">
            <v>North East, Yorkshire &amp; Humber</v>
          </cell>
          <cell r="F511" t="str">
            <v>North Lincolnshire</v>
          </cell>
          <cell r="G511" t="str">
            <v>Scunthorpe</v>
          </cell>
          <cell r="H511" t="str">
            <v>DN17 1HE</v>
          </cell>
          <cell r="I511" t="str">
            <v>Community School</v>
          </cell>
          <cell r="J511" t="str">
            <v>Primary</v>
          </cell>
          <cell r="K511" t="str">
            <v>Does not have a sixth form</v>
          </cell>
          <cell r="L511">
            <v>10006813</v>
          </cell>
          <cell r="M511">
            <v>42327</v>
          </cell>
          <cell r="N511">
            <v>42327</v>
          </cell>
          <cell r="O511" t="str">
            <v>Requires Improvement monitoring Visit 1</v>
          </cell>
          <cell r="P511" t="str">
            <v>Schools - S8</v>
          </cell>
          <cell r="Q511" t="str">
            <v>NULL</v>
          </cell>
          <cell r="R511" t="str">
            <v>NULL</v>
          </cell>
          <cell r="S511" t="str">
            <v>NULL</v>
          </cell>
          <cell r="T511" t="str">
            <v>NULL</v>
          </cell>
          <cell r="U511" t="str">
            <v>NULL</v>
          </cell>
          <cell r="V511" t="str">
            <v>NULL</v>
          </cell>
          <cell r="W511" t="str">
            <v>NULL</v>
          </cell>
          <cell r="X511" t="str">
            <v>NULL</v>
          </cell>
          <cell r="Y511" t="str">
            <v>NULL</v>
          </cell>
          <cell r="Z511" t="str">
            <v>NULL</v>
          </cell>
          <cell r="AB511">
            <v>371</v>
          </cell>
          <cell r="AD511">
            <v>3</v>
          </cell>
          <cell r="AE511" t="str">
            <v>NULL</v>
          </cell>
          <cell r="AF511">
            <v>3</v>
          </cell>
          <cell r="AG511">
            <v>3</v>
          </cell>
          <cell r="AH511" t="str">
            <v>NULL</v>
          </cell>
          <cell r="AI511">
            <v>3</v>
          </cell>
          <cell r="AJ511" t="str">
            <v>NULL</v>
          </cell>
          <cell r="AK511">
            <v>3</v>
          </cell>
          <cell r="AL511">
            <v>9</v>
          </cell>
        </row>
        <row r="512">
          <cell r="A512">
            <v>117815</v>
          </cell>
          <cell r="B512">
            <v>8102642</v>
          </cell>
          <cell r="C512" t="str">
            <v>St George's Primary School</v>
          </cell>
          <cell r="D512" t="str">
            <v>Yorkshire and the Humber</v>
          </cell>
          <cell r="E512" t="str">
            <v>North East, Yorkshire &amp; Humber</v>
          </cell>
          <cell r="F512" t="str">
            <v>Kingston upon Hull</v>
          </cell>
          <cell r="G512" t="str">
            <v>Kingston upon Hull West and Hessle</v>
          </cell>
          <cell r="H512" t="str">
            <v>HU3 6ED</v>
          </cell>
          <cell r="I512" t="str">
            <v>Foundation School</v>
          </cell>
          <cell r="J512" t="str">
            <v>Primary</v>
          </cell>
          <cell r="K512" t="str">
            <v>Does not have a sixth form</v>
          </cell>
          <cell r="L512">
            <v>10003094</v>
          </cell>
          <cell r="M512">
            <v>42339</v>
          </cell>
          <cell r="N512">
            <v>42340</v>
          </cell>
          <cell r="O512" t="str">
            <v>Maintained Academy and School Short inspection</v>
          </cell>
          <cell r="P512" t="str">
            <v>Schools - S5</v>
          </cell>
          <cell r="Q512" t="str">
            <v>NULL</v>
          </cell>
          <cell r="R512">
            <v>3</v>
          </cell>
          <cell r="S512" t="str">
            <v>NULL</v>
          </cell>
          <cell r="T512">
            <v>3</v>
          </cell>
          <cell r="U512">
            <v>3</v>
          </cell>
          <cell r="V512">
            <v>3</v>
          </cell>
          <cell r="W512">
            <v>3</v>
          </cell>
          <cell r="X512" t="str">
            <v>Yes</v>
          </cell>
          <cell r="Y512">
            <v>2</v>
          </cell>
          <cell r="Z512" t="str">
            <v>NULL</v>
          </cell>
          <cell r="AB512">
            <v>248</v>
          </cell>
          <cell r="AD512">
            <v>2</v>
          </cell>
          <cell r="AE512" t="str">
            <v>NULL</v>
          </cell>
          <cell r="AF512">
            <v>2</v>
          </cell>
          <cell r="AG512">
            <v>2</v>
          </cell>
          <cell r="AH512" t="str">
            <v>NULL</v>
          </cell>
          <cell r="AI512">
            <v>2</v>
          </cell>
          <cell r="AJ512" t="str">
            <v>NULL</v>
          </cell>
          <cell r="AK512">
            <v>8</v>
          </cell>
          <cell r="AL512" t="str">
            <v>NULL</v>
          </cell>
        </row>
        <row r="513">
          <cell r="A513">
            <v>117820</v>
          </cell>
          <cell r="B513">
            <v>8102670</v>
          </cell>
          <cell r="C513" t="str">
            <v>Thanet Primary School</v>
          </cell>
          <cell r="D513" t="str">
            <v>Yorkshire and the Humber</v>
          </cell>
          <cell r="E513" t="str">
            <v>North East, Yorkshire &amp; Humber</v>
          </cell>
          <cell r="F513" t="str">
            <v>Kingston upon Hull</v>
          </cell>
          <cell r="G513" t="str">
            <v>Kingston upon Hull East</v>
          </cell>
          <cell r="H513" t="str">
            <v>HU9 4AY</v>
          </cell>
          <cell r="I513" t="str">
            <v>Foundation School</v>
          </cell>
          <cell r="J513" t="str">
            <v>Primary</v>
          </cell>
          <cell r="K513" t="str">
            <v>Does not have a sixth form</v>
          </cell>
          <cell r="L513">
            <v>10004012</v>
          </cell>
          <cell r="M513">
            <v>42277</v>
          </cell>
          <cell r="N513">
            <v>42278</v>
          </cell>
          <cell r="O513" t="str">
            <v>Schools into Special Measures Visit 4</v>
          </cell>
          <cell r="P513" t="str">
            <v>Schools - S8</v>
          </cell>
          <cell r="Q513" t="str">
            <v>NULL</v>
          </cell>
          <cell r="R513" t="str">
            <v>NULL</v>
          </cell>
          <cell r="S513" t="str">
            <v>NULL</v>
          </cell>
          <cell r="T513" t="str">
            <v>NULL</v>
          </cell>
          <cell r="U513" t="str">
            <v>NULL</v>
          </cell>
          <cell r="V513" t="str">
            <v>NULL</v>
          </cell>
          <cell r="W513" t="str">
            <v>NULL</v>
          </cell>
          <cell r="X513" t="str">
            <v>NULL</v>
          </cell>
          <cell r="Y513" t="str">
            <v>NULL</v>
          </cell>
          <cell r="Z513" t="str">
            <v>NULL</v>
          </cell>
          <cell r="AB513">
            <v>479</v>
          </cell>
          <cell r="AD513">
            <v>4</v>
          </cell>
          <cell r="AE513" t="str">
            <v>NULL</v>
          </cell>
          <cell r="AF513">
            <v>4</v>
          </cell>
          <cell r="AG513">
            <v>4</v>
          </cell>
          <cell r="AH513" t="str">
            <v>NULL</v>
          </cell>
          <cell r="AI513">
            <v>4</v>
          </cell>
          <cell r="AJ513" t="str">
            <v>NULL</v>
          </cell>
          <cell r="AK513" t="str">
            <v>NULL</v>
          </cell>
          <cell r="AL513" t="str">
            <v>NULL</v>
          </cell>
        </row>
        <row r="514">
          <cell r="A514">
            <v>117832</v>
          </cell>
          <cell r="B514">
            <v>8112709</v>
          </cell>
          <cell r="C514" t="str">
            <v>Burlington Junior School</v>
          </cell>
          <cell r="D514" t="str">
            <v>Yorkshire and the Humber</v>
          </cell>
          <cell r="E514" t="str">
            <v>North East, Yorkshire &amp; Humber</v>
          </cell>
          <cell r="F514" t="str">
            <v>East Riding of Yorkshire</v>
          </cell>
          <cell r="G514" t="str">
            <v>East Yorkshire</v>
          </cell>
          <cell r="H514" t="str">
            <v>YO16 7AQ</v>
          </cell>
          <cell r="I514" t="str">
            <v>Community School</v>
          </cell>
          <cell r="J514" t="str">
            <v>Primary</v>
          </cell>
          <cell r="K514" t="str">
            <v>Does not have a sixth form</v>
          </cell>
          <cell r="L514">
            <v>10006809</v>
          </cell>
          <cell r="M514">
            <v>42297</v>
          </cell>
          <cell r="N514">
            <v>42297</v>
          </cell>
          <cell r="O514" t="str">
            <v>Requires Improvement monitoring Visit 1</v>
          </cell>
          <cell r="P514" t="str">
            <v>Schools - S8</v>
          </cell>
          <cell r="Q514" t="str">
            <v>NULL</v>
          </cell>
          <cell r="R514" t="str">
            <v>NULL</v>
          </cell>
          <cell r="S514" t="str">
            <v>NULL</v>
          </cell>
          <cell r="T514" t="str">
            <v>NULL</v>
          </cell>
          <cell r="U514" t="str">
            <v>NULL</v>
          </cell>
          <cell r="V514" t="str">
            <v>NULL</v>
          </cell>
          <cell r="W514" t="str">
            <v>NULL</v>
          </cell>
          <cell r="X514" t="str">
            <v>NULL</v>
          </cell>
          <cell r="Y514" t="str">
            <v>NULL</v>
          </cell>
          <cell r="Z514" t="str">
            <v>NULL</v>
          </cell>
          <cell r="AB514">
            <v>302</v>
          </cell>
          <cell r="AD514">
            <v>3</v>
          </cell>
          <cell r="AE514" t="str">
            <v>NULL</v>
          </cell>
          <cell r="AF514">
            <v>3</v>
          </cell>
          <cell r="AG514">
            <v>3</v>
          </cell>
          <cell r="AH514" t="str">
            <v>NULL</v>
          </cell>
          <cell r="AI514">
            <v>3</v>
          </cell>
          <cell r="AJ514" t="str">
            <v>NULL</v>
          </cell>
          <cell r="AK514">
            <v>9</v>
          </cell>
          <cell r="AL514">
            <v>9</v>
          </cell>
        </row>
        <row r="515">
          <cell r="A515">
            <v>117851</v>
          </cell>
          <cell r="B515">
            <v>8112731</v>
          </cell>
          <cell r="C515" t="str">
            <v>Hedon Primary School</v>
          </cell>
          <cell r="D515" t="str">
            <v>Yorkshire and the Humber</v>
          </cell>
          <cell r="E515" t="str">
            <v>North East, Yorkshire &amp; Humber</v>
          </cell>
          <cell r="F515" t="str">
            <v>East Riding of Yorkshire</v>
          </cell>
          <cell r="G515" t="str">
            <v>Beverley and Holderness</v>
          </cell>
          <cell r="H515" t="str">
            <v>HU12 8BN</v>
          </cell>
          <cell r="I515" t="str">
            <v>Community School</v>
          </cell>
          <cell r="J515" t="str">
            <v>Primary</v>
          </cell>
          <cell r="K515" t="str">
            <v>Does not have a sixth form</v>
          </cell>
          <cell r="L515">
            <v>10002139</v>
          </cell>
          <cell r="M515">
            <v>42332</v>
          </cell>
          <cell r="N515">
            <v>42333</v>
          </cell>
          <cell r="O515" t="str">
            <v>Requires Improvement S5 Reinspection Visit 1</v>
          </cell>
          <cell r="P515" t="str">
            <v>Schools - S5</v>
          </cell>
          <cell r="Q515" t="str">
            <v>NULL</v>
          </cell>
          <cell r="R515">
            <v>2</v>
          </cell>
          <cell r="S515" t="str">
            <v>NULL</v>
          </cell>
          <cell r="T515">
            <v>2</v>
          </cell>
          <cell r="U515">
            <v>2</v>
          </cell>
          <cell r="V515">
            <v>2</v>
          </cell>
          <cell r="W515">
            <v>2</v>
          </cell>
          <cell r="X515" t="str">
            <v>Yes</v>
          </cell>
          <cell r="Y515">
            <v>2</v>
          </cell>
          <cell r="Z515" t="str">
            <v>NULL</v>
          </cell>
          <cell r="AB515">
            <v>163</v>
          </cell>
          <cell r="AD515">
            <v>3</v>
          </cell>
          <cell r="AE515" t="str">
            <v>NULL</v>
          </cell>
          <cell r="AF515">
            <v>3</v>
          </cell>
          <cell r="AG515">
            <v>3</v>
          </cell>
          <cell r="AH515" t="str">
            <v>NULL</v>
          </cell>
          <cell r="AI515">
            <v>3</v>
          </cell>
          <cell r="AJ515" t="str">
            <v>NULL</v>
          </cell>
          <cell r="AK515" t="str">
            <v>NULL</v>
          </cell>
          <cell r="AL515" t="str">
            <v>NULL</v>
          </cell>
        </row>
        <row r="516">
          <cell r="A516">
            <v>117886</v>
          </cell>
          <cell r="B516">
            <v>8112771</v>
          </cell>
          <cell r="C516" t="str">
            <v>Martongate Primary School</v>
          </cell>
          <cell r="D516" t="str">
            <v>Yorkshire and the Humber</v>
          </cell>
          <cell r="E516" t="str">
            <v>North East, Yorkshire &amp; Humber</v>
          </cell>
          <cell r="F516" t="str">
            <v>East Riding of Yorkshire</v>
          </cell>
          <cell r="G516" t="str">
            <v>East Yorkshire</v>
          </cell>
          <cell r="H516" t="str">
            <v>YO16 6YD</v>
          </cell>
          <cell r="I516" t="str">
            <v>Community School</v>
          </cell>
          <cell r="J516" t="str">
            <v>Primary</v>
          </cell>
          <cell r="K516" t="str">
            <v>Does not have a sixth form</v>
          </cell>
          <cell r="L516">
            <v>10002140</v>
          </cell>
          <cell r="M516">
            <v>42332</v>
          </cell>
          <cell r="N516">
            <v>42333</v>
          </cell>
          <cell r="O516" t="str">
            <v>Requires Improvement S5 Reinspection Visit 1</v>
          </cell>
          <cell r="P516" t="str">
            <v>Schools - S5</v>
          </cell>
          <cell r="Q516" t="str">
            <v>NULL</v>
          </cell>
          <cell r="R516">
            <v>2</v>
          </cell>
          <cell r="S516" t="str">
            <v>NULL</v>
          </cell>
          <cell r="T516">
            <v>2</v>
          </cell>
          <cell r="U516">
            <v>2</v>
          </cell>
          <cell r="V516">
            <v>2</v>
          </cell>
          <cell r="W516">
            <v>2</v>
          </cell>
          <cell r="X516" t="str">
            <v>Yes</v>
          </cell>
          <cell r="Y516">
            <v>2</v>
          </cell>
          <cell r="Z516" t="str">
            <v>NULL</v>
          </cell>
          <cell r="AB516">
            <v>419</v>
          </cell>
          <cell r="AD516">
            <v>3</v>
          </cell>
          <cell r="AE516" t="str">
            <v>NULL</v>
          </cell>
          <cell r="AF516">
            <v>3</v>
          </cell>
          <cell r="AG516">
            <v>3</v>
          </cell>
          <cell r="AH516" t="str">
            <v>NULL</v>
          </cell>
          <cell r="AI516">
            <v>3</v>
          </cell>
          <cell r="AJ516" t="str">
            <v>NULL</v>
          </cell>
          <cell r="AK516" t="str">
            <v>NULL</v>
          </cell>
          <cell r="AL516" t="str">
            <v>NULL</v>
          </cell>
        </row>
        <row r="517">
          <cell r="A517">
            <v>117913</v>
          </cell>
          <cell r="B517">
            <v>8102884</v>
          </cell>
          <cell r="C517" t="str">
            <v>Broadacre Primary School</v>
          </cell>
          <cell r="D517" t="str">
            <v>Yorkshire and the Humber</v>
          </cell>
          <cell r="E517" t="str">
            <v>North East, Yorkshire &amp; Humber</v>
          </cell>
          <cell r="F517" t="str">
            <v>Kingston upon Hull</v>
          </cell>
          <cell r="G517" t="str">
            <v>Kingston upon Hull North</v>
          </cell>
          <cell r="H517" t="str">
            <v>HU7 5YS</v>
          </cell>
          <cell r="I517" t="str">
            <v>Community School</v>
          </cell>
          <cell r="J517" t="str">
            <v>Primary</v>
          </cell>
          <cell r="K517" t="str">
            <v>Does not have a sixth form</v>
          </cell>
          <cell r="L517">
            <v>10002122</v>
          </cell>
          <cell r="M517">
            <v>42340</v>
          </cell>
          <cell r="N517">
            <v>42341</v>
          </cell>
          <cell r="O517" t="str">
            <v>Requires Improvement S5 Reinspection Visit 1</v>
          </cell>
          <cell r="P517" t="str">
            <v>Schools - S5</v>
          </cell>
          <cell r="Q517" t="str">
            <v>NULL</v>
          </cell>
          <cell r="R517">
            <v>2</v>
          </cell>
          <cell r="S517" t="str">
            <v>NULL</v>
          </cell>
          <cell r="T517">
            <v>2</v>
          </cell>
          <cell r="U517">
            <v>2</v>
          </cell>
          <cell r="V517">
            <v>2</v>
          </cell>
          <cell r="W517">
            <v>2</v>
          </cell>
          <cell r="X517" t="str">
            <v>Yes</v>
          </cell>
          <cell r="Y517">
            <v>2</v>
          </cell>
          <cell r="Z517" t="str">
            <v>NULL</v>
          </cell>
          <cell r="AB517">
            <v>324</v>
          </cell>
          <cell r="AD517">
            <v>3</v>
          </cell>
          <cell r="AE517" t="str">
            <v>NULL</v>
          </cell>
          <cell r="AF517">
            <v>3</v>
          </cell>
          <cell r="AG517">
            <v>3</v>
          </cell>
          <cell r="AH517" t="str">
            <v>NULL</v>
          </cell>
          <cell r="AI517">
            <v>2</v>
          </cell>
          <cell r="AJ517" t="str">
            <v>NULL</v>
          </cell>
          <cell r="AK517" t="str">
            <v>NULL</v>
          </cell>
          <cell r="AL517" t="str">
            <v>NULL</v>
          </cell>
        </row>
        <row r="518">
          <cell r="A518">
            <v>117914</v>
          </cell>
          <cell r="B518">
            <v>8102887</v>
          </cell>
          <cell r="C518" t="str">
            <v>Griffin Primary School</v>
          </cell>
          <cell r="D518" t="str">
            <v>Yorkshire and the Humber</v>
          </cell>
          <cell r="E518" t="str">
            <v>North East, Yorkshire &amp; Humber</v>
          </cell>
          <cell r="F518" t="str">
            <v>Kingston upon Hull</v>
          </cell>
          <cell r="G518" t="str">
            <v>Kingston upon Hull East</v>
          </cell>
          <cell r="H518" t="str">
            <v>HU9 4JL</v>
          </cell>
          <cell r="I518" t="str">
            <v>Foundation School</v>
          </cell>
          <cell r="J518" t="str">
            <v>Primary</v>
          </cell>
          <cell r="K518" t="str">
            <v>Does not have a sixth form</v>
          </cell>
          <cell r="L518">
            <v>10002123</v>
          </cell>
          <cell r="M518">
            <v>42339</v>
          </cell>
          <cell r="N518">
            <v>42340</v>
          </cell>
          <cell r="O518" t="str">
            <v>Requires Improvement S5 Reinspection Visit 1</v>
          </cell>
          <cell r="P518" t="str">
            <v>Schools - S5</v>
          </cell>
          <cell r="Q518" t="str">
            <v>NULL</v>
          </cell>
          <cell r="R518">
            <v>3</v>
          </cell>
          <cell r="S518" t="str">
            <v>NULL</v>
          </cell>
          <cell r="T518">
            <v>3</v>
          </cell>
          <cell r="U518">
            <v>3</v>
          </cell>
          <cell r="V518">
            <v>3</v>
          </cell>
          <cell r="W518">
            <v>3</v>
          </cell>
          <cell r="X518" t="str">
            <v>Yes</v>
          </cell>
          <cell r="Y518">
            <v>2</v>
          </cell>
          <cell r="Z518" t="str">
            <v>NULL</v>
          </cell>
          <cell r="AB518">
            <v>440</v>
          </cell>
          <cell r="AD518">
            <v>3</v>
          </cell>
          <cell r="AE518" t="str">
            <v>NULL</v>
          </cell>
          <cell r="AF518">
            <v>3</v>
          </cell>
          <cell r="AG518">
            <v>3</v>
          </cell>
          <cell r="AH518" t="str">
            <v>NULL</v>
          </cell>
          <cell r="AI518">
            <v>3</v>
          </cell>
          <cell r="AJ518" t="str">
            <v>NULL</v>
          </cell>
          <cell r="AK518" t="str">
            <v>NULL</v>
          </cell>
          <cell r="AL518" t="str">
            <v>NULL</v>
          </cell>
        </row>
        <row r="519">
          <cell r="A519">
            <v>117933</v>
          </cell>
          <cell r="B519">
            <v>8102906</v>
          </cell>
          <cell r="C519" t="str">
            <v>Foredyke Primary School</v>
          </cell>
          <cell r="D519" t="str">
            <v>Yorkshire and the Humber</v>
          </cell>
          <cell r="E519" t="str">
            <v>North East, Yorkshire &amp; Humber</v>
          </cell>
          <cell r="F519" t="str">
            <v>Kingston upon Hull</v>
          </cell>
          <cell r="G519" t="str">
            <v>Kingston upon Hull East</v>
          </cell>
          <cell r="H519" t="str">
            <v>HU9 5SN</v>
          </cell>
          <cell r="I519" t="str">
            <v>Foundation School</v>
          </cell>
          <cell r="J519" t="str">
            <v>Primary</v>
          </cell>
          <cell r="K519" t="str">
            <v>Does not have a sixth form</v>
          </cell>
          <cell r="L519">
            <v>10006827</v>
          </cell>
          <cell r="M519">
            <v>42349</v>
          </cell>
          <cell r="N519">
            <v>42349</v>
          </cell>
          <cell r="O519" t="str">
            <v>Requires Improvement monitoring Visit 1</v>
          </cell>
          <cell r="P519" t="str">
            <v>Schools - S8</v>
          </cell>
          <cell r="Q519" t="str">
            <v>NULL</v>
          </cell>
          <cell r="R519" t="str">
            <v>NULL</v>
          </cell>
          <cell r="S519" t="str">
            <v>NULL</v>
          </cell>
          <cell r="T519" t="str">
            <v>NULL</v>
          </cell>
          <cell r="U519" t="str">
            <v>NULL</v>
          </cell>
          <cell r="V519" t="str">
            <v>NULL</v>
          </cell>
          <cell r="W519" t="str">
            <v>NULL</v>
          </cell>
          <cell r="X519" t="str">
            <v>NULL</v>
          </cell>
          <cell r="Y519" t="str">
            <v>NULL</v>
          </cell>
          <cell r="Z519" t="str">
            <v>NULL</v>
          </cell>
          <cell r="AB519">
            <v>178</v>
          </cell>
          <cell r="AD519">
            <v>3</v>
          </cell>
          <cell r="AE519" t="str">
            <v>NULL</v>
          </cell>
          <cell r="AF519">
            <v>3</v>
          </cell>
          <cell r="AG519">
            <v>3</v>
          </cell>
          <cell r="AH519" t="str">
            <v>NULL</v>
          </cell>
          <cell r="AI519">
            <v>3</v>
          </cell>
          <cell r="AJ519" t="str">
            <v>NULL</v>
          </cell>
          <cell r="AK519">
            <v>2</v>
          </cell>
          <cell r="AL519">
            <v>9</v>
          </cell>
        </row>
        <row r="520">
          <cell r="A520">
            <v>117936</v>
          </cell>
          <cell r="B520">
            <v>8112909</v>
          </cell>
          <cell r="C520" t="str">
            <v>Kingsway Primary School</v>
          </cell>
          <cell r="D520" t="str">
            <v>Yorkshire and the Humber</v>
          </cell>
          <cell r="E520" t="str">
            <v>North East, Yorkshire &amp; Humber</v>
          </cell>
          <cell r="F520" t="str">
            <v>East Riding of Yorkshire</v>
          </cell>
          <cell r="G520" t="str">
            <v>Brigg and Goole</v>
          </cell>
          <cell r="H520" t="str">
            <v>DN14 5HQ</v>
          </cell>
          <cell r="I520" t="str">
            <v>Community School</v>
          </cell>
          <cell r="J520" t="str">
            <v>Primary</v>
          </cell>
          <cell r="K520" t="str">
            <v>Does not have a sixth form</v>
          </cell>
          <cell r="L520">
            <v>10002131</v>
          </cell>
          <cell r="M520">
            <v>42271</v>
          </cell>
          <cell r="N520">
            <v>42272</v>
          </cell>
          <cell r="O520" t="str">
            <v>Requires Improvement S5 Reinspection Visit 1</v>
          </cell>
          <cell r="P520" t="str">
            <v>Schools - S5</v>
          </cell>
          <cell r="Q520" t="str">
            <v>NULL</v>
          </cell>
          <cell r="R520">
            <v>3</v>
          </cell>
          <cell r="S520" t="str">
            <v>NULL</v>
          </cell>
          <cell r="T520">
            <v>3</v>
          </cell>
          <cell r="U520">
            <v>3</v>
          </cell>
          <cell r="V520">
            <v>2</v>
          </cell>
          <cell r="W520">
            <v>3</v>
          </cell>
          <cell r="X520" t="str">
            <v>Yes</v>
          </cell>
          <cell r="Y520">
            <v>3</v>
          </cell>
          <cell r="Z520" t="str">
            <v>NULL</v>
          </cell>
          <cell r="AB520">
            <v>457</v>
          </cell>
          <cell r="AD520">
            <v>3</v>
          </cell>
          <cell r="AE520" t="str">
            <v>NULL</v>
          </cell>
          <cell r="AF520">
            <v>3</v>
          </cell>
          <cell r="AG520">
            <v>3</v>
          </cell>
          <cell r="AH520" t="str">
            <v>NULL</v>
          </cell>
          <cell r="AI520">
            <v>3</v>
          </cell>
          <cell r="AJ520" t="str">
            <v>NULL</v>
          </cell>
          <cell r="AK520" t="str">
            <v>NULL</v>
          </cell>
          <cell r="AL520" t="str">
            <v>NULL</v>
          </cell>
        </row>
        <row r="521">
          <cell r="A521">
            <v>117981</v>
          </cell>
          <cell r="B521">
            <v>8113027</v>
          </cell>
          <cell r="C521" t="str">
            <v>Leven Church of England Voluntary Controlled Primary School</v>
          </cell>
          <cell r="D521" t="str">
            <v>Yorkshire and the Humber</v>
          </cell>
          <cell r="E521" t="str">
            <v>North East, Yorkshire &amp; Humber</v>
          </cell>
          <cell r="F521" t="str">
            <v>East Riding of Yorkshire</v>
          </cell>
          <cell r="G521" t="str">
            <v>Beverley and Holderness</v>
          </cell>
          <cell r="H521" t="str">
            <v>HU17 5NX</v>
          </cell>
          <cell r="I521" t="str">
            <v>Voluntary Controlled School</v>
          </cell>
          <cell r="J521" t="str">
            <v>Primary</v>
          </cell>
          <cell r="K521" t="str">
            <v>Does not have a sixth form</v>
          </cell>
          <cell r="L521">
            <v>10002142</v>
          </cell>
          <cell r="M521">
            <v>42325</v>
          </cell>
          <cell r="N521">
            <v>42326</v>
          </cell>
          <cell r="O521" t="str">
            <v>Requires Improvement S5 Reinspection Visit 1</v>
          </cell>
          <cell r="P521" t="str">
            <v>Schools - S5</v>
          </cell>
          <cell r="Q521" t="str">
            <v>NULL</v>
          </cell>
          <cell r="R521">
            <v>2</v>
          </cell>
          <cell r="S521" t="str">
            <v>NULL</v>
          </cell>
          <cell r="T521">
            <v>2</v>
          </cell>
          <cell r="U521">
            <v>2</v>
          </cell>
          <cell r="V521">
            <v>2</v>
          </cell>
          <cell r="W521">
            <v>2</v>
          </cell>
          <cell r="X521" t="str">
            <v>Yes</v>
          </cell>
          <cell r="Y521">
            <v>2</v>
          </cell>
          <cell r="Z521" t="str">
            <v>NULL</v>
          </cell>
          <cell r="AB521">
            <v>164</v>
          </cell>
          <cell r="AD521">
            <v>3</v>
          </cell>
          <cell r="AE521" t="str">
            <v>NULL</v>
          </cell>
          <cell r="AF521">
            <v>3</v>
          </cell>
          <cell r="AG521">
            <v>3</v>
          </cell>
          <cell r="AH521" t="str">
            <v>NULL</v>
          </cell>
          <cell r="AI521">
            <v>2</v>
          </cell>
          <cell r="AJ521" t="str">
            <v>NULL</v>
          </cell>
          <cell r="AK521" t="str">
            <v>NULL</v>
          </cell>
          <cell r="AL521" t="str">
            <v>NULL</v>
          </cell>
        </row>
        <row r="522">
          <cell r="A522">
            <v>118010</v>
          </cell>
          <cell r="B522">
            <v>8133063</v>
          </cell>
          <cell r="C522" t="str">
            <v>Gunness and Burringham CofE Primary School</v>
          </cell>
          <cell r="D522" t="str">
            <v>Yorkshire and the Humber</v>
          </cell>
          <cell r="E522" t="str">
            <v>North East, Yorkshire &amp; Humber</v>
          </cell>
          <cell r="F522" t="str">
            <v>North Lincolnshire</v>
          </cell>
          <cell r="G522" t="str">
            <v>Brigg and Goole</v>
          </cell>
          <cell r="H522" t="str">
            <v>DN17 3LT</v>
          </cell>
          <cell r="I522" t="str">
            <v>Voluntary Controlled School</v>
          </cell>
          <cell r="J522" t="str">
            <v>Primary</v>
          </cell>
          <cell r="K522" t="str">
            <v>Does not have a sixth form</v>
          </cell>
          <cell r="L522">
            <v>10001424</v>
          </cell>
          <cell r="M522">
            <v>42269</v>
          </cell>
          <cell r="N522">
            <v>42269</v>
          </cell>
          <cell r="O522" t="str">
            <v>Maintained Academy and School Short inspection</v>
          </cell>
          <cell r="P522" t="str">
            <v>Schools - Short inspection</v>
          </cell>
          <cell r="Q522" t="str">
            <v>NULL</v>
          </cell>
          <cell r="R522" t="str">
            <v>NULL</v>
          </cell>
          <cell r="S522" t="str">
            <v>NULL</v>
          </cell>
          <cell r="T522" t="str">
            <v>NULL</v>
          </cell>
          <cell r="U522" t="str">
            <v>NULL</v>
          </cell>
          <cell r="V522" t="str">
            <v>NULL</v>
          </cell>
          <cell r="W522" t="str">
            <v>NULL</v>
          </cell>
          <cell r="X522" t="str">
            <v>Yes</v>
          </cell>
          <cell r="Y522" t="str">
            <v>NULL</v>
          </cell>
          <cell r="Z522" t="str">
            <v>NULL</v>
          </cell>
          <cell r="AB522">
            <v>94</v>
          </cell>
          <cell r="AD522">
            <v>2</v>
          </cell>
          <cell r="AE522" t="str">
            <v>NULL</v>
          </cell>
          <cell r="AF522">
            <v>2</v>
          </cell>
          <cell r="AG522">
            <v>2</v>
          </cell>
          <cell r="AH522" t="str">
            <v>NULL</v>
          </cell>
          <cell r="AI522">
            <v>2</v>
          </cell>
          <cell r="AJ522" t="str">
            <v>NULL</v>
          </cell>
          <cell r="AK522">
            <v>8</v>
          </cell>
          <cell r="AL522" t="str">
            <v>NULL</v>
          </cell>
        </row>
        <row r="523">
          <cell r="A523">
            <v>118045</v>
          </cell>
          <cell r="B523">
            <v>8113332</v>
          </cell>
          <cell r="C523" t="str">
            <v>St Joseph's Catholic Primary School</v>
          </cell>
          <cell r="D523" t="str">
            <v>Yorkshire and the Humber</v>
          </cell>
          <cell r="E523" t="str">
            <v>North East, Yorkshire &amp; Humber</v>
          </cell>
          <cell r="F523" t="str">
            <v>East Riding of Yorkshire</v>
          </cell>
          <cell r="G523" t="str">
            <v>Brigg and Goole</v>
          </cell>
          <cell r="H523" t="str">
            <v>DN14 6HQ</v>
          </cell>
          <cell r="I523" t="str">
            <v>Voluntary Aided School</v>
          </cell>
          <cell r="J523" t="str">
            <v>Primary</v>
          </cell>
          <cell r="K523" t="str">
            <v>Does not have a sixth form</v>
          </cell>
          <cell r="L523">
            <v>10002998</v>
          </cell>
          <cell r="M523">
            <v>42297</v>
          </cell>
          <cell r="N523">
            <v>42298</v>
          </cell>
          <cell r="O523" t="str">
            <v>Maintained Academy and School Short inspection</v>
          </cell>
          <cell r="P523" t="str">
            <v>Schools - S5</v>
          </cell>
          <cell r="Q523" t="str">
            <v>NULL</v>
          </cell>
          <cell r="R523">
            <v>3</v>
          </cell>
          <cell r="S523" t="str">
            <v>NULL</v>
          </cell>
          <cell r="T523">
            <v>3</v>
          </cell>
          <cell r="U523">
            <v>3</v>
          </cell>
          <cell r="V523">
            <v>3</v>
          </cell>
          <cell r="W523">
            <v>3</v>
          </cell>
          <cell r="X523" t="str">
            <v>Yes</v>
          </cell>
          <cell r="Y523">
            <v>3</v>
          </cell>
          <cell r="Z523" t="str">
            <v>NULL</v>
          </cell>
          <cell r="AB523">
            <v>113</v>
          </cell>
          <cell r="AD523">
            <v>2</v>
          </cell>
          <cell r="AE523" t="str">
            <v>NULL</v>
          </cell>
          <cell r="AF523">
            <v>2</v>
          </cell>
          <cell r="AG523">
            <v>2</v>
          </cell>
          <cell r="AH523" t="str">
            <v>NULL</v>
          </cell>
          <cell r="AI523">
            <v>2</v>
          </cell>
          <cell r="AJ523" t="str">
            <v>NULL</v>
          </cell>
          <cell r="AK523">
            <v>8</v>
          </cell>
          <cell r="AL523" t="str">
            <v>NULL</v>
          </cell>
        </row>
        <row r="524">
          <cell r="A524">
            <v>118085</v>
          </cell>
          <cell r="B524">
            <v>8114064</v>
          </cell>
          <cell r="C524" t="str">
            <v>Headlands School</v>
          </cell>
          <cell r="D524" t="str">
            <v>Yorkshire and the Humber</v>
          </cell>
          <cell r="E524" t="str">
            <v>North East, Yorkshire &amp; Humber</v>
          </cell>
          <cell r="F524" t="str">
            <v>East Riding of Yorkshire</v>
          </cell>
          <cell r="G524" t="str">
            <v>East Yorkshire</v>
          </cell>
          <cell r="H524" t="str">
            <v>YO16 6UR</v>
          </cell>
          <cell r="I524" t="str">
            <v>Community School</v>
          </cell>
          <cell r="J524" t="str">
            <v>Secondary</v>
          </cell>
          <cell r="K524" t="str">
            <v>Has a sixth form</v>
          </cell>
          <cell r="L524">
            <v>10002130</v>
          </cell>
          <cell r="M524">
            <v>42347</v>
          </cell>
          <cell r="N524">
            <v>42348</v>
          </cell>
          <cell r="O524" t="str">
            <v>Requires Improvement S5 Reinspection Visit 1</v>
          </cell>
          <cell r="P524" t="str">
            <v>Schools - S5</v>
          </cell>
          <cell r="Q524" t="str">
            <v>NULL</v>
          </cell>
          <cell r="R524">
            <v>3</v>
          </cell>
          <cell r="S524" t="str">
            <v>NULL</v>
          </cell>
          <cell r="T524">
            <v>3</v>
          </cell>
          <cell r="U524">
            <v>3</v>
          </cell>
          <cell r="V524">
            <v>3</v>
          </cell>
          <cell r="W524">
            <v>3</v>
          </cell>
          <cell r="X524" t="str">
            <v>Yes</v>
          </cell>
          <cell r="Y524" t="str">
            <v>NULL</v>
          </cell>
          <cell r="Z524">
            <v>3</v>
          </cell>
          <cell r="AB524">
            <v>975</v>
          </cell>
          <cell r="AD524">
            <v>3</v>
          </cell>
          <cell r="AE524" t="str">
            <v>NULL</v>
          </cell>
          <cell r="AF524">
            <v>3</v>
          </cell>
          <cell r="AG524">
            <v>3</v>
          </cell>
          <cell r="AH524" t="str">
            <v>NULL</v>
          </cell>
          <cell r="AI524">
            <v>3</v>
          </cell>
          <cell r="AJ524" t="str">
            <v>NULL</v>
          </cell>
          <cell r="AK524" t="str">
            <v>NULL</v>
          </cell>
          <cell r="AL524" t="str">
            <v>NULL</v>
          </cell>
        </row>
        <row r="525">
          <cell r="A525">
            <v>118108</v>
          </cell>
          <cell r="B525">
            <v>8104455</v>
          </cell>
          <cell r="C525" t="str">
            <v>Andrew Marvell College</v>
          </cell>
          <cell r="D525" t="str">
            <v>Yorkshire and the Humber</v>
          </cell>
          <cell r="E525" t="str">
            <v>North East, Yorkshire &amp; Humber</v>
          </cell>
          <cell r="F525" t="str">
            <v>Kingston upon Hull</v>
          </cell>
          <cell r="G525" t="str">
            <v>Kingston upon Hull East</v>
          </cell>
          <cell r="H525" t="str">
            <v>HU9 4EE</v>
          </cell>
          <cell r="I525" t="str">
            <v>Foundation School</v>
          </cell>
          <cell r="J525" t="str">
            <v>Secondary</v>
          </cell>
          <cell r="K525" t="str">
            <v>Does not have a sixth form</v>
          </cell>
          <cell r="L525">
            <v>10001579</v>
          </cell>
          <cell r="M525">
            <v>42339</v>
          </cell>
          <cell r="N525">
            <v>42340</v>
          </cell>
          <cell r="O525" t="str">
            <v>Special Measures S5 ReInspection</v>
          </cell>
          <cell r="P525" t="str">
            <v>Schools - S5</v>
          </cell>
          <cell r="Q525" t="str">
            <v>NULL</v>
          </cell>
          <cell r="R525">
            <v>3</v>
          </cell>
          <cell r="S525" t="str">
            <v>NULL</v>
          </cell>
          <cell r="T525">
            <v>3</v>
          </cell>
          <cell r="U525">
            <v>3</v>
          </cell>
          <cell r="V525">
            <v>3</v>
          </cell>
          <cell r="W525">
            <v>3</v>
          </cell>
          <cell r="X525" t="str">
            <v>Yes</v>
          </cell>
          <cell r="Y525" t="str">
            <v>NULL</v>
          </cell>
          <cell r="Z525" t="str">
            <v>NULL</v>
          </cell>
          <cell r="AB525">
            <v>886</v>
          </cell>
          <cell r="AD525">
            <v>4</v>
          </cell>
          <cell r="AE525" t="str">
            <v>NULL</v>
          </cell>
          <cell r="AF525">
            <v>4</v>
          </cell>
          <cell r="AG525">
            <v>4</v>
          </cell>
          <cell r="AH525" t="str">
            <v>NULL</v>
          </cell>
          <cell r="AI525">
            <v>4</v>
          </cell>
          <cell r="AJ525" t="str">
            <v>NULL</v>
          </cell>
          <cell r="AK525" t="str">
            <v>NULL</v>
          </cell>
          <cell r="AL525" t="str">
            <v>NULL</v>
          </cell>
        </row>
        <row r="526">
          <cell r="A526">
            <v>118168</v>
          </cell>
          <cell r="B526">
            <v>9212021</v>
          </cell>
          <cell r="C526" t="str">
            <v>Haylands Primary School</v>
          </cell>
          <cell r="D526" t="str">
            <v>South East</v>
          </cell>
          <cell r="E526" t="str">
            <v>South East</v>
          </cell>
          <cell r="F526" t="str">
            <v>Isle of Wight</v>
          </cell>
          <cell r="G526" t="str">
            <v>Isle of Wight</v>
          </cell>
          <cell r="H526" t="str">
            <v>PO33 3HA</v>
          </cell>
          <cell r="I526" t="str">
            <v>Community School</v>
          </cell>
          <cell r="J526" t="str">
            <v>Primary</v>
          </cell>
          <cell r="K526" t="str">
            <v>Does not have a sixth form</v>
          </cell>
          <cell r="L526">
            <v>10005279</v>
          </cell>
          <cell r="M526">
            <v>42320</v>
          </cell>
          <cell r="N526">
            <v>42320</v>
          </cell>
          <cell r="O526" t="str">
            <v>Schools with Serious Weaknesses Visit 3</v>
          </cell>
          <cell r="P526" t="str">
            <v>Schools - S8</v>
          </cell>
          <cell r="Q526" t="str">
            <v>NULL</v>
          </cell>
          <cell r="R526" t="str">
            <v>NULL</v>
          </cell>
          <cell r="S526" t="str">
            <v>NULL</v>
          </cell>
          <cell r="T526" t="str">
            <v>NULL</v>
          </cell>
          <cell r="U526" t="str">
            <v>NULL</v>
          </cell>
          <cell r="V526" t="str">
            <v>NULL</v>
          </cell>
          <cell r="W526" t="str">
            <v>NULL</v>
          </cell>
          <cell r="X526" t="str">
            <v>NULL</v>
          </cell>
          <cell r="Y526" t="str">
            <v>NULL</v>
          </cell>
          <cell r="Z526" t="str">
            <v>NULL</v>
          </cell>
          <cell r="AB526">
            <v>407</v>
          </cell>
          <cell r="AD526">
            <v>4</v>
          </cell>
          <cell r="AE526" t="str">
            <v>NULL</v>
          </cell>
          <cell r="AF526">
            <v>4</v>
          </cell>
          <cell r="AG526">
            <v>4</v>
          </cell>
          <cell r="AH526" t="str">
            <v>NULL</v>
          </cell>
          <cell r="AI526">
            <v>3</v>
          </cell>
          <cell r="AJ526" t="str">
            <v>NULL</v>
          </cell>
          <cell r="AK526" t="str">
            <v>NULL</v>
          </cell>
          <cell r="AL526" t="str">
            <v>NULL</v>
          </cell>
        </row>
        <row r="527">
          <cell r="A527">
            <v>118199</v>
          </cell>
          <cell r="B527">
            <v>9213314</v>
          </cell>
          <cell r="C527" t="str">
            <v>St Thomas of Canterbury Catholic Primary School</v>
          </cell>
          <cell r="D527" t="str">
            <v>South East</v>
          </cell>
          <cell r="E527" t="str">
            <v>South East</v>
          </cell>
          <cell r="F527" t="str">
            <v>Isle of Wight</v>
          </cell>
          <cell r="G527" t="str">
            <v>Isle of Wight</v>
          </cell>
          <cell r="H527" t="str">
            <v>PO30 1NR</v>
          </cell>
          <cell r="I527" t="str">
            <v>Voluntary Aided School</v>
          </cell>
          <cell r="J527" t="str">
            <v>Primary</v>
          </cell>
          <cell r="K527" t="str">
            <v>Does not have a sixth form</v>
          </cell>
          <cell r="L527">
            <v>10005273</v>
          </cell>
          <cell r="M527">
            <v>42346</v>
          </cell>
          <cell r="N527">
            <v>42347</v>
          </cell>
          <cell r="O527" t="str">
            <v>Schools into Special Measures Visit 3</v>
          </cell>
          <cell r="P527" t="str">
            <v>Schools - S5</v>
          </cell>
          <cell r="Q527" t="str">
            <v>NULL</v>
          </cell>
          <cell r="R527">
            <v>3</v>
          </cell>
          <cell r="S527" t="str">
            <v>NULL</v>
          </cell>
          <cell r="T527">
            <v>3</v>
          </cell>
          <cell r="U527">
            <v>3</v>
          </cell>
          <cell r="V527">
            <v>2</v>
          </cell>
          <cell r="W527">
            <v>3</v>
          </cell>
          <cell r="X527" t="str">
            <v>Yes</v>
          </cell>
          <cell r="Y527">
            <v>2</v>
          </cell>
          <cell r="Z527" t="str">
            <v>NULL</v>
          </cell>
          <cell r="AB527">
            <v>188</v>
          </cell>
          <cell r="AD527">
            <v>4</v>
          </cell>
          <cell r="AE527" t="str">
            <v>NULL</v>
          </cell>
          <cell r="AF527">
            <v>4</v>
          </cell>
          <cell r="AG527">
            <v>4</v>
          </cell>
          <cell r="AH527" t="str">
            <v>NULL</v>
          </cell>
          <cell r="AI527">
            <v>4</v>
          </cell>
          <cell r="AJ527" t="str">
            <v>NULL</v>
          </cell>
          <cell r="AK527">
            <v>3</v>
          </cell>
          <cell r="AL527">
            <v>9</v>
          </cell>
        </row>
        <row r="528">
          <cell r="A528">
            <v>118200</v>
          </cell>
          <cell r="B528">
            <v>9213315</v>
          </cell>
          <cell r="C528" t="str">
            <v>Newport Church of England Aided Primary School</v>
          </cell>
          <cell r="D528" t="str">
            <v>South East</v>
          </cell>
          <cell r="E528" t="str">
            <v>South East</v>
          </cell>
          <cell r="F528" t="str">
            <v>Isle of Wight</v>
          </cell>
          <cell r="G528" t="str">
            <v>Isle of Wight</v>
          </cell>
          <cell r="H528" t="str">
            <v>PO30 5GD</v>
          </cell>
          <cell r="I528" t="str">
            <v>Voluntary Aided School</v>
          </cell>
          <cell r="J528" t="str">
            <v>Primary</v>
          </cell>
          <cell r="K528" t="str">
            <v>Does not have a sixth form</v>
          </cell>
          <cell r="L528">
            <v>10005919</v>
          </cell>
          <cell r="M528">
            <v>42341</v>
          </cell>
          <cell r="N528">
            <v>42341</v>
          </cell>
          <cell r="O528" t="str">
            <v>Requires Improvement monitoring Visit 1</v>
          </cell>
          <cell r="P528" t="str">
            <v>Schools - S8</v>
          </cell>
          <cell r="Q528" t="str">
            <v>NULL</v>
          </cell>
          <cell r="R528" t="str">
            <v>NULL</v>
          </cell>
          <cell r="S528" t="str">
            <v>NULL</v>
          </cell>
          <cell r="T528" t="str">
            <v>NULL</v>
          </cell>
          <cell r="U528" t="str">
            <v>NULL</v>
          </cell>
          <cell r="V528" t="str">
            <v>NULL</v>
          </cell>
          <cell r="W528" t="str">
            <v>NULL</v>
          </cell>
          <cell r="X528" t="str">
            <v>NULL</v>
          </cell>
          <cell r="Y528" t="str">
            <v>NULL</v>
          </cell>
          <cell r="Z528" t="str">
            <v>NULL</v>
          </cell>
          <cell r="AB528">
            <v>362</v>
          </cell>
          <cell r="AD528">
            <v>3</v>
          </cell>
          <cell r="AE528" t="str">
            <v>NULL</v>
          </cell>
          <cell r="AF528">
            <v>3</v>
          </cell>
          <cell r="AG528">
            <v>3</v>
          </cell>
          <cell r="AH528" t="str">
            <v>NULL</v>
          </cell>
          <cell r="AI528">
            <v>3</v>
          </cell>
          <cell r="AJ528" t="str">
            <v>NULL</v>
          </cell>
          <cell r="AK528">
            <v>2</v>
          </cell>
          <cell r="AL528">
            <v>9</v>
          </cell>
        </row>
        <row r="529">
          <cell r="A529">
            <v>118314</v>
          </cell>
          <cell r="B529">
            <v>8862193</v>
          </cell>
          <cell r="C529" t="str">
            <v>Sutton Valence Primary School</v>
          </cell>
          <cell r="D529" t="str">
            <v>South East</v>
          </cell>
          <cell r="E529" t="str">
            <v>South East</v>
          </cell>
          <cell r="F529" t="str">
            <v>Kent</v>
          </cell>
          <cell r="G529" t="str">
            <v>Faversham and Mid Kent</v>
          </cell>
          <cell r="H529" t="str">
            <v>ME17 3HT</v>
          </cell>
          <cell r="I529" t="str">
            <v>Community School</v>
          </cell>
          <cell r="J529" t="str">
            <v>Primary</v>
          </cell>
          <cell r="K529" t="str">
            <v>Does not have a sixth form</v>
          </cell>
          <cell r="L529">
            <v>10002348</v>
          </cell>
          <cell r="M529">
            <v>42319</v>
          </cell>
          <cell r="N529">
            <v>42320</v>
          </cell>
          <cell r="O529" t="str">
            <v>Requires Improvement S5 Reinspection Visit 1</v>
          </cell>
          <cell r="P529" t="str">
            <v>Schools - S5</v>
          </cell>
          <cell r="Q529" t="str">
            <v>NULL</v>
          </cell>
          <cell r="R529">
            <v>3</v>
          </cell>
          <cell r="S529" t="str">
            <v>NULL</v>
          </cell>
          <cell r="T529">
            <v>3</v>
          </cell>
          <cell r="U529">
            <v>3</v>
          </cell>
          <cell r="V529">
            <v>2</v>
          </cell>
          <cell r="W529">
            <v>2</v>
          </cell>
          <cell r="X529" t="str">
            <v>Yes</v>
          </cell>
          <cell r="Y529">
            <v>3</v>
          </cell>
          <cell r="Z529" t="str">
            <v>NULL</v>
          </cell>
          <cell r="AB529">
            <v>186</v>
          </cell>
          <cell r="AD529">
            <v>3</v>
          </cell>
          <cell r="AE529" t="str">
            <v>NULL</v>
          </cell>
          <cell r="AF529">
            <v>3</v>
          </cell>
          <cell r="AG529">
            <v>3</v>
          </cell>
          <cell r="AH529" t="str">
            <v>NULL</v>
          </cell>
          <cell r="AI529">
            <v>3</v>
          </cell>
          <cell r="AJ529" t="str">
            <v>NULL</v>
          </cell>
          <cell r="AK529" t="str">
            <v>NULL</v>
          </cell>
          <cell r="AL529" t="str">
            <v>NULL</v>
          </cell>
        </row>
        <row r="530">
          <cell r="A530">
            <v>118320</v>
          </cell>
          <cell r="B530">
            <v>8872202</v>
          </cell>
          <cell r="C530" t="str">
            <v>New Road Primary School</v>
          </cell>
          <cell r="D530" t="str">
            <v>South East</v>
          </cell>
          <cell r="E530" t="str">
            <v>South East</v>
          </cell>
          <cell r="F530" t="str">
            <v>Medway</v>
          </cell>
          <cell r="G530" t="str">
            <v>Chatham and Aylesford</v>
          </cell>
          <cell r="H530" t="str">
            <v>ME4 5QN</v>
          </cell>
          <cell r="I530" t="str">
            <v>Community School</v>
          </cell>
          <cell r="J530" t="str">
            <v>Primary</v>
          </cell>
          <cell r="K530" t="str">
            <v>Does not have a sixth form</v>
          </cell>
          <cell r="L530">
            <v>10007325</v>
          </cell>
          <cell r="M530">
            <v>42339</v>
          </cell>
          <cell r="N530">
            <v>42339</v>
          </cell>
          <cell r="O530" t="str">
            <v>Requires Improvement monitoring Visit 1</v>
          </cell>
          <cell r="P530" t="str">
            <v>Schools - S8</v>
          </cell>
          <cell r="Q530" t="str">
            <v>NULL</v>
          </cell>
          <cell r="R530" t="str">
            <v>NULL</v>
          </cell>
          <cell r="S530" t="str">
            <v>NULL</v>
          </cell>
          <cell r="T530" t="str">
            <v>NULL</v>
          </cell>
          <cell r="U530" t="str">
            <v>NULL</v>
          </cell>
          <cell r="V530" t="str">
            <v>NULL</v>
          </cell>
          <cell r="W530" t="str">
            <v>NULL</v>
          </cell>
          <cell r="X530" t="str">
            <v>NULL</v>
          </cell>
          <cell r="Y530" t="str">
            <v>NULL</v>
          </cell>
          <cell r="Z530" t="str">
            <v>NULL</v>
          </cell>
          <cell r="AB530">
            <v>360</v>
          </cell>
          <cell r="AD530">
            <v>3</v>
          </cell>
          <cell r="AE530" t="str">
            <v>NULL</v>
          </cell>
          <cell r="AF530">
            <v>3</v>
          </cell>
          <cell r="AG530">
            <v>3</v>
          </cell>
          <cell r="AH530" t="str">
            <v>NULL</v>
          </cell>
          <cell r="AI530">
            <v>3</v>
          </cell>
          <cell r="AJ530" t="str">
            <v>NULL</v>
          </cell>
          <cell r="AK530">
            <v>3</v>
          </cell>
          <cell r="AL530">
            <v>9</v>
          </cell>
        </row>
        <row r="531">
          <cell r="A531">
            <v>118328</v>
          </cell>
          <cell r="B531">
            <v>8872214</v>
          </cell>
          <cell r="C531" t="str">
            <v>Balfour Junior School</v>
          </cell>
          <cell r="D531" t="str">
            <v>South East</v>
          </cell>
          <cell r="E531" t="str">
            <v>South East</v>
          </cell>
          <cell r="F531" t="str">
            <v>Medway</v>
          </cell>
          <cell r="G531" t="str">
            <v>Rochester and Strood</v>
          </cell>
          <cell r="H531" t="str">
            <v>ME4 6QX</v>
          </cell>
          <cell r="I531" t="str">
            <v>Community School</v>
          </cell>
          <cell r="J531" t="str">
            <v>Primary</v>
          </cell>
          <cell r="K531" t="str">
            <v>Does not have a sixth form</v>
          </cell>
          <cell r="L531">
            <v>10002340</v>
          </cell>
          <cell r="M531">
            <v>42291</v>
          </cell>
          <cell r="N531">
            <v>42292</v>
          </cell>
          <cell r="O531" t="str">
            <v>Requires Improvement S5 Reinspection Visit 1</v>
          </cell>
          <cell r="P531" t="str">
            <v>Schools - S5</v>
          </cell>
          <cell r="Q531" t="str">
            <v>NULL</v>
          </cell>
          <cell r="R531">
            <v>2</v>
          </cell>
          <cell r="S531" t="str">
            <v>NULL</v>
          </cell>
          <cell r="T531">
            <v>2</v>
          </cell>
          <cell r="U531">
            <v>2</v>
          </cell>
          <cell r="V531">
            <v>2</v>
          </cell>
          <cell r="W531">
            <v>2</v>
          </cell>
          <cell r="X531" t="str">
            <v>Yes</v>
          </cell>
          <cell r="Y531" t="str">
            <v>NULL</v>
          </cell>
          <cell r="Z531" t="str">
            <v>NULL</v>
          </cell>
          <cell r="AB531">
            <v>475</v>
          </cell>
          <cell r="AD531">
            <v>3</v>
          </cell>
          <cell r="AE531" t="str">
            <v>NULL</v>
          </cell>
          <cell r="AF531">
            <v>3</v>
          </cell>
          <cell r="AG531">
            <v>3</v>
          </cell>
          <cell r="AH531" t="str">
            <v>NULL</v>
          </cell>
          <cell r="AI531">
            <v>2</v>
          </cell>
          <cell r="AJ531" t="str">
            <v>NULL</v>
          </cell>
          <cell r="AK531" t="str">
            <v>NULL</v>
          </cell>
          <cell r="AL531" t="str">
            <v>NULL</v>
          </cell>
        </row>
        <row r="532">
          <cell r="A532">
            <v>118329</v>
          </cell>
          <cell r="B532">
            <v>8872215</v>
          </cell>
          <cell r="C532" t="str">
            <v>Balfour Infant School</v>
          </cell>
          <cell r="D532" t="str">
            <v>South East</v>
          </cell>
          <cell r="E532" t="str">
            <v>South East</v>
          </cell>
          <cell r="F532" t="str">
            <v>Medway</v>
          </cell>
          <cell r="G532" t="str">
            <v>Rochester and Strood</v>
          </cell>
          <cell r="H532" t="str">
            <v>ME1 2QT</v>
          </cell>
          <cell r="I532" t="str">
            <v>Community School</v>
          </cell>
          <cell r="J532" t="str">
            <v>Primary</v>
          </cell>
          <cell r="K532" t="str">
            <v>Does not have a sixth form</v>
          </cell>
          <cell r="L532">
            <v>10006370</v>
          </cell>
          <cell r="M532">
            <v>42311</v>
          </cell>
          <cell r="N532">
            <v>42311</v>
          </cell>
          <cell r="O532" t="str">
            <v>Maintained Academy and School Short inspection</v>
          </cell>
          <cell r="P532" t="str">
            <v>Schools - Short inspection</v>
          </cell>
          <cell r="Q532" t="str">
            <v>NULL</v>
          </cell>
          <cell r="R532" t="str">
            <v>NULL</v>
          </cell>
          <cell r="S532" t="str">
            <v>NULL</v>
          </cell>
          <cell r="T532" t="str">
            <v>NULL</v>
          </cell>
          <cell r="U532" t="str">
            <v>NULL</v>
          </cell>
          <cell r="V532" t="str">
            <v>NULL</v>
          </cell>
          <cell r="W532" t="str">
            <v>NULL</v>
          </cell>
          <cell r="X532" t="str">
            <v>Yes</v>
          </cell>
          <cell r="Y532" t="str">
            <v>NULL</v>
          </cell>
          <cell r="Z532" t="str">
            <v>NULL</v>
          </cell>
          <cell r="AB532">
            <v>269</v>
          </cell>
          <cell r="AD532">
            <v>2</v>
          </cell>
          <cell r="AE532" t="str">
            <v>NULL</v>
          </cell>
          <cell r="AF532">
            <v>1</v>
          </cell>
          <cell r="AG532">
            <v>2</v>
          </cell>
          <cell r="AH532" t="str">
            <v>NULL</v>
          </cell>
          <cell r="AI532">
            <v>2</v>
          </cell>
          <cell r="AJ532" t="str">
            <v>NULL</v>
          </cell>
          <cell r="AK532">
            <v>2</v>
          </cell>
          <cell r="AL532">
            <v>9</v>
          </cell>
        </row>
        <row r="533">
          <cell r="A533">
            <v>118353</v>
          </cell>
          <cell r="B533">
            <v>8862252</v>
          </cell>
          <cell r="C533" t="str">
            <v>Murston Junior School</v>
          </cell>
          <cell r="D533" t="str">
            <v>South East</v>
          </cell>
          <cell r="E533" t="str">
            <v>South East</v>
          </cell>
          <cell r="F533" t="str">
            <v>Kent</v>
          </cell>
          <cell r="G533" t="str">
            <v>Sittingbourne and Sheppey</v>
          </cell>
          <cell r="H533" t="str">
            <v>ME10 3QN</v>
          </cell>
          <cell r="I533" t="str">
            <v>Community School</v>
          </cell>
          <cell r="J533" t="str">
            <v>Primary</v>
          </cell>
          <cell r="K533" t="str">
            <v>Does not have a sixth form</v>
          </cell>
          <cell r="L533">
            <v>10006356</v>
          </cell>
          <cell r="M533">
            <v>42271</v>
          </cell>
          <cell r="N533">
            <v>42271</v>
          </cell>
          <cell r="O533" t="str">
            <v>Requires Improvement monitoring Visit 2</v>
          </cell>
          <cell r="P533" t="str">
            <v>Schools - S8</v>
          </cell>
          <cell r="Q533" t="str">
            <v>NULL</v>
          </cell>
          <cell r="R533" t="str">
            <v>NULL</v>
          </cell>
          <cell r="S533" t="str">
            <v>NULL</v>
          </cell>
          <cell r="T533" t="str">
            <v>NULL</v>
          </cell>
          <cell r="U533" t="str">
            <v>NULL</v>
          </cell>
          <cell r="V533" t="str">
            <v>NULL</v>
          </cell>
          <cell r="W533" t="str">
            <v>NULL</v>
          </cell>
          <cell r="X533" t="str">
            <v>NULL</v>
          </cell>
          <cell r="Y533" t="str">
            <v>NULL</v>
          </cell>
          <cell r="Z533" t="str">
            <v>NULL</v>
          </cell>
          <cell r="AB533">
            <v>161</v>
          </cell>
          <cell r="AD533">
            <v>3</v>
          </cell>
          <cell r="AE533" t="str">
            <v>NULL</v>
          </cell>
          <cell r="AF533">
            <v>3</v>
          </cell>
          <cell r="AG533">
            <v>3</v>
          </cell>
          <cell r="AH533" t="str">
            <v>NULL</v>
          </cell>
          <cell r="AI533">
            <v>3</v>
          </cell>
          <cell r="AJ533" t="str">
            <v>NULL</v>
          </cell>
          <cell r="AK533">
            <v>9</v>
          </cell>
          <cell r="AL533">
            <v>9</v>
          </cell>
        </row>
        <row r="534">
          <cell r="A534">
            <v>118508</v>
          </cell>
          <cell r="B534">
            <v>8862548</v>
          </cell>
          <cell r="C534" t="str">
            <v>Barming Primary School</v>
          </cell>
          <cell r="D534" t="str">
            <v>South East</v>
          </cell>
          <cell r="E534" t="str">
            <v>South East</v>
          </cell>
          <cell r="F534" t="str">
            <v>Kent</v>
          </cell>
          <cell r="G534" t="str">
            <v>Maidstone and The Weald</v>
          </cell>
          <cell r="H534" t="str">
            <v>ME16 9DY</v>
          </cell>
          <cell r="I534" t="str">
            <v>Community School</v>
          </cell>
          <cell r="J534" t="str">
            <v>Primary</v>
          </cell>
          <cell r="K534" t="str">
            <v>Does not have a sixth form</v>
          </cell>
          <cell r="L534">
            <v>10004067</v>
          </cell>
          <cell r="M534">
            <v>42318</v>
          </cell>
          <cell r="N534">
            <v>42319</v>
          </cell>
          <cell r="O534" t="str">
            <v>Schools into Special Measures Visit 2</v>
          </cell>
          <cell r="P534" t="str">
            <v>Schools - S8</v>
          </cell>
          <cell r="Q534" t="str">
            <v>NULL</v>
          </cell>
          <cell r="R534" t="str">
            <v>NULL</v>
          </cell>
          <cell r="S534" t="str">
            <v>NULL</v>
          </cell>
          <cell r="T534" t="str">
            <v>NULL</v>
          </cell>
          <cell r="U534" t="str">
            <v>NULL</v>
          </cell>
          <cell r="V534" t="str">
            <v>NULL</v>
          </cell>
          <cell r="W534" t="str">
            <v>NULL</v>
          </cell>
          <cell r="X534" t="str">
            <v>NULL</v>
          </cell>
          <cell r="Y534" t="str">
            <v>NULL</v>
          </cell>
          <cell r="Z534" t="str">
            <v>NULL</v>
          </cell>
          <cell r="AB534">
            <v>407</v>
          </cell>
          <cell r="AD534">
            <v>4</v>
          </cell>
          <cell r="AE534" t="str">
            <v>NULL</v>
          </cell>
          <cell r="AF534">
            <v>4</v>
          </cell>
          <cell r="AG534">
            <v>4</v>
          </cell>
          <cell r="AH534" t="str">
            <v>NULL</v>
          </cell>
          <cell r="AI534">
            <v>4</v>
          </cell>
          <cell r="AJ534" t="str">
            <v>NULL</v>
          </cell>
          <cell r="AK534">
            <v>3</v>
          </cell>
          <cell r="AL534">
            <v>9</v>
          </cell>
        </row>
        <row r="535">
          <cell r="A535">
            <v>118585</v>
          </cell>
          <cell r="B535">
            <v>8862674</v>
          </cell>
          <cell r="C535" t="str">
            <v>Kings Farm Primary School</v>
          </cell>
          <cell r="D535" t="str">
            <v>South East</v>
          </cell>
          <cell r="E535" t="str">
            <v>South East</v>
          </cell>
          <cell r="F535" t="str">
            <v>Kent</v>
          </cell>
          <cell r="G535" t="str">
            <v>Gravesham</v>
          </cell>
          <cell r="H535" t="str">
            <v>DA12 5JT</v>
          </cell>
          <cell r="I535" t="str">
            <v>Community School</v>
          </cell>
          <cell r="J535" t="str">
            <v>Primary</v>
          </cell>
          <cell r="K535" t="str">
            <v>Does not have a sixth form</v>
          </cell>
          <cell r="L535">
            <v>10005272</v>
          </cell>
          <cell r="M535">
            <v>42275</v>
          </cell>
          <cell r="N535">
            <v>42276</v>
          </cell>
          <cell r="O535" t="str">
            <v>Schools into Special Measures Visit 3</v>
          </cell>
          <cell r="P535" t="str">
            <v>Schools - S8</v>
          </cell>
          <cell r="Q535" t="str">
            <v>NULL</v>
          </cell>
          <cell r="R535" t="str">
            <v>NULL</v>
          </cell>
          <cell r="S535" t="str">
            <v>NULL</v>
          </cell>
          <cell r="T535" t="str">
            <v>NULL</v>
          </cell>
          <cell r="U535" t="str">
            <v>NULL</v>
          </cell>
          <cell r="V535" t="str">
            <v>NULL</v>
          </cell>
          <cell r="W535" t="str">
            <v>NULL</v>
          </cell>
          <cell r="X535" t="str">
            <v>NULL</v>
          </cell>
          <cell r="Y535" t="str">
            <v>NULL</v>
          </cell>
          <cell r="Z535" t="str">
            <v>NULL</v>
          </cell>
          <cell r="AB535">
            <v>403</v>
          </cell>
          <cell r="AD535">
            <v>4</v>
          </cell>
          <cell r="AE535" t="str">
            <v>NULL</v>
          </cell>
          <cell r="AF535">
            <v>4</v>
          </cell>
          <cell r="AG535">
            <v>4</v>
          </cell>
          <cell r="AH535" t="str">
            <v>NULL</v>
          </cell>
          <cell r="AI535">
            <v>4</v>
          </cell>
          <cell r="AJ535" t="str">
            <v>NULL</v>
          </cell>
          <cell r="AK535">
            <v>4</v>
          </cell>
          <cell r="AL535">
            <v>9</v>
          </cell>
        </row>
        <row r="536">
          <cell r="A536">
            <v>118618</v>
          </cell>
          <cell r="B536">
            <v>8863059</v>
          </cell>
          <cell r="C536" t="str">
            <v>St Mark's Church of England Primary School, Eccles</v>
          </cell>
          <cell r="D536" t="str">
            <v>South East</v>
          </cell>
          <cell r="E536" t="str">
            <v>South East</v>
          </cell>
          <cell r="F536" t="str">
            <v>Kent</v>
          </cell>
          <cell r="G536" t="str">
            <v>Chatham and Aylesford</v>
          </cell>
          <cell r="H536" t="str">
            <v>ME20 7HS</v>
          </cell>
          <cell r="I536" t="str">
            <v>Voluntary Controlled School</v>
          </cell>
          <cell r="J536" t="str">
            <v>Primary</v>
          </cell>
          <cell r="K536" t="str">
            <v>Does not have a sixth form</v>
          </cell>
          <cell r="L536">
            <v>10002351</v>
          </cell>
          <cell r="M536">
            <v>42277</v>
          </cell>
          <cell r="N536">
            <v>42278</v>
          </cell>
          <cell r="O536" t="str">
            <v>Requires Improvement S5 Reinspection Visit 1</v>
          </cell>
          <cell r="P536" t="str">
            <v>Schools - S5</v>
          </cell>
          <cell r="Q536" t="str">
            <v>NULL</v>
          </cell>
          <cell r="R536">
            <v>2</v>
          </cell>
          <cell r="S536" t="str">
            <v>NULL</v>
          </cell>
          <cell r="T536">
            <v>2</v>
          </cell>
          <cell r="U536">
            <v>2</v>
          </cell>
          <cell r="V536">
            <v>2</v>
          </cell>
          <cell r="W536">
            <v>2</v>
          </cell>
          <cell r="X536" t="str">
            <v>Yes</v>
          </cell>
          <cell r="Y536">
            <v>2</v>
          </cell>
          <cell r="Z536" t="str">
            <v>NULL</v>
          </cell>
          <cell r="AB536">
            <v>126</v>
          </cell>
          <cell r="AD536">
            <v>3</v>
          </cell>
          <cell r="AE536" t="str">
            <v>NULL</v>
          </cell>
          <cell r="AF536">
            <v>3</v>
          </cell>
          <cell r="AG536">
            <v>3</v>
          </cell>
          <cell r="AH536" t="str">
            <v>NULL</v>
          </cell>
          <cell r="AI536">
            <v>2</v>
          </cell>
          <cell r="AJ536" t="str">
            <v>NULL</v>
          </cell>
          <cell r="AK536" t="str">
            <v>NULL</v>
          </cell>
          <cell r="AL536" t="str">
            <v>NULL</v>
          </cell>
        </row>
        <row r="537">
          <cell r="A537">
            <v>118641</v>
          </cell>
          <cell r="B537">
            <v>8873096</v>
          </cell>
          <cell r="C537" t="str">
            <v>St Helen's Church of England Primary School, Cliffe</v>
          </cell>
          <cell r="D537" t="str">
            <v>South East</v>
          </cell>
          <cell r="E537" t="str">
            <v>South East</v>
          </cell>
          <cell r="F537" t="str">
            <v>Medway</v>
          </cell>
          <cell r="G537" t="str">
            <v>Rochester and Strood</v>
          </cell>
          <cell r="H537" t="str">
            <v>ME3 7PU</v>
          </cell>
          <cell r="I537" t="str">
            <v>Voluntary Controlled School</v>
          </cell>
          <cell r="J537" t="str">
            <v>Primary</v>
          </cell>
          <cell r="K537" t="str">
            <v>Does not have a sixth form</v>
          </cell>
          <cell r="L537">
            <v>10002341</v>
          </cell>
          <cell r="M537">
            <v>42333</v>
          </cell>
          <cell r="N537">
            <v>42334</v>
          </cell>
          <cell r="O537" t="str">
            <v>Requires Improvement S5 Reinspection Visit 1</v>
          </cell>
          <cell r="P537" t="str">
            <v>Schools - S5</v>
          </cell>
          <cell r="Q537" t="str">
            <v>NULL</v>
          </cell>
          <cell r="R537">
            <v>2</v>
          </cell>
          <cell r="S537" t="str">
            <v>NULL</v>
          </cell>
          <cell r="T537">
            <v>2</v>
          </cell>
          <cell r="U537">
            <v>2</v>
          </cell>
          <cell r="V537">
            <v>2</v>
          </cell>
          <cell r="W537">
            <v>2</v>
          </cell>
          <cell r="X537" t="str">
            <v>Yes</v>
          </cell>
          <cell r="Y537">
            <v>2</v>
          </cell>
          <cell r="Z537" t="str">
            <v>NULL</v>
          </cell>
          <cell r="AB537">
            <v>190</v>
          </cell>
          <cell r="AD537">
            <v>3</v>
          </cell>
          <cell r="AE537" t="str">
            <v>NULL</v>
          </cell>
          <cell r="AF537">
            <v>3</v>
          </cell>
          <cell r="AG537">
            <v>3</v>
          </cell>
          <cell r="AH537" t="str">
            <v>NULL</v>
          </cell>
          <cell r="AI537">
            <v>3</v>
          </cell>
          <cell r="AJ537" t="str">
            <v>NULL</v>
          </cell>
          <cell r="AK537" t="str">
            <v>NULL</v>
          </cell>
          <cell r="AL537" t="str">
            <v>NULL</v>
          </cell>
        </row>
        <row r="538">
          <cell r="A538">
            <v>118657</v>
          </cell>
          <cell r="B538">
            <v>8863126</v>
          </cell>
          <cell r="C538" t="str">
            <v>Littlebourne Church of England Primary School</v>
          </cell>
          <cell r="D538" t="str">
            <v>South East</v>
          </cell>
          <cell r="E538" t="str">
            <v>South East</v>
          </cell>
          <cell r="F538" t="str">
            <v>Kent</v>
          </cell>
          <cell r="G538" t="str">
            <v>Canterbury</v>
          </cell>
          <cell r="H538" t="str">
            <v>CT3 1XS</v>
          </cell>
          <cell r="I538" t="str">
            <v>Voluntary Controlled School</v>
          </cell>
          <cell r="J538" t="str">
            <v>Primary</v>
          </cell>
          <cell r="K538" t="str">
            <v>Does not have a sixth form</v>
          </cell>
          <cell r="L538">
            <v>10002361</v>
          </cell>
          <cell r="M538">
            <v>42270</v>
          </cell>
          <cell r="N538">
            <v>42271</v>
          </cell>
          <cell r="O538" t="str">
            <v>Requires Improvement S5 Reinspection Visit 1</v>
          </cell>
          <cell r="P538" t="str">
            <v>Schools - S5</v>
          </cell>
          <cell r="Q538" t="str">
            <v>NULL</v>
          </cell>
          <cell r="R538">
            <v>2</v>
          </cell>
          <cell r="S538" t="str">
            <v>NULL</v>
          </cell>
          <cell r="T538">
            <v>2</v>
          </cell>
          <cell r="U538">
            <v>2</v>
          </cell>
          <cell r="V538">
            <v>2</v>
          </cell>
          <cell r="W538">
            <v>2</v>
          </cell>
          <cell r="X538" t="str">
            <v>Yes</v>
          </cell>
          <cell r="Y538">
            <v>2</v>
          </cell>
          <cell r="Z538" t="str">
            <v>NULL</v>
          </cell>
          <cell r="AB538">
            <v>68</v>
          </cell>
          <cell r="AD538">
            <v>3</v>
          </cell>
          <cell r="AE538" t="str">
            <v>NULL</v>
          </cell>
          <cell r="AF538">
            <v>3</v>
          </cell>
          <cell r="AG538">
            <v>3</v>
          </cell>
          <cell r="AH538" t="str">
            <v>NULL</v>
          </cell>
          <cell r="AI538">
            <v>3</v>
          </cell>
          <cell r="AJ538" t="str">
            <v>NULL</v>
          </cell>
          <cell r="AK538" t="str">
            <v>NULL</v>
          </cell>
          <cell r="AL538" t="str">
            <v>NULL</v>
          </cell>
        </row>
        <row r="539">
          <cell r="A539">
            <v>118670</v>
          </cell>
          <cell r="B539">
            <v>8863143</v>
          </cell>
          <cell r="C539" t="str">
            <v>St Michael's Church of England Primary School (Tenterden)</v>
          </cell>
          <cell r="D539" t="str">
            <v>South East</v>
          </cell>
          <cell r="E539" t="str">
            <v>South East</v>
          </cell>
          <cell r="F539" t="str">
            <v>Kent</v>
          </cell>
          <cell r="G539" t="str">
            <v>Ashford</v>
          </cell>
          <cell r="H539" t="str">
            <v>TN30 6PU</v>
          </cell>
          <cell r="I539" t="str">
            <v>Voluntary Controlled School</v>
          </cell>
          <cell r="J539" t="str">
            <v>Primary</v>
          </cell>
          <cell r="K539" t="str">
            <v>Does not have a sixth form</v>
          </cell>
          <cell r="L539">
            <v>10005779</v>
          </cell>
          <cell r="M539">
            <v>42319</v>
          </cell>
          <cell r="N539">
            <v>42320</v>
          </cell>
          <cell r="O539" t="str">
            <v>Requires Improvement S5 Reinspection Visit 1</v>
          </cell>
          <cell r="P539" t="str">
            <v>Schools - S5</v>
          </cell>
          <cell r="Q539" t="str">
            <v>NULL</v>
          </cell>
          <cell r="R539">
            <v>2</v>
          </cell>
          <cell r="S539" t="str">
            <v>NULL</v>
          </cell>
          <cell r="T539">
            <v>2</v>
          </cell>
          <cell r="U539">
            <v>2</v>
          </cell>
          <cell r="V539">
            <v>2</v>
          </cell>
          <cell r="W539">
            <v>2</v>
          </cell>
          <cell r="X539" t="str">
            <v>Yes</v>
          </cell>
          <cell r="Y539">
            <v>2</v>
          </cell>
          <cell r="Z539" t="str">
            <v>NULL</v>
          </cell>
          <cell r="AB539">
            <v>156</v>
          </cell>
          <cell r="AD539">
            <v>3</v>
          </cell>
          <cell r="AE539" t="str">
            <v>NULL</v>
          </cell>
          <cell r="AF539">
            <v>3</v>
          </cell>
          <cell r="AG539">
            <v>3</v>
          </cell>
          <cell r="AH539" t="str">
            <v>NULL</v>
          </cell>
          <cell r="AI539">
            <v>3</v>
          </cell>
          <cell r="AJ539" t="str">
            <v>NULL</v>
          </cell>
          <cell r="AK539" t="str">
            <v>NULL</v>
          </cell>
          <cell r="AL539" t="str">
            <v>NULL</v>
          </cell>
        </row>
        <row r="540">
          <cell r="A540">
            <v>118676</v>
          </cell>
          <cell r="B540">
            <v>8863150</v>
          </cell>
          <cell r="C540" t="str">
            <v>Folkestone, St Peter's Church of England Primary School</v>
          </cell>
          <cell r="D540" t="str">
            <v>South East</v>
          </cell>
          <cell r="E540" t="str">
            <v>South East</v>
          </cell>
          <cell r="F540" t="str">
            <v>Kent</v>
          </cell>
          <cell r="G540" t="str">
            <v>Folkestone and Hythe</v>
          </cell>
          <cell r="H540" t="str">
            <v>CT19 6AL</v>
          </cell>
          <cell r="I540" t="str">
            <v>Voluntary Controlled School</v>
          </cell>
          <cell r="J540" t="str">
            <v>Primary</v>
          </cell>
          <cell r="K540" t="str">
            <v>Does not have a sixth form</v>
          </cell>
          <cell r="L540">
            <v>10005778</v>
          </cell>
          <cell r="M540">
            <v>42326</v>
          </cell>
          <cell r="N540">
            <v>42327</v>
          </cell>
          <cell r="O540" t="str">
            <v>Requires Improvement S5 Reinspection Visit 1</v>
          </cell>
          <cell r="P540" t="str">
            <v>Schools - S5</v>
          </cell>
          <cell r="Q540" t="str">
            <v>NULL</v>
          </cell>
          <cell r="R540">
            <v>2</v>
          </cell>
          <cell r="S540" t="str">
            <v>NULL</v>
          </cell>
          <cell r="T540">
            <v>2</v>
          </cell>
          <cell r="U540">
            <v>2</v>
          </cell>
          <cell r="V540">
            <v>2</v>
          </cell>
          <cell r="W540">
            <v>2</v>
          </cell>
          <cell r="X540" t="str">
            <v>Yes</v>
          </cell>
          <cell r="Y540">
            <v>2</v>
          </cell>
          <cell r="Z540" t="str">
            <v>NULL</v>
          </cell>
          <cell r="AB540">
            <v>95</v>
          </cell>
          <cell r="AD540">
            <v>3</v>
          </cell>
          <cell r="AE540" t="str">
            <v>NULL</v>
          </cell>
          <cell r="AF540">
            <v>3</v>
          </cell>
          <cell r="AG540">
            <v>3</v>
          </cell>
          <cell r="AH540" t="str">
            <v>NULL</v>
          </cell>
          <cell r="AI540">
            <v>3</v>
          </cell>
          <cell r="AJ540" t="str">
            <v>NULL</v>
          </cell>
          <cell r="AK540" t="str">
            <v>NULL</v>
          </cell>
          <cell r="AL540" t="str">
            <v>NULL</v>
          </cell>
        </row>
        <row r="541">
          <cell r="A541">
            <v>118703</v>
          </cell>
          <cell r="B541">
            <v>8863200</v>
          </cell>
          <cell r="C541" t="str">
            <v>Brenzett Church of England Primary School</v>
          </cell>
          <cell r="D541" t="str">
            <v>South East</v>
          </cell>
          <cell r="E541" t="str">
            <v>South East</v>
          </cell>
          <cell r="F541" t="str">
            <v>Kent</v>
          </cell>
          <cell r="G541" t="str">
            <v>Folkestone and Hythe</v>
          </cell>
          <cell r="H541" t="str">
            <v>TN29 9UA</v>
          </cell>
          <cell r="I541" t="str">
            <v>Voluntary Controlled School</v>
          </cell>
          <cell r="J541" t="str">
            <v>Primary</v>
          </cell>
          <cell r="K541" t="str">
            <v>Does not have a sixth form</v>
          </cell>
          <cell r="L541">
            <v>10002358</v>
          </cell>
          <cell r="M541">
            <v>42326</v>
          </cell>
          <cell r="N541">
            <v>42327</v>
          </cell>
          <cell r="O541" t="str">
            <v>Requires Improvement S5 Reinspection Visit 1</v>
          </cell>
          <cell r="P541" t="str">
            <v>Schools - S5</v>
          </cell>
          <cell r="Q541" t="str">
            <v>NULL</v>
          </cell>
          <cell r="R541">
            <v>4</v>
          </cell>
          <cell r="S541" t="str">
            <v>SM</v>
          </cell>
          <cell r="T541">
            <v>4</v>
          </cell>
          <cell r="U541">
            <v>4</v>
          </cell>
          <cell r="V541">
            <v>3</v>
          </cell>
          <cell r="W541">
            <v>4</v>
          </cell>
          <cell r="X541" t="str">
            <v>Yes</v>
          </cell>
          <cell r="Y541">
            <v>3</v>
          </cell>
          <cell r="Z541" t="str">
            <v>NULL</v>
          </cell>
          <cell r="AB541">
            <v>108</v>
          </cell>
          <cell r="AD541">
            <v>3</v>
          </cell>
          <cell r="AE541" t="str">
            <v>NULL</v>
          </cell>
          <cell r="AF541">
            <v>3</v>
          </cell>
          <cell r="AG541">
            <v>3</v>
          </cell>
          <cell r="AH541" t="str">
            <v>NULL</v>
          </cell>
          <cell r="AI541">
            <v>3</v>
          </cell>
          <cell r="AJ541" t="str">
            <v>NULL</v>
          </cell>
          <cell r="AK541" t="str">
            <v>NULL</v>
          </cell>
          <cell r="AL541" t="str">
            <v>NULL</v>
          </cell>
        </row>
        <row r="542">
          <cell r="A542">
            <v>118705</v>
          </cell>
          <cell r="B542">
            <v>8863282</v>
          </cell>
          <cell r="C542" t="str">
            <v>Boughton-under-Blean and Dunkirk Primary School</v>
          </cell>
          <cell r="D542" t="str">
            <v>South East</v>
          </cell>
          <cell r="E542" t="str">
            <v>South East</v>
          </cell>
          <cell r="F542" t="str">
            <v>Kent</v>
          </cell>
          <cell r="G542" t="str">
            <v>Faversham and Mid Kent</v>
          </cell>
          <cell r="H542" t="str">
            <v>ME13 9AW</v>
          </cell>
          <cell r="I542" t="str">
            <v>Voluntary Controlled School</v>
          </cell>
          <cell r="J542" t="str">
            <v>Primary</v>
          </cell>
          <cell r="K542" t="str">
            <v>Does not have a sixth form</v>
          </cell>
          <cell r="L542">
            <v>10006375</v>
          </cell>
          <cell r="M542">
            <v>42292</v>
          </cell>
          <cell r="N542">
            <v>42293</v>
          </cell>
          <cell r="O542" t="str">
            <v>Requires Improvement S5 Reinspection Visit 1</v>
          </cell>
          <cell r="P542" t="str">
            <v>Schools - S5</v>
          </cell>
          <cell r="Q542" t="str">
            <v>NULL</v>
          </cell>
          <cell r="R542">
            <v>2</v>
          </cell>
          <cell r="S542" t="str">
            <v>NULL</v>
          </cell>
          <cell r="T542">
            <v>2</v>
          </cell>
          <cell r="U542">
            <v>2</v>
          </cell>
          <cell r="V542">
            <v>1</v>
          </cell>
          <cell r="W542">
            <v>2</v>
          </cell>
          <cell r="X542" t="str">
            <v>Yes</v>
          </cell>
          <cell r="Y542">
            <v>2</v>
          </cell>
          <cell r="Z542" t="str">
            <v>NULL</v>
          </cell>
          <cell r="AB542">
            <v>229</v>
          </cell>
          <cell r="AD542">
            <v>3</v>
          </cell>
          <cell r="AE542" t="str">
            <v>NULL</v>
          </cell>
          <cell r="AF542">
            <v>3</v>
          </cell>
          <cell r="AG542">
            <v>3</v>
          </cell>
          <cell r="AH542" t="str">
            <v>NULL</v>
          </cell>
          <cell r="AI542">
            <v>3</v>
          </cell>
          <cell r="AJ542" t="str">
            <v>NULL</v>
          </cell>
          <cell r="AK542" t="str">
            <v>NULL</v>
          </cell>
          <cell r="AL542" t="str">
            <v>NULL</v>
          </cell>
        </row>
        <row r="543">
          <cell r="A543">
            <v>118728</v>
          </cell>
          <cell r="B543">
            <v>8863325</v>
          </cell>
          <cell r="C543" t="str">
            <v>Platt Church of England Voluntary Aided Primary School</v>
          </cell>
          <cell r="D543" t="str">
            <v>South East</v>
          </cell>
          <cell r="E543" t="str">
            <v>South East</v>
          </cell>
          <cell r="F543" t="str">
            <v>Kent</v>
          </cell>
          <cell r="G543" t="str">
            <v>Tonbridge and Malling</v>
          </cell>
          <cell r="H543" t="str">
            <v>TN15 8JY</v>
          </cell>
          <cell r="I543" t="str">
            <v>Voluntary Aided School</v>
          </cell>
          <cell r="J543" t="str">
            <v>Primary</v>
          </cell>
          <cell r="K543" t="str">
            <v>Does not have a sixth form</v>
          </cell>
          <cell r="L543">
            <v>10006376</v>
          </cell>
          <cell r="M543">
            <v>42298</v>
          </cell>
          <cell r="N543">
            <v>42299</v>
          </cell>
          <cell r="O543" t="str">
            <v>Requires Improvement S5 Reinspection Visit 1</v>
          </cell>
          <cell r="P543" t="str">
            <v>Schools - S5</v>
          </cell>
          <cell r="Q543" t="str">
            <v>NULL</v>
          </cell>
          <cell r="R543">
            <v>2</v>
          </cell>
          <cell r="S543" t="str">
            <v>NULL</v>
          </cell>
          <cell r="T543">
            <v>2</v>
          </cell>
          <cell r="U543">
            <v>2</v>
          </cell>
          <cell r="V543">
            <v>2</v>
          </cell>
          <cell r="W543">
            <v>2</v>
          </cell>
          <cell r="X543" t="str">
            <v>Yes</v>
          </cell>
          <cell r="Y543">
            <v>2</v>
          </cell>
          <cell r="Z543" t="str">
            <v>NULL</v>
          </cell>
          <cell r="AB543">
            <v>109</v>
          </cell>
          <cell r="AD543">
            <v>3</v>
          </cell>
          <cell r="AE543" t="str">
            <v>NULL</v>
          </cell>
          <cell r="AF543">
            <v>3</v>
          </cell>
          <cell r="AG543">
            <v>3</v>
          </cell>
          <cell r="AH543" t="str">
            <v>NULL</v>
          </cell>
          <cell r="AI543">
            <v>3</v>
          </cell>
          <cell r="AJ543" t="str">
            <v>NULL</v>
          </cell>
          <cell r="AK543" t="str">
            <v>NULL</v>
          </cell>
          <cell r="AL543" t="str">
            <v>NULL</v>
          </cell>
        </row>
        <row r="544">
          <cell r="A544">
            <v>118745</v>
          </cell>
          <cell r="B544">
            <v>8863351</v>
          </cell>
          <cell r="C544" t="str">
            <v>Cartwright and Kelsey Church of England Primary School</v>
          </cell>
          <cell r="D544" t="str">
            <v>South East</v>
          </cell>
          <cell r="E544" t="str">
            <v>South East</v>
          </cell>
          <cell r="F544" t="str">
            <v>Kent</v>
          </cell>
          <cell r="G544" t="str">
            <v>South Thanet</v>
          </cell>
          <cell r="H544" t="str">
            <v>CT3 2JD</v>
          </cell>
          <cell r="I544" t="str">
            <v>Voluntary Aided School</v>
          </cell>
          <cell r="J544" t="str">
            <v>Primary</v>
          </cell>
          <cell r="K544" t="str">
            <v>Does not have a sixth form</v>
          </cell>
          <cell r="L544">
            <v>10007309</v>
          </cell>
          <cell r="M544">
            <v>42291</v>
          </cell>
          <cell r="N544">
            <v>42291</v>
          </cell>
          <cell r="O544" t="str">
            <v>Requires Improvement monitoring Visit 1</v>
          </cell>
          <cell r="P544" t="str">
            <v>Schools - S8</v>
          </cell>
          <cell r="Q544" t="str">
            <v>NULL</v>
          </cell>
          <cell r="R544" t="str">
            <v>NULL</v>
          </cell>
          <cell r="S544" t="str">
            <v>NULL</v>
          </cell>
          <cell r="T544" t="str">
            <v>NULL</v>
          </cell>
          <cell r="U544" t="str">
            <v>NULL</v>
          </cell>
          <cell r="V544" t="str">
            <v>NULL</v>
          </cell>
          <cell r="W544" t="str">
            <v>NULL</v>
          </cell>
          <cell r="X544" t="str">
            <v>NULL</v>
          </cell>
          <cell r="Y544" t="str">
            <v>NULL</v>
          </cell>
          <cell r="Z544" t="str">
            <v>NULL</v>
          </cell>
          <cell r="AB544">
            <v>217</v>
          </cell>
          <cell r="AD544">
            <v>3</v>
          </cell>
          <cell r="AE544" t="str">
            <v>NULL</v>
          </cell>
          <cell r="AF544">
            <v>3</v>
          </cell>
          <cell r="AG544">
            <v>3</v>
          </cell>
          <cell r="AH544" t="str">
            <v>NULL</v>
          </cell>
          <cell r="AI544">
            <v>3</v>
          </cell>
          <cell r="AJ544" t="str">
            <v>NULL</v>
          </cell>
          <cell r="AK544">
            <v>2</v>
          </cell>
          <cell r="AL544">
            <v>9</v>
          </cell>
        </row>
        <row r="545">
          <cell r="A545">
            <v>118754</v>
          </cell>
          <cell r="B545">
            <v>8863373</v>
          </cell>
          <cell r="C545" t="str">
            <v>St Mary's Church of England Voluntary Aided Primary School</v>
          </cell>
          <cell r="D545" t="str">
            <v>South East</v>
          </cell>
          <cell r="E545" t="str">
            <v>South East</v>
          </cell>
          <cell r="F545" t="str">
            <v>Kent</v>
          </cell>
          <cell r="G545" t="str">
            <v>Sevenoaks</v>
          </cell>
          <cell r="H545" t="str">
            <v>BR8 7BU</v>
          </cell>
          <cell r="I545" t="str">
            <v>Voluntary Aided School</v>
          </cell>
          <cell r="J545" t="str">
            <v>Primary</v>
          </cell>
          <cell r="K545" t="str">
            <v>Does not have a sixth form</v>
          </cell>
          <cell r="L545">
            <v>10005889</v>
          </cell>
          <cell r="M545">
            <v>42291</v>
          </cell>
          <cell r="N545">
            <v>42291</v>
          </cell>
          <cell r="O545" t="str">
            <v>Requires Improvement monitoring Visit 1</v>
          </cell>
          <cell r="P545" t="str">
            <v>Schools - S8</v>
          </cell>
          <cell r="Q545" t="str">
            <v>NULL</v>
          </cell>
          <cell r="R545" t="str">
            <v>NULL</v>
          </cell>
          <cell r="S545" t="str">
            <v>NULL</v>
          </cell>
          <cell r="T545" t="str">
            <v>NULL</v>
          </cell>
          <cell r="U545" t="str">
            <v>NULL</v>
          </cell>
          <cell r="V545" t="str">
            <v>NULL</v>
          </cell>
          <cell r="W545" t="str">
            <v>NULL</v>
          </cell>
          <cell r="X545" t="str">
            <v>NULL</v>
          </cell>
          <cell r="Y545" t="str">
            <v>NULL</v>
          </cell>
          <cell r="Z545" t="str">
            <v>NULL</v>
          </cell>
          <cell r="AB545">
            <v>228</v>
          </cell>
          <cell r="AD545">
            <v>3</v>
          </cell>
          <cell r="AE545" t="str">
            <v>NULL</v>
          </cell>
          <cell r="AF545">
            <v>3</v>
          </cell>
          <cell r="AG545">
            <v>3</v>
          </cell>
          <cell r="AH545" t="str">
            <v>NULL</v>
          </cell>
          <cell r="AI545">
            <v>3</v>
          </cell>
          <cell r="AJ545" t="str">
            <v>NULL</v>
          </cell>
          <cell r="AK545">
            <v>2</v>
          </cell>
          <cell r="AL545">
            <v>9</v>
          </cell>
        </row>
        <row r="546">
          <cell r="A546">
            <v>118757</v>
          </cell>
          <cell r="B546">
            <v>8863713</v>
          </cell>
          <cell r="C546" t="str">
            <v>St Edward's Catholic Primary School</v>
          </cell>
          <cell r="D546" t="str">
            <v>South East</v>
          </cell>
          <cell r="E546" t="str">
            <v>South East</v>
          </cell>
          <cell r="F546" t="str">
            <v>Kent</v>
          </cell>
          <cell r="G546" t="str">
            <v>Sittingbourne and Sheppey</v>
          </cell>
          <cell r="H546" t="str">
            <v>ME12 1BW</v>
          </cell>
          <cell r="I546" t="str">
            <v>Voluntary Aided School</v>
          </cell>
          <cell r="J546" t="str">
            <v>Primary</v>
          </cell>
          <cell r="K546" t="str">
            <v>Does not have a sixth form</v>
          </cell>
          <cell r="L546">
            <v>10007341</v>
          </cell>
          <cell r="M546">
            <v>42353</v>
          </cell>
          <cell r="N546">
            <v>42353</v>
          </cell>
          <cell r="O546" t="str">
            <v>Requires Improvement monitoring Visit 1</v>
          </cell>
          <cell r="P546" t="str">
            <v>Schools - S8</v>
          </cell>
          <cell r="Q546" t="str">
            <v>NULL</v>
          </cell>
          <cell r="R546" t="str">
            <v>NULL</v>
          </cell>
          <cell r="S546" t="str">
            <v>NULL</v>
          </cell>
          <cell r="T546" t="str">
            <v>NULL</v>
          </cell>
          <cell r="U546" t="str">
            <v>NULL</v>
          </cell>
          <cell r="V546" t="str">
            <v>NULL</v>
          </cell>
          <cell r="W546" t="str">
            <v>NULL</v>
          </cell>
          <cell r="X546" t="str">
            <v>NULL</v>
          </cell>
          <cell r="Y546" t="str">
            <v>NULL</v>
          </cell>
          <cell r="Z546" t="str">
            <v>NULL</v>
          </cell>
          <cell r="AB546">
            <v>205</v>
          </cell>
          <cell r="AD546">
            <v>3</v>
          </cell>
          <cell r="AE546" t="str">
            <v>NULL</v>
          </cell>
          <cell r="AF546">
            <v>3</v>
          </cell>
          <cell r="AG546">
            <v>3</v>
          </cell>
          <cell r="AH546" t="str">
            <v>NULL</v>
          </cell>
          <cell r="AI546">
            <v>3</v>
          </cell>
          <cell r="AJ546" t="str">
            <v>NULL</v>
          </cell>
          <cell r="AK546">
            <v>3</v>
          </cell>
          <cell r="AL546">
            <v>9</v>
          </cell>
        </row>
        <row r="547">
          <cell r="A547">
            <v>118765</v>
          </cell>
          <cell r="B547">
            <v>8863728</v>
          </cell>
          <cell r="C547" t="str">
            <v>St Anselm's Catholic Primary School</v>
          </cell>
          <cell r="D547" t="str">
            <v>South East</v>
          </cell>
          <cell r="E547" t="str">
            <v>South East</v>
          </cell>
          <cell r="F547" t="str">
            <v>Kent</v>
          </cell>
          <cell r="G547" t="str">
            <v>Dartford</v>
          </cell>
          <cell r="H547" t="str">
            <v>DA1 5EA</v>
          </cell>
          <cell r="I547" t="str">
            <v>Voluntary Aided School</v>
          </cell>
          <cell r="J547" t="str">
            <v>Primary</v>
          </cell>
          <cell r="K547" t="str">
            <v>Does not have a sixth form</v>
          </cell>
          <cell r="L547">
            <v>10001200</v>
          </cell>
          <cell r="M547">
            <v>42346</v>
          </cell>
          <cell r="N547">
            <v>42346</v>
          </cell>
          <cell r="O547" t="str">
            <v>Maintained Academy and School Short inspection</v>
          </cell>
          <cell r="P547" t="str">
            <v>Schools - Short inspection</v>
          </cell>
          <cell r="Q547" t="str">
            <v>NULL</v>
          </cell>
          <cell r="R547" t="str">
            <v>NULL</v>
          </cell>
          <cell r="S547" t="str">
            <v>NULL</v>
          </cell>
          <cell r="T547" t="str">
            <v>NULL</v>
          </cell>
          <cell r="U547" t="str">
            <v>NULL</v>
          </cell>
          <cell r="V547" t="str">
            <v>NULL</v>
          </cell>
          <cell r="W547" t="str">
            <v>NULL</v>
          </cell>
          <cell r="X547" t="str">
            <v>Yes</v>
          </cell>
          <cell r="Y547" t="str">
            <v>NULL</v>
          </cell>
          <cell r="Z547" t="str">
            <v>NULL</v>
          </cell>
          <cell r="AB547">
            <v>212</v>
          </cell>
          <cell r="AD547">
            <v>2</v>
          </cell>
          <cell r="AE547" t="str">
            <v>NULL</v>
          </cell>
          <cell r="AF547">
            <v>2</v>
          </cell>
          <cell r="AG547">
            <v>2</v>
          </cell>
          <cell r="AH547" t="str">
            <v>NULL</v>
          </cell>
          <cell r="AI547">
            <v>2</v>
          </cell>
          <cell r="AJ547" t="str">
            <v>NULL</v>
          </cell>
          <cell r="AK547">
            <v>2</v>
          </cell>
          <cell r="AL547">
            <v>9</v>
          </cell>
        </row>
        <row r="548">
          <cell r="A548">
            <v>118781</v>
          </cell>
          <cell r="B548">
            <v>8863754</v>
          </cell>
          <cell r="C548" t="str">
            <v>St Augustine's Catholic Primary School</v>
          </cell>
          <cell r="D548" t="str">
            <v>South East</v>
          </cell>
          <cell r="E548" t="str">
            <v>South East</v>
          </cell>
          <cell r="F548" t="str">
            <v>Kent</v>
          </cell>
          <cell r="G548" t="str">
            <v>Tunbridge Wells</v>
          </cell>
          <cell r="H548" t="str">
            <v>TN4 9AL</v>
          </cell>
          <cell r="I548" t="str">
            <v>Voluntary Aided School</v>
          </cell>
          <cell r="J548" t="str">
            <v>Primary</v>
          </cell>
          <cell r="K548" t="str">
            <v>Does not have a sixth form</v>
          </cell>
          <cell r="L548">
            <v>10005777</v>
          </cell>
          <cell r="M548">
            <v>42320</v>
          </cell>
          <cell r="N548">
            <v>42321</v>
          </cell>
          <cell r="O548" t="str">
            <v>Requires Improvement S5 Reinspection Visit 1</v>
          </cell>
          <cell r="P548" t="str">
            <v>Schools - S5</v>
          </cell>
          <cell r="Q548" t="str">
            <v>NULL</v>
          </cell>
          <cell r="R548">
            <v>2</v>
          </cell>
          <cell r="S548" t="str">
            <v>NULL</v>
          </cell>
          <cell r="T548">
            <v>2</v>
          </cell>
          <cell r="U548">
            <v>2</v>
          </cell>
          <cell r="V548">
            <v>1</v>
          </cell>
          <cell r="W548">
            <v>2</v>
          </cell>
          <cell r="X548" t="str">
            <v>Yes</v>
          </cell>
          <cell r="Y548">
            <v>2</v>
          </cell>
          <cell r="Z548" t="str">
            <v>NULL</v>
          </cell>
          <cell r="AB548">
            <v>312</v>
          </cell>
          <cell r="AD548">
            <v>3</v>
          </cell>
          <cell r="AE548" t="str">
            <v>NULL</v>
          </cell>
          <cell r="AF548">
            <v>3</v>
          </cell>
          <cell r="AG548">
            <v>3</v>
          </cell>
          <cell r="AH548" t="str">
            <v>NULL</v>
          </cell>
          <cell r="AI548">
            <v>3</v>
          </cell>
          <cell r="AJ548" t="str">
            <v>NULL</v>
          </cell>
          <cell r="AK548" t="str">
            <v>NULL</v>
          </cell>
          <cell r="AL548" t="str">
            <v>NULL</v>
          </cell>
        </row>
        <row r="549">
          <cell r="A549">
            <v>118793</v>
          </cell>
          <cell r="B549">
            <v>8864059</v>
          </cell>
          <cell r="C549" t="str">
            <v>Swadelands School</v>
          </cell>
          <cell r="D549" t="str">
            <v>South East</v>
          </cell>
          <cell r="E549" t="str">
            <v>South East</v>
          </cell>
          <cell r="F549" t="str">
            <v>Kent</v>
          </cell>
          <cell r="G549" t="str">
            <v>Faversham and Mid Kent</v>
          </cell>
          <cell r="H549" t="str">
            <v>ME17 2LL</v>
          </cell>
          <cell r="I549" t="str">
            <v>Community School</v>
          </cell>
          <cell r="J549" t="str">
            <v>Secondary</v>
          </cell>
          <cell r="K549" t="str">
            <v>Has a sixth form</v>
          </cell>
          <cell r="L549">
            <v>10000553</v>
          </cell>
          <cell r="M549">
            <v>42347</v>
          </cell>
          <cell r="N549">
            <v>42348</v>
          </cell>
          <cell r="O549" t="str">
            <v>Maintained Academy and School Short inspection</v>
          </cell>
          <cell r="P549" t="str">
            <v>Schools - S5</v>
          </cell>
          <cell r="Q549" t="str">
            <v>NULL</v>
          </cell>
          <cell r="R549">
            <v>4</v>
          </cell>
          <cell r="S549" t="str">
            <v>SM</v>
          </cell>
          <cell r="T549">
            <v>4</v>
          </cell>
          <cell r="U549">
            <v>4</v>
          </cell>
          <cell r="V549">
            <v>4</v>
          </cell>
          <cell r="W549">
            <v>4</v>
          </cell>
          <cell r="X549" t="str">
            <v>Yes</v>
          </cell>
          <cell r="Y549" t="str">
            <v>NULL</v>
          </cell>
          <cell r="Z549">
            <v>3</v>
          </cell>
          <cell r="AB549">
            <v>636</v>
          </cell>
          <cell r="AD549">
            <v>2</v>
          </cell>
          <cell r="AE549" t="str">
            <v>NULL</v>
          </cell>
          <cell r="AF549">
            <v>2</v>
          </cell>
          <cell r="AG549">
            <v>2</v>
          </cell>
          <cell r="AH549" t="str">
            <v>NULL</v>
          </cell>
          <cell r="AI549">
            <v>2</v>
          </cell>
          <cell r="AJ549" t="str">
            <v>NULL</v>
          </cell>
          <cell r="AK549" t="str">
            <v>NULL</v>
          </cell>
          <cell r="AL549" t="str">
            <v>NULL</v>
          </cell>
        </row>
        <row r="550">
          <cell r="A550">
            <v>118910</v>
          </cell>
          <cell r="B550">
            <v>8865438</v>
          </cell>
          <cell r="C550" t="str">
            <v>The Charles Dickens School</v>
          </cell>
          <cell r="D550" t="str">
            <v>South East</v>
          </cell>
          <cell r="E550" t="str">
            <v>South East</v>
          </cell>
          <cell r="F550" t="str">
            <v>Kent</v>
          </cell>
          <cell r="G550" t="str">
            <v>South Thanet</v>
          </cell>
          <cell r="H550" t="str">
            <v>CT10 2RL</v>
          </cell>
          <cell r="I550" t="str">
            <v>Foundation School</v>
          </cell>
          <cell r="J550" t="str">
            <v>Secondary</v>
          </cell>
          <cell r="K550" t="str">
            <v>Has a sixth form</v>
          </cell>
          <cell r="L550">
            <v>10005271</v>
          </cell>
          <cell r="M550">
            <v>42340</v>
          </cell>
          <cell r="N550">
            <v>42341</v>
          </cell>
          <cell r="O550" t="str">
            <v>Schools into Special Measures Visit 4</v>
          </cell>
          <cell r="P550" t="str">
            <v>Schools - S8</v>
          </cell>
          <cell r="Q550" t="str">
            <v>NULL</v>
          </cell>
          <cell r="R550" t="str">
            <v>NULL</v>
          </cell>
          <cell r="S550" t="str">
            <v>NULL</v>
          </cell>
          <cell r="T550" t="str">
            <v>NULL</v>
          </cell>
          <cell r="U550" t="str">
            <v>NULL</v>
          </cell>
          <cell r="V550" t="str">
            <v>NULL</v>
          </cell>
          <cell r="W550" t="str">
            <v>NULL</v>
          </cell>
          <cell r="X550" t="str">
            <v>NULL</v>
          </cell>
          <cell r="Y550" t="str">
            <v>NULL</v>
          </cell>
          <cell r="Z550" t="str">
            <v>NULL</v>
          </cell>
          <cell r="AB550">
            <v>1183</v>
          </cell>
          <cell r="AD550">
            <v>4</v>
          </cell>
          <cell r="AE550" t="str">
            <v>NULL</v>
          </cell>
          <cell r="AF550">
            <v>4</v>
          </cell>
          <cell r="AG550">
            <v>4</v>
          </cell>
          <cell r="AH550" t="str">
            <v>NULL</v>
          </cell>
          <cell r="AI550">
            <v>4</v>
          </cell>
          <cell r="AJ550" t="str">
            <v>NULL</v>
          </cell>
          <cell r="AK550">
            <v>9</v>
          </cell>
          <cell r="AL550">
            <v>4</v>
          </cell>
        </row>
        <row r="551">
          <cell r="A551">
            <v>119127</v>
          </cell>
          <cell r="B551">
            <v>8892015</v>
          </cell>
          <cell r="C551" t="str">
            <v>Roe Lee Park Primary School</v>
          </cell>
          <cell r="D551" t="str">
            <v>North West</v>
          </cell>
          <cell r="E551" t="str">
            <v>North West</v>
          </cell>
          <cell r="F551" t="str">
            <v>Blackburn with Darwen</v>
          </cell>
          <cell r="G551" t="str">
            <v>Blackburn</v>
          </cell>
          <cell r="H551" t="str">
            <v>BB1 9RP</v>
          </cell>
          <cell r="I551" t="str">
            <v>Community School</v>
          </cell>
          <cell r="J551" t="str">
            <v>Primary</v>
          </cell>
          <cell r="K551" t="str">
            <v>Does not have a sixth form</v>
          </cell>
          <cell r="L551">
            <v>10002593</v>
          </cell>
          <cell r="M551">
            <v>42311</v>
          </cell>
          <cell r="N551">
            <v>42312</v>
          </cell>
          <cell r="O551" t="str">
            <v>S8 No Formal Designation Visit</v>
          </cell>
          <cell r="P551" t="str">
            <v>Schools - S5</v>
          </cell>
          <cell r="Q551" t="str">
            <v>NULL</v>
          </cell>
          <cell r="R551">
            <v>3</v>
          </cell>
          <cell r="S551" t="str">
            <v>NULL</v>
          </cell>
          <cell r="T551">
            <v>3</v>
          </cell>
          <cell r="U551">
            <v>3</v>
          </cell>
          <cell r="V551">
            <v>2</v>
          </cell>
          <cell r="W551">
            <v>3</v>
          </cell>
          <cell r="X551" t="str">
            <v>Yes</v>
          </cell>
          <cell r="Y551">
            <v>3</v>
          </cell>
          <cell r="Z551" t="str">
            <v>NULL</v>
          </cell>
          <cell r="AB551">
            <v>415</v>
          </cell>
          <cell r="AD551">
            <v>1</v>
          </cell>
          <cell r="AE551" t="str">
            <v>NULL</v>
          </cell>
          <cell r="AF551">
            <v>1</v>
          </cell>
          <cell r="AG551">
            <v>1</v>
          </cell>
          <cell r="AH551" t="str">
            <v>NULL</v>
          </cell>
          <cell r="AI551">
            <v>1</v>
          </cell>
          <cell r="AJ551" t="str">
            <v>NULL</v>
          </cell>
          <cell r="AK551">
            <v>8</v>
          </cell>
          <cell r="AL551" t="str">
            <v>NULL</v>
          </cell>
        </row>
        <row r="552">
          <cell r="A552">
            <v>119234</v>
          </cell>
          <cell r="B552">
            <v>8882193</v>
          </cell>
          <cell r="C552" t="str">
            <v>Holme Slack Community Primary School</v>
          </cell>
          <cell r="D552" t="str">
            <v>North West</v>
          </cell>
          <cell r="E552" t="str">
            <v>North West</v>
          </cell>
          <cell r="F552" t="str">
            <v>Lancashire</v>
          </cell>
          <cell r="G552" t="str">
            <v>Preston</v>
          </cell>
          <cell r="H552" t="str">
            <v>PR1 6HP</v>
          </cell>
          <cell r="I552" t="str">
            <v>Community School</v>
          </cell>
          <cell r="J552" t="str">
            <v>Primary</v>
          </cell>
          <cell r="K552" t="str">
            <v>Does not have a sixth form</v>
          </cell>
          <cell r="L552">
            <v>10002250</v>
          </cell>
          <cell r="M552">
            <v>42332</v>
          </cell>
          <cell r="N552">
            <v>42333</v>
          </cell>
          <cell r="O552" t="str">
            <v>Requires Improvement S5 Reinspection Visit 1</v>
          </cell>
          <cell r="P552" t="str">
            <v>Schools - S5</v>
          </cell>
          <cell r="Q552" t="str">
            <v>NULL</v>
          </cell>
          <cell r="R552">
            <v>2</v>
          </cell>
          <cell r="S552" t="str">
            <v>NULL</v>
          </cell>
          <cell r="T552">
            <v>2</v>
          </cell>
          <cell r="U552">
            <v>2</v>
          </cell>
          <cell r="V552">
            <v>2</v>
          </cell>
          <cell r="W552">
            <v>2</v>
          </cell>
          <cell r="X552" t="str">
            <v>Yes</v>
          </cell>
          <cell r="Y552">
            <v>2</v>
          </cell>
          <cell r="Z552" t="str">
            <v>NULL</v>
          </cell>
          <cell r="AB552">
            <v>176</v>
          </cell>
          <cell r="AD552">
            <v>3</v>
          </cell>
          <cell r="AE552" t="str">
            <v>NULL</v>
          </cell>
          <cell r="AF552">
            <v>3</v>
          </cell>
          <cell r="AG552">
            <v>3</v>
          </cell>
          <cell r="AH552" t="str">
            <v>NULL</v>
          </cell>
          <cell r="AI552">
            <v>3</v>
          </cell>
          <cell r="AJ552" t="str">
            <v>NULL</v>
          </cell>
          <cell r="AK552" t="str">
            <v>NULL</v>
          </cell>
          <cell r="AL552" t="str">
            <v>NULL</v>
          </cell>
        </row>
        <row r="553">
          <cell r="A553">
            <v>119239</v>
          </cell>
          <cell r="B553">
            <v>8882200</v>
          </cell>
          <cell r="C553" t="str">
            <v>Ingol Community Primary School</v>
          </cell>
          <cell r="D553" t="str">
            <v>North West</v>
          </cell>
          <cell r="E553" t="str">
            <v>North West</v>
          </cell>
          <cell r="F553" t="str">
            <v>Lancashire</v>
          </cell>
          <cell r="G553" t="str">
            <v>Preston</v>
          </cell>
          <cell r="H553" t="str">
            <v>PR2 3YP</v>
          </cell>
          <cell r="I553" t="str">
            <v>Community School</v>
          </cell>
          <cell r="J553" t="str">
            <v>Primary</v>
          </cell>
          <cell r="K553" t="str">
            <v>Does not have a sixth form</v>
          </cell>
          <cell r="L553">
            <v>10002233</v>
          </cell>
          <cell r="M553">
            <v>42340</v>
          </cell>
          <cell r="N553">
            <v>42341</v>
          </cell>
          <cell r="O553" t="str">
            <v>Requires Improvement S5 Reinspection Visit 1</v>
          </cell>
          <cell r="P553" t="str">
            <v>Schools - S5</v>
          </cell>
          <cell r="Q553" t="str">
            <v>NULL</v>
          </cell>
          <cell r="R553">
            <v>2</v>
          </cell>
          <cell r="S553" t="str">
            <v>NULL</v>
          </cell>
          <cell r="T553">
            <v>2</v>
          </cell>
          <cell r="U553">
            <v>2</v>
          </cell>
          <cell r="V553">
            <v>2</v>
          </cell>
          <cell r="W553">
            <v>2</v>
          </cell>
          <cell r="X553" t="str">
            <v>Yes</v>
          </cell>
          <cell r="Y553">
            <v>2</v>
          </cell>
          <cell r="Z553" t="str">
            <v>NULL</v>
          </cell>
          <cell r="AB553">
            <v>99</v>
          </cell>
          <cell r="AD553">
            <v>3</v>
          </cell>
          <cell r="AE553" t="str">
            <v>NULL</v>
          </cell>
          <cell r="AF553">
            <v>3</v>
          </cell>
          <cell r="AG553">
            <v>3</v>
          </cell>
          <cell r="AH553" t="str">
            <v>NULL</v>
          </cell>
          <cell r="AI553">
            <v>3</v>
          </cell>
          <cell r="AJ553" t="str">
            <v>NULL</v>
          </cell>
          <cell r="AK553" t="str">
            <v>NULL</v>
          </cell>
          <cell r="AL553" t="str">
            <v>NULL</v>
          </cell>
        </row>
        <row r="554">
          <cell r="A554">
            <v>119280</v>
          </cell>
          <cell r="B554">
            <v>8882409</v>
          </cell>
          <cell r="C554" t="str">
            <v>Rawtenstall Balladen Community Primary School</v>
          </cell>
          <cell r="D554" t="str">
            <v>North West</v>
          </cell>
          <cell r="E554" t="str">
            <v>North West</v>
          </cell>
          <cell r="F554" t="str">
            <v>Lancashire</v>
          </cell>
          <cell r="G554" t="str">
            <v>Rossendale and Darwen</v>
          </cell>
          <cell r="H554" t="str">
            <v>BB4 6DX</v>
          </cell>
          <cell r="I554" t="str">
            <v>Community School</v>
          </cell>
          <cell r="J554" t="str">
            <v>Primary</v>
          </cell>
          <cell r="K554" t="str">
            <v>Does not have a sixth form</v>
          </cell>
          <cell r="L554">
            <v>10006388</v>
          </cell>
          <cell r="M554">
            <v>42311</v>
          </cell>
          <cell r="N554">
            <v>42311</v>
          </cell>
          <cell r="O554" t="str">
            <v>S8 No Formal Designation Visit</v>
          </cell>
          <cell r="P554" t="str">
            <v>Schools - S8</v>
          </cell>
          <cell r="Q554" t="str">
            <v>NULL</v>
          </cell>
          <cell r="R554" t="str">
            <v>NULL</v>
          </cell>
          <cell r="S554" t="str">
            <v>NULL</v>
          </cell>
          <cell r="T554" t="str">
            <v>NULL</v>
          </cell>
          <cell r="U554" t="str">
            <v>NULL</v>
          </cell>
          <cell r="V554" t="str">
            <v>NULL</v>
          </cell>
          <cell r="W554" t="str">
            <v>NULL</v>
          </cell>
          <cell r="X554" t="str">
            <v>Met</v>
          </cell>
          <cell r="Y554" t="str">
            <v>NULL</v>
          </cell>
          <cell r="Z554" t="str">
            <v>NULL</v>
          </cell>
          <cell r="AB554">
            <v>208</v>
          </cell>
          <cell r="AD554">
            <v>1</v>
          </cell>
          <cell r="AE554" t="str">
            <v>NULL</v>
          </cell>
          <cell r="AF554">
            <v>1</v>
          </cell>
          <cell r="AG554">
            <v>1</v>
          </cell>
          <cell r="AH554" t="str">
            <v>NULL</v>
          </cell>
          <cell r="AI554">
            <v>1</v>
          </cell>
          <cell r="AJ554" t="str">
            <v>NULL</v>
          </cell>
          <cell r="AK554">
            <v>8</v>
          </cell>
          <cell r="AL554" t="str">
            <v>NULL</v>
          </cell>
        </row>
        <row r="555">
          <cell r="A555">
            <v>119294</v>
          </cell>
          <cell r="B555">
            <v>8892515</v>
          </cell>
          <cell r="C555" t="str">
            <v>Avondale Primary School</v>
          </cell>
          <cell r="D555" t="str">
            <v>North West</v>
          </cell>
          <cell r="E555" t="str">
            <v>North West</v>
          </cell>
          <cell r="F555" t="str">
            <v>Blackburn with Darwen</v>
          </cell>
          <cell r="G555" t="str">
            <v>Rossendale and Darwen</v>
          </cell>
          <cell r="H555" t="str">
            <v>BB3 1NN</v>
          </cell>
          <cell r="I555" t="str">
            <v>Community School</v>
          </cell>
          <cell r="J555" t="str">
            <v>Primary</v>
          </cell>
          <cell r="K555" t="str">
            <v>Does not have a sixth form</v>
          </cell>
          <cell r="L555">
            <v>10000851</v>
          </cell>
          <cell r="M555">
            <v>42318</v>
          </cell>
          <cell r="N555">
            <v>42319</v>
          </cell>
          <cell r="O555" t="str">
            <v>Maintained Academy and School Short inspection</v>
          </cell>
          <cell r="P555" t="str">
            <v>Schools - S5</v>
          </cell>
          <cell r="Q555" t="str">
            <v>NULL</v>
          </cell>
          <cell r="R555">
            <v>3</v>
          </cell>
          <cell r="S555" t="str">
            <v>NULL</v>
          </cell>
          <cell r="T555">
            <v>3</v>
          </cell>
          <cell r="U555">
            <v>3</v>
          </cell>
          <cell r="V555">
            <v>2</v>
          </cell>
          <cell r="W555">
            <v>3</v>
          </cell>
          <cell r="X555" t="str">
            <v>Yes</v>
          </cell>
          <cell r="Y555">
            <v>2</v>
          </cell>
          <cell r="Z555" t="str">
            <v>NULL</v>
          </cell>
          <cell r="AB555">
            <v>410</v>
          </cell>
          <cell r="AD555">
            <v>2</v>
          </cell>
          <cell r="AE555" t="str">
            <v>NULL</v>
          </cell>
          <cell r="AF555">
            <v>2</v>
          </cell>
          <cell r="AG555">
            <v>2</v>
          </cell>
          <cell r="AH555" t="str">
            <v>NULL</v>
          </cell>
          <cell r="AI555">
            <v>2</v>
          </cell>
          <cell r="AJ555" t="str">
            <v>NULL</v>
          </cell>
          <cell r="AK555">
            <v>8</v>
          </cell>
          <cell r="AL555" t="str">
            <v>NULL</v>
          </cell>
        </row>
        <row r="556">
          <cell r="A556">
            <v>119332</v>
          </cell>
          <cell r="B556">
            <v>8882703</v>
          </cell>
          <cell r="C556" t="str">
            <v>Pool House Community Primary School</v>
          </cell>
          <cell r="D556" t="str">
            <v>North West</v>
          </cell>
          <cell r="E556" t="str">
            <v>North West</v>
          </cell>
          <cell r="F556" t="str">
            <v>Lancashire</v>
          </cell>
          <cell r="G556" t="str">
            <v>Preston</v>
          </cell>
          <cell r="H556" t="str">
            <v>PR2 7BX</v>
          </cell>
          <cell r="I556" t="str">
            <v>Community School</v>
          </cell>
          <cell r="J556" t="str">
            <v>Primary</v>
          </cell>
          <cell r="K556" t="str">
            <v>Does not have a sixth form</v>
          </cell>
          <cell r="L556">
            <v>10009027</v>
          </cell>
          <cell r="M556">
            <v>42333</v>
          </cell>
          <cell r="N556">
            <v>42334</v>
          </cell>
          <cell r="O556" t="str">
            <v>Section 8 Inspection due to Parental Complaint</v>
          </cell>
          <cell r="P556" t="str">
            <v>Schools - S8</v>
          </cell>
          <cell r="Q556" t="str">
            <v>NULL</v>
          </cell>
          <cell r="R556" t="str">
            <v>NULL</v>
          </cell>
          <cell r="S556" t="str">
            <v>NULL</v>
          </cell>
          <cell r="T556" t="str">
            <v>NULL</v>
          </cell>
          <cell r="U556" t="str">
            <v>NULL</v>
          </cell>
          <cell r="V556" t="str">
            <v>NULL</v>
          </cell>
          <cell r="W556" t="str">
            <v>NULL</v>
          </cell>
          <cell r="X556" t="str">
            <v>Met</v>
          </cell>
          <cell r="Y556" t="str">
            <v>NULL</v>
          </cell>
          <cell r="Z556" t="str">
            <v>NULL</v>
          </cell>
          <cell r="AB556">
            <v>152</v>
          </cell>
          <cell r="AD556">
            <v>2</v>
          </cell>
          <cell r="AE556" t="str">
            <v>NULL</v>
          </cell>
          <cell r="AF556">
            <v>2</v>
          </cell>
          <cell r="AG556">
            <v>2</v>
          </cell>
          <cell r="AH556" t="str">
            <v>NULL</v>
          </cell>
          <cell r="AI556">
            <v>2</v>
          </cell>
          <cell r="AJ556" t="str">
            <v>NULL</v>
          </cell>
          <cell r="AK556" t="str">
            <v>NULL</v>
          </cell>
          <cell r="AL556" t="str">
            <v>NULL</v>
          </cell>
        </row>
        <row r="557">
          <cell r="A557">
            <v>119341</v>
          </cell>
          <cell r="B557">
            <v>8882820</v>
          </cell>
          <cell r="C557" t="str">
            <v>Accrington Woodnook Primary School</v>
          </cell>
          <cell r="D557" t="str">
            <v>North West</v>
          </cell>
          <cell r="E557" t="str">
            <v>North West</v>
          </cell>
          <cell r="F557" t="str">
            <v>Lancashire</v>
          </cell>
          <cell r="G557" t="str">
            <v>Hyndburn</v>
          </cell>
          <cell r="H557" t="str">
            <v>BB5 2HS</v>
          </cell>
          <cell r="I557" t="str">
            <v>Community School</v>
          </cell>
          <cell r="J557" t="str">
            <v>Primary</v>
          </cell>
          <cell r="K557" t="str">
            <v>Does not have a sixth form</v>
          </cell>
          <cell r="L557">
            <v>10006999</v>
          </cell>
          <cell r="M557">
            <v>42291</v>
          </cell>
          <cell r="N557">
            <v>42292</v>
          </cell>
          <cell r="O557" t="str">
            <v>Requires Improvement S5 Reinspection Visit 1</v>
          </cell>
          <cell r="P557" t="str">
            <v>Schools - S5</v>
          </cell>
          <cell r="Q557" t="str">
            <v>NULL</v>
          </cell>
          <cell r="R557">
            <v>3</v>
          </cell>
          <cell r="S557" t="str">
            <v>NULL</v>
          </cell>
          <cell r="T557">
            <v>3</v>
          </cell>
          <cell r="U557">
            <v>3</v>
          </cell>
          <cell r="V557">
            <v>2</v>
          </cell>
          <cell r="W557">
            <v>3</v>
          </cell>
          <cell r="X557" t="str">
            <v>Yes</v>
          </cell>
          <cell r="Y557">
            <v>2</v>
          </cell>
          <cell r="Z557" t="str">
            <v>NULL</v>
          </cell>
          <cell r="AB557">
            <v>218</v>
          </cell>
          <cell r="AD557">
            <v>3</v>
          </cell>
          <cell r="AE557" t="str">
            <v>NULL</v>
          </cell>
          <cell r="AF557">
            <v>3</v>
          </cell>
          <cell r="AG557">
            <v>3</v>
          </cell>
          <cell r="AH557" t="str">
            <v>NULL</v>
          </cell>
          <cell r="AI557">
            <v>3</v>
          </cell>
          <cell r="AJ557" t="str">
            <v>NULL</v>
          </cell>
          <cell r="AK557" t="str">
            <v>NULL</v>
          </cell>
          <cell r="AL557" t="str">
            <v>NULL</v>
          </cell>
        </row>
        <row r="558">
          <cell r="A558">
            <v>119406</v>
          </cell>
          <cell r="B558">
            <v>8883179</v>
          </cell>
          <cell r="C558" t="str">
            <v>Trinity Church of England/Methodist School</v>
          </cell>
          <cell r="D558" t="str">
            <v>North West</v>
          </cell>
          <cell r="E558" t="str">
            <v>North West</v>
          </cell>
          <cell r="F558" t="str">
            <v>Lancashire</v>
          </cell>
          <cell r="G558" t="str">
            <v>West Lancashire</v>
          </cell>
          <cell r="H558" t="str">
            <v>WN8 8PW</v>
          </cell>
          <cell r="I558" t="str">
            <v>Voluntary Controlled School</v>
          </cell>
          <cell r="J558" t="str">
            <v>Primary</v>
          </cell>
          <cell r="K558" t="str">
            <v>Does not have a sixth form</v>
          </cell>
          <cell r="L558">
            <v>10002584</v>
          </cell>
          <cell r="M558">
            <v>42297</v>
          </cell>
          <cell r="N558">
            <v>42298</v>
          </cell>
          <cell r="O558" t="str">
            <v>S8 No Formal Designation Visit</v>
          </cell>
          <cell r="P558" t="str">
            <v>Schools - S5</v>
          </cell>
          <cell r="Q558" t="str">
            <v>NULL</v>
          </cell>
          <cell r="R558">
            <v>2</v>
          </cell>
          <cell r="S558" t="str">
            <v>NULL</v>
          </cell>
          <cell r="T558">
            <v>2</v>
          </cell>
          <cell r="U558">
            <v>2</v>
          </cell>
          <cell r="V558">
            <v>2</v>
          </cell>
          <cell r="W558">
            <v>2</v>
          </cell>
          <cell r="X558" t="str">
            <v>Yes</v>
          </cell>
          <cell r="Y558">
            <v>1</v>
          </cell>
          <cell r="Z558" t="str">
            <v>NULL</v>
          </cell>
          <cell r="AB558">
            <v>236</v>
          </cell>
          <cell r="AD558">
            <v>1</v>
          </cell>
          <cell r="AE558" t="str">
            <v>NULL</v>
          </cell>
          <cell r="AF558">
            <v>1</v>
          </cell>
          <cell r="AG558">
            <v>1</v>
          </cell>
          <cell r="AH558" t="str">
            <v>NULL</v>
          </cell>
          <cell r="AI558">
            <v>1</v>
          </cell>
          <cell r="AJ558" t="str">
            <v>NULL</v>
          </cell>
          <cell r="AK558">
            <v>2</v>
          </cell>
          <cell r="AL558">
            <v>9</v>
          </cell>
        </row>
        <row r="559">
          <cell r="A559">
            <v>119438</v>
          </cell>
          <cell r="B559">
            <v>8883331</v>
          </cell>
          <cell r="C559" t="str">
            <v>Nelson St Paul's Church of England Primary School</v>
          </cell>
          <cell r="D559" t="str">
            <v>North West</v>
          </cell>
          <cell r="E559" t="str">
            <v>North West</v>
          </cell>
          <cell r="F559" t="str">
            <v>Lancashire</v>
          </cell>
          <cell r="G559" t="str">
            <v>Pendle</v>
          </cell>
          <cell r="H559" t="str">
            <v>BB9 0PY</v>
          </cell>
          <cell r="I559" t="str">
            <v>Voluntary Aided School</v>
          </cell>
          <cell r="J559" t="str">
            <v>Primary</v>
          </cell>
          <cell r="K559" t="str">
            <v>Does not have a sixth form</v>
          </cell>
          <cell r="L559">
            <v>10002232</v>
          </cell>
          <cell r="M559">
            <v>42325</v>
          </cell>
          <cell r="N559">
            <v>42326</v>
          </cell>
          <cell r="O559" t="str">
            <v>Requires Improvement S5 Reinspection Visit 1</v>
          </cell>
          <cell r="P559" t="str">
            <v>Schools - S5</v>
          </cell>
          <cell r="Q559" t="str">
            <v>NULL</v>
          </cell>
          <cell r="R559">
            <v>2</v>
          </cell>
          <cell r="S559" t="str">
            <v>NULL</v>
          </cell>
          <cell r="T559">
            <v>2</v>
          </cell>
          <cell r="U559">
            <v>2</v>
          </cell>
          <cell r="V559">
            <v>2</v>
          </cell>
          <cell r="W559">
            <v>2</v>
          </cell>
          <cell r="X559" t="str">
            <v>Yes</v>
          </cell>
          <cell r="Y559">
            <v>2</v>
          </cell>
          <cell r="Z559" t="str">
            <v>NULL</v>
          </cell>
          <cell r="AB559">
            <v>296</v>
          </cell>
          <cell r="AD559">
            <v>3</v>
          </cell>
          <cell r="AE559" t="str">
            <v>NULL</v>
          </cell>
          <cell r="AF559">
            <v>3</v>
          </cell>
          <cell r="AG559">
            <v>3</v>
          </cell>
          <cell r="AH559" t="str">
            <v>NULL</v>
          </cell>
          <cell r="AI559">
            <v>3</v>
          </cell>
          <cell r="AJ559" t="str">
            <v>NULL</v>
          </cell>
          <cell r="AK559" t="str">
            <v>NULL</v>
          </cell>
          <cell r="AL559" t="str">
            <v>NULL</v>
          </cell>
        </row>
        <row r="560">
          <cell r="A560">
            <v>119441</v>
          </cell>
          <cell r="B560">
            <v>8883336</v>
          </cell>
          <cell r="C560" t="str">
            <v>Accrington Benjamin Hargreaves Voluntary Aided Church of England Primary School</v>
          </cell>
          <cell r="D560" t="str">
            <v>North West</v>
          </cell>
          <cell r="E560" t="str">
            <v>North West</v>
          </cell>
          <cell r="F560" t="str">
            <v>Lancashire</v>
          </cell>
          <cell r="G560" t="str">
            <v>Hyndburn</v>
          </cell>
          <cell r="H560" t="str">
            <v>BB5 2AQ</v>
          </cell>
          <cell r="I560" t="str">
            <v>Voluntary Aided School</v>
          </cell>
          <cell r="J560" t="str">
            <v>Primary</v>
          </cell>
          <cell r="K560" t="str">
            <v>Does not have a sixth form</v>
          </cell>
          <cell r="L560">
            <v>10002234</v>
          </cell>
          <cell r="M560">
            <v>42283</v>
          </cell>
          <cell r="N560">
            <v>42284</v>
          </cell>
          <cell r="O560" t="str">
            <v>Requires Improvement S5 Reinspection Visit 1</v>
          </cell>
          <cell r="P560" t="str">
            <v>Schools - S5</v>
          </cell>
          <cell r="Q560" t="str">
            <v>NULL</v>
          </cell>
          <cell r="R560">
            <v>2</v>
          </cell>
          <cell r="S560" t="str">
            <v>NULL</v>
          </cell>
          <cell r="T560">
            <v>2</v>
          </cell>
          <cell r="U560">
            <v>2</v>
          </cell>
          <cell r="V560">
            <v>2</v>
          </cell>
          <cell r="W560">
            <v>2</v>
          </cell>
          <cell r="X560" t="str">
            <v>Yes</v>
          </cell>
          <cell r="Y560">
            <v>2</v>
          </cell>
          <cell r="Z560" t="str">
            <v>NULL</v>
          </cell>
          <cell r="AB560">
            <v>159</v>
          </cell>
          <cell r="AD560">
            <v>3</v>
          </cell>
          <cell r="AE560" t="str">
            <v>NULL</v>
          </cell>
          <cell r="AF560">
            <v>3</v>
          </cell>
          <cell r="AG560">
            <v>3</v>
          </cell>
          <cell r="AH560" t="str">
            <v>NULL</v>
          </cell>
          <cell r="AI560">
            <v>3</v>
          </cell>
          <cell r="AJ560" t="str">
            <v>NULL</v>
          </cell>
          <cell r="AK560" t="str">
            <v>NULL</v>
          </cell>
          <cell r="AL560" t="str">
            <v>NULL</v>
          </cell>
        </row>
        <row r="561">
          <cell r="A561">
            <v>119468</v>
          </cell>
          <cell r="B561">
            <v>8883401</v>
          </cell>
          <cell r="C561" t="str">
            <v>Clayton-le-Woods Church of England Primary School</v>
          </cell>
          <cell r="D561" t="str">
            <v>North West</v>
          </cell>
          <cell r="E561" t="str">
            <v>North West</v>
          </cell>
          <cell r="F561" t="str">
            <v>Lancashire</v>
          </cell>
          <cell r="G561" t="str">
            <v>Chorley</v>
          </cell>
          <cell r="H561" t="str">
            <v>PR6 7EU</v>
          </cell>
          <cell r="I561" t="str">
            <v>Voluntary Aided School</v>
          </cell>
          <cell r="J561" t="str">
            <v>Primary</v>
          </cell>
          <cell r="K561" t="str">
            <v>Does not have a sixth form</v>
          </cell>
          <cell r="L561">
            <v>10002244</v>
          </cell>
          <cell r="M561">
            <v>42311</v>
          </cell>
          <cell r="N561">
            <v>42312</v>
          </cell>
          <cell r="O561" t="str">
            <v>Requires Improvement S5 Reinspection Visit 1</v>
          </cell>
          <cell r="P561" t="str">
            <v>Schools - S5</v>
          </cell>
          <cell r="Q561" t="str">
            <v>NULL</v>
          </cell>
          <cell r="R561">
            <v>2</v>
          </cell>
          <cell r="S561" t="str">
            <v>NULL</v>
          </cell>
          <cell r="T561">
            <v>2</v>
          </cell>
          <cell r="U561">
            <v>2</v>
          </cell>
          <cell r="V561">
            <v>2</v>
          </cell>
          <cell r="W561">
            <v>2</v>
          </cell>
          <cell r="X561" t="str">
            <v>Yes</v>
          </cell>
          <cell r="Y561">
            <v>3</v>
          </cell>
          <cell r="Z561" t="str">
            <v>NULL</v>
          </cell>
          <cell r="AB561">
            <v>180</v>
          </cell>
          <cell r="AD561">
            <v>3</v>
          </cell>
          <cell r="AE561" t="str">
            <v>NULL</v>
          </cell>
          <cell r="AF561">
            <v>3</v>
          </cell>
          <cell r="AG561">
            <v>3</v>
          </cell>
          <cell r="AH561" t="str">
            <v>NULL</v>
          </cell>
          <cell r="AI561">
            <v>3</v>
          </cell>
          <cell r="AJ561" t="str">
            <v>NULL</v>
          </cell>
          <cell r="AK561" t="str">
            <v>NULL</v>
          </cell>
          <cell r="AL561" t="str">
            <v>NULL</v>
          </cell>
        </row>
        <row r="562">
          <cell r="A562">
            <v>119477</v>
          </cell>
          <cell r="B562">
            <v>8883412</v>
          </cell>
          <cell r="C562" t="str">
            <v>Mawdesley St Peter's Church of England Primary School</v>
          </cell>
          <cell r="D562" t="str">
            <v>North West</v>
          </cell>
          <cell r="E562" t="str">
            <v>North West</v>
          </cell>
          <cell r="F562" t="str">
            <v>Lancashire</v>
          </cell>
          <cell r="G562" t="str">
            <v>South Ribble</v>
          </cell>
          <cell r="H562" t="str">
            <v>L40 2QT</v>
          </cell>
          <cell r="I562" t="str">
            <v>Voluntary Aided School</v>
          </cell>
          <cell r="J562" t="str">
            <v>Primary</v>
          </cell>
          <cell r="K562" t="str">
            <v>Does not have a sixth form</v>
          </cell>
          <cell r="L562">
            <v>10001114</v>
          </cell>
          <cell r="M562">
            <v>42311</v>
          </cell>
          <cell r="N562">
            <v>42311</v>
          </cell>
          <cell r="O562" t="str">
            <v>Maintained Academy and School Short inspection</v>
          </cell>
          <cell r="P562" t="str">
            <v>Schools - Short inspection</v>
          </cell>
          <cell r="Q562" t="str">
            <v>NULL</v>
          </cell>
          <cell r="R562" t="str">
            <v>NULL</v>
          </cell>
          <cell r="S562" t="str">
            <v>NULL</v>
          </cell>
          <cell r="T562" t="str">
            <v>NULL</v>
          </cell>
          <cell r="U562" t="str">
            <v>NULL</v>
          </cell>
          <cell r="V562" t="str">
            <v>NULL</v>
          </cell>
          <cell r="W562" t="str">
            <v>NULL</v>
          </cell>
          <cell r="X562" t="str">
            <v>Yes</v>
          </cell>
          <cell r="Y562" t="str">
            <v>NULL</v>
          </cell>
          <cell r="Z562" t="str">
            <v>NULL</v>
          </cell>
          <cell r="AB562">
            <v>99</v>
          </cell>
          <cell r="AD562">
            <v>2</v>
          </cell>
          <cell r="AE562" t="str">
            <v>NULL</v>
          </cell>
          <cell r="AF562">
            <v>1</v>
          </cell>
          <cell r="AG562">
            <v>2</v>
          </cell>
          <cell r="AH562" t="str">
            <v>NULL</v>
          </cell>
          <cell r="AI562">
            <v>2</v>
          </cell>
          <cell r="AJ562" t="str">
            <v>NULL</v>
          </cell>
          <cell r="AK562">
            <v>2</v>
          </cell>
          <cell r="AL562">
            <v>9</v>
          </cell>
        </row>
        <row r="563">
          <cell r="A563">
            <v>119496</v>
          </cell>
          <cell r="B563">
            <v>8883459</v>
          </cell>
          <cell r="C563" t="str">
            <v>Upholland Roby Mill CofE Voluntary Aided Primary School</v>
          </cell>
          <cell r="D563" t="str">
            <v>North West</v>
          </cell>
          <cell r="E563" t="str">
            <v>North West</v>
          </cell>
          <cell r="F563" t="str">
            <v>Lancashire</v>
          </cell>
          <cell r="G563" t="str">
            <v>West Lancashire</v>
          </cell>
          <cell r="H563" t="str">
            <v>WN8 0QR</v>
          </cell>
          <cell r="I563" t="str">
            <v>Voluntary Aided School</v>
          </cell>
          <cell r="J563" t="str">
            <v>Primary</v>
          </cell>
          <cell r="K563" t="str">
            <v>Does not have a sixth form</v>
          </cell>
          <cell r="L563">
            <v>10006764</v>
          </cell>
          <cell r="M563">
            <v>42313</v>
          </cell>
          <cell r="N563">
            <v>42313</v>
          </cell>
          <cell r="O563" t="str">
            <v>Requires Improvement monitoring Visit 1</v>
          </cell>
          <cell r="P563" t="str">
            <v>Schools - S8</v>
          </cell>
          <cell r="Q563" t="str">
            <v>NULL</v>
          </cell>
          <cell r="R563" t="str">
            <v>NULL</v>
          </cell>
          <cell r="S563" t="str">
            <v>NULL</v>
          </cell>
          <cell r="T563" t="str">
            <v>NULL</v>
          </cell>
          <cell r="U563" t="str">
            <v>NULL</v>
          </cell>
          <cell r="V563" t="str">
            <v>NULL</v>
          </cell>
          <cell r="W563" t="str">
            <v>NULL</v>
          </cell>
          <cell r="X563" t="str">
            <v>NULL</v>
          </cell>
          <cell r="Y563" t="str">
            <v>NULL</v>
          </cell>
          <cell r="Z563" t="str">
            <v>NULL</v>
          </cell>
          <cell r="AB563">
            <v>21</v>
          </cell>
          <cell r="AD563">
            <v>3</v>
          </cell>
          <cell r="AE563" t="str">
            <v>NULL</v>
          </cell>
          <cell r="AF563">
            <v>3</v>
          </cell>
          <cell r="AG563">
            <v>3</v>
          </cell>
          <cell r="AH563" t="str">
            <v>NULL</v>
          </cell>
          <cell r="AI563">
            <v>3</v>
          </cell>
          <cell r="AJ563" t="str">
            <v>NULL</v>
          </cell>
          <cell r="AK563">
            <v>3</v>
          </cell>
          <cell r="AL563">
            <v>9</v>
          </cell>
        </row>
        <row r="564">
          <cell r="A564">
            <v>119503</v>
          </cell>
          <cell r="B564">
            <v>8893469</v>
          </cell>
          <cell r="C564" t="str">
            <v>St James' Church of England Primary School</v>
          </cell>
          <cell r="D564" t="str">
            <v>North West</v>
          </cell>
          <cell r="E564" t="str">
            <v>North West</v>
          </cell>
          <cell r="F564" t="str">
            <v>Blackburn with Darwen</v>
          </cell>
          <cell r="G564" t="str">
            <v>Blackburn</v>
          </cell>
          <cell r="H564" t="str">
            <v>BB3 0QP</v>
          </cell>
          <cell r="I564" t="str">
            <v>Voluntary Aided School</v>
          </cell>
          <cell r="J564" t="str">
            <v>Primary</v>
          </cell>
          <cell r="K564" t="str">
            <v>Does not have a sixth form</v>
          </cell>
          <cell r="L564">
            <v>10003061</v>
          </cell>
          <cell r="M564">
            <v>42325</v>
          </cell>
          <cell r="N564">
            <v>42325</v>
          </cell>
          <cell r="O564" t="str">
            <v>Maintained Academy and School Short inspection</v>
          </cell>
          <cell r="P564" t="str">
            <v>Schools - Short inspection</v>
          </cell>
          <cell r="Q564" t="str">
            <v>NULL</v>
          </cell>
          <cell r="R564" t="str">
            <v>NULL</v>
          </cell>
          <cell r="S564" t="str">
            <v>NULL</v>
          </cell>
          <cell r="T564" t="str">
            <v>NULL</v>
          </cell>
          <cell r="U564" t="str">
            <v>NULL</v>
          </cell>
          <cell r="V564" t="str">
            <v>NULL</v>
          </cell>
          <cell r="W564" t="str">
            <v>NULL</v>
          </cell>
          <cell r="X564" t="str">
            <v>Yes</v>
          </cell>
          <cell r="Y564" t="str">
            <v>NULL</v>
          </cell>
          <cell r="Z564" t="str">
            <v>NULL</v>
          </cell>
          <cell r="AB564">
            <v>194</v>
          </cell>
          <cell r="AD564">
            <v>2</v>
          </cell>
          <cell r="AE564" t="str">
            <v>NULL</v>
          </cell>
          <cell r="AF564">
            <v>2</v>
          </cell>
          <cell r="AG564">
            <v>2</v>
          </cell>
          <cell r="AH564" t="str">
            <v>NULL</v>
          </cell>
          <cell r="AI564">
            <v>2</v>
          </cell>
          <cell r="AJ564" t="str">
            <v>NULL</v>
          </cell>
          <cell r="AK564">
            <v>2</v>
          </cell>
          <cell r="AL564">
            <v>9</v>
          </cell>
        </row>
        <row r="565">
          <cell r="A565">
            <v>119520</v>
          </cell>
          <cell r="B565">
            <v>8883517</v>
          </cell>
          <cell r="C565" t="str">
            <v>Bleasdale Church of England Primary School</v>
          </cell>
          <cell r="D565" t="str">
            <v>North West</v>
          </cell>
          <cell r="E565" t="str">
            <v>North West</v>
          </cell>
          <cell r="F565" t="str">
            <v>Lancashire</v>
          </cell>
          <cell r="G565" t="str">
            <v>Lancaster and Fleetwood</v>
          </cell>
          <cell r="H565" t="str">
            <v>PR3 1UY</v>
          </cell>
          <cell r="I565" t="str">
            <v>Voluntary Aided School</v>
          </cell>
          <cell r="J565" t="str">
            <v>Primary</v>
          </cell>
          <cell r="K565" t="str">
            <v>Does not have a sixth form</v>
          </cell>
          <cell r="L565">
            <v>10002235</v>
          </cell>
          <cell r="M565">
            <v>42271</v>
          </cell>
          <cell r="N565">
            <v>42272</v>
          </cell>
          <cell r="O565" t="str">
            <v>Requires Improvement S5 Reinspection Visit 1</v>
          </cell>
          <cell r="P565" t="str">
            <v>Schools - S5</v>
          </cell>
          <cell r="Q565" t="str">
            <v>NULL</v>
          </cell>
          <cell r="R565">
            <v>2</v>
          </cell>
          <cell r="S565" t="str">
            <v>NULL</v>
          </cell>
          <cell r="T565">
            <v>2</v>
          </cell>
          <cell r="U565">
            <v>2</v>
          </cell>
          <cell r="V565">
            <v>2</v>
          </cell>
          <cell r="W565">
            <v>2</v>
          </cell>
          <cell r="X565" t="str">
            <v>Yes</v>
          </cell>
          <cell r="Y565">
            <v>2</v>
          </cell>
          <cell r="Z565" t="str">
            <v>NULL</v>
          </cell>
          <cell r="AB565">
            <v>13</v>
          </cell>
          <cell r="AD565">
            <v>3</v>
          </cell>
          <cell r="AE565" t="str">
            <v>NULL</v>
          </cell>
          <cell r="AF565">
            <v>3</v>
          </cell>
          <cell r="AG565">
            <v>3</v>
          </cell>
          <cell r="AH565" t="str">
            <v>NULL</v>
          </cell>
          <cell r="AI565">
            <v>3</v>
          </cell>
          <cell r="AJ565" t="str">
            <v>NULL</v>
          </cell>
          <cell r="AK565" t="str">
            <v>NULL</v>
          </cell>
          <cell r="AL565" t="str">
            <v>NULL</v>
          </cell>
        </row>
        <row r="566">
          <cell r="A566">
            <v>119595</v>
          </cell>
          <cell r="B566">
            <v>8903621</v>
          </cell>
          <cell r="C566" t="str">
            <v>Blackpool St John's Church of England Primary School</v>
          </cell>
          <cell r="D566" t="str">
            <v>North West</v>
          </cell>
          <cell r="E566" t="str">
            <v>North West</v>
          </cell>
          <cell r="F566" t="str">
            <v>Blackpool</v>
          </cell>
          <cell r="G566" t="str">
            <v>Blackpool South</v>
          </cell>
          <cell r="H566" t="str">
            <v>FY1 3NX</v>
          </cell>
          <cell r="I566" t="str">
            <v>Voluntary Aided School</v>
          </cell>
          <cell r="J566" t="str">
            <v>Primary</v>
          </cell>
          <cell r="K566" t="str">
            <v>Does not have a sixth form</v>
          </cell>
          <cell r="L566">
            <v>10003393</v>
          </cell>
          <cell r="M566">
            <v>42353</v>
          </cell>
          <cell r="N566">
            <v>42353</v>
          </cell>
          <cell r="O566" t="str">
            <v>Maintained Academy and School Short inspection</v>
          </cell>
          <cell r="P566" t="str">
            <v>Schools - Short inspection</v>
          </cell>
          <cell r="Q566" t="str">
            <v>NULL</v>
          </cell>
          <cell r="R566" t="str">
            <v>NULL</v>
          </cell>
          <cell r="S566" t="str">
            <v>NULL</v>
          </cell>
          <cell r="T566" t="str">
            <v>NULL</v>
          </cell>
          <cell r="U566" t="str">
            <v>NULL</v>
          </cell>
          <cell r="V566" t="str">
            <v>NULL</v>
          </cell>
          <cell r="W566" t="str">
            <v>NULL</v>
          </cell>
          <cell r="X566" t="str">
            <v>Yes</v>
          </cell>
          <cell r="Y566" t="str">
            <v>NULL</v>
          </cell>
          <cell r="Z566" t="str">
            <v>NULL</v>
          </cell>
          <cell r="AB566">
            <v>233</v>
          </cell>
          <cell r="AD566">
            <v>2</v>
          </cell>
          <cell r="AE566" t="str">
            <v>NULL</v>
          </cell>
          <cell r="AF566">
            <v>2</v>
          </cell>
          <cell r="AG566">
            <v>2</v>
          </cell>
          <cell r="AH566" t="str">
            <v>NULL</v>
          </cell>
          <cell r="AI566">
            <v>2</v>
          </cell>
          <cell r="AJ566" t="str">
            <v>NULL</v>
          </cell>
          <cell r="AK566">
            <v>8</v>
          </cell>
          <cell r="AL566" t="str">
            <v>NULL</v>
          </cell>
        </row>
        <row r="567">
          <cell r="A567">
            <v>119624</v>
          </cell>
          <cell r="B567">
            <v>8883711</v>
          </cell>
          <cell r="C567" t="str">
            <v>St Wulstan's and St Edmund's Catholic Primary School and Nursery</v>
          </cell>
          <cell r="D567" t="str">
            <v>North West</v>
          </cell>
          <cell r="E567" t="str">
            <v>North West</v>
          </cell>
          <cell r="F567" t="str">
            <v>Lancashire</v>
          </cell>
          <cell r="G567" t="str">
            <v>Lancaster and Fleetwood</v>
          </cell>
          <cell r="H567" t="str">
            <v>FY7 7JY</v>
          </cell>
          <cell r="I567" t="str">
            <v>Voluntary Aided School</v>
          </cell>
          <cell r="J567" t="str">
            <v>Primary</v>
          </cell>
          <cell r="K567" t="str">
            <v>Does not have a sixth form</v>
          </cell>
          <cell r="L567">
            <v>10002251</v>
          </cell>
          <cell r="M567">
            <v>42297</v>
          </cell>
          <cell r="N567">
            <v>42298</v>
          </cell>
          <cell r="O567" t="str">
            <v>Requires Improvement S5 Reinspection Visit 1</v>
          </cell>
          <cell r="P567" t="str">
            <v>Schools - S5</v>
          </cell>
          <cell r="Q567" t="str">
            <v>NULL</v>
          </cell>
          <cell r="R567">
            <v>3</v>
          </cell>
          <cell r="S567" t="str">
            <v>NULL</v>
          </cell>
          <cell r="T567">
            <v>3</v>
          </cell>
          <cell r="U567">
            <v>3</v>
          </cell>
          <cell r="V567">
            <v>2</v>
          </cell>
          <cell r="W567">
            <v>3</v>
          </cell>
          <cell r="X567" t="str">
            <v>Yes</v>
          </cell>
          <cell r="Y567">
            <v>3</v>
          </cell>
          <cell r="Z567" t="str">
            <v>NULL</v>
          </cell>
          <cell r="AB567">
            <v>350</v>
          </cell>
          <cell r="AD567">
            <v>3</v>
          </cell>
          <cell r="AE567" t="str">
            <v>NULL</v>
          </cell>
          <cell r="AF567">
            <v>3</v>
          </cell>
          <cell r="AG567">
            <v>3</v>
          </cell>
          <cell r="AH567" t="str">
            <v>NULL</v>
          </cell>
          <cell r="AI567">
            <v>3</v>
          </cell>
          <cell r="AJ567" t="str">
            <v>NULL</v>
          </cell>
          <cell r="AK567" t="str">
            <v>NULL</v>
          </cell>
          <cell r="AL567" t="str">
            <v>NULL</v>
          </cell>
        </row>
        <row r="568">
          <cell r="A568">
            <v>119626</v>
          </cell>
          <cell r="B568">
            <v>8883713</v>
          </cell>
          <cell r="C568" t="str">
            <v>The Willows Catholic Primary School, Kirkham</v>
          </cell>
          <cell r="D568" t="str">
            <v>North West</v>
          </cell>
          <cell r="E568" t="str">
            <v>North West</v>
          </cell>
          <cell r="F568" t="str">
            <v>Lancashire</v>
          </cell>
          <cell r="G568" t="str">
            <v>Fylde</v>
          </cell>
          <cell r="H568" t="str">
            <v>PR4 2BT</v>
          </cell>
          <cell r="I568" t="str">
            <v>Voluntary Aided School</v>
          </cell>
          <cell r="J568" t="str">
            <v>Primary</v>
          </cell>
          <cell r="K568" t="str">
            <v>Does not have a sixth form</v>
          </cell>
          <cell r="L568">
            <v>10001229</v>
          </cell>
          <cell r="M568">
            <v>42339</v>
          </cell>
          <cell r="N568">
            <v>42340</v>
          </cell>
          <cell r="O568" t="str">
            <v>Maintained Academy and School Short inspection</v>
          </cell>
          <cell r="P568" t="str">
            <v>Schools - S5</v>
          </cell>
          <cell r="Q568" t="str">
            <v>NULL</v>
          </cell>
          <cell r="R568">
            <v>1</v>
          </cell>
          <cell r="S568" t="str">
            <v>NULL</v>
          </cell>
          <cell r="T568">
            <v>1</v>
          </cell>
          <cell r="U568">
            <v>1</v>
          </cell>
          <cell r="V568">
            <v>1</v>
          </cell>
          <cell r="W568">
            <v>1</v>
          </cell>
          <cell r="X568" t="str">
            <v>Yes</v>
          </cell>
          <cell r="Y568">
            <v>1</v>
          </cell>
          <cell r="Z568" t="str">
            <v>NULL</v>
          </cell>
          <cell r="AB568">
            <v>150</v>
          </cell>
          <cell r="AD568">
            <v>2</v>
          </cell>
          <cell r="AE568" t="str">
            <v>NULL</v>
          </cell>
          <cell r="AF568">
            <v>2</v>
          </cell>
          <cell r="AG568">
            <v>2</v>
          </cell>
          <cell r="AH568" t="str">
            <v>NULL</v>
          </cell>
          <cell r="AI568">
            <v>2</v>
          </cell>
          <cell r="AJ568" t="str">
            <v>NULL</v>
          </cell>
          <cell r="AK568">
            <v>2</v>
          </cell>
          <cell r="AL568">
            <v>9</v>
          </cell>
        </row>
        <row r="569">
          <cell r="A569">
            <v>119642</v>
          </cell>
          <cell r="B569">
            <v>8883742</v>
          </cell>
          <cell r="C569" t="str">
            <v>St Mary's Roman Catholic Primary School, Langho</v>
          </cell>
          <cell r="D569" t="str">
            <v>North West</v>
          </cell>
          <cell r="E569" t="str">
            <v>North West</v>
          </cell>
          <cell r="F569" t="str">
            <v>Lancashire</v>
          </cell>
          <cell r="G569" t="str">
            <v>Ribble Valley</v>
          </cell>
          <cell r="H569" t="str">
            <v>BB6 8EQ</v>
          </cell>
          <cell r="I569" t="str">
            <v>Voluntary Aided School</v>
          </cell>
          <cell r="J569" t="str">
            <v>Primary</v>
          </cell>
          <cell r="K569" t="str">
            <v>Does not have a sixth form</v>
          </cell>
          <cell r="L569">
            <v>10002236</v>
          </cell>
          <cell r="M569">
            <v>42346</v>
          </cell>
          <cell r="N569">
            <v>42347</v>
          </cell>
          <cell r="O569" t="str">
            <v>Requires Improvement S5 Reinspection Visit 1</v>
          </cell>
          <cell r="P569" t="str">
            <v>Schools - S5</v>
          </cell>
          <cell r="Q569" t="str">
            <v>NULL</v>
          </cell>
          <cell r="R569">
            <v>2</v>
          </cell>
          <cell r="S569" t="str">
            <v>NULL</v>
          </cell>
          <cell r="T569">
            <v>2</v>
          </cell>
          <cell r="U569">
            <v>2</v>
          </cell>
          <cell r="V569">
            <v>2</v>
          </cell>
          <cell r="W569">
            <v>2</v>
          </cell>
          <cell r="X569" t="str">
            <v>Yes</v>
          </cell>
          <cell r="Y569">
            <v>2</v>
          </cell>
          <cell r="Z569" t="str">
            <v>NULL</v>
          </cell>
          <cell r="AB569">
            <v>244</v>
          </cell>
          <cell r="AD569">
            <v>3</v>
          </cell>
          <cell r="AE569" t="str">
            <v>NULL</v>
          </cell>
          <cell r="AF569">
            <v>3</v>
          </cell>
          <cell r="AG569">
            <v>3</v>
          </cell>
          <cell r="AH569" t="str">
            <v>NULL</v>
          </cell>
          <cell r="AI569">
            <v>3</v>
          </cell>
          <cell r="AJ569" t="str">
            <v>NULL</v>
          </cell>
          <cell r="AK569" t="str">
            <v>NULL</v>
          </cell>
          <cell r="AL569" t="str">
            <v>NULL</v>
          </cell>
        </row>
        <row r="570">
          <cell r="A570">
            <v>119649</v>
          </cell>
          <cell r="B570">
            <v>8893751</v>
          </cell>
          <cell r="C570" t="str">
            <v>St Paul's Roman Catholic Primary School, Feniscowles, Blackburn</v>
          </cell>
          <cell r="D570" t="str">
            <v>North West</v>
          </cell>
          <cell r="E570" t="str">
            <v>North West</v>
          </cell>
          <cell r="F570" t="str">
            <v>Blackburn with Darwen</v>
          </cell>
          <cell r="G570" t="str">
            <v>Blackburn</v>
          </cell>
          <cell r="H570" t="str">
            <v>BB2 5EP</v>
          </cell>
          <cell r="I570" t="str">
            <v>Voluntary Aided School</v>
          </cell>
          <cell r="J570" t="str">
            <v>Primary</v>
          </cell>
          <cell r="K570" t="str">
            <v>Does not have a sixth form</v>
          </cell>
          <cell r="L570">
            <v>10002284</v>
          </cell>
          <cell r="M570">
            <v>42285</v>
          </cell>
          <cell r="N570">
            <v>42286</v>
          </cell>
          <cell r="O570" t="str">
            <v>Requires Improvement S5 Reinspection Visit 1</v>
          </cell>
          <cell r="P570" t="str">
            <v>Schools - S5</v>
          </cell>
          <cell r="Q570" t="str">
            <v>NULL</v>
          </cell>
          <cell r="R570">
            <v>2</v>
          </cell>
          <cell r="S570" t="str">
            <v>NULL</v>
          </cell>
          <cell r="T570">
            <v>2</v>
          </cell>
          <cell r="U570">
            <v>2</v>
          </cell>
          <cell r="V570">
            <v>1</v>
          </cell>
          <cell r="W570">
            <v>2</v>
          </cell>
          <cell r="X570" t="str">
            <v>Yes</v>
          </cell>
          <cell r="Y570">
            <v>2</v>
          </cell>
          <cell r="Z570" t="str">
            <v>NULL</v>
          </cell>
          <cell r="AB570">
            <v>201</v>
          </cell>
          <cell r="AD570">
            <v>3</v>
          </cell>
          <cell r="AE570" t="str">
            <v>NULL</v>
          </cell>
          <cell r="AF570">
            <v>3</v>
          </cell>
          <cell r="AG570">
            <v>3</v>
          </cell>
          <cell r="AH570" t="str">
            <v>NULL</v>
          </cell>
          <cell r="AI570">
            <v>3</v>
          </cell>
          <cell r="AJ570" t="str">
            <v>NULL</v>
          </cell>
          <cell r="AK570" t="str">
            <v>NULL</v>
          </cell>
          <cell r="AL570" t="str">
            <v>NULL</v>
          </cell>
        </row>
        <row r="571">
          <cell r="A571">
            <v>119650</v>
          </cell>
          <cell r="B571">
            <v>8883752</v>
          </cell>
          <cell r="C571" t="str">
            <v>St Charles' RC School</v>
          </cell>
          <cell r="D571" t="str">
            <v>North West</v>
          </cell>
          <cell r="E571" t="str">
            <v>North West</v>
          </cell>
          <cell r="F571" t="str">
            <v>Lancashire</v>
          </cell>
          <cell r="G571" t="str">
            <v>Hyndburn</v>
          </cell>
          <cell r="H571" t="str">
            <v>BB1 4HT</v>
          </cell>
          <cell r="I571" t="str">
            <v>Voluntary Aided School</v>
          </cell>
          <cell r="J571" t="str">
            <v>Primary</v>
          </cell>
          <cell r="K571" t="str">
            <v>Does not have a sixth form</v>
          </cell>
          <cell r="L571">
            <v>10001505</v>
          </cell>
          <cell r="M571">
            <v>42325</v>
          </cell>
          <cell r="N571">
            <v>42325</v>
          </cell>
          <cell r="O571" t="str">
            <v>Maintained Academy and School Short inspection</v>
          </cell>
          <cell r="P571" t="str">
            <v>Schools - Short inspection</v>
          </cell>
          <cell r="Q571" t="str">
            <v>NULL</v>
          </cell>
          <cell r="R571" t="str">
            <v>NULL</v>
          </cell>
          <cell r="S571" t="str">
            <v>NULL</v>
          </cell>
          <cell r="T571" t="str">
            <v>NULL</v>
          </cell>
          <cell r="U571" t="str">
            <v>NULL</v>
          </cell>
          <cell r="V571" t="str">
            <v>NULL</v>
          </cell>
          <cell r="W571" t="str">
            <v>NULL</v>
          </cell>
          <cell r="X571" t="str">
            <v>Yes</v>
          </cell>
          <cell r="Y571" t="str">
            <v>NULL</v>
          </cell>
          <cell r="Z571" t="str">
            <v>NULL</v>
          </cell>
          <cell r="AB571">
            <v>199</v>
          </cell>
          <cell r="AD571">
            <v>2</v>
          </cell>
          <cell r="AE571" t="str">
            <v>NULL</v>
          </cell>
          <cell r="AF571">
            <v>2</v>
          </cell>
          <cell r="AG571">
            <v>2</v>
          </cell>
          <cell r="AH571" t="str">
            <v>NULL</v>
          </cell>
          <cell r="AI571">
            <v>2</v>
          </cell>
          <cell r="AJ571" t="str">
            <v>NULL</v>
          </cell>
          <cell r="AK571">
            <v>8</v>
          </cell>
          <cell r="AL571" t="str">
            <v>NULL</v>
          </cell>
        </row>
        <row r="572">
          <cell r="A572">
            <v>119667</v>
          </cell>
          <cell r="B572">
            <v>8893779</v>
          </cell>
          <cell r="C572" t="str">
            <v>St Joseph's Roman Catholic Primary School, Darwen</v>
          </cell>
          <cell r="D572" t="str">
            <v>North West</v>
          </cell>
          <cell r="E572" t="str">
            <v>North West</v>
          </cell>
          <cell r="F572" t="str">
            <v>Blackburn with Darwen</v>
          </cell>
          <cell r="G572" t="str">
            <v>Rossendale and Darwen</v>
          </cell>
          <cell r="H572" t="str">
            <v>BB3 2SG</v>
          </cell>
          <cell r="I572" t="str">
            <v>Voluntary Aided School</v>
          </cell>
          <cell r="J572" t="str">
            <v>Primary</v>
          </cell>
          <cell r="K572" t="str">
            <v>Does not have a sixth form</v>
          </cell>
          <cell r="L572">
            <v>10002286</v>
          </cell>
          <cell r="M572">
            <v>42284</v>
          </cell>
          <cell r="N572">
            <v>42285</v>
          </cell>
          <cell r="O572" t="str">
            <v>Requires Improvement S5 Reinspection Visit 1</v>
          </cell>
          <cell r="P572" t="str">
            <v>Schools - S5</v>
          </cell>
          <cell r="Q572" t="str">
            <v>NULL</v>
          </cell>
          <cell r="R572">
            <v>2</v>
          </cell>
          <cell r="S572" t="str">
            <v>NULL</v>
          </cell>
          <cell r="T572">
            <v>2</v>
          </cell>
          <cell r="U572">
            <v>2</v>
          </cell>
          <cell r="V572">
            <v>2</v>
          </cell>
          <cell r="W572">
            <v>2</v>
          </cell>
          <cell r="X572" t="str">
            <v>Yes</v>
          </cell>
          <cell r="Y572">
            <v>2</v>
          </cell>
          <cell r="Z572" t="str">
            <v>NULL</v>
          </cell>
          <cell r="AB572">
            <v>133</v>
          </cell>
          <cell r="AD572">
            <v>3</v>
          </cell>
          <cell r="AE572" t="str">
            <v>NULL</v>
          </cell>
          <cell r="AF572">
            <v>3</v>
          </cell>
          <cell r="AG572">
            <v>3</v>
          </cell>
          <cell r="AH572" t="str">
            <v>NULL</v>
          </cell>
          <cell r="AI572">
            <v>3</v>
          </cell>
          <cell r="AJ572" t="str">
            <v>NULL</v>
          </cell>
          <cell r="AK572" t="str">
            <v>NULL</v>
          </cell>
          <cell r="AL572" t="str">
            <v>NULL</v>
          </cell>
        </row>
        <row r="573">
          <cell r="A573">
            <v>119669</v>
          </cell>
          <cell r="B573">
            <v>8883782</v>
          </cell>
          <cell r="C573" t="str">
            <v>St Joseph's Catholic Primary School, Brindle</v>
          </cell>
          <cell r="D573" t="str">
            <v>North West</v>
          </cell>
          <cell r="E573" t="str">
            <v>North West</v>
          </cell>
          <cell r="F573" t="str">
            <v>Lancashire</v>
          </cell>
          <cell r="G573" t="str">
            <v>Chorley</v>
          </cell>
          <cell r="H573" t="str">
            <v>PR5 0DQ</v>
          </cell>
          <cell r="I573" t="str">
            <v>Voluntary Aided School</v>
          </cell>
          <cell r="J573" t="str">
            <v>Primary</v>
          </cell>
          <cell r="K573" t="str">
            <v>Does not have a sixth form</v>
          </cell>
          <cell r="L573">
            <v>10002248</v>
          </cell>
          <cell r="M573">
            <v>42283</v>
          </cell>
          <cell r="N573">
            <v>42284</v>
          </cell>
          <cell r="O573" t="str">
            <v>Requires Improvement S5 Reinspection Visit 1</v>
          </cell>
          <cell r="P573" t="str">
            <v>Schools - S5</v>
          </cell>
          <cell r="Q573" t="str">
            <v>NULL</v>
          </cell>
          <cell r="R573">
            <v>2</v>
          </cell>
          <cell r="S573" t="str">
            <v>NULL</v>
          </cell>
          <cell r="T573">
            <v>2</v>
          </cell>
          <cell r="U573">
            <v>2</v>
          </cell>
          <cell r="V573">
            <v>1</v>
          </cell>
          <cell r="W573">
            <v>2</v>
          </cell>
          <cell r="X573" t="str">
            <v>Yes</v>
          </cell>
          <cell r="Y573">
            <v>2</v>
          </cell>
          <cell r="Z573" t="str">
            <v>NULL</v>
          </cell>
          <cell r="AB573">
            <v>90</v>
          </cell>
          <cell r="AD573">
            <v>3</v>
          </cell>
          <cell r="AE573" t="str">
            <v>NULL</v>
          </cell>
          <cell r="AF573">
            <v>3</v>
          </cell>
          <cell r="AG573">
            <v>3</v>
          </cell>
          <cell r="AH573" t="str">
            <v>NULL</v>
          </cell>
          <cell r="AI573">
            <v>3</v>
          </cell>
          <cell r="AJ573" t="str">
            <v>NULL</v>
          </cell>
          <cell r="AK573" t="str">
            <v>NULL</v>
          </cell>
          <cell r="AL573" t="str">
            <v>NULL</v>
          </cell>
        </row>
        <row r="574">
          <cell r="A574">
            <v>119682</v>
          </cell>
          <cell r="B574">
            <v>8883801</v>
          </cell>
          <cell r="C574" t="str">
            <v>Ormskirk St Anne's Catholic Primary School</v>
          </cell>
          <cell r="D574" t="str">
            <v>North West</v>
          </cell>
          <cell r="E574" t="str">
            <v>North West</v>
          </cell>
          <cell r="F574" t="str">
            <v>Lancashire</v>
          </cell>
          <cell r="G574" t="str">
            <v>West Lancashire</v>
          </cell>
          <cell r="H574" t="str">
            <v>L39 3LQ</v>
          </cell>
          <cell r="I574" t="str">
            <v>Voluntary Aided School</v>
          </cell>
          <cell r="J574" t="str">
            <v>Primary</v>
          </cell>
          <cell r="K574" t="str">
            <v>Does not have a sixth form</v>
          </cell>
          <cell r="L574">
            <v>10002552</v>
          </cell>
          <cell r="M574">
            <v>42311</v>
          </cell>
          <cell r="N574">
            <v>42312</v>
          </cell>
          <cell r="O574" t="str">
            <v>S8 No Formal Designation Visit</v>
          </cell>
          <cell r="P574" t="str">
            <v>Schools - S5</v>
          </cell>
          <cell r="Q574" t="str">
            <v>NULL</v>
          </cell>
          <cell r="R574">
            <v>3</v>
          </cell>
          <cell r="S574" t="str">
            <v>NULL</v>
          </cell>
          <cell r="T574">
            <v>3</v>
          </cell>
          <cell r="U574">
            <v>3</v>
          </cell>
          <cell r="V574">
            <v>3</v>
          </cell>
          <cell r="W574">
            <v>3</v>
          </cell>
          <cell r="X574" t="str">
            <v>Yes</v>
          </cell>
          <cell r="Y574">
            <v>3</v>
          </cell>
          <cell r="Z574" t="str">
            <v>NULL</v>
          </cell>
          <cell r="AB574">
            <v>422</v>
          </cell>
          <cell r="AD574">
            <v>1</v>
          </cell>
          <cell r="AE574" t="str">
            <v>NULL</v>
          </cell>
          <cell r="AF574">
            <v>1</v>
          </cell>
          <cell r="AG574">
            <v>1</v>
          </cell>
          <cell r="AH574" t="str">
            <v>NULL</v>
          </cell>
          <cell r="AI574">
            <v>1</v>
          </cell>
          <cell r="AJ574" t="str">
            <v>NULL</v>
          </cell>
          <cell r="AK574">
            <v>1</v>
          </cell>
          <cell r="AL574">
            <v>9</v>
          </cell>
        </row>
        <row r="575">
          <cell r="A575">
            <v>119719</v>
          </cell>
          <cell r="B575">
            <v>8884018</v>
          </cell>
          <cell r="C575" t="str">
            <v>Colne Park High School</v>
          </cell>
          <cell r="D575" t="str">
            <v>North West</v>
          </cell>
          <cell r="E575" t="str">
            <v>North West</v>
          </cell>
          <cell r="F575" t="str">
            <v>Lancashire</v>
          </cell>
          <cell r="G575" t="str">
            <v>Pendle</v>
          </cell>
          <cell r="H575" t="str">
            <v>BB8 7DP</v>
          </cell>
          <cell r="I575" t="str">
            <v>Community School</v>
          </cell>
          <cell r="J575" t="str">
            <v>Secondary</v>
          </cell>
          <cell r="K575" t="str">
            <v>Does not have a sixth form</v>
          </cell>
          <cell r="L575">
            <v>10001338</v>
          </cell>
          <cell r="M575">
            <v>42311</v>
          </cell>
          <cell r="N575">
            <v>42312</v>
          </cell>
          <cell r="O575" t="str">
            <v>Maintained Academy and School Short inspection</v>
          </cell>
          <cell r="P575" t="str">
            <v>Schools - S5</v>
          </cell>
          <cell r="Q575" t="str">
            <v>NULL</v>
          </cell>
          <cell r="R575">
            <v>2</v>
          </cell>
          <cell r="S575" t="str">
            <v>NULL</v>
          </cell>
          <cell r="T575">
            <v>2</v>
          </cell>
          <cell r="U575">
            <v>2</v>
          </cell>
          <cell r="V575">
            <v>2</v>
          </cell>
          <cell r="W575">
            <v>2</v>
          </cell>
          <cell r="X575" t="str">
            <v>Yes</v>
          </cell>
          <cell r="Y575" t="str">
            <v>NULL</v>
          </cell>
          <cell r="Z575" t="str">
            <v>NULL</v>
          </cell>
          <cell r="AB575">
            <v>943</v>
          </cell>
          <cell r="AD575">
            <v>2</v>
          </cell>
          <cell r="AE575" t="str">
            <v>NULL</v>
          </cell>
          <cell r="AF575">
            <v>2</v>
          </cell>
          <cell r="AG575">
            <v>2</v>
          </cell>
          <cell r="AH575" t="str">
            <v>NULL</v>
          </cell>
          <cell r="AI575">
            <v>2</v>
          </cell>
          <cell r="AJ575" t="str">
            <v>NULL</v>
          </cell>
          <cell r="AK575">
            <v>9</v>
          </cell>
          <cell r="AL575">
            <v>9</v>
          </cell>
        </row>
        <row r="576">
          <cell r="A576">
            <v>119732</v>
          </cell>
          <cell r="B576">
            <v>8904053</v>
          </cell>
          <cell r="C576" t="str">
            <v>Highfield Humanities College</v>
          </cell>
          <cell r="D576" t="str">
            <v>North West</v>
          </cell>
          <cell r="E576" t="str">
            <v>North West</v>
          </cell>
          <cell r="F576" t="str">
            <v>Blackpool</v>
          </cell>
          <cell r="G576" t="str">
            <v>Blackpool South</v>
          </cell>
          <cell r="H576" t="str">
            <v>FY4 3JZ</v>
          </cell>
          <cell r="I576" t="str">
            <v>Community School</v>
          </cell>
          <cell r="J576" t="str">
            <v>Secondary</v>
          </cell>
          <cell r="K576" t="str">
            <v>Does not have a sixth form</v>
          </cell>
          <cell r="L576">
            <v>10003965</v>
          </cell>
          <cell r="M576">
            <v>42347</v>
          </cell>
          <cell r="N576">
            <v>42348</v>
          </cell>
          <cell r="O576" t="str">
            <v>Schools into Special Measures Visit 3</v>
          </cell>
          <cell r="P576" t="str">
            <v>Schools - S8</v>
          </cell>
          <cell r="Q576" t="str">
            <v>NULL</v>
          </cell>
          <cell r="R576" t="str">
            <v>NULL</v>
          </cell>
          <cell r="S576" t="str">
            <v>NULL</v>
          </cell>
          <cell r="T576" t="str">
            <v>NULL</v>
          </cell>
          <cell r="U576" t="str">
            <v>NULL</v>
          </cell>
          <cell r="V576" t="str">
            <v>NULL</v>
          </cell>
          <cell r="W576" t="str">
            <v>NULL</v>
          </cell>
          <cell r="X576" t="str">
            <v>NULL</v>
          </cell>
          <cell r="Y576" t="str">
            <v>NULL</v>
          </cell>
          <cell r="Z576" t="str">
            <v>NULL</v>
          </cell>
          <cell r="AB576">
            <v>1097</v>
          </cell>
          <cell r="AD576">
            <v>4</v>
          </cell>
          <cell r="AE576" t="str">
            <v>NULL</v>
          </cell>
          <cell r="AF576">
            <v>4</v>
          </cell>
          <cell r="AG576">
            <v>4</v>
          </cell>
          <cell r="AH576" t="str">
            <v>NULL</v>
          </cell>
          <cell r="AI576">
            <v>4</v>
          </cell>
          <cell r="AJ576" t="str">
            <v>NULL</v>
          </cell>
          <cell r="AK576">
            <v>9</v>
          </cell>
          <cell r="AL576">
            <v>9</v>
          </cell>
        </row>
        <row r="577">
          <cell r="A577">
            <v>119745</v>
          </cell>
          <cell r="B577">
            <v>8884158</v>
          </cell>
          <cell r="C577" t="str">
            <v>Fearns Community Sports College</v>
          </cell>
          <cell r="D577" t="str">
            <v>North West</v>
          </cell>
          <cell r="E577" t="str">
            <v>North West</v>
          </cell>
          <cell r="F577" t="str">
            <v>Lancashire</v>
          </cell>
          <cell r="G577" t="str">
            <v>Rossendale and Darwen</v>
          </cell>
          <cell r="H577" t="str">
            <v>OL13 0TG</v>
          </cell>
          <cell r="I577" t="str">
            <v>Community School</v>
          </cell>
          <cell r="J577" t="str">
            <v>Secondary</v>
          </cell>
          <cell r="K577" t="str">
            <v>Does not have a sixth form</v>
          </cell>
          <cell r="L577">
            <v>10005428</v>
          </cell>
          <cell r="M577">
            <v>42340</v>
          </cell>
          <cell r="N577">
            <v>42341</v>
          </cell>
          <cell r="O577" t="str">
            <v>Schools into Special Measures Visit 5</v>
          </cell>
          <cell r="P577" t="str">
            <v>Schools - S8</v>
          </cell>
          <cell r="Q577" t="str">
            <v>NULL</v>
          </cell>
          <cell r="R577" t="str">
            <v>NULL</v>
          </cell>
          <cell r="S577" t="str">
            <v>NULL</v>
          </cell>
          <cell r="T577" t="str">
            <v>NULL</v>
          </cell>
          <cell r="U577" t="str">
            <v>NULL</v>
          </cell>
          <cell r="V577" t="str">
            <v>NULL</v>
          </cell>
          <cell r="W577" t="str">
            <v>NULL</v>
          </cell>
          <cell r="X577" t="str">
            <v>NULL</v>
          </cell>
          <cell r="Y577" t="str">
            <v>NULL</v>
          </cell>
          <cell r="Z577" t="str">
            <v>NULL</v>
          </cell>
          <cell r="AB577">
            <v>458</v>
          </cell>
          <cell r="AD577">
            <v>4</v>
          </cell>
          <cell r="AE577" t="str">
            <v>NULL</v>
          </cell>
          <cell r="AF577">
            <v>4</v>
          </cell>
          <cell r="AG577">
            <v>4</v>
          </cell>
          <cell r="AH577" t="str">
            <v>NULL</v>
          </cell>
          <cell r="AI577">
            <v>4</v>
          </cell>
          <cell r="AJ577" t="str">
            <v>NULL</v>
          </cell>
          <cell r="AK577" t="str">
            <v>NULL</v>
          </cell>
          <cell r="AL577" t="str">
            <v>NULL</v>
          </cell>
        </row>
        <row r="578">
          <cell r="A578">
            <v>119749</v>
          </cell>
          <cell r="B578">
            <v>8884168</v>
          </cell>
          <cell r="C578" t="str">
            <v>Longridge High School A Maths and Computing College</v>
          </cell>
          <cell r="D578" t="str">
            <v>North West</v>
          </cell>
          <cell r="E578" t="str">
            <v>North West</v>
          </cell>
          <cell r="F578" t="str">
            <v>Lancashire</v>
          </cell>
          <cell r="G578" t="str">
            <v>Ribble Valley</v>
          </cell>
          <cell r="H578" t="str">
            <v>PR3 3AR</v>
          </cell>
          <cell r="I578" t="str">
            <v>Community School</v>
          </cell>
          <cell r="J578" t="str">
            <v>Secondary</v>
          </cell>
          <cell r="K578" t="str">
            <v>Does not have a sixth form</v>
          </cell>
          <cell r="L578">
            <v>10002915</v>
          </cell>
          <cell r="M578">
            <v>42318</v>
          </cell>
          <cell r="N578">
            <v>42319</v>
          </cell>
          <cell r="O578" t="str">
            <v>Maintained Academy and School Short inspection</v>
          </cell>
          <cell r="P578" t="str">
            <v>Schools - S5</v>
          </cell>
          <cell r="Q578" t="str">
            <v>NULL</v>
          </cell>
          <cell r="R578">
            <v>3</v>
          </cell>
          <cell r="S578" t="str">
            <v>NULL</v>
          </cell>
          <cell r="T578">
            <v>3</v>
          </cell>
          <cell r="U578">
            <v>3</v>
          </cell>
          <cell r="V578">
            <v>2</v>
          </cell>
          <cell r="W578">
            <v>3</v>
          </cell>
          <cell r="X578" t="str">
            <v>Yes</v>
          </cell>
          <cell r="Y578" t="str">
            <v>NULL</v>
          </cell>
          <cell r="Z578" t="str">
            <v>NULL</v>
          </cell>
          <cell r="AB578">
            <v>705</v>
          </cell>
          <cell r="AD578">
            <v>2</v>
          </cell>
          <cell r="AE578" t="str">
            <v>NULL</v>
          </cell>
          <cell r="AF578">
            <v>2</v>
          </cell>
          <cell r="AG578">
            <v>2</v>
          </cell>
          <cell r="AH578" t="str">
            <v>NULL</v>
          </cell>
          <cell r="AI578">
            <v>2</v>
          </cell>
          <cell r="AJ578" t="str">
            <v>NULL</v>
          </cell>
          <cell r="AK578">
            <v>9</v>
          </cell>
          <cell r="AL578">
            <v>9</v>
          </cell>
        </row>
        <row r="579">
          <cell r="A579">
            <v>119753</v>
          </cell>
          <cell r="B579">
            <v>8884184</v>
          </cell>
          <cell r="C579" t="str">
            <v>Whitworth Community High School</v>
          </cell>
          <cell r="D579" t="str">
            <v>North West</v>
          </cell>
          <cell r="E579" t="str">
            <v>North West</v>
          </cell>
          <cell r="F579" t="str">
            <v>Lancashire</v>
          </cell>
          <cell r="G579" t="str">
            <v>Rossendale and Darwen</v>
          </cell>
          <cell r="H579" t="str">
            <v>OL12 8TS</v>
          </cell>
          <cell r="I579" t="str">
            <v>Community School</v>
          </cell>
          <cell r="J579" t="str">
            <v>Secondary</v>
          </cell>
          <cell r="K579" t="str">
            <v>Does not have a sixth form</v>
          </cell>
          <cell r="L579">
            <v>10009903</v>
          </cell>
          <cell r="M579">
            <v>42341</v>
          </cell>
          <cell r="N579">
            <v>42341</v>
          </cell>
          <cell r="O579" t="str">
            <v>Section 8 Inspection due to Parental Complaint</v>
          </cell>
          <cell r="P579" t="str">
            <v>Schools - S8</v>
          </cell>
          <cell r="Q579" t="str">
            <v>NULL</v>
          </cell>
          <cell r="R579" t="str">
            <v>NULL</v>
          </cell>
          <cell r="S579" t="str">
            <v>NULL</v>
          </cell>
          <cell r="T579" t="str">
            <v>NULL</v>
          </cell>
          <cell r="U579" t="str">
            <v>NULL</v>
          </cell>
          <cell r="V579" t="str">
            <v>NULL</v>
          </cell>
          <cell r="W579" t="str">
            <v>NULL</v>
          </cell>
          <cell r="X579" t="str">
            <v>Met</v>
          </cell>
          <cell r="Y579" t="str">
            <v>NULL</v>
          </cell>
          <cell r="Z579" t="str">
            <v>NULL</v>
          </cell>
          <cell r="AB579">
            <v>526</v>
          </cell>
          <cell r="AD579">
            <v>2</v>
          </cell>
          <cell r="AE579" t="str">
            <v>NULL</v>
          </cell>
          <cell r="AF579">
            <v>2</v>
          </cell>
          <cell r="AG579">
            <v>2</v>
          </cell>
          <cell r="AH579" t="str">
            <v>NULL</v>
          </cell>
          <cell r="AI579">
            <v>2</v>
          </cell>
          <cell r="AJ579" t="str">
            <v>NULL</v>
          </cell>
          <cell r="AK579">
            <v>9</v>
          </cell>
          <cell r="AL579">
            <v>9</v>
          </cell>
        </row>
        <row r="580">
          <cell r="A580">
            <v>119758</v>
          </cell>
          <cell r="B580">
            <v>8884200</v>
          </cell>
          <cell r="C580" t="str">
            <v>Glenburn Sports College</v>
          </cell>
          <cell r="D580" t="str">
            <v>North West</v>
          </cell>
          <cell r="E580" t="str">
            <v>North West</v>
          </cell>
          <cell r="F580" t="str">
            <v>Lancashire</v>
          </cell>
          <cell r="G580" t="str">
            <v>West Lancashire</v>
          </cell>
          <cell r="H580" t="str">
            <v>WN8 6JB</v>
          </cell>
          <cell r="I580" t="str">
            <v>Foundation School</v>
          </cell>
          <cell r="J580" t="str">
            <v>Secondary</v>
          </cell>
          <cell r="K580" t="str">
            <v>Does not have a sixth form</v>
          </cell>
          <cell r="L580">
            <v>10006641</v>
          </cell>
          <cell r="M580">
            <v>42346</v>
          </cell>
          <cell r="N580">
            <v>42347</v>
          </cell>
          <cell r="O580" t="str">
            <v>Schools into Special Measures Visit 5</v>
          </cell>
          <cell r="P580" t="str">
            <v>Schools - S8</v>
          </cell>
          <cell r="Q580" t="str">
            <v>NULL</v>
          </cell>
          <cell r="R580" t="str">
            <v>NULL</v>
          </cell>
          <cell r="S580" t="str">
            <v>NULL</v>
          </cell>
          <cell r="T580" t="str">
            <v>NULL</v>
          </cell>
          <cell r="U580" t="str">
            <v>NULL</v>
          </cell>
          <cell r="V580" t="str">
            <v>NULL</v>
          </cell>
          <cell r="W580" t="str">
            <v>NULL</v>
          </cell>
          <cell r="X580" t="str">
            <v>NULL</v>
          </cell>
          <cell r="Y580" t="str">
            <v>NULL</v>
          </cell>
          <cell r="Z580" t="str">
            <v>NULL</v>
          </cell>
          <cell r="AB580">
            <v>328</v>
          </cell>
          <cell r="AD580">
            <v>4</v>
          </cell>
          <cell r="AE580" t="str">
            <v>NULL</v>
          </cell>
          <cell r="AF580">
            <v>4</v>
          </cell>
          <cell r="AG580">
            <v>4</v>
          </cell>
          <cell r="AH580" t="str">
            <v>NULL</v>
          </cell>
          <cell r="AI580">
            <v>4</v>
          </cell>
          <cell r="AJ580" t="str">
            <v>NULL</v>
          </cell>
          <cell r="AK580" t="str">
            <v>NULL</v>
          </cell>
          <cell r="AL580" t="str">
            <v>NULL</v>
          </cell>
        </row>
        <row r="581">
          <cell r="A581">
            <v>119784</v>
          </cell>
          <cell r="B581">
            <v>8884623</v>
          </cell>
          <cell r="C581" t="str">
            <v>Brownedge St Mary's Catholic High School</v>
          </cell>
          <cell r="D581" t="str">
            <v>North West</v>
          </cell>
          <cell r="E581" t="str">
            <v>North West</v>
          </cell>
          <cell r="F581" t="str">
            <v>Lancashire</v>
          </cell>
          <cell r="G581" t="str">
            <v>Ribble Valley</v>
          </cell>
          <cell r="H581" t="str">
            <v>PR5 6PB</v>
          </cell>
          <cell r="I581" t="str">
            <v>Voluntary Aided School</v>
          </cell>
          <cell r="J581" t="str">
            <v>Secondary</v>
          </cell>
          <cell r="K581" t="str">
            <v>Does not have a sixth form</v>
          </cell>
          <cell r="L581">
            <v>10006571</v>
          </cell>
          <cell r="M581">
            <v>42312</v>
          </cell>
          <cell r="N581">
            <v>42313</v>
          </cell>
          <cell r="O581" t="str">
            <v>Requires Improvement S5 Reinspection Visit 1</v>
          </cell>
          <cell r="P581" t="str">
            <v>Schools - S5</v>
          </cell>
          <cell r="Q581" t="str">
            <v>NULL</v>
          </cell>
          <cell r="R581">
            <v>2</v>
          </cell>
          <cell r="S581" t="str">
            <v>NULL</v>
          </cell>
          <cell r="T581">
            <v>2</v>
          </cell>
          <cell r="U581">
            <v>2</v>
          </cell>
          <cell r="V581">
            <v>2</v>
          </cell>
          <cell r="W581">
            <v>2</v>
          </cell>
          <cell r="X581" t="str">
            <v>Yes</v>
          </cell>
          <cell r="Y581" t="str">
            <v>NULL</v>
          </cell>
          <cell r="Z581" t="str">
            <v>NULL</v>
          </cell>
          <cell r="AB581">
            <v>702</v>
          </cell>
          <cell r="AD581">
            <v>3</v>
          </cell>
          <cell r="AE581" t="str">
            <v>NULL</v>
          </cell>
          <cell r="AF581">
            <v>3</v>
          </cell>
          <cell r="AG581">
            <v>3</v>
          </cell>
          <cell r="AH581" t="str">
            <v>NULL</v>
          </cell>
          <cell r="AI581">
            <v>2</v>
          </cell>
          <cell r="AJ581" t="str">
            <v>NULL</v>
          </cell>
          <cell r="AK581" t="str">
            <v>NULL</v>
          </cell>
          <cell r="AL581" t="str">
            <v>NULL</v>
          </cell>
        </row>
        <row r="582">
          <cell r="A582">
            <v>119790</v>
          </cell>
          <cell r="B582">
            <v>8894629</v>
          </cell>
          <cell r="C582" t="str">
            <v>Our Lady and St John Catholic College</v>
          </cell>
          <cell r="D582" t="str">
            <v>North West</v>
          </cell>
          <cell r="E582" t="str">
            <v>North West</v>
          </cell>
          <cell r="F582" t="str">
            <v>Blackburn with Darwen</v>
          </cell>
          <cell r="G582" t="str">
            <v>Blackburn</v>
          </cell>
          <cell r="H582" t="str">
            <v>BB1 1PY</v>
          </cell>
          <cell r="I582" t="str">
            <v>Voluntary Aided School</v>
          </cell>
          <cell r="J582" t="str">
            <v>Secondary</v>
          </cell>
          <cell r="K582" t="str">
            <v>Does not have a sixth form</v>
          </cell>
          <cell r="L582">
            <v>10006756</v>
          </cell>
          <cell r="M582">
            <v>42321</v>
          </cell>
          <cell r="N582">
            <v>42321</v>
          </cell>
          <cell r="O582" t="str">
            <v>Requires Improvement monitoring Visit 1</v>
          </cell>
          <cell r="P582" t="str">
            <v>Schools - S8</v>
          </cell>
          <cell r="Q582" t="str">
            <v>NULL</v>
          </cell>
          <cell r="R582" t="str">
            <v>NULL</v>
          </cell>
          <cell r="S582" t="str">
            <v>NULL</v>
          </cell>
          <cell r="T582" t="str">
            <v>NULL</v>
          </cell>
          <cell r="U582" t="str">
            <v>NULL</v>
          </cell>
          <cell r="V582" t="str">
            <v>NULL</v>
          </cell>
          <cell r="W582" t="str">
            <v>NULL</v>
          </cell>
          <cell r="X582" t="str">
            <v>NULL</v>
          </cell>
          <cell r="Y582" t="str">
            <v>NULL</v>
          </cell>
          <cell r="Z582" t="str">
            <v>NULL</v>
          </cell>
          <cell r="AB582">
            <v>802</v>
          </cell>
          <cell r="AD582">
            <v>3</v>
          </cell>
          <cell r="AE582" t="str">
            <v>NULL</v>
          </cell>
          <cell r="AF582">
            <v>3</v>
          </cell>
          <cell r="AG582">
            <v>3</v>
          </cell>
          <cell r="AH582" t="str">
            <v>NULL</v>
          </cell>
          <cell r="AI582">
            <v>3</v>
          </cell>
          <cell r="AJ582" t="str">
            <v>NULL</v>
          </cell>
          <cell r="AK582">
            <v>9</v>
          </cell>
          <cell r="AL582">
            <v>3</v>
          </cell>
        </row>
        <row r="583">
          <cell r="A583">
            <v>119792</v>
          </cell>
          <cell r="B583">
            <v>8884631</v>
          </cell>
          <cell r="C583" t="str">
            <v>St Bede's Catholic High School</v>
          </cell>
          <cell r="D583" t="str">
            <v>North West</v>
          </cell>
          <cell r="E583" t="str">
            <v>North West</v>
          </cell>
          <cell r="F583" t="str">
            <v>Lancashire</v>
          </cell>
          <cell r="G583" t="str">
            <v>West Lancashire</v>
          </cell>
          <cell r="H583" t="str">
            <v>L39 4TA</v>
          </cell>
          <cell r="I583" t="str">
            <v>Voluntary Aided School</v>
          </cell>
          <cell r="J583" t="str">
            <v>Secondary</v>
          </cell>
          <cell r="K583" t="str">
            <v>Does not have a sixth form</v>
          </cell>
          <cell r="L583">
            <v>10005577</v>
          </cell>
          <cell r="M583">
            <v>42297</v>
          </cell>
          <cell r="N583">
            <v>42298</v>
          </cell>
          <cell r="O583" t="str">
            <v>Maintained Academy and School Short inspection</v>
          </cell>
          <cell r="P583" t="str">
            <v>Schools - S5</v>
          </cell>
          <cell r="Q583" t="str">
            <v>NULL</v>
          </cell>
          <cell r="R583">
            <v>2</v>
          </cell>
          <cell r="S583" t="str">
            <v>NULL</v>
          </cell>
          <cell r="T583">
            <v>2</v>
          </cell>
          <cell r="U583">
            <v>2</v>
          </cell>
          <cell r="V583">
            <v>2</v>
          </cell>
          <cell r="W583">
            <v>2</v>
          </cell>
          <cell r="X583" t="str">
            <v>Yes</v>
          </cell>
          <cell r="Y583" t="str">
            <v>NULL</v>
          </cell>
          <cell r="Z583" t="str">
            <v>NULL</v>
          </cell>
          <cell r="AB583">
            <v>682</v>
          </cell>
          <cell r="AD583">
            <v>2</v>
          </cell>
          <cell r="AE583" t="str">
            <v>NULL</v>
          </cell>
          <cell r="AF583">
            <v>2</v>
          </cell>
          <cell r="AG583">
            <v>2</v>
          </cell>
          <cell r="AH583" t="str">
            <v>NULL</v>
          </cell>
          <cell r="AI583">
            <v>2</v>
          </cell>
          <cell r="AJ583" t="str">
            <v>NULL</v>
          </cell>
          <cell r="AK583">
            <v>9</v>
          </cell>
          <cell r="AL583" t="str">
            <v>NULL</v>
          </cell>
        </row>
        <row r="584">
          <cell r="A584">
            <v>119804</v>
          </cell>
          <cell r="B584">
            <v>8884797</v>
          </cell>
          <cell r="C584" t="str">
            <v>Mount Carmel Roman Catholic High School, Hyndburn</v>
          </cell>
          <cell r="D584" t="str">
            <v>North West</v>
          </cell>
          <cell r="E584" t="str">
            <v>North West</v>
          </cell>
          <cell r="F584" t="str">
            <v>Lancashire</v>
          </cell>
          <cell r="G584" t="str">
            <v>Hyndburn</v>
          </cell>
          <cell r="H584" t="str">
            <v>BB5 0LU</v>
          </cell>
          <cell r="I584" t="str">
            <v>Voluntary Aided School</v>
          </cell>
          <cell r="J584" t="str">
            <v>Secondary</v>
          </cell>
          <cell r="K584" t="str">
            <v>Does not have a sixth form</v>
          </cell>
          <cell r="L584">
            <v>10000565</v>
          </cell>
          <cell r="M584">
            <v>42290</v>
          </cell>
          <cell r="N584">
            <v>42291</v>
          </cell>
          <cell r="O584" t="str">
            <v>Maintained Academy and School Short inspection</v>
          </cell>
          <cell r="P584" t="str">
            <v>Schools - S5</v>
          </cell>
          <cell r="Q584" t="str">
            <v>NULL</v>
          </cell>
          <cell r="R584">
            <v>3</v>
          </cell>
          <cell r="S584" t="str">
            <v>NULL</v>
          </cell>
          <cell r="T584">
            <v>3</v>
          </cell>
          <cell r="U584">
            <v>2</v>
          </cell>
          <cell r="V584">
            <v>2</v>
          </cell>
          <cell r="W584">
            <v>2</v>
          </cell>
          <cell r="X584" t="str">
            <v>Yes</v>
          </cell>
          <cell r="Y584" t="str">
            <v>NULL</v>
          </cell>
          <cell r="Z584" t="str">
            <v>NULL</v>
          </cell>
          <cell r="AB584">
            <v>698</v>
          </cell>
          <cell r="AD584">
            <v>2</v>
          </cell>
          <cell r="AE584" t="str">
            <v>NULL</v>
          </cell>
          <cell r="AF584">
            <v>2</v>
          </cell>
          <cell r="AG584">
            <v>2</v>
          </cell>
          <cell r="AH584" t="str">
            <v>NULL</v>
          </cell>
          <cell r="AI584">
            <v>2</v>
          </cell>
          <cell r="AJ584" t="str">
            <v>NULL</v>
          </cell>
          <cell r="AK584" t="str">
            <v>NULL</v>
          </cell>
          <cell r="AL584" t="str">
            <v>NULL</v>
          </cell>
        </row>
        <row r="585">
          <cell r="A585">
            <v>119813</v>
          </cell>
          <cell r="B585">
            <v>8885404</v>
          </cell>
          <cell r="C585" t="str">
            <v>Baines School</v>
          </cell>
          <cell r="D585" t="str">
            <v>North West</v>
          </cell>
          <cell r="E585" t="str">
            <v>North West</v>
          </cell>
          <cell r="F585" t="str">
            <v>Lancashire</v>
          </cell>
          <cell r="G585" t="str">
            <v>Wyre and Preston North</v>
          </cell>
          <cell r="H585" t="str">
            <v>FY6 8BE</v>
          </cell>
          <cell r="I585" t="str">
            <v>Voluntary Aided School</v>
          </cell>
          <cell r="J585" t="str">
            <v>Secondary</v>
          </cell>
          <cell r="K585" t="str">
            <v>Has a sixth form</v>
          </cell>
          <cell r="L585">
            <v>10006747</v>
          </cell>
          <cell r="M585">
            <v>42286</v>
          </cell>
          <cell r="N585">
            <v>42286</v>
          </cell>
          <cell r="O585" t="str">
            <v>Requires Improvement monitoring Visit 1</v>
          </cell>
          <cell r="P585" t="str">
            <v>Schools - S8</v>
          </cell>
          <cell r="Q585" t="str">
            <v>NULL</v>
          </cell>
          <cell r="R585" t="str">
            <v>NULL</v>
          </cell>
          <cell r="S585" t="str">
            <v>NULL</v>
          </cell>
          <cell r="T585" t="str">
            <v>NULL</v>
          </cell>
          <cell r="U585" t="str">
            <v>NULL</v>
          </cell>
          <cell r="V585" t="str">
            <v>NULL</v>
          </cell>
          <cell r="W585" t="str">
            <v>NULL</v>
          </cell>
          <cell r="X585" t="str">
            <v>NULL</v>
          </cell>
          <cell r="Y585" t="str">
            <v>NULL</v>
          </cell>
          <cell r="Z585" t="str">
            <v>NULL</v>
          </cell>
          <cell r="AB585">
            <v>950</v>
          </cell>
          <cell r="AD585">
            <v>3</v>
          </cell>
          <cell r="AE585" t="str">
            <v>NULL</v>
          </cell>
          <cell r="AF585">
            <v>3</v>
          </cell>
          <cell r="AG585">
            <v>3</v>
          </cell>
          <cell r="AH585" t="str">
            <v>NULL</v>
          </cell>
          <cell r="AI585">
            <v>3</v>
          </cell>
          <cell r="AJ585" t="str">
            <v>NULL</v>
          </cell>
          <cell r="AK585">
            <v>9</v>
          </cell>
          <cell r="AL585">
            <v>2</v>
          </cell>
        </row>
        <row r="586">
          <cell r="A586">
            <v>119816</v>
          </cell>
          <cell r="B586">
            <v>8885407</v>
          </cell>
          <cell r="C586" t="str">
            <v>St Mary's Catholic High School</v>
          </cell>
          <cell r="D586" t="str">
            <v>North West</v>
          </cell>
          <cell r="E586" t="str">
            <v>North West</v>
          </cell>
          <cell r="F586" t="str">
            <v>Lancashire</v>
          </cell>
          <cell r="G586" t="str">
            <v>South Ribble</v>
          </cell>
          <cell r="H586" t="str">
            <v>PR25 1BS</v>
          </cell>
          <cell r="I586" t="str">
            <v>Voluntary Aided School</v>
          </cell>
          <cell r="J586" t="str">
            <v>Secondary</v>
          </cell>
          <cell r="K586" t="str">
            <v>Does not have a sixth form</v>
          </cell>
          <cell r="L586">
            <v>10003968</v>
          </cell>
          <cell r="M586">
            <v>42346</v>
          </cell>
          <cell r="N586">
            <v>42347</v>
          </cell>
          <cell r="O586" t="str">
            <v>Schools into Special Measures Visit 3</v>
          </cell>
          <cell r="P586" t="str">
            <v>Schools - S8</v>
          </cell>
          <cell r="Q586" t="str">
            <v>NULL</v>
          </cell>
          <cell r="R586" t="str">
            <v>NULL</v>
          </cell>
          <cell r="S586" t="str">
            <v>NULL</v>
          </cell>
          <cell r="T586" t="str">
            <v>NULL</v>
          </cell>
          <cell r="U586" t="str">
            <v>NULL</v>
          </cell>
          <cell r="V586" t="str">
            <v>NULL</v>
          </cell>
          <cell r="W586" t="str">
            <v>NULL</v>
          </cell>
          <cell r="X586" t="str">
            <v>NULL</v>
          </cell>
          <cell r="Y586" t="str">
            <v>NULL</v>
          </cell>
          <cell r="Z586" t="str">
            <v>NULL</v>
          </cell>
          <cell r="AB586">
            <v>610</v>
          </cell>
          <cell r="AD586">
            <v>4</v>
          </cell>
          <cell r="AE586" t="str">
            <v>NULL</v>
          </cell>
          <cell r="AF586">
            <v>4</v>
          </cell>
          <cell r="AG586">
            <v>4</v>
          </cell>
          <cell r="AH586" t="str">
            <v>NULL</v>
          </cell>
          <cell r="AI586">
            <v>4</v>
          </cell>
          <cell r="AJ586" t="str">
            <v>NULL</v>
          </cell>
          <cell r="AK586">
            <v>9</v>
          </cell>
          <cell r="AL586">
            <v>9</v>
          </cell>
        </row>
        <row r="587">
          <cell r="A587">
            <v>119903</v>
          </cell>
          <cell r="B587">
            <v>8552001</v>
          </cell>
          <cell r="C587" t="str">
            <v>The Latimer Primary School, Anstey</v>
          </cell>
          <cell r="D587" t="str">
            <v>East Midlands</v>
          </cell>
          <cell r="E587" t="str">
            <v>East Midlands</v>
          </cell>
          <cell r="F587" t="str">
            <v>Leicestershire</v>
          </cell>
          <cell r="G587" t="str">
            <v>Charnwood</v>
          </cell>
          <cell r="H587" t="str">
            <v>LE7 7AW</v>
          </cell>
          <cell r="I587" t="str">
            <v>Community School</v>
          </cell>
          <cell r="J587" t="str">
            <v>Primary</v>
          </cell>
          <cell r="K587" t="str">
            <v>Does not have a sixth form</v>
          </cell>
          <cell r="L587">
            <v>10001500</v>
          </cell>
          <cell r="M587">
            <v>42325</v>
          </cell>
          <cell r="N587">
            <v>42325</v>
          </cell>
          <cell r="O587" t="str">
            <v>Maintained Academy and School Short inspection</v>
          </cell>
          <cell r="P587" t="str">
            <v>Schools - Short inspection</v>
          </cell>
          <cell r="Q587" t="str">
            <v>NULL</v>
          </cell>
          <cell r="R587" t="str">
            <v>NULL</v>
          </cell>
          <cell r="S587" t="str">
            <v>NULL</v>
          </cell>
          <cell r="T587" t="str">
            <v>NULL</v>
          </cell>
          <cell r="U587" t="str">
            <v>NULL</v>
          </cell>
          <cell r="V587" t="str">
            <v>NULL</v>
          </cell>
          <cell r="W587" t="str">
            <v>NULL</v>
          </cell>
          <cell r="X587" t="str">
            <v>Yes</v>
          </cell>
          <cell r="Y587" t="str">
            <v>NULL</v>
          </cell>
          <cell r="Z587" t="str">
            <v>NULL</v>
          </cell>
          <cell r="AB587">
            <v>294</v>
          </cell>
          <cell r="AD587">
            <v>2</v>
          </cell>
          <cell r="AE587" t="str">
            <v>NULL</v>
          </cell>
          <cell r="AF587">
            <v>2</v>
          </cell>
          <cell r="AG587">
            <v>2</v>
          </cell>
          <cell r="AH587" t="str">
            <v>NULL</v>
          </cell>
          <cell r="AI587">
            <v>2</v>
          </cell>
          <cell r="AJ587" t="str">
            <v>NULL</v>
          </cell>
          <cell r="AK587">
            <v>3</v>
          </cell>
          <cell r="AL587">
            <v>9</v>
          </cell>
        </row>
        <row r="588">
          <cell r="A588">
            <v>119936</v>
          </cell>
          <cell r="B588">
            <v>8552068</v>
          </cell>
          <cell r="C588" t="str">
            <v>Little Bowden School</v>
          </cell>
          <cell r="D588" t="str">
            <v>East Midlands</v>
          </cell>
          <cell r="E588" t="str">
            <v>East Midlands</v>
          </cell>
          <cell r="F588" t="str">
            <v>Leicestershire</v>
          </cell>
          <cell r="G588" t="str">
            <v>Harborough</v>
          </cell>
          <cell r="H588" t="str">
            <v>LE16 8AY</v>
          </cell>
          <cell r="I588" t="str">
            <v>Community School</v>
          </cell>
          <cell r="J588" t="str">
            <v>Primary</v>
          </cell>
          <cell r="K588" t="str">
            <v>Does not have a sixth form</v>
          </cell>
          <cell r="L588">
            <v>10003372</v>
          </cell>
          <cell r="M588">
            <v>42341</v>
          </cell>
          <cell r="N588">
            <v>42341</v>
          </cell>
          <cell r="O588" t="str">
            <v>Maintained Academy and School Short inspection</v>
          </cell>
          <cell r="P588" t="str">
            <v>Schools - Short inspection</v>
          </cell>
          <cell r="Q588" t="str">
            <v>NULL</v>
          </cell>
          <cell r="R588" t="str">
            <v>NULL</v>
          </cell>
          <cell r="S588" t="str">
            <v>NULL</v>
          </cell>
          <cell r="T588" t="str">
            <v>NULL</v>
          </cell>
          <cell r="U588" t="str">
            <v>NULL</v>
          </cell>
          <cell r="V588" t="str">
            <v>NULL</v>
          </cell>
          <cell r="W588" t="str">
            <v>NULL</v>
          </cell>
          <cell r="X588" t="str">
            <v>Yes</v>
          </cell>
          <cell r="Y588" t="str">
            <v>NULL</v>
          </cell>
          <cell r="Z588" t="str">
            <v>NULL</v>
          </cell>
          <cell r="AB588">
            <v>382</v>
          </cell>
          <cell r="AD588">
            <v>2</v>
          </cell>
          <cell r="AE588" t="str">
            <v>NULL</v>
          </cell>
          <cell r="AF588">
            <v>2</v>
          </cell>
          <cell r="AG588">
            <v>2</v>
          </cell>
          <cell r="AH588" t="str">
            <v>NULL</v>
          </cell>
          <cell r="AI588">
            <v>2</v>
          </cell>
          <cell r="AJ588" t="str">
            <v>NULL</v>
          </cell>
          <cell r="AK588">
            <v>2</v>
          </cell>
          <cell r="AL588">
            <v>9</v>
          </cell>
        </row>
        <row r="589">
          <cell r="A589">
            <v>119945</v>
          </cell>
          <cell r="B589">
            <v>8552083</v>
          </cell>
          <cell r="C589" t="str">
            <v>Oakthorpe Primary School</v>
          </cell>
          <cell r="D589" t="str">
            <v>East Midlands</v>
          </cell>
          <cell r="E589" t="str">
            <v>East Midlands</v>
          </cell>
          <cell r="F589" t="str">
            <v>Leicestershire</v>
          </cell>
          <cell r="G589" t="str">
            <v>North West Leicestershire</v>
          </cell>
          <cell r="H589" t="str">
            <v>DE12 7RE</v>
          </cell>
          <cell r="I589" t="str">
            <v>Community School</v>
          </cell>
          <cell r="J589" t="str">
            <v>Primary</v>
          </cell>
          <cell r="K589" t="str">
            <v>Does not have a sixth form</v>
          </cell>
          <cell r="L589">
            <v>10005637</v>
          </cell>
          <cell r="M589">
            <v>42318</v>
          </cell>
          <cell r="N589">
            <v>42318</v>
          </cell>
          <cell r="O589" t="str">
            <v>Maintained Academy and School Short inspection</v>
          </cell>
          <cell r="P589" t="str">
            <v>Schools - Short inspection</v>
          </cell>
          <cell r="Q589" t="str">
            <v>NULL</v>
          </cell>
          <cell r="R589" t="str">
            <v>NULL</v>
          </cell>
          <cell r="S589" t="str">
            <v>NULL</v>
          </cell>
          <cell r="T589" t="str">
            <v>NULL</v>
          </cell>
          <cell r="U589" t="str">
            <v>NULL</v>
          </cell>
          <cell r="V589" t="str">
            <v>NULL</v>
          </cell>
          <cell r="W589" t="str">
            <v>NULL</v>
          </cell>
          <cell r="X589" t="str">
            <v>Yes</v>
          </cell>
          <cell r="Y589" t="str">
            <v>NULL</v>
          </cell>
          <cell r="Z589" t="str">
            <v>NULL</v>
          </cell>
          <cell r="AB589">
            <v>96</v>
          </cell>
          <cell r="AD589">
            <v>2</v>
          </cell>
          <cell r="AE589" t="str">
            <v>NULL</v>
          </cell>
          <cell r="AF589">
            <v>2</v>
          </cell>
          <cell r="AG589">
            <v>2</v>
          </cell>
          <cell r="AH589" t="str">
            <v>NULL</v>
          </cell>
          <cell r="AI589">
            <v>2</v>
          </cell>
          <cell r="AJ589" t="str">
            <v>NULL</v>
          </cell>
          <cell r="AK589">
            <v>8</v>
          </cell>
          <cell r="AL589" t="str">
            <v>NULL</v>
          </cell>
        </row>
        <row r="590">
          <cell r="A590">
            <v>119964</v>
          </cell>
          <cell r="B590">
            <v>8552142</v>
          </cell>
          <cell r="C590" t="str">
            <v>Burbage Junior School</v>
          </cell>
          <cell r="D590" t="str">
            <v>East Midlands</v>
          </cell>
          <cell r="E590" t="str">
            <v>East Midlands</v>
          </cell>
          <cell r="F590" t="str">
            <v>Leicestershire</v>
          </cell>
          <cell r="G590" t="str">
            <v>Bosworth</v>
          </cell>
          <cell r="H590" t="str">
            <v>LE10 2AD</v>
          </cell>
          <cell r="I590" t="str">
            <v>Community School</v>
          </cell>
          <cell r="J590" t="str">
            <v>Primary</v>
          </cell>
          <cell r="K590" t="str">
            <v>Does not have a sixth form</v>
          </cell>
          <cell r="L590">
            <v>10005934</v>
          </cell>
          <cell r="M590">
            <v>42339</v>
          </cell>
          <cell r="N590">
            <v>42339</v>
          </cell>
          <cell r="O590" t="str">
            <v>Requires Improvement monitoring Visit 1</v>
          </cell>
          <cell r="P590" t="str">
            <v>Schools - S8</v>
          </cell>
          <cell r="Q590" t="str">
            <v>NULL</v>
          </cell>
          <cell r="R590" t="str">
            <v>NULL</v>
          </cell>
          <cell r="S590" t="str">
            <v>NULL</v>
          </cell>
          <cell r="T590" t="str">
            <v>NULL</v>
          </cell>
          <cell r="U590" t="str">
            <v>NULL</v>
          </cell>
          <cell r="V590" t="str">
            <v>NULL</v>
          </cell>
          <cell r="W590" t="str">
            <v>NULL</v>
          </cell>
          <cell r="X590" t="str">
            <v>NULL</v>
          </cell>
          <cell r="Y590" t="str">
            <v>NULL</v>
          </cell>
          <cell r="Z590" t="str">
            <v>NULL</v>
          </cell>
          <cell r="AB590">
            <v>382</v>
          </cell>
          <cell r="AD590">
            <v>3</v>
          </cell>
          <cell r="AE590" t="str">
            <v>NULL</v>
          </cell>
          <cell r="AF590">
            <v>3</v>
          </cell>
          <cell r="AG590">
            <v>3</v>
          </cell>
          <cell r="AH590" t="str">
            <v>NULL</v>
          </cell>
          <cell r="AI590">
            <v>3</v>
          </cell>
          <cell r="AJ590" t="str">
            <v>NULL</v>
          </cell>
          <cell r="AK590">
            <v>9</v>
          </cell>
          <cell r="AL590">
            <v>9</v>
          </cell>
        </row>
        <row r="591">
          <cell r="A591">
            <v>120012</v>
          </cell>
          <cell r="B591">
            <v>8562236</v>
          </cell>
          <cell r="C591" t="str">
            <v>Humberstone Infant School</v>
          </cell>
          <cell r="D591" t="str">
            <v>East Midlands</v>
          </cell>
          <cell r="E591" t="str">
            <v>East Midlands</v>
          </cell>
          <cell r="F591" t="str">
            <v>Leicester</v>
          </cell>
          <cell r="G591" t="str">
            <v>Leicester East</v>
          </cell>
          <cell r="H591" t="str">
            <v>LE5 1AE</v>
          </cell>
          <cell r="I591" t="str">
            <v>Community School</v>
          </cell>
          <cell r="J591" t="str">
            <v>Primary</v>
          </cell>
          <cell r="K591" t="str">
            <v>Does not have a sixth form</v>
          </cell>
          <cell r="L591">
            <v>10001841</v>
          </cell>
          <cell r="M591">
            <v>42269</v>
          </cell>
          <cell r="N591">
            <v>42270</v>
          </cell>
          <cell r="O591" t="str">
            <v>Requires Improvement S5 Reinspection Visit 1</v>
          </cell>
          <cell r="P591" t="str">
            <v>Schools - S5</v>
          </cell>
          <cell r="Q591" t="str">
            <v>NULL</v>
          </cell>
          <cell r="R591">
            <v>3</v>
          </cell>
          <cell r="S591" t="str">
            <v>NULL</v>
          </cell>
          <cell r="T591">
            <v>3</v>
          </cell>
          <cell r="U591">
            <v>3</v>
          </cell>
          <cell r="V591">
            <v>3</v>
          </cell>
          <cell r="W591">
            <v>3</v>
          </cell>
          <cell r="X591" t="str">
            <v>Yes</v>
          </cell>
          <cell r="Y591">
            <v>3</v>
          </cell>
          <cell r="Z591" t="str">
            <v>NULL</v>
          </cell>
          <cell r="AB591">
            <v>353</v>
          </cell>
          <cell r="AD591">
            <v>3</v>
          </cell>
          <cell r="AE591" t="str">
            <v>NULL</v>
          </cell>
          <cell r="AF591">
            <v>3</v>
          </cell>
          <cell r="AG591">
            <v>3</v>
          </cell>
          <cell r="AH591" t="str">
            <v>NULL</v>
          </cell>
          <cell r="AI591">
            <v>3</v>
          </cell>
          <cell r="AJ591" t="str">
            <v>NULL</v>
          </cell>
          <cell r="AK591" t="str">
            <v>NULL</v>
          </cell>
          <cell r="AL591" t="str">
            <v>NULL</v>
          </cell>
        </row>
        <row r="592">
          <cell r="A592">
            <v>120024</v>
          </cell>
          <cell r="B592">
            <v>8562265</v>
          </cell>
          <cell r="C592" t="str">
            <v>Merrydale Junior School</v>
          </cell>
          <cell r="D592" t="str">
            <v>East Midlands</v>
          </cell>
          <cell r="E592" t="str">
            <v>East Midlands</v>
          </cell>
          <cell r="F592" t="str">
            <v>Leicester</v>
          </cell>
          <cell r="G592" t="str">
            <v>Leicester East</v>
          </cell>
          <cell r="H592" t="str">
            <v>LE5 0PL</v>
          </cell>
          <cell r="I592" t="str">
            <v>Community School</v>
          </cell>
          <cell r="J592" t="str">
            <v>Primary</v>
          </cell>
          <cell r="K592" t="str">
            <v>Does not have a sixth form</v>
          </cell>
          <cell r="L592">
            <v>10005937</v>
          </cell>
          <cell r="M592">
            <v>42276</v>
          </cell>
          <cell r="N592">
            <v>42276</v>
          </cell>
          <cell r="O592" t="str">
            <v>Requires Improvement monitoring Visit 1</v>
          </cell>
          <cell r="P592" t="str">
            <v>Schools - S8</v>
          </cell>
          <cell r="Q592" t="str">
            <v>NULL</v>
          </cell>
          <cell r="R592" t="str">
            <v>NULL</v>
          </cell>
          <cell r="S592" t="str">
            <v>NULL</v>
          </cell>
          <cell r="T592" t="str">
            <v>NULL</v>
          </cell>
          <cell r="U592" t="str">
            <v>NULL</v>
          </cell>
          <cell r="V592" t="str">
            <v>NULL</v>
          </cell>
          <cell r="W592" t="str">
            <v>NULL</v>
          </cell>
          <cell r="X592" t="str">
            <v>NULL</v>
          </cell>
          <cell r="Y592" t="str">
            <v>NULL</v>
          </cell>
          <cell r="Z592" t="str">
            <v>NULL</v>
          </cell>
          <cell r="AB592">
            <v>364</v>
          </cell>
          <cell r="AD592">
            <v>3</v>
          </cell>
          <cell r="AE592" t="str">
            <v>NULL</v>
          </cell>
          <cell r="AF592">
            <v>3</v>
          </cell>
          <cell r="AG592">
            <v>3</v>
          </cell>
          <cell r="AH592" t="str">
            <v>NULL</v>
          </cell>
          <cell r="AI592">
            <v>3</v>
          </cell>
          <cell r="AJ592" t="str">
            <v>NULL</v>
          </cell>
          <cell r="AK592">
            <v>9</v>
          </cell>
          <cell r="AL592">
            <v>9</v>
          </cell>
        </row>
        <row r="593">
          <cell r="A593">
            <v>120047</v>
          </cell>
          <cell r="B593">
            <v>8562317</v>
          </cell>
          <cell r="C593" t="str">
            <v>Sandfield Close Primary School</v>
          </cell>
          <cell r="D593" t="str">
            <v>East Midlands</v>
          </cell>
          <cell r="E593" t="str">
            <v>East Midlands</v>
          </cell>
          <cell r="F593" t="str">
            <v>Leicester</v>
          </cell>
          <cell r="G593" t="str">
            <v>Leicester East</v>
          </cell>
          <cell r="H593" t="str">
            <v>LE4 7RE</v>
          </cell>
          <cell r="I593" t="str">
            <v>Community School</v>
          </cell>
          <cell r="J593" t="str">
            <v>Primary</v>
          </cell>
          <cell r="K593" t="str">
            <v>Does not have a sixth form</v>
          </cell>
          <cell r="L593">
            <v>10001838</v>
          </cell>
          <cell r="M593">
            <v>42340</v>
          </cell>
          <cell r="N593">
            <v>42341</v>
          </cell>
          <cell r="O593" t="str">
            <v>Requires Improvement S5 Reinspection Visit 1</v>
          </cell>
          <cell r="P593" t="str">
            <v>Schools - S5</v>
          </cell>
          <cell r="Q593" t="str">
            <v>NULL</v>
          </cell>
          <cell r="R593">
            <v>2</v>
          </cell>
          <cell r="S593" t="str">
            <v>NULL</v>
          </cell>
          <cell r="T593">
            <v>2</v>
          </cell>
          <cell r="U593">
            <v>2</v>
          </cell>
          <cell r="V593">
            <v>2</v>
          </cell>
          <cell r="W593">
            <v>2</v>
          </cell>
          <cell r="X593" t="str">
            <v>Yes</v>
          </cell>
          <cell r="Y593">
            <v>2</v>
          </cell>
          <cell r="Z593" t="str">
            <v>NULL</v>
          </cell>
          <cell r="AB593">
            <v>415</v>
          </cell>
          <cell r="AD593">
            <v>3</v>
          </cell>
          <cell r="AE593" t="str">
            <v>NULL</v>
          </cell>
          <cell r="AF593">
            <v>3</v>
          </cell>
          <cell r="AG593">
            <v>3</v>
          </cell>
          <cell r="AH593" t="str">
            <v>NULL</v>
          </cell>
          <cell r="AI593">
            <v>3</v>
          </cell>
          <cell r="AJ593" t="str">
            <v>NULL</v>
          </cell>
          <cell r="AK593" t="str">
            <v>NULL</v>
          </cell>
          <cell r="AL593" t="str">
            <v>NULL</v>
          </cell>
        </row>
        <row r="594">
          <cell r="A594">
            <v>120084</v>
          </cell>
          <cell r="B594">
            <v>8562359</v>
          </cell>
          <cell r="C594" t="str">
            <v>Spinney Hill Primary School and Community Centre</v>
          </cell>
          <cell r="D594" t="str">
            <v>East Midlands</v>
          </cell>
          <cell r="E594" t="str">
            <v>East Midlands</v>
          </cell>
          <cell r="F594" t="str">
            <v>Leicester</v>
          </cell>
          <cell r="G594" t="str">
            <v>Leicester South</v>
          </cell>
          <cell r="H594" t="str">
            <v>LE5 5EZ</v>
          </cell>
          <cell r="I594" t="str">
            <v>Community School</v>
          </cell>
          <cell r="J594" t="str">
            <v>Primary</v>
          </cell>
          <cell r="K594" t="str">
            <v>Does not have a sixth form</v>
          </cell>
          <cell r="L594">
            <v>10001839</v>
          </cell>
          <cell r="M594">
            <v>42277</v>
          </cell>
          <cell r="N594">
            <v>42278</v>
          </cell>
          <cell r="O594" t="str">
            <v>Requires Improvement S5 Reinspection Visit 1</v>
          </cell>
          <cell r="P594" t="str">
            <v>Schools - S5</v>
          </cell>
          <cell r="Q594" t="str">
            <v>NULL</v>
          </cell>
          <cell r="R594">
            <v>3</v>
          </cell>
          <cell r="S594" t="str">
            <v>NULL</v>
          </cell>
          <cell r="T594">
            <v>3</v>
          </cell>
          <cell r="U594">
            <v>3</v>
          </cell>
          <cell r="V594">
            <v>3</v>
          </cell>
          <cell r="W594">
            <v>3</v>
          </cell>
          <cell r="X594" t="str">
            <v>Yes</v>
          </cell>
          <cell r="Y594">
            <v>2</v>
          </cell>
          <cell r="Z594" t="str">
            <v>NULL</v>
          </cell>
          <cell r="AB594">
            <v>688</v>
          </cell>
          <cell r="AD594">
            <v>3</v>
          </cell>
          <cell r="AE594" t="str">
            <v>NULL</v>
          </cell>
          <cell r="AF594">
            <v>3</v>
          </cell>
          <cell r="AG594">
            <v>3</v>
          </cell>
          <cell r="AH594" t="str">
            <v>NULL</v>
          </cell>
          <cell r="AI594">
            <v>3</v>
          </cell>
          <cell r="AJ594" t="str">
            <v>NULL</v>
          </cell>
          <cell r="AK594" t="str">
            <v>NULL</v>
          </cell>
          <cell r="AL594" t="str">
            <v>NULL</v>
          </cell>
        </row>
        <row r="595">
          <cell r="A595">
            <v>120117</v>
          </cell>
          <cell r="B595">
            <v>8553013</v>
          </cell>
          <cell r="C595" t="str">
            <v>Blackfordby St Margaret's Church of England (Aided) Primary School</v>
          </cell>
          <cell r="D595" t="str">
            <v>East Midlands</v>
          </cell>
          <cell r="E595" t="str">
            <v>East Midlands</v>
          </cell>
          <cell r="F595" t="str">
            <v>Leicestershire</v>
          </cell>
          <cell r="G595" t="str">
            <v>North West Leicestershire</v>
          </cell>
          <cell r="H595" t="str">
            <v>DE11 8AB</v>
          </cell>
          <cell r="I595" t="str">
            <v>Voluntary Aided School</v>
          </cell>
          <cell r="J595" t="str">
            <v>Primary</v>
          </cell>
          <cell r="K595" t="str">
            <v>Does not have a sixth form</v>
          </cell>
          <cell r="L595">
            <v>10005659</v>
          </cell>
          <cell r="M595">
            <v>42318</v>
          </cell>
          <cell r="N595">
            <v>42319</v>
          </cell>
          <cell r="O595" t="str">
            <v>Maintained Academy and School Short inspection</v>
          </cell>
          <cell r="P595" t="str">
            <v>Schools - S5</v>
          </cell>
          <cell r="Q595" t="str">
            <v>NULL</v>
          </cell>
          <cell r="R595">
            <v>3</v>
          </cell>
          <cell r="S595" t="str">
            <v>NULL</v>
          </cell>
          <cell r="T595">
            <v>3</v>
          </cell>
          <cell r="U595">
            <v>3</v>
          </cell>
          <cell r="V595">
            <v>2</v>
          </cell>
          <cell r="W595">
            <v>3</v>
          </cell>
          <cell r="X595" t="str">
            <v>Yes</v>
          </cell>
          <cell r="Y595">
            <v>2</v>
          </cell>
          <cell r="Z595" t="str">
            <v>NULL</v>
          </cell>
          <cell r="AB595">
            <v>106</v>
          </cell>
          <cell r="AD595">
            <v>2</v>
          </cell>
          <cell r="AE595" t="str">
            <v>NULL</v>
          </cell>
          <cell r="AF595">
            <v>2</v>
          </cell>
          <cell r="AG595">
            <v>2</v>
          </cell>
          <cell r="AH595" t="str">
            <v>NULL</v>
          </cell>
          <cell r="AI595">
            <v>2</v>
          </cell>
          <cell r="AJ595" t="str">
            <v>NULL</v>
          </cell>
          <cell r="AK595">
            <v>2</v>
          </cell>
          <cell r="AL595">
            <v>9</v>
          </cell>
        </row>
        <row r="596">
          <cell r="A596">
            <v>120181</v>
          </cell>
          <cell r="B596">
            <v>8573115</v>
          </cell>
          <cell r="C596" t="str">
            <v>Oakham CofE Primary School</v>
          </cell>
          <cell r="D596" t="str">
            <v>East Midlands</v>
          </cell>
          <cell r="E596" t="str">
            <v>East Midlands</v>
          </cell>
          <cell r="F596" t="str">
            <v>Rutland</v>
          </cell>
          <cell r="G596" t="str">
            <v>Rutland and Melton</v>
          </cell>
          <cell r="H596" t="str">
            <v>LE15 6GY</v>
          </cell>
          <cell r="I596" t="str">
            <v>Voluntary Controlled School</v>
          </cell>
          <cell r="J596" t="str">
            <v>Primary</v>
          </cell>
          <cell r="K596" t="str">
            <v>Does not have a sixth form</v>
          </cell>
          <cell r="L596">
            <v>10005476</v>
          </cell>
          <cell r="M596">
            <v>42276</v>
          </cell>
          <cell r="N596">
            <v>42277</v>
          </cell>
          <cell r="O596" t="str">
            <v>Maintained Academy and School Short inspection</v>
          </cell>
          <cell r="P596" t="str">
            <v>Schools - S5</v>
          </cell>
          <cell r="Q596" t="str">
            <v>NULL</v>
          </cell>
          <cell r="R596">
            <v>3</v>
          </cell>
          <cell r="S596" t="str">
            <v>NULL</v>
          </cell>
          <cell r="T596">
            <v>3</v>
          </cell>
          <cell r="U596">
            <v>3</v>
          </cell>
          <cell r="V596">
            <v>3</v>
          </cell>
          <cell r="W596">
            <v>2</v>
          </cell>
          <cell r="X596" t="str">
            <v>Yes</v>
          </cell>
          <cell r="Y596">
            <v>2</v>
          </cell>
          <cell r="Z596" t="str">
            <v>NULL</v>
          </cell>
          <cell r="AB596">
            <v>308</v>
          </cell>
          <cell r="AD596">
            <v>2</v>
          </cell>
          <cell r="AE596" t="str">
            <v>NULL</v>
          </cell>
          <cell r="AF596">
            <v>2</v>
          </cell>
          <cell r="AG596">
            <v>2</v>
          </cell>
          <cell r="AH596" t="str">
            <v>NULL</v>
          </cell>
          <cell r="AI596">
            <v>2</v>
          </cell>
          <cell r="AJ596" t="str">
            <v>NULL</v>
          </cell>
          <cell r="AK596">
            <v>2</v>
          </cell>
          <cell r="AL596">
            <v>9</v>
          </cell>
        </row>
        <row r="597">
          <cell r="A597">
            <v>120205</v>
          </cell>
          <cell r="B597">
            <v>8553330</v>
          </cell>
          <cell r="C597" t="str">
            <v>Richard Hill Church of England Primary School</v>
          </cell>
          <cell r="D597" t="str">
            <v>East Midlands</v>
          </cell>
          <cell r="E597" t="str">
            <v>East Midlands</v>
          </cell>
          <cell r="F597" t="str">
            <v>Leicestershire</v>
          </cell>
          <cell r="G597" t="str">
            <v>Charnwood</v>
          </cell>
          <cell r="H597" t="str">
            <v>LE7 7JA</v>
          </cell>
          <cell r="I597" t="str">
            <v>Voluntary Aided School</v>
          </cell>
          <cell r="J597" t="str">
            <v>Primary</v>
          </cell>
          <cell r="K597" t="str">
            <v>Does not have a sixth form</v>
          </cell>
          <cell r="L597">
            <v>10001833</v>
          </cell>
          <cell r="M597">
            <v>42284</v>
          </cell>
          <cell r="N597">
            <v>42285</v>
          </cell>
          <cell r="O597" t="str">
            <v>Requires Improvement S5 Reinspection Visit 1</v>
          </cell>
          <cell r="P597" t="str">
            <v>Schools - S5</v>
          </cell>
          <cell r="Q597" t="str">
            <v>NULL</v>
          </cell>
          <cell r="R597">
            <v>3</v>
          </cell>
          <cell r="S597" t="str">
            <v>NULL</v>
          </cell>
          <cell r="T597">
            <v>3</v>
          </cell>
          <cell r="U597">
            <v>3</v>
          </cell>
          <cell r="V597">
            <v>2</v>
          </cell>
          <cell r="W597">
            <v>2</v>
          </cell>
          <cell r="X597" t="str">
            <v>Yes</v>
          </cell>
          <cell r="Y597">
            <v>2</v>
          </cell>
          <cell r="Z597" t="str">
            <v>NULL</v>
          </cell>
          <cell r="AB597">
            <v>153</v>
          </cell>
          <cell r="AD597">
            <v>3</v>
          </cell>
          <cell r="AE597" t="str">
            <v>NULL</v>
          </cell>
          <cell r="AF597">
            <v>3</v>
          </cell>
          <cell r="AG597">
            <v>3</v>
          </cell>
          <cell r="AH597" t="str">
            <v>NULL</v>
          </cell>
          <cell r="AI597">
            <v>3</v>
          </cell>
          <cell r="AJ597" t="str">
            <v>NULL</v>
          </cell>
          <cell r="AK597" t="str">
            <v>NULL</v>
          </cell>
          <cell r="AL597" t="str">
            <v>NULL</v>
          </cell>
        </row>
        <row r="598">
          <cell r="A598">
            <v>120216</v>
          </cell>
          <cell r="B598">
            <v>8553342</v>
          </cell>
          <cell r="C598" t="str">
            <v>Saint Francis Catholic Primary School</v>
          </cell>
          <cell r="D598" t="str">
            <v>East Midlands</v>
          </cell>
          <cell r="E598" t="str">
            <v>East Midlands</v>
          </cell>
          <cell r="F598" t="str">
            <v>Leicestershire</v>
          </cell>
          <cell r="G598" t="str">
            <v>Rutland and Melton</v>
          </cell>
          <cell r="H598" t="str">
            <v>LE13 0BP</v>
          </cell>
          <cell r="I598" t="str">
            <v>Voluntary Aided School</v>
          </cell>
          <cell r="J598" t="str">
            <v>Primary</v>
          </cell>
          <cell r="K598" t="str">
            <v>Does not have a sixth form</v>
          </cell>
          <cell r="L598">
            <v>10005388</v>
          </cell>
          <cell r="M598">
            <v>42276</v>
          </cell>
          <cell r="N598">
            <v>42276</v>
          </cell>
          <cell r="O598" t="str">
            <v>Requires Improvement monitoring Visit 1</v>
          </cell>
          <cell r="P598" t="str">
            <v>Schools - S8</v>
          </cell>
          <cell r="Q598" t="str">
            <v>NULL</v>
          </cell>
          <cell r="R598" t="str">
            <v>NULL</v>
          </cell>
          <cell r="S598" t="str">
            <v>NULL</v>
          </cell>
          <cell r="T598" t="str">
            <v>NULL</v>
          </cell>
          <cell r="U598" t="str">
            <v>NULL</v>
          </cell>
          <cell r="V598" t="str">
            <v>NULL</v>
          </cell>
          <cell r="W598" t="str">
            <v>NULL</v>
          </cell>
          <cell r="X598" t="str">
            <v>NULL</v>
          </cell>
          <cell r="Y598" t="str">
            <v>NULL</v>
          </cell>
          <cell r="Z598" t="str">
            <v>NULL</v>
          </cell>
          <cell r="AB598">
            <v>258</v>
          </cell>
          <cell r="AD598">
            <v>3</v>
          </cell>
          <cell r="AE598" t="str">
            <v>NULL</v>
          </cell>
          <cell r="AF598">
            <v>3</v>
          </cell>
          <cell r="AG598">
            <v>3</v>
          </cell>
          <cell r="AH598" t="str">
            <v>NULL</v>
          </cell>
          <cell r="AI598">
            <v>3</v>
          </cell>
          <cell r="AJ598" t="str">
            <v>NULL</v>
          </cell>
          <cell r="AK598">
            <v>2</v>
          </cell>
          <cell r="AL598">
            <v>9</v>
          </cell>
        </row>
        <row r="599">
          <cell r="A599">
            <v>120257</v>
          </cell>
          <cell r="B599">
            <v>8554034</v>
          </cell>
          <cell r="C599" t="str">
            <v>Shepshed High School</v>
          </cell>
          <cell r="D599" t="str">
            <v>East Midlands</v>
          </cell>
          <cell r="E599" t="str">
            <v>East Midlands</v>
          </cell>
          <cell r="F599" t="str">
            <v>Leicestershire</v>
          </cell>
          <cell r="G599" t="str">
            <v>Loughborough</v>
          </cell>
          <cell r="H599" t="str">
            <v>LE12 9DA</v>
          </cell>
          <cell r="I599" t="str">
            <v>Community School</v>
          </cell>
          <cell r="J599" t="str">
            <v>Middle deemed Secondary</v>
          </cell>
          <cell r="K599" t="str">
            <v>Does not have a sixth form</v>
          </cell>
          <cell r="L599">
            <v>10001834</v>
          </cell>
          <cell r="M599">
            <v>42284</v>
          </cell>
          <cell r="N599">
            <v>42285</v>
          </cell>
          <cell r="O599" t="str">
            <v>Requires Improvement S5 Reinspection Visit 1</v>
          </cell>
          <cell r="P599" t="str">
            <v>Schools - S5</v>
          </cell>
          <cell r="Q599" t="str">
            <v>NULL</v>
          </cell>
          <cell r="R599">
            <v>2</v>
          </cell>
          <cell r="S599" t="str">
            <v>NULL</v>
          </cell>
          <cell r="T599">
            <v>2</v>
          </cell>
          <cell r="U599">
            <v>2</v>
          </cell>
          <cell r="V599">
            <v>2</v>
          </cell>
          <cell r="W599">
            <v>2</v>
          </cell>
          <cell r="X599" t="str">
            <v>Yes</v>
          </cell>
          <cell r="Y599" t="str">
            <v>NULL</v>
          </cell>
          <cell r="Z599" t="str">
            <v>NULL</v>
          </cell>
          <cell r="AB599">
            <v>528</v>
          </cell>
          <cell r="AD599">
            <v>3</v>
          </cell>
          <cell r="AE599" t="str">
            <v>NULL</v>
          </cell>
          <cell r="AF599">
            <v>3</v>
          </cell>
          <cell r="AG599">
            <v>3</v>
          </cell>
          <cell r="AH599" t="str">
            <v>NULL</v>
          </cell>
          <cell r="AI599">
            <v>3</v>
          </cell>
          <cell r="AJ599" t="str">
            <v>NULL</v>
          </cell>
          <cell r="AK599" t="str">
            <v>NULL</v>
          </cell>
          <cell r="AL599" t="str">
            <v>NULL</v>
          </cell>
        </row>
        <row r="600">
          <cell r="A600">
            <v>120274</v>
          </cell>
          <cell r="B600">
            <v>8554056</v>
          </cell>
          <cell r="C600" t="str">
            <v>Hind Leys Community College</v>
          </cell>
          <cell r="D600" t="str">
            <v>East Midlands</v>
          </cell>
          <cell r="E600" t="str">
            <v>East Midlands</v>
          </cell>
          <cell r="F600" t="str">
            <v>Leicestershire</v>
          </cell>
          <cell r="G600" t="str">
            <v>Loughborough</v>
          </cell>
          <cell r="H600" t="str">
            <v>LE12 9DB</v>
          </cell>
          <cell r="I600" t="str">
            <v>Community School</v>
          </cell>
          <cell r="J600" t="str">
            <v>Secondary</v>
          </cell>
          <cell r="K600" t="str">
            <v>Has a sixth form</v>
          </cell>
          <cell r="L600">
            <v>10000905</v>
          </cell>
          <cell r="M600">
            <v>42320</v>
          </cell>
          <cell r="N600">
            <v>42320</v>
          </cell>
          <cell r="O600" t="str">
            <v>Maintained Academy and School Short inspection</v>
          </cell>
          <cell r="P600" t="str">
            <v>Schools - Short inspection</v>
          </cell>
          <cell r="Q600" t="str">
            <v>NULL</v>
          </cell>
          <cell r="R600" t="str">
            <v>NULL</v>
          </cell>
          <cell r="S600" t="str">
            <v>NULL</v>
          </cell>
          <cell r="T600" t="str">
            <v>NULL</v>
          </cell>
          <cell r="U600" t="str">
            <v>NULL</v>
          </cell>
          <cell r="V600" t="str">
            <v>NULL</v>
          </cell>
          <cell r="W600" t="str">
            <v>NULL</v>
          </cell>
          <cell r="X600" t="str">
            <v>Yes</v>
          </cell>
          <cell r="Y600" t="str">
            <v>NULL</v>
          </cell>
          <cell r="Z600" t="str">
            <v>NULL</v>
          </cell>
          <cell r="AB600">
            <v>579</v>
          </cell>
          <cell r="AD600">
            <v>2</v>
          </cell>
          <cell r="AE600" t="str">
            <v>NULL</v>
          </cell>
          <cell r="AF600">
            <v>2</v>
          </cell>
          <cell r="AG600">
            <v>2</v>
          </cell>
          <cell r="AH600" t="str">
            <v>NULL</v>
          </cell>
          <cell r="AI600">
            <v>2</v>
          </cell>
          <cell r="AJ600" t="str">
            <v>NULL</v>
          </cell>
          <cell r="AK600">
            <v>9</v>
          </cell>
          <cell r="AL600">
            <v>2</v>
          </cell>
        </row>
        <row r="601">
          <cell r="A601">
            <v>120307</v>
          </cell>
          <cell r="B601">
            <v>8564723</v>
          </cell>
          <cell r="C601" t="str">
            <v>Saint Paul's Catholic School</v>
          </cell>
          <cell r="D601" t="str">
            <v>East Midlands</v>
          </cell>
          <cell r="E601" t="str">
            <v>East Midlands</v>
          </cell>
          <cell r="F601" t="str">
            <v>Leicester</v>
          </cell>
          <cell r="G601" t="str">
            <v>Leicester East</v>
          </cell>
          <cell r="H601" t="str">
            <v>LE5 6HN</v>
          </cell>
          <cell r="I601" t="str">
            <v>Voluntary Aided School</v>
          </cell>
          <cell r="J601" t="str">
            <v>Secondary</v>
          </cell>
          <cell r="K601" t="str">
            <v>Has a sixth form</v>
          </cell>
          <cell r="L601">
            <v>10001422</v>
          </cell>
          <cell r="M601">
            <v>42353</v>
          </cell>
          <cell r="N601">
            <v>42354</v>
          </cell>
          <cell r="O601" t="str">
            <v>Maintained Academy and School Short inspection</v>
          </cell>
          <cell r="P601" t="str">
            <v>Schools - S5</v>
          </cell>
          <cell r="Q601" t="str">
            <v>NULL</v>
          </cell>
          <cell r="R601">
            <v>3</v>
          </cell>
          <cell r="S601" t="str">
            <v>NULL</v>
          </cell>
          <cell r="T601">
            <v>3</v>
          </cell>
          <cell r="U601">
            <v>3</v>
          </cell>
          <cell r="V601">
            <v>3</v>
          </cell>
          <cell r="W601">
            <v>3</v>
          </cell>
          <cell r="X601" t="str">
            <v>Yes</v>
          </cell>
          <cell r="Y601" t="str">
            <v>NULL</v>
          </cell>
          <cell r="Z601">
            <v>2</v>
          </cell>
          <cell r="AB601">
            <v>1069</v>
          </cell>
          <cell r="AD601">
            <v>2</v>
          </cell>
          <cell r="AE601" t="str">
            <v>NULL</v>
          </cell>
          <cell r="AF601">
            <v>2</v>
          </cell>
          <cell r="AG601">
            <v>2</v>
          </cell>
          <cell r="AH601" t="str">
            <v>NULL</v>
          </cell>
          <cell r="AI601">
            <v>2</v>
          </cell>
          <cell r="AJ601" t="str">
            <v>NULL</v>
          </cell>
          <cell r="AK601" t="str">
            <v>NULL</v>
          </cell>
          <cell r="AL601" t="str">
            <v>NULL</v>
          </cell>
        </row>
        <row r="602">
          <cell r="A602">
            <v>120364</v>
          </cell>
          <cell r="B602">
            <v>9251001</v>
          </cell>
          <cell r="C602" t="str">
            <v>Wyndham Park Nursery School</v>
          </cell>
          <cell r="D602" t="str">
            <v>East Midlands</v>
          </cell>
          <cell r="E602" t="str">
            <v>East Midlands</v>
          </cell>
          <cell r="F602" t="str">
            <v>Lincolnshire</v>
          </cell>
          <cell r="G602" t="str">
            <v>Grantham and Stamford</v>
          </cell>
          <cell r="H602" t="str">
            <v>NG31 9BB</v>
          </cell>
          <cell r="I602" t="str">
            <v>LA Nursery School</v>
          </cell>
          <cell r="J602" t="str">
            <v>Nursery</v>
          </cell>
          <cell r="K602" t="str">
            <v>Not applicable</v>
          </cell>
          <cell r="L602">
            <v>10003791</v>
          </cell>
          <cell r="M602">
            <v>42354</v>
          </cell>
          <cell r="N602">
            <v>42354</v>
          </cell>
          <cell r="O602" t="str">
            <v>Maintained Academy and School Short inspection</v>
          </cell>
          <cell r="P602" t="str">
            <v>Schools - Short inspection</v>
          </cell>
          <cell r="Q602" t="str">
            <v>NULL</v>
          </cell>
          <cell r="R602" t="str">
            <v>NULL</v>
          </cell>
          <cell r="S602" t="str">
            <v>NULL</v>
          </cell>
          <cell r="T602" t="str">
            <v>NULL</v>
          </cell>
          <cell r="U602" t="str">
            <v>NULL</v>
          </cell>
          <cell r="V602" t="str">
            <v>NULL</v>
          </cell>
          <cell r="W602" t="str">
            <v>NULL</v>
          </cell>
          <cell r="X602" t="str">
            <v>Yes</v>
          </cell>
          <cell r="Y602" t="str">
            <v>NULL</v>
          </cell>
          <cell r="Z602" t="str">
            <v>NULL</v>
          </cell>
          <cell r="AB602">
            <v>112</v>
          </cell>
          <cell r="AD602">
            <v>1</v>
          </cell>
          <cell r="AE602" t="str">
            <v>NULL</v>
          </cell>
          <cell r="AF602">
            <v>1</v>
          </cell>
          <cell r="AG602">
            <v>1</v>
          </cell>
          <cell r="AH602" t="str">
            <v>NULL</v>
          </cell>
          <cell r="AI602">
            <v>1</v>
          </cell>
          <cell r="AJ602" t="str">
            <v>NULL</v>
          </cell>
          <cell r="AK602" t="str">
            <v>NULL</v>
          </cell>
          <cell r="AL602" t="str">
            <v>NULL</v>
          </cell>
        </row>
        <row r="603">
          <cell r="A603">
            <v>120389</v>
          </cell>
          <cell r="B603">
            <v>9252041</v>
          </cell>
          <cell r="C603" t="str">
            <v>South Witham Community Primary School</v>
          </cell>
          <cell r="D603" t="str">
            <v>East Midlands</v>
          </cell>
          <cell r="E603" t="str">
            <v>East Midlands</v>
          </cell>
          <cell r="F603" t="str">
            <v>Lincolnshire</v>
          </cell>
          <cell r="G603" t="str">
            <v>Grantham and Stamford</v>
          </cell>
          <cell r="H603" t="str">
            <v>NG33 5PH</v>
          </cell>
          <cell r="I603" t="str">
            <v>Community School</v>
          </cell>
          <cell r="J603" t="str">
            <v>Primary</v>
          </cell>
          <cell r="K603" t="str">
            <v>Does not have a sixth form</v>
          </cell>
          <cell r="L603">
            <v>10001284</v>
          </cell>
          <cell r="M603">
            <v>42346</v>
          </cell>
          <cell r="N603">
            <v>42347</v>
          </cell>
          <cell r="O603" t="str">
            <v>Maintained Academy and School Short inspection</v>
          </cell>
          <cell r="P603" t="str">
            <v>Schools - S5</v>
          </cell>
          <cell r="Q603" t="str">
            <v>NULL</v>
          </cell>
          <cell r="R603">
            <v>4</v>
          </cell>
          <cell r="S603" t="str">
            <v>SM</v>
          </cell>
          <cell r="T603">
            <v>4</v>
          </cell>
          <cell r="U603">
            <v>4</v>
          </cell>
          <cell r="V603">
            <v>4</v>
          </cell>
          <cell r="W603">
            <v>4</v>
          </cell>
          <cell r="X603" t="str">
            <v>No</v>
          </cell>
          <cell r="Y603">
            <v>3</v>
          </cell>
          <cell r="Z603" t="str">
            <v>NULL</v>
          </cell>
          <cell r="AB603">
            <v>109</v>
          </cell>
          <cell r="AD603">
            <v>2</v>
          </cell>
          <cell r="AE603" t="str">
            <v>NULL</v>
          </cell>
          <cell r="AF603">
            <v>2</v>
          </cell>
          <cell r="AG603">
            <v>2</v>
          </cell>
          <cell r="AH603" t="str">
            <v>NULL</v>
          </cell>
          <cell r="AI603">
            <v>2</v>
          </cell>
          <cell r="AJ603" t="str">
            <v>NULL</v>
          </cell>
          <cell r="AK603">
            <v>2</v>
          </cell>
          <cell r="AL603">
            <v>9</v>
          </cell>
        </row>
        <row r="604">
          <cell r="A604">
            <v>120393</v>
          </cell>
          <cell r="B604">
            <v>9252055</v>
          </cell>
          <cell r="C604" t="str">
            <v>Cliffedale Primary School</v>
          </cell>
          <cell r="D604" t="str">
            <v>East Midlands</v>
          </cell>
          <cell r="E604" t="str">
            <v>East Midlands</v>
          </cell>
          <cell r="F604" t="str">
            <v>Lincolnshire</v>
          </cell>
          <cell r="G604" t="str">
            <v>Grantham and Stamford</v>
          </cell>
          <cell r="H604" t="str">
            <v>NG31 8DP</v>
          </cell>
          <cell r="I604" t="str">
            <v>Community School</v>
          </cell>
          <cell r="J604" t="str">
            <v>Primary</v>
          </cell>
          <cell r="K604" t="str">
            <v>Does not have a sixth form</v>
          </cell>
          <cell r="L604">
            <v>10005945</v>
          </cell>
          <cell r="M604">
            <v>42318</v>
          </cell>
          <cell r="N604">
            <v>42318</v>
          </cell>
          <cell r="O604" t="str">
            <v>Requires Improvement monitoring Visit 1</v>
          </cell>
          <cell r="P604" t="str">
            <v>Schools - S8</v>
          </cell>
          <cell r="Q604" t="str">
            <v>NULL</v>
          </cell>
          <cell r="R604" t="str">
            <v>NULL</v>
          </cell>
          <cell r="S604" t="str">
            <v>NULL</v>
          </cell>
          <cell r="T604" t="str">
            <v>NULL</v>
          </cell>
          <cell r="U604" t="str">
            <v>NULL</v>
          </cell>
          <cell r="V604" t="str">
            <v>NULL</v>
          </cell>
          <cell r="W604" t="str">
            <v>NULL</v>
          </cell>
          <cell r="X604" t="str">
            <v>NULL</v>
          </cell>
          <cell r="Y604" t="str">
            <v>NULL</v>
          </cell>
          <cell r="Z604" t="str">
            <v>NULL</v>
          </cell>
          <cell r="AB604">
            <v>317</v>
          </cell>
          <cell r="AD604">
            <v>3</v>
          </cell>
          <cell r="AE604" t="str">
            <v>NULL</v>
          </cell>
          <cell r="AF604">
            <v>3</v>
          </cell>
          <cell r="AG604">
            <v>3</v>
          </cell>
          <cell r="AH604" t="str">
            <v>NULL</v>
          </cell>
          <cell r="AI604">
            <v>3</v>
          </cell>
          <cell r="AJ604" t="str">
            <v>NULL</v>
          </cell>
          <cell r="AK604">
            <v>2</v>
          </cell>
          <cell r="AL604">
            <v>9</v>
          </cell>
        </row>
        <row r="605">
          <cell r="A605">
            <v>120396</v>
          </cell>
          <cell r="B605">
            <v>9252062</v>
          </cell>
          <cell r="C605" t="str">
            <v>Deeping St James Community Primary School</v>
          </cell>
          <cell r="D605" t="str">
            <v>East Midlands</v>
          </cell>
          <cell r="E605" t="str">
            <v>East Midlands</v>
          </cell>
          <cell r="F605" t="str">
            <v>Lincolnshire</v>
          </cell>
          <cell r="G605" t="str">
            <v>South Holland and The Deepings</v>
          </cell>
          <cell r="H605" t="str">
            <v>PE6 8PZ</v>
          </cell>
          <cell r="I605" t="str">
            <v>Community School</v>
          </cell>
          <cell r="J605" t="str">
            <v>Primary</v>
          </cell>
          <cell r="K605" t="str">
            <v>Does not have a sixth form</v>
          </cell>
          <cell r="L605">
            <v>10005956</v>
          </cell>
          <cell r="M605">
            <v>42282</v>
          </cell>
          <cell r="N605">
            <v>42282</v>
          </cell>
          <cell r="O605" t="str">
            <v>Requires Improvement monitoring Visit 1</v>
          </cell>
          <cell r="P605" t="str">
            <v>Schools - S8</v>
          </cell>
          <cell r="Q605" t="str">
            <v>NULL</v>
          </cell>
          <cell r="R605" t="str">
            <v>NULL</v>
          </cell>
          <cell r="S605" t="str">
            <v>NULL</v>
          </cell>
          <cell r="T605" t="str">
            <v>NULL</v>
          </cell>
          <cell r="U605" t="str">
            <v>NULL</v>
          </cell>
          <cell r="V605" t="str">
            <v>NULL</v>
          </cell>
          <cell r="W605" t="str">
            <v>NULL</v>
          </cell>
          <cell r="X605" t="str">
            <v>NULL</v>
          </cell>
          <cell r="Y605" t="str">
            <v>NULL</v>
          </cell>
          <cell r="Z605" t="str">
            <v>NULL</v>
          </cell>
          <cell r="AB605">
            <v>208</v>
          </cell>
          <cell r="AD605">
            <v>3</v>
          </cell>
          <cell r="AE605" t="str">
            <v>NULL</v>
          </cell>
          <cell r="AF605">
            <v>3</v>
          </cell>
          <cell r="AG605">
            <v>3</v>
          </cell>
          <cell r="AH605" t="str">
            <v>NULL</v>
          </cell>
          <cell r="AI605">
            <v>3</v>
          </cell>
          <cell r="AJ605" t="str">
            <v>NULL</v>
          </cell>
          <cell r="AK605">
            <v>2</v>
          </cell>
          <cell r="AL605">
            <v>9</v>
          </cell>
        </row>
        <row r="606">
          <cell r="A606">
            <v>120399</v>
          </cell>
          <cell r="B606">
            <v>9252066</v>
          </cell>
          <cell r="C606" t="str">
            <v>The Bluecoat School, Stamford</v>
          </cell>
          <cell r="D606" t="str">
            <v>East Midlands</v>
          </cell>
          <cell r="E606" t="str">
            <v>East Midlands</v>
          </cell>
          <cell r="F606" t="str">
            <v>Lincolnshire</v>
          </cell>
          <cell r="G606" t="str">
            <v>Grantham and Stamford</v>
          </cell>
          <cell r="H606" t="str">
            <v>PE9 1HE</v>
          </cell>
          <cell r="I606" t="str">
            <v>Community School</v>
          </cell>
          <cell r="J606" t="str">
            <v>Primary</v>
          </cell>
          <cell r="K606" t="str">
            <v>Does not have a sixth form</v>
          </cell>
          <cell r="L606">
            <v>10001829</v>
          </cell>
          <cell r="M606">
            <v>42353</v>
          </cell>
          <cell r="N606">
            <v>42354</v>
          </cell>
          <cell r="O606" t="str">
            <v>Requires Improvement S5 Reinspection Visit 1</v>
          </cell>
          <cell r="P606" t="str">
            <v>Schools - S5</v>
          </cell>
          <cell r="Q606" t="str">
            <v>NULL</v>
          </cell>
          <cell r="R606">
            <v>1</v>
          </cell>
          <cell r="S606" t="str">
            <v>NULL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 t="str">
            <v>Yes</v>
          </cell>
          <cell r="Y606">
            <v>1</v>
          </cell>
          <cell r="Z606" t="str">
            <v>NULL</v>
          </cell>
          <cell r="AB606">
            <v>185</v>
          </cell>
          <cell r="AD606">
            <v>3</v>
          </cell>
          <cell r="AE606" t="str">
            <v>NULL</v>
          </cell>
          <cell r="AF606">
            <v>3</v>
          </cell>
          <cell r="AG606">
            <v>3</v>
          </cell>
          <cell r="AH606" t="str">
            <v>NULL</v>
          </cell>
          <cell r="AI606">
            <v>3</v>
          </cell>
          <cell r="AJ606" t="str">
            <v>NULL</v>
          </cell>
          <cell r="AK606" t="str">
            <v>NULL</v>
          </cell>
          <cell r="AL606" t="str">
            <v>NULL</v>
          </cell>
        </row>
        <row r="607">
          <cell r="A607">
            <v>120418</v>
          </cell>
          <cell r="B607">
            <v>9252097</v>
          </cell>
          <cell r="C607" t="str">
            <v>The John Harrox Primary School, Moulton</v>
          </cell>
          <cell r="D607" t="str">
            <v>East Midlands</v>
          </cell>
          <cell r="E607" t="str">
            <v>East Midlands</v>
          </cell>
          <cell r="F607" t="str">
            <v>Lincolnshire</v>
          </cell>
          <cell r="G607" t="str">
            <v>South Holland and The Deepings</v>
          </cell>
          <cell r="H607" t="str">
            <v>PE12 6PN</v>
          </cell>
          <cell r="I607" t="str">
            <v>Community School</v>
          </cell>
          <cell r="J607" t="str">
            <v>Primary</v>
          </cell>
          <cell r="K607" t="str">
            <v>Does not have a sixth form</v>
          </cell>
          <cell r="L607">
            <v>10001831</v>
          </cell>
          <cell r="M607">
            <v>42333</v>
          </cell>
          <cell r="N607">
            <v>42334</v>
          </cell>
          <cell r="O607" t="str">
            <v>Requires Improvement S5 Reinspection Visit 1</v>
          </cell>
          <cell r="P607" t="str">
            <v>Schools - S5</v>
          </cell>
          <cell r="Q607" t="str">
            <v>NULL</v>
          </cell>
          <cell r="R607">
            <v>2</v>
          </cell>
          <cell r="S607" t="str">
            <v>NULL</v>
          </cell>
          <cell r="T607">
            <v>2</v>
          </cell>
          <cell r="U607">
            <v>2</v>
          </cell>
          <cell r="V607">
            <v>2</v>
          </cell>
          <cell r="W607">
            <v>2</v>
          </cell>
          <cell r="X607" t="str">
            <v>Yes</v>
          </cell>
          <cell r="Y607">
            <v>2</v>
          </cell>
          <cell r="Z607" t="str">
            <v>NULL</v>
          </cell>
          <cell r="AB607">
            <v>257</v>
          </cell>
          <cell r="AD607">
            <v>3</v>
          </cell>
          <cell r="AE607" t="str">
            <v>NULL</v>
          </cell>
          <cell r="AF607">
            <v>3</v>
          </cell>
          <cell r="AG607">
            <v>3</v>
          </cell>
          <cell r="AH607" t="str">
            <v>NULL</v>
          </cell>
          <cell r="AI607">
            <v>3</v>
          </cell>
          <cell r="AJ607" t="str">
            <v>NULL</v>
          </cell>
          <cell r="AK607" t="str">
            <v>NULL</v>
          </cell>
          <cell r="AL607" t="str">
            <v>NULL</v>
          </cell>
        </row>
        <row r="608">
          <cell r="A608">
            <v>120454</v>
          </cell>
          <cell r="B608">
            <v>9252166</v>
          </cell>
          <cell r="C608" t="str">
            <v>Ingham Primary School</v>
          </cell>
          <cell r="D608" t="str">
            <v>East Midlands</v>
          </cell>
          <cell r="E608" t="str">
            <v>East Midlands</v>
          </cell>
          <cell r="F608" t="str">
            <v>Lincolnshire</v>
          </cell>
          <cell r="G608" t="str">
            <v>Gainsborough</v>
          </cell>
          <cell r="H608" t="str">
            <v>LN1 2XT</v>
          </cell>
          <cell r="I608" t="str">
            <v>Community School</v>
          </cell>
          <cell r="J608" t="str">
            <v>Primary</v>
          </cell>
          <cell r="K608" t="str">
            <v>Does not have a sixth form</v>
          </cell>
          <cell r="L608">
            <v>10001134</v>
          </cell>
          <cell r="M608">
            <v>42353</v>
          </cell>
          <cell r="N608">
            <v>42353</v>
          </cell>
          <cell r="O608" t="str">
            <v>Maintained Academy and School Short inspection</v>
          </cell>
          <cell r="P608" t="str">
            <v>Schools - Short inspection</v>
          </cell>
          <cell r="Q608" t="str">
            <v>NULL</v>
          </cell>
          <cell r="R608" t="str">
            <v>NULL</v>
          </cell>
          <cell r="S608" t="str">
            <v>NULL</v>
          </cell>
          <cell r="T608" t="str">
            <v>NULL</v>
          </cell>
          <cell r="U608" t="str">
            <v>NULL</v>
          </cell>
          <cell r="V608" t="str">
            <v>NULL</v>
          </cell>
          <cell r="W608" t="str">
            <v>NULL</v>
          </cell>
          <cell r="X608" t="str">
            <v>Yes</v>
          </cell>
          <cell r="Y608" t="str">
            <v>NULL</v>
          </cell>
          <cell r="Z608" t="str">
            <v>NULL</v>
          </cell>
          <cell r="AB608">
            <v>110</v>
          </cell>
          <cell r="AD608">
            <v>2</v>
          </cell>
          <cell r="AE608" t="str">
            <v>NULL</v>
          </cell>
          <cell r="AF608">
            <v>2</v>
          </cell>
          <cell r="AG608">
            <v>2</v>
          </cell>
          <cell r="AH608" t="str">
            <v>NULL</v>
          </cell>
          <cell r="AI608">
            <v>2</v>
          </cell>
          <cell r="AJ608" t="str">
            <v>NULL</v>
          </cell>
          <cell r="AK608">
            <v>2</v>
          </cell>
          <cell r="AL608">
            <v>9</v>
          </cell>
        </row>
        <row r="609">
          <cell r="A609">
            <v>120499</v>
          </cell>
          <cell r="B609">
            <v>9252232</v>
          </cell>
          <cell r="C609" t="str">
            <v>Linchfield Community Primary School</v>
          </cell>
          <cell r="D609" t="str">
            <v>East Midlands</v>
          </cell>
          <cell r="E609" t="str">
            <v>East Midlands</v>
          </cell>
          <cell r="F609" t="str">
            <v>Lincolnshire</v>
          </cell>
          <cell r="G609" t="str">
            <v>South Holland and The Deepings</v>
          </cell>
          <cell r="H609" t="str">
            <v>PE6 8EY</v>
          </cell>
          <cell r="I609" t="str">
            <v>Community School</v>
          </cell>
          <cell r="J609" t="str">
            <v>Primary</v>
          </cell>
          <cell r="K609" t="str">
            <v>Does not have a sixth form</v>
          </cell>
          <cell r="L609">
            <v>10007747</v>
          </cell>
          <cell r="M609">
            <v>42318</v>
          </cell>
          <cell r="N609">
            <v>42319</v>
          </cell>
          <cell r="O609" t="str">
            <v>S5 Inspection</v>
          </cell>
          <cell r="P609" t="str">
            <v>Schools - S5</v>
          </cell>
          <cell r="Q609" t="str">
            <v>NULL</v>
          </cell>
          <cell r="R609">
            <v>2</v>
          </cell>
          <cell r="S609" t="str">
            <v>NULL</v>
          </cell>
          <cell r="T609">
            <v>2</v>
          </cell>
          <cell r="U609">
            <v>2</v>
          </cell>
          <cell r="V609">
            <v>2</v>
          </cell>
          <cell r="W609">
            <v>2</v>
          </cell>
          <cell r="X609" t="str">
            <v>Yes</v>
          </cell>
          <cell r="Y609">
            <v>2</v>
          </cell>
          <cell r="Z609" t="str">
            <v>NULL</v>
          </cell>
          <cell r="AB609">
            <v>391</v>
          </cell>
          <cell r="AD609">
            <v>3</v>
          </cell>
          <cell r="AE609" t="str">
            <v>NULL</v>
          </cell>
          <cell r="AF609">
            <v>3</v>
          </cell>
          <cell r="AG609">
            <v>3</v>
          </cell>
          <cell r="AH609" t="str">
            <v>NULL</v>
          </cell>
          <cell r="AI609">
            <v>2</v>
          </cell>
          <cell r="AJ609" t="str">
            <v>NULL</v>
          </cell>
          <cell r="AK609" t="str">
            <v>NULL</v>
          </cell>
          <cell r="AL609" t="str">
            <v>NULL</v>
          </cell>
        </row>
        <row r="610">
          <cell r="A610">
            <v>120548</v>
          </cell>
          <cell r="B610">
            <v>9253088</v>
          </cell>
          <cell r="C610" t="str">
            <v>The Gedney Hill Church of England VC Primary School</v>
          </cell>
          <cell r="D610" t="str">
            <v>East Midlands</v>
          </cell>
          <cell r="E610" t="str">
            <v>East Midlands</v>
          </cell>
          <cell r="F610" t="str">
            <v>Lincolnshire</v>
          </cell>
          <cell r="G610" t="str">
            <v>South Holland and The Deepings</v>
          </cell>
          <cell r="H610" t="str">
            <v>PE12 0NL</v>
          </cell>
          <cell r="I610" t="str">
            <v>Voluntary Controlled School</v>
          </cell>
          <cell r="J610" t="str">
            <v>Primary</v>
          </cell>
          <cell r="K610" t="str">
            <v>Does not have a sixth form</v>
          </cell>
          <cell r="L610">
            <v>10001823</v>
          </cell>
          <cell r="M610">
            <v>42346</v>
          </cell>
          <cell r="N610">
            <v>42347</v>
          </cell>
          <cell r="O610" t="str">
            <v>Requires Improvement S5 Reinspection Visit 1</v>
          </cell>
          <cell r="P610" t="str">
            <v>Schools - S5</v>
          </cell>
          <cell r="Q610" t="str">
            <v>NULL</v>
          </cell>
          <cell r="R610">
            <v>2</v>
          </cell>
          <cell r="S610" t="str">
            <v>NULL</v>
          </cell>
          <cell r="T610">
            <v>2</v>
          </cell>
          <cell r="U610">
            <v>2</v>
          </cell>
          <cell r="V610">
            <v>2</v>
          </cell>
          <cell r="W610">
            <v>2</v>
          </cell>
          <cell r="X610" t="str">
            <v>Yes</v>
          </cell>
          <cell r="Y610">
            <v>2</v>
          </cell>
          <cell r="Z610" t="str">
            <v>NULL</v>
          </cell>
          <cell r="AB610">
            <v>34</v>
          </cell>
          <cell r="AD610">
            <v>3</v>
          </cell>
          <cell r="AE610" t="str">
            <v>NULL</v>
          </cell>
          <cell r="AF610">
            <v>3</v>
          </cell>
          <cell r="AG610">
            <v>3</v>
          </cell>
          <cell r="AH610" t="str">
            <v>NULL</v>
          </cell>
          <cell r="AI610">
            <v>3</v>
          </cell>
          <cell r="AJ610" t="str">
            <v>NULL</v>
          </cell>
          <cell r="AK610" t="str">
            <v>NULL</v>
          </cell>
          <cell r="AL610" t="str">
            <v>NULL</v>
          </cell>
        </row>
        <row r="611">
          <cell r="A611">
            <v>120561</v>
          </cell>
          <cell r="B611">
            <v>9253107</v>
          </cell>
          <cell r="C611" t="str">
            <v>The St Faith and St Martin Church of England Junior School, Lincoln</v>
          </cell>
          <cell r="D611" t="str">
            <v>East Midlands</v>
          </cell>
          <cell r="E611" t="str">
            <v>East Midlands</v>
          </cell>
          <cell r="F611" t="str">
            <v>Lincolnshire</v>
          </cell>
          <cell r="G611" t="str">
            <v>Lincoln</v>
          </cell>
          <cell r="H611" t="str">
            <v>LN1 1LW</v>
          </cell>
          <cell r="I611" t="str">
            <v>Voluntary Controlled School</v>
          </cell>
          <cell r="J611" t="str">
            <v>Primary</v>
          </cell>
          <cell r="K611" t="str">
            <v>Does not have a sixth form</v>
          </cell>
          <cell r="L611">
            <v>10001832</v>
          </cell>
          <cell r="M611">
            <v>42318</v>
          </cell>
          <cell r="N611">
            <v>42319</v>
          </cell>
          <cell r="O611" t="str">
            <v>Requires Improvement S5 Reinspection Visit 1</v>
          </cell>
          <cell r="P611" t="str">
            <v>Schools - S5</v>
          </cell>
          <cell r="Q611" t="str">
            <v>NULL</v>
          </cell>
          <cell r="R611">
            <v>2</v>
          </cell>
          <cell r="S611" t="str">
            <v>NULL</v>
          </cell>
          <cell r="T611">
            <v>2</v>
          </cell>
          <cell r="U611">
            <v>2</v>
          </cell>
          <cell r="V611">
            <v>2</v>
          </cell>
          <cell r="W611">
            <v>2</v>
          </cell>
          <cell r="X611" t="str">
            <v>Yes</v>
          </cell>
          <cell r="Y611" t="str">
            <v>NULL</v>
          </cell>
          <cell r="Z611" t="str">
            <v>NULL</v>
          </cell>
          <cell r="AB611">
            <v>216</v>
          </cell>
          <cell r="AD611">
            <v>3</v>
          </cell>
          <cell r="AE611" t="str">
            <v>NULL</v>
          </cell>
          <cell r="AF611">
            <v>3</v>
          </cell>
          <cell r="AG611">
            <v>3</v>
          </cell>
          <cell r="AH611" t="str">
            <v>NULL</v>
          </cell>
          <cell r="AI611">
            <v>3</v>
          </cell>
          <cell r="AJ611" t="str">
            <v>NULL</v>
          </cell>
          <cell r="AK611" t="str">
            <v>NULL</v>
          </cell>
          <cell r="AL611" t="str">
            <v>NULL</v>
          </cell>
        </row>
        <row r="612">
          <cell r="A612">
            <v>120654</v>
          </cell>
          <cell r="B612">
            <v>9254062</v>
          </cell>
          <cell r="C612" t="str">
            <v>Cherry Willingham Community School</v>
          </cell>
          <cell r="D612" t="str">
            <v>East Midlands</v>
          </cell>
          <cell r="E612" t="str">
            <v>East Midlands</v>
          </cell>
          <cell r="F612" t="str">
            <v>Lincolnshire</v>
          </cell>
          <cell r="G612" t="str">
            <v>Gainsborough</v>
          </cell>
          <cell r="H612" t="str">
            <v>LN3 4JP</v>
          </cell>
          <cell r="I612" t="str">
            <v>Foundation School</v>
          </cell>
          <cell r="J612" t="str">
            <v>Secondary</v>
          </cell>
          <cell r="K612" t="str">
            <v>Does not have a sixth form</v>
          </cell>
          <cell r="L612">
            <v>10008263</v>
          </cell>
          <cell r="M612">
            <v>42353</v>
          </cell>
          <cell r="N612">
            <v>42354</v>
          </cell>
          <cell r="O612" t="str">
            <v>Schools into Special Measures Visit 1</v>
          </cell>
          <cell r="P612" t="str">
            <v>Schools - S8</v>
          </cell>
          <cell r="Q612" t="str">
            <v>NULL</v>
          </cell>
          <cell r="R612" t="str">
            <v>NULL</v>
          </cell>
          <cell r="S612" t="str">
            <v>NULL</v>
          </cell>
          <cell r="T612" t="str">
            <v>NULL</v>
          </cell>
          <cell r="U612" t="str">
            <v>NULL</v>
          </cell>
          <cell r="V612" t="str">
            <v>NULL</v>
          </cell>
          <cell r="W612" t="str">
            <v>NULL</v>
          </cell>
          <cell r="X612" t="str">
            <v>NULL</v>
          </cell>
          <cell r="Y612" t="str">
            <v>NULL</v>
          </cell>
          <cell r="Z612" t="str">
            <v>NULL</v>
          </cell>
          <cell r="AB612">
            <v>343</v>
          </cell>
          <cell r="AD612">
            <v>4</v>
          </cell>
          <cell r="AE612" t="str">
            <v>NULL</v>
          </cell>
          <cell r="AF612">
            <v>3</v>
          </cell>
          <cell r="AG612">
            <v>2</v>
          </cell>
          <cell r="AH612" t="str">
            <v>NULL</v>
          </cell>
          <cell r="AI612">
            <v>4</v>
          </cell>
          <cell r="AJ612" t="str">
            <v>NULL</v>
          </cell>
          <cell r="AK612">
            <v>9</v>
          </cell>
          <cell r="AL612">
            <v>9</v>
          </cell>
        </row>
        <row r="613">
          <cell r="A613">
            <v>120793</v>
          </cell>
          <cell r="B613">
            <v>9262031</v>
          </cell>
          <cell r="C613" t="str">
            <v>Burston Community Primary School</v>
          </cell>
          <cell r="D613" t="str">
            <v>East of England</v>
          </cell>
          <cell r="E613" t="str">
            <v>East of England</v>
          </cell>
          <cell r="F613" t="str">
            <v>Norfolk</v>
          </cell>
          <cell r="G613" t="str">
            <v>South Norfolk</v>
          </cell>
          <cell r="H613" t="str">
            <v>IP22 5TZ</v>
          </cell>
          <cell r="I613" t="str">
            <v>Community School</v>
          </cell>
          <cell r="J613" t="str">
            <v>Primary</v>
          </cell>
          <cell r="K613" t="str">
            <v>Does not have a sixth form</v>
          </cell>
          <cell r="L613">
            <v>10007868</v>
          </cell>
          <cell r="M613">
            <v>42296</v>
          </cell>
          <cell r="N613">
            <v>42296</v>
          </cell>
          <cell r="O613" t="str">
            <v>Requires Improvement monitoring Visit 1</v>
          </cell>
          <cell r="P613" t="str">
            <v>Schools - S8</v>
          </cell>
          <cell r="Q613" t="str">
            <v>NULL</v>
          </cell>
          <cell r="R613" t="str">
            <v>NULL</v>
          </cell>
          <cell r="S613" t="str">
            <v>NULL</v>
          </cell>
          <cell r="T613" t="str">
            <v>NULL</v>
          </cell>
          <cell r="U613" t="str">
            <v>NULL</v>
          </cell>
          <cell r="V613" t="str">
            <v>NULL</v>
          </cell>
          <cell r="W613" t="str">
            <v>NULL</v>
          </cell>
          <cell r="X613" t="str">
            <v>NULL</v>
          </cell>
          <cell r="Y613" t="str">
            <v>NULL</v>
          </cell>
          <cell r="Z613" t="str">
            <v>NULL</v>
          </cell>
          <cell r="AB613">
            <v>46</v>
          </cell>
          <cell r="AD613">
            <v>3</v>
          </cell>
          <cell r="AE613" t="str">
            <v>NULL</v>
          </cell>
          <cell r="AF613">
            <v>3</v>
          </cell>
          <cell r="AG613">
            <v>3</v>
          </cell>
          <cell r="AH613" t="str">
            <v>NULL</v>
          </cell>
          <cell r="AI613">
            <v>3</v>
          </cell>
          <cell r="AJ613" t="str">
            <v>NULL</v>
          </cell>
          <cell r="AK613">
            <v>2</v>
          </cell>
          <cell r="AL613">
            <v>9</v>
          </cell>
        </row>
        <row r="614">
          <cell r="A614">
            <v>120839</v>
          </cell>
          <cell r="B614">
            <v>9262123</v>
          </cell>
          <cell r="C614" t="str">
            <v>Old Buckenham Community Primary School</v>
          </cell>
          <cell r="D614" t="str">
            <v>East of England</v>
          </cell>
          <cell r="E614" t="str">
            <v>East of England</v>
          </cell>
          <cell r="F614" t="str">
            <v>Norfolk</v>
          </cell>
          <cell r="G614" t="str">
            <v>Mid Norfolk</v>
          </cell>
          <cell r="H614" t="str">
            <v>NR17 1RH</v>
          </cell>
          <cell r="I614" t="str">
            <v>Foundation School</v>
          </cell>
          <cell r="J614" t="str">
            <v>Primary</v>
          </cell>
          <cell r="K614" t="str">
            <v>Does not have a sixth form</v>
          </cell>
          <cell r="L614">
            <v>10005829</v>
          </cell>
          <cell r="M614">
            <v>42318</v>
          </cell>
          <cell r="N614">
            <v>42318</v>
          </cell>
          <cell r="O614" t="str">
            <v>Schools with Serious Weaknesses Visit 2</v>
          </cell>
          <cell r="P614" t="str">
            <v>Schools - S8</v>
          </cell>
          <cell r="Q614" t="str">
            <v>NULL</v>
          </cell>
          <cell r="R614" t="str">
            <v>NULL</v>
          </cell>
          <cell r="S614" t="str">
            <v>NULL</v>
          </cell>
          <cell r="T614" t="str">
            <v>NULL</v>
          </cell>
          <cell r="U614" t="str">
            <v>NULL</v>
          </cell>
          <cell r="V614" t="str">
            <v>NULL</v>
          </cell>
          <cell r="W614" t="str">
            <v>NULL</v>
          </cell>
          <cell r="X614" t="str">
            <v>NULL</v>
          </cell>
          <cell r="Y614" t="str">
            <v>NULL</v>
          </cell>
          <cell r="Z614" t="str">
            <v>NULL</v>
          </cell>
          <cell r="AB614">
            <v>216</v>
          </cell>
          <cell r="AD614">
            <v>4</v>
          </cell>
          <cell r="AE614" t="str">
            <v>NULL</v>
          </cell>
          <cell r="AF614">
            <v>4</v>
          </cell>
          <cell r="AG614">
            <v>4</v>
          </cell>
          <cell r="AH614" t="str">
            <v>NULL</v>
          </cell>
          <cell r="AI614">
            <v>3</v>
          </cell>
          <cell r="AJ614" t="str">
            <v>NULL</v>
          </cell>
          <cell r="AK614">
            <v>2</v>
          </cell>
          <cell r="AL614">
            <v>9</v>
          </cell>
        </row>
        <row r="615">
          <cell r="A615">
            <v>120846</v>
          </cell>
          <cell r="B615">
            <v>9262134</v>
          </cell>
          <cell r="C615" t="str">
            <v>Rockland St Mary Primary School</v>
          </cell>
          <cell r="D615" t="str">
            <v>East of England</v>
          </cell>
          <cell r="E615" t="str">
            <v>East of England</v>
          </cell>
          <cell r="F615" t="str">
            <v>Norfolk</v>
          </cell>
          <cell r="G615" t="str">
            <v>South Norfolk</v>
          </cell>
          <cell r="H615" t="str">
            <v>NR14 7EU</v>
          </cell>
          <cell r="I615" t="str">
            <v>Community School</v>
          </cell>
          <cell r="J615" t="str">
            <v>Primary</v>
          </cell>
          <cell r="K615" t="str">
            <v>Does not have a sixth form</v>
          </cell>
          <cell r="L615">
            <v>10005854</v>
          </cell>
          <cell r="M615">
            <v>42270</v>
          </cell>
          <cell r="N615">
            <v>42270</v>
          </cell>
          <cell r="O615" t="str">
            <v>Requires Improvement monitoring Visit 1</v>
          </cell>
          <cell r="P615" t="str">
            <v>Schools - S8</v>
          </cell>
          <cell r="Q615" t="str">
            <v>NULL</v>
          </cell>
          <cell r="R615" t="str">
            <v>NULL</v>
          </cell>
          <cell r="S615" t="str">
            <v>NULL</v>
          </cell>
          <cell r="T615" t="str">
            <v>NULL</v>
          </cell>
          <cell r="U615" t="str">
            <v>NULL</v>
          </cell>
          <cell r="V615" t="str">
            <v>NULL</v>
          </cell>
          <cell r="W615" t="str">
            <v>NULL</v>
          </cell>
          <cell r="X615" t="str">
            <v>NULL</v>
          </cell>
          <cell r="Y615" t="str">
            <v>NULL</v>
          </cell>
          <cell r="Z615" t="str">
            <v>NULL</v>
          </cell>
          <cell r="AB615">
            <v>64</v>
          </cell>
          <cell r="AD615">
            <v>3</v>
          </cell>
          <cell r="AE615" t="str">
            <v>NULL</v>
          </cell>
          <cell r="AF615">
            <v>3</v>
          </cell>
          <cell r="AG615">
            <v>3</v>
          </cell>
          <cell r="AH615" t="str">
            <v>NULL</v>
          </cell>
          <cell r="AI615">
            <v>3</v>
          </cell>
          <cell r="AJ615" t="str">
            <v>NULL</v>
          </cell>
          <cell r="AK615">
            <v>3</v>
          </cell>
          <cell r="AL615">
            <v>9</v>
          </cell>
        </row>
        <row r="616">
          <cell r="A616">
            <v>120855</v>
          </cell>
          <cell r="B616">
            <v>9262152</v>
          </cell>
          <cell r="C616" t="str">
            <v>Surlingham Community Primary School</v>
          </cell>
          <cell r="D616" t="str">
            <v>East of England</v>
          </cell>
          <cell r="E616" t="str">
            <v>East of England</v>
          </cell>
          <cell r="F616" t="str">
            <v>Norfolk</v>
          </cell>
          <cell r="G616" t="str">
            <v>South Norfolk</v>
          </cell>
          <cell r="H616" t="str">
            <v>NR14 7DQ</v>
          </cell>
          <cell r="I616" t="str">
            <v>Community School</v>
          </cell>
          <cell r="J616" t="str">
            <v>Primary</v>
          </cell>
          <cell r="K616" t="str">
            <v>Does not have a sixth form</v>
          </cell>
          <cell r="L616">
            <v>10005855</v>
          </cell>
          <cell r="M616">
            <v>42269</v>
          </cell>
          <cell r="N616">
            <v>42269</v>
          </cell>
          <cell r="O616" t="str">
            <v>Requires Improvement monitoring Visit 1</v>
          </cell>
          <cell r="P616" t="str">
            <v>Schools - S8</v>
          </cell>
          <cell r="Q616" t="str">
            <v>NULL</v>
          </cell>
          <cell r="R616" t="str">
            <v>NULL</v>
          </cell>
          <cell r="S616" t="str">
            <v>NULL</v>
          </cell>
          <cell r="T616" t="str">
            <v>NULL</v>
          </cell>
          <cell r="U616" t="str">
            <v>NULL</v>
          </cell>
          <cell r="V616" t="str">
            <v>NULL</v>
          </cell>
          <cell r="W616" t="str">
            <v>NULL</v>
          </cell>
          <cell r="X616" t="str">
            <v>NULL</v>
          </cell>
          <cell r="Y616" t="str">
            <v>NULL</v>
          </cell>
          <cell r="Z616" t="str">
            <v>NULL</v>
          </cell>
          <cell r="AB616">
            <v>80</v>
          </cell>
          <cell r="AD616">
            <v>3</v>
          </cell>
          <cell r="AE616" t="str">
            <v>NULL</v>
          </cell>
          <cell r="AF616">
            <v>3</v>
          </cell>
          <cell r="AG616">
            <v>3</v>
          </cell>
          <cell r="AH616" t="str">
            <v>NULL</v>
          </cell>
          <cell r="AI616">
            <v>3</v>
          </cell>
          <cell r="AJ616" t="str">
            <v>NULL</v>
          </cell>
          <cell r="AK616">
            <v>3</v>
          </cell>
          <cell r="AL616">
            <v>9</v>
          </cell>
        </row>
        <row r="617">
          <cell r="A617">
            <v>120921</v>
          </cell>
          <cell r="B617">
            <v>9262280</v>
          </cell>
          <cell r="C617" t="str">
            <v>North Wootton Community School</v>
          </cell>
          <cell r="D617" t="str">
            <v>East of England</v>
          </cell>
          <cell r="E617" t="str">
            <v>East of England</v>
          </cell>
          <cell r="F617" t="str">
            <v>Norfolk</v>
          </cell>
          <cell r="G617" t="str">
            <v>North West Norfolk</v>
          </cell>
          <cell r="H617" t="str">
            <v>PE30 3PT</v>
          </cell>
          <cell r="I617" t="str">
            <v>Community School</v>
          </cell>
          <cell r="J617" t="str">
            <v>Primary</v>
          </cell>
          <cell r="K617" t="str">
            <v>Does not have a sixth form</v>
          </cell>
          <cell r="L617">
            <v>10005856</v>
          </cell>
          <cell r="M617">
            <v>42279</v>
          </cell>
          <cell r="N617">
            <v>42279</v>
          </cell>
          <cell r="O617" t="str">
            <v>Requires Improvement monitoring Visit 1</v>
          </cell>
          <cell r="P617" t="str">
            <v>Schools - S8</v>
          </cell>
          <cell r="Q617" t="str">
            <v>NULL</v>
          </cell>
          <cell r="R617" t="str">
            <v>NULL</v>
          </cell>
          <cell r="S617" t="str">
            <v>NULL</v>
          </cell>
          <cell r="T617" t="str">
            <v>NULL</v>
          </cell>
          <cell r="U617" t="str">
            <v>NULL</v>
          </cell>
          <cell r="V617" t="str">
            <v>NULL</v>
          </cell>
          <cell r="W617" t="str">
            <v>NULL</v>
          </cell>
          <cell r="X617" t="str">
            <v>NULL</v>
          </cell>
          <cell r="Y617" t="str">
            <v>NULL</v>
          </cell>
          <cell r="Z617" t="str">
            <v>NULL</v>
          </cell>
          <cell r="AB617">
            <v>312</v>
          </cell>
          <cell r="AD617">
            <v>3</v>
          </cell>
          <cell r="AE617" t="str">
            <v>NULL</v>
          </cell>
          <cell r="AF617">
            <v>3</v>
          </cell>
          <cell r="AG617">
            <v>3</v>
          </cell>
          <cell r="AH617" t="str">
            <v>NULL</v>
          </cell>
          <cell r="AI617">
            <v>3</v>
          </cell>
          <cell r="AJ617" t="str">
            <v>NULL</v>
          </cell>
          <cell r="AK617">
            <v>2</v>
          </cell>
          <cell r="AL617">
            <v>9</v>
          </cell>
        </row>
        <row r="618">
          <cell r="A618">
            <v>120948</v>
          </cell>
          <cell r="B618">
            <v>9262311</v>
          </cell>
          <cell r="C618" t="str">
            <v>Henderson Green Primary School</v>
          </cell>
          <cell r="D618" t="str">
            <v>East of England</v>
          </cell>
          <cell r="E618" t="str">
            <v>East of England</v>
          </cell>
          <cell r="F618" t="str">
            <v>Norfolk</v>
          </cell>
          <cell r="G618" t="str">
            <v>Norwich South</v>
          </cell>
          <cell r="H618" t="str">
            <v>NR5 8DX</v>
          </cell>
          <cell r="I618" t="str">
            <v>Community School</v>
          </cell>
          <cell r="J618" t="str">
            <v>Primary</v>
          </cell>
          <cell r="K618" t="str">
            <v>Does not have a sixth form</v>
          </cell>
          <cell r="L618">
            <v>10001889</v>
          </cell>
          <cell r="M618">
            <v>42326</v>
          </cell>
          <cell r="N618">
            <v>42327</v>
          </cell>
          <cell r="O618" t="str">
            <v>Requires Improvement S5 Reinspection Visit 1</v>
          </cell>
          <cell r="P618" t="str">
            <v>Schools - S5</v>
          </cell>
          <cell r="Q618" t="str">
            <v>NULL</v>
          </cell>
          <cell r="R618">
            <v>3</v>
          </cell>
          <cell r="S618" t="str">
            <v>NULL</v>
          </cell>
          <cell r="T618">
            <v>3</v>
          </cell>
          <cell r="U618">
            <v>3</v>
          </cell>
          <cell r="V618">
            <v>3</v>
          </cell>
          <cell r="W618">
            <v>3</v>
          </cell>
          <cell r="X618" t="str">
            <v>Yes</v>
          </cell>
          <cell r="Y618">
            <v>2</v>
          </cell>
          <cell r="Z618" t="str">
            <v>NULL</v>
          </cell>
          <cell r="AB618">
            <v>138</v>
          </cell>
          <cell r="AD618">
            <v>3</v>
          </cell>
          <cell r="AE618" t="str">
            <v>NULL</v>
          </cell>
          <cell r="AF618">
            <v>3</v>
          </cell>
          <cell r="AG618">
            <v>3</v>
          </cell>
          <cell r="AH618" t="str">
            <v>NULL</v>
          </cell>
          <cell r="AI618">
            <v>3</v>
          </cell>
          <cell r="AJ618" t="str">
            <v>NULL</v>
          </cell>
          <cell r="AK618" t="str">
            <v>NULL</v>
          </cell>
          <cell r="AL618" t="str">
            <v>NULL</v>
          </cell>
        </row>
        <row r="619">
          <cell r="A619">
            <v>120999</v>
          </cell>
          <cell r="B619">
            <v>9262382</v>
          </cell>
          <cell r="C619" t="str">
            <v>Sparhawk Infant School &amp; Nursery</v>
          </cell>
          <cell r="D619" t="str">
            <v>East of England</v>
          </cell>
          <cell r="E619" t="str">
            <v>East of England</v>
          </cell>
          <cell r="F619" t="str">
            <v>Norfolk</v>
          </cell>
          <cell r="G619" t="str">
            <v>Norwich North</v>
          </cell>
          <cell r="H619" t="str">
            <v>NR7 8BU</v>
          </cell>
          <cell r="I619" t="str">
            <v>Community School</v>
          </cell>
          <cell r="J619" t="str">
            <v>Primary</v>
          </cell>
          <cell r="K619" t="str">
            <v>Does not have a sixth form</v>
          </cell>
          <cell r="L619">
            <v>10000946</v>
          </cell>
          <cell r="M619">
            <v>42341</v>
          </cell>
          <cell r="N619">
            <v>42341</v>
          </cell>
          <cell r="O619" t="str">
            <v>Maintained Academy and School Short inspection</v>
          </cell>
          <cell r="P619" t="str">
            <v>Schools - Short inspection</v>
          </cell>
          <cell r="Q619" t="str">
            <v>NULL</v>
          </cell>
          <cell r="R619" t="str">
            <v>NULL</v>
          </cell>
          <cell r="S619" t="str">
            <v>NULL</v>
          </cell>
          <cell r="T619" t="str">
            <v>NULL</v>
          </cell>
          <cell r="U619" t="str">
            <v>NULL</v>
          </cell>
          <cell r="V619" t="str">
            <v>NULL</v>
          </cell>
          <cell r="W619" t="str">
            <v>NULL</v>
          </cell>
          <cell r="X619" t="str">
            <v>Yes</v>
          </cell>
          <cell r="Y619" t="str">
            <v>NULL</v>
          </cell>
          <cell r="Z619" t="str">
            <v>NULL</v>
          </cell>
          <cell r="AB619">
            <v>190</v>
          </cell>
          <cell r="AD619">
            <v>2</v>
          </cell>
          <cell r="AE619" t="str">
            <v>NULL</v>
          </cell>
          <cell r="AF619">
            <v>2</v>
          </cell>
          <cell r="AG619">
            <v>2</v>
          </cell>
          <cell r="AH619" t="str">
            <v>NULL</v>
          </cell>
          <cell r="AI619">
            <v>2</v>
          </cell>
          <cell r="AJ619" t="str">
            <v>NULL</v>
          </cell>
          <cell r="AK619">
            <v>8</v>
          </cell>
          <cell r="AL619" t="str">
            <v>NULL</v>
          </cell>
        </row>
        <row r="620">
          <cell r="A620">
            <v>121030</v>
          </cell>
          <cell r="B620">
            <v>9263015</v>
          </cell>
          <cell r="C620" t="str">
            <v>Castle Acre CofE VC Primary School</v>
          </cell>
          <cell r="D620" t="str">
            <v>East of England</v>
          </cell>
          <cell r="E620" t="str">
            <v>East of England</v>
          </cell>
          <cell r="F620" t="str">
            <v>Norfolk</v>
          </cell>
          <cell r="G620" t="str">
            <v>North West Norfolk</v>
          </cell>
          <cell r="H620" t="str">
            <v>PE32 2AR</v>
          </cell>
          <cell r="I620" t="str">
            <v>Voluntary Controlled School</v>
          </cell>
          <cell r="J620" t="str">
            <v>Primary</v>
          </cell>
          <cell r="K620" t="str">
            <v>Does not have a sixth form</v>
          </cell>
          <cell r="L620">
            <v>10005839</v>
          </cell>
          <cell r="M620">
            <v>42319</v>
          </cell>
          <cell r="N620">
            <v>42319</v>
          </cell>
          <cell r="O620" t="str">
            <v>Schools with Serious Weaknesses Visit 2</v>
          </cell>
          <cell r="P620" t="str">
            <v>Schools - S8</v>
          </cell>
          <cell r="Q620" t="str">
            <v>NULL</v>
          </cell>
          <cell r="R620" t="str">
            <v>NULL</v>
          </cell>
          <cell r="S620" t="str">
            <v>NULL</v>
          </cell>
          <cell r="T620" t="str">
            <v>NULL</v>
          </cell>
          <cell r="U620" t="str">
            <v>NULL</v>
          </cell>
          <cell r="V620" t="str">
            <v>NULL</v>
          </cell>
          <cell r="W620" t="str">
            <v>NULL</v>
          </cell>
          <cell r="X620" t="str">
            <v>NULL</v>
          </cell>
          <cell r="Y620" t="str">
            <v>NULL</v>
          </cell>
          <cell r="Z620" t="str">
            <v>NULL</v>
          </cell>
          <cell r="AB620">
            <v>62</v>
          </cell>
          <cell r="AD620">
            <v>4</v>
          </cell>
          <cell r="AE620" t="str">
            <v>NULL</v>
          </cell>
          <cell r="AF620">
            <v>4</v>
          </cell>
          <cell r="AG620">
            <v>4</v>
          </cell>
          <cell r="AH620" t="str">
            <v>NULL</v>
          </cell>
          <cell r="AI620">
            <v>3</v>
          </cell>
          <cell r="AJ620" t="str">
            <v>NULL</v>
          </cell>
          <cell r="AK620">
            <v>3</v>
          </cell>
          <cell r="AL620">
            <v>9</v>
          </cell>
        </row>
        <row r="621">
          <cell r="A621">
            <v>121039</v>
          </cell>
          <cell r="B621">
            <v>9263037</v>
          </cell>
          <cell r="C621" t="str">
            <v>Happisburgh Primary School</v>
          </cell>
          <cell r="D621" t="str">
            <v>East of England</v>
          </cell>
          <cell r="E621" t="str">
            <v>East of England</v>
          </cell>
          <cell r="F621" t="str">
            <v>Norfolk</v>
          </cell>
          <cell r="G621" t="str">
            <v>North Norfolk</v>
          </cell>
          <cell r="H621" t="str">
            <v>NR12 0AB</v>
          </cell>
          <cell r="I621" t="str">
            <v>Voluntary Aided School</v>
          </cell>
          <cell r="J621" t="str">
            <v>Primary</v>
          </cell>
          <cell r="K621" t="str">
            <v>Does not have a sixth form</v>
          </cell>
          <cell r="L621">
            <v>10005675</v>
          </cell>
          <cell r="M621">
            <v>42339</v>
          </cell>
          <cell r="N621">
            <v>42339</v>
          </cell>
          <cell r="O621" t="str">
            <v>Maintained Academy and School Short inspection</v>
          </cell>
          <cell r="P621" t="str">
            <v>Schools - Short inspection</v>
          </cell>
          <cell r="Q621" t="str">
            <v>NULL</v>
          </cell>
          <cell r="R621" t="str">
            <v>NULL</v>
          </cell>
          <cell r="S621" t="str">
            <v>NULL</v>
          </cell>
          <cell r="T621" t="str">
            <v>NULL</v>
          </cell>
          <cell r="U621" t="str">
            <v>NULL</v>
          </cell>
          <cell r="V621" t="str">
            <v>NULL</v>
          </cell>
          <cell r="W621" t="str">
            <v>NULL</v>
          </cell>
          <cell r="X621" t="str">
            <v>Yes</v>
          </cell>
          <cell r="Y621" t="str">
            <v>NULL</v>
          </cell>
          <cell r="Z621" t="str">
            <v>NULL</v>
          </cell>
          <cell r="AB621">
            <v>94</v>
          </cell>
          <cell r="AD621">
            <v>2</v>
          </cell>
          <cell r="AE621" t="str">
            <v>NULL</v>
          </cell>
          <cell r="AF621">
            <v>2</v>
          </cell>
          <cell r="AG621">
            <v>2</v>
          </cell>
          <cell r="AH621" t="str">
            <v>NULL</v>
          </cell>
          <cell r="AI621">
            <v>1</v>
          </cell>
          <cell r="AJ621" t="str">
            <v>NULL</v>
          </cell>
          <cell r="AK621">
            <v>8</v>
          </cell>
          <cell r="AL621" t="str">
            <v>NULL</v>
          </cell>
        </row>
        <row r="622">
          <cell r="A622">
            <v>121056</v>
          </cell>
          <cell r="B622">
            <v>9263075</v>
          </cell>
          <cell r="C622" t="str">
            <v>Sporle Voluntary Controlled Primary School</v>
          </cell>
          <cell r="D622" t="str">
            <v>East of England</v>
          </cell>
          <cell r="E622" t="str">
            <v>East of England</v>
          </cell>
          <cell r="F622" t="str">
            <v>Norfolk</v>
          </cell>
          <cell r="G622" t="str">
            <v>South West Norfolk</v>
          </cell>
          <cell r="H622" t="str">
            <v>PE32 2DR</v>
          </cell>
          <cell r="I622" t="str">
            <v>Voluntary Controlled School</v>
          </cell>
          <cell r="J622" t="str">
            <v>Primary</v>
          </cell>
          <cell r="K622" t="str">
            <v>Does not have a sixth form</v>
          </cell>
          <cell r="L622">
            <v>10005840</v>
          </cell>
          <cell r="M622">
            <v>42320</v>
          </cell>
          <cell r="N622">
            <v>42320</v>
          </cell>
          <cell r="O622" t="str">
            <v>Schools with Serious Weaknesses Visit 2</v>
          </cell>
          <cell r="P622" t="str">
            <v>Schools - S8</v>
          </cell>
          <cell r="Q622" t="str">
            <v>NULL</v>
          </cell>
          <cell r="R622" t="str">
            <v>NULL</v>
          </cell>
          <cell r="S622" t="str">
            <v>NULL</v>
          </cell>
          <cell r="T622" t="str">
            <v>NULL</v>
          </cell>
          <cell r="U622" t="str">
            <v>NULL</v>
          </cell>
          <cell r="V622" t="str">
            <v>NULL</v>
          </cell>
          <cell r="W622" t="str">
            <v>NULL</v>
          </cell>
          <cell r="X622" t="str">
            <v>NULL</v>
          </cell>
          <cell r="Y622" t="str">
            <v>NULL</v>
          </cell>
          <cell r="Z622" t="str">
            <v>NULL</v>
          </cell>
          <cell r="AB622">
            <v>74</v>
          </cell>
          <cell r="AD622">
            <v>4</v>
          </cell>
          <cell r="AE622" t="str">
            <v>NULL</v>
          </cell>
          <cell r="AF622">
            <v>4</v>
          </cell>
          <cell r="AG622">
            <v>4</v>
          </cell>
          <cell r="AH622" t="str">
            <v>NULL</v>
          </cell>
          <cell r="AI622">
            <v>3</v>
          </cell>
          <cell r="AJ622" t="str">
            <v>NULL</v>
          </cell>
          <cell r="AK622">
            <v>3</v>
          </cell>
          <cell r="AL622">
            <v>9</v>
          </cell>
        </row>
        <row r="623">
          <cell r="A623">
            <v>121059</v>
          </cell>
          <cell r="B623">
            <v>9263081</v>
          </cell>
          <cell r="C623" t="str">
            <v>Swaffham CofE VC Infant &amp; Nursery School</v>
          </cell>
          <cell r="D623" t="str">
            <v>East of England</v>
          </cell>
          <cell r="E623" t="str">
            <v>East of England</v>
          </cell>
          <cell r="F623" t="str">
            <v>Norfolk</v>
          </cell>
          <cell r="G623" t="str">
            <v>South West Norfolk</v>
          </cell>
          <cell r="H623" t="str">
            <v>PE37 7RF</v>
          </cell>
          <cell r="I623" t="str">
            <v>Voluntary Controlled School</v>
          </cell>
          <cell r="J623" t="str">
            <v>Primary</v>
          </cell>
          <cell r="K623" t="str">
            <v>Does not have a sixth form</v>
          </cell>
          <cell r="L623">
            <v>10009885</v>
          </cell>
          <cell r="M623">
            <v>42333</v>
          </cell>
          <cell r="N623">
            <v>42333</v>
          </cell>
          <cell r="O623" t="str">
            <v>Requires Improvement monitoring Visit 2</v>
          </cell>
          <cell r="P623" t="str">
            <v>Schools - S8</v>
          </cell>
          <cell r="Q623" t="str">
            <v>NULL</v>
          </cell>
          <cell r="R623" t="str">
            <v>NULL</v>
          </cell>
          <cell r="S623" t="str">
            <v>NULL</v>
          </cell>
          <cell r="T623" t="str">
            <v>NULL</v>
          </cell>
          <cell r="U623" t="str">
            <v>NULL</v>
          </cell>
          <cell r="V623" t="str">
            <v>NULL</v>
          </cell>
          <cell r="W623" t="str">
            <v>NULL</v>
          </cell>
          <cell r="X623" t="str">
            <v>NULL</v>
          </cell>
          <cell r="Y623" t="str">
            <v>NULL</v>
          </cell>
          <cell r="Z623" t="str">
            <v>NULL</v>
          </cell>
          <cell r="AB623">
            <v>213</v>
          </cell>
          <cell r="AD623">
            <v>3</v>
          </cell>
          <cell r="AE623" t="str">
            <v>NULL</v>
          </cell>
          <cell r="AF623">
            <v>3</v>
          </cell>
          <cell r="AG623">
            <v>3</v>
          </cell>
          <cell r="AH623" t="str">
            <v>NULL</v>
          </cell>
          <cell r="AI623">
            <v>3</v>
          </cell>
          <cell r="AJ623" t="str">
            <v>NULL</v>
          </cell>
          <cell r="AK623">
            <v>2</v>
          </cell>
          <cell r="AL623">
            <v>9</v>
          </cell>
        </row>
        <row r="624">
          <cell r="A624">
            <v>121103</v>
          </cell>
          <cell r="B624">
            <v>9263146</v>
          </cell>
          <cell r="C624" t="str">
            <v>Catfield Voluntary Controlled CofE Primary School</v>
          </cell>
          <cell r="D624" t="str">
            <v>East of England</v>
          </cell>
          <cell r="E624" t="str">
            <v>East of England</v>
          </cell>
          <cell r="F624" t="str">
            <v>Norfolk</v>
          </cell>
          <cell r="G624" t="str">
            <v>North Norfolk</v>
          </cell>
          <cell r="H624" t="str">
            <v>NR29 5DA</v>
          </cell>
          <cell r="I624" t="str">
            <v>Voluntary Controlled School</v>
          </cell>
          <cell r="J624" t="str">
            <v>Primary</v>
          </cell>
          <cell r="K624" t="str">
            <v>Does not have a sixth form</v>
          </cell>
          <cell r="L624">
            <v>10001887</v>
          </cell>
          <cell r="M624">
            <v>42340</v>
          </cell>
          <cell r="N624">
            <v>42341</v>
          </cell>
          <cell r="O624" t="str">
            <v>Requires Improvement S5 Reinspection Visit 1</v>
          </cell>
          <cell r="P624" t="str">
            <v>Schools - S5</v>
          </cell>
          <cell r="Q624" t="str">
            <v>NULL</v>
          </cell>
          <cell r="R624">
            <v>2</v>
          </cell>
          <cell r="S624" t="str">
            <v>NULL</v>
          </cell>
          <cell r="T624">
            <v>2</v>
          </cell>
          <cell r="U624">
            <v>2</v>
          </cell>
          <cell r="V624">
            <v>2</v>
          </cell>
          <cell r="W624">
            <v>2</v>
          </cell>
          <cell r="X624" t="str">
            <v>Yes</v>
          </cell>
          <cell r="Y624">
            <v>2</v>
          </cell>
          <cell r="Z624" t="str">
            <v>NULL</v>
          </cell>
          <cell r="AB624">
            <v>43</v>
          </cell>
          <cell r="AD624">
            <v>3</v>
          </cell>
          <cell r="AE624" t="str">
            <v>NULL</v>
          </cell>
          <cell r="AF624">
            <v>3</v>
          </cell>
          <cell r="AG624">
            <v>3</v>
          </cell>
          <cell r="AH624" t="str">
            <v>NULL</v>
          </cell>
          <cell r="AI624">
            <v>2</v>
          </cell>
          <cell r="AJ624" t="str">
            <v>NULL</v>
          </cell>
          <cell r="AK624" t="str">
            <v>NULL</v>
          </cell>
          <cell r="AL624" t="str">
            <v>NULL</v>
          </cell>
        </row>
        <row r="625">
          <cell r="A625">
            <v>121104</v>
          </cell>
          <cell r="B625">
            <v>9263147</v>
          </cell>
          <cell r="C625" t="str">
            <v>Narborough Church of England Voluntary Controlled Primary School</v>
          </cell>
          <cell r="D625" t="str">
            <v>East of England</v>
          </cell>
          <cell r="E625" t="str">
            <v>East of England</v>
          </cell>
          <cell r="F625" t="str">
            <v>Norfolk</v>
          </cell>
          <cell r="G625" t="str">
            <v>South West Norfolk</v>
          </cell>
          <cell r="H625" t="str">
            <v>PE32 1TA</v>
          </cell>
          <cell r="I625" t="str">
            <v>Voluntary Controlled School</v>
          </cell>
          <cell r="J625" t="str">
            <v>Primary</v>
          </cell>
          <cell r="K625" t="str">
            <v>Does not have a sixth form</v>
          </cell>
          <cell r="L625">
            <v>10005837</v>
          </cell>
          <cell r="M625">
            <v>42318</v>
          </cell>
          <cell r="N625">
            <v>42318</v>
          </cell>
          <cell r="O625" t="str">
            <v>Schools with Serious Weaknesses Visit 2</v>
          </cell>
          <cell r="P625" t="str">
            <v>Schools - S8</v>
          </cell>
          <cell r="Q625" t="str">
            <v>NULL</v>
          </cell>
          <cell r="R625" t="str">
            <v>NULL</v>
          </cell>
          <cell r="S625" t="str">
            <v>NULL</v>
          </cell>
          <cell r="T625" t="str">
            <v>NULL</v>
          </cell>
          <cell r="U625" t="str">
            <v>NULL</v>
          </cell>
          <cell r="V625" t="str">
            <v>NULL</v>
          </cell>
          <cell r="W625" t="str">
            <v>NULL</v>
          </cell>
          <cell r="X625" t="str">
            <v>NULL</v>
          </cell>
          <cell r="Y625" t="str">
            <v>NULL</v>
          </cell>
          <cell r="Z625" t="str">
            <v>NULL</v>
          </cell>
          <cell r="AB625">
            <v>111</v>
          </cell>
          <cell r="AD625">
            <v>4</v>
          </cell>
          <cell r="AE625" t="str">
            <v>NULL</v>
          </cell>
          <cell r="AF625">
            <v>4</v>
          </cell>
          <cell r="AG625">
            <v>4</v>
          </cell>
          <cell r="AH625" t="str">
            <v>NULL</v>
          </cell>
          <cell r="AI625">
            <v>3</v>
          </cell>
          <cell r="AJ625" t="str">
            <v>NULL</v>
          </cell>
          <cell r="AK625">
            <v>3</v>
          </cell>
          <cell r="AL625">
            <v>9</v>
          </cell>
        </row>
        <row r="626">
          <cell r="A626">
            <v>121111</v>
          </cell>
          <cell r="B626">
            <v>9263310</v>
          </cell>
          <cell r="C626" t="str">
            <v>Caston Church of England Voluntary Aided Primary School</v>
          </cell>
          <cell r="D626" t="str">
            <v>East of England</v>
          </cell>
          <cell r="E626" t="str">
            <v>East of England</v>
          </cell>
          <cell r="F626" t="str">
            <v>Norfolk</v>
          </cell>
          <cell r="G626" t="str">
            <v>Mid Norfolk</v>
          </cell>
          <cell r="H626" t="str">
            <v>NR17 1DD</v>
          </cell>
          <cell r="I626" t="str">
            <v>Voluntary Aided School</v>
          </cell>
          <cell r="J626" t="str">
            <v>Primary</v>
          </cell>
          <cell r="K626" t="str">
            <v>Does not have a sixth form</v>
          </cell>
          <cell r="L626">
            <v>10005302</v>
          </cell>
          <cell r="M626">
            <v>42334</v>
          </cell>
          <cell r="N626">
            <v>42335</v>
          </cell>
          <cell r="O626" t="str">
            <v>Schools into Special Measures Visit 4</v>
          </cell>
          <cell r="P626" t="str">
            <v>Schools - S5</v>
          </cell>
          <cell r="Q626" t="str">
            <v>NULL</v>
          </cell>
          <cell r="R626">
            <v>2</v>
          </cell>
          <cell r="S626" t="str">
            <v>NULL</v>
          </cell>
          <cell r="T626">
            <v>2</v>
          </cell>
          <cell r="U626">
            <v>2</v>
          </cell>
          <cell r="V626">
            <v>2</v>
          </cell>
          <cell r="W626">
            <v>2</v>
          </cell>
          <cell r="X626" t="str">
            <v>Yes</v>
          </cell>
          <cell r="Y626">
            <v>2</v>
          </cell>
          <cell r="Z626" t="str">
            <v>NULL</v>
          </cell>
          <cell r="AB626">
            <v>46</v>
          </cell>
          <cell r="AD626">
            <v>4</v>
          </cell>
          <cell r="AE626" t="str">
            <v>NULL</v>
          </cell>
          <cell r="AF626">
            <v>4</v>
          </cell>
          <cell r="AG626">
            <v>4</v>
          </cell>
          <cell r="AH626" t="str">
            <v>NULL</v>
          </cell>
          <cell r="AI626">
            <v>4</v>
          </cell>
          <cell r="AJ626" t="str">
            <v>NULL</v>
          </cell>
          <cell r="AK626" t="str">
            <v>NULL</v>
          </cell>
          <cell r="AL626" t="str">
            <v>NULL</v>
          </cell>
        </row>
        <row r="627">
          <cell r="A627">
            <v>121162</v>
          </cell>
          <cell r="B627">
            <v>9264043</v>
          </cell>
          <cell r="C627" t="str">
            <v>Sprowston Community High School</v>
          </cell>
          <cell r="D627" t="str">
            <v>East of England</v>
          </cell>
          <cell r="E627" t="str">
            <v>East of England</v>
          </cell>
          <cell r="F627" t="str">
            <v>Norfolk</v>
          </cell>
          <cell r="G627" t="str">
            <v>Norwich North</v>
          </cell>
          <cell r="H627" t="str">
            <v>NR7 8NE</v>
          </cell>
          <cell r="I627" t="str">
            <v>Community School</v>
          </cell>
          <cell r="J627" t="str">
            <v>Secondary</v>
          </cell>
          <cell r="K627" t="str">
            <v>Has a sixth form</v>
          </cell>
          <cell r="L627">
            <v>10005793</v>
          </cell>
          <cell r="M627">
            <v>42291</v>
          </cell>
          <cell r="N627">
            <v>42291</v>
          </cell>
          <cell r="O627" t="str">
            <v>Requires Improvement monitoring Visit 1</v>
          </cell>
          <cell r="P627" t="str">
            <v>Schools - S8</v>
          </cell>
          <cell r="Q627" t="str">
            <v>NULL</v>
          </cell>
          <cell r="R627" t="str">
            <v>NULL</v>
          </cell>
          <cell r="S627" t="str">
            <v>NULL</v>
          </cell>
          <cell r="T627" t="str">
            <v>NULL</v>
          </cell>
          <cell r="U627" t="str">
            <v>NULL</v>
          </cell>
          <cell r="V627" t="str">
            <v>NULL</v>
          </cell>
          <cell r="W627" t="str">
            <v>NULL</v>
          </cell>
          <cell r="X627" t="str">
            <v>NULL</v>
          </cell>
          <cell r="Y627" t="str">
            <v>NULL</v>
          </cell>
          <cell r="Z627" t="str">
            <v>NULL</v>
          </cell>
          <cell r="AB627">
            <v>1375</v>
          </cell>
          <cell r="AD627">
            <v>3</v>
          </cell>
          <cell r="AE627" t="str">
            <v>NULL</v>
          </cell>
          <cell r="AF627">
            <v>3</v>
          </cell>
          <cell r="AG627">
            <v>3</v>
          </cell>
          <cell r="AH627" t="str">
            <v>NULL</v>
          </cell>
          <cell r="AI627">
            <v>3</v>
          </cell>
          <cell r="AJ627" t="str">
            <v>NULL</v>
          </cell>
          <cell r="AK627">
            <v>9</v>
          </cell>
          <cell r="AL627">
            <v>3</v>
          </cell>
        </row>
        <row r="628">
          <cell r="A628">
            <v>121168</v>
          </cell>
          <cell r="B628">
            <v>9264053</v>
          </cell>
          <cell r="C628" t="str">
            <v>Litcham School</v>
          </cell>
          <cell r="D628" t="str">
            <v>East of England</v>
          </cell>
          <cell r="E628" t="str">
            <v>East of England</v>
          </cell>
          <cell r="F628" t="str">
            <v>Norfolk</v>
          </cell>
          <cell r="G628" t="str">
            <v>Mid Norfolk</v>
          </cell>
          <cell r="H628" t="str">
            <v>PE32 2NS</v>
          </cell>
          <cell r="I628" t="str">
            <v>Community School</v>
          </cell>
          <cell r="J628" t="str">
            <v>All Through</v>
          </cell>
          <cell r="K628" t="str">
            <v>Does not have a sixth form</v>
          </cell>
          <cell r="L628">
            <v>10005790</v>
          </cell>
          <cell r="M628">
            <v>42333</v>
          </cell>
          <cell r="N628">
            <v>42334</v>
          </cell>
          <cell r="O628" t="str">
            <v>Requires Improvement S5 Reinspection Visit 1</v>
          </cell>
          <cell r="P628" t="str">
            <v>Schools - S5</v>
          </cell>
          <cell r="Q628" t="str">
            <v>NULL</v>
          </cell>
          <cell r="R628">
            <v>2</v>
          </cell>
          <cell r="S628" t="str">
            <v>NULL</v>
          </cell>
          <cell r="T628">
            <v>2</v>
          </cell>
          <cell r="U628">
            <v>2</v>
          </cell>
          <cell r="V628">
            <v>2</v>
          </cell>
          <cell r="W628">
            <v>2</v>
          </cell>
          <cell r="X628" t="str">
            <v>Yes</v>
          </cell>
          <cell r="Y628">
            <v>3</v>
          </cell>
          <cell r="Z628" t="str">
            <v>NULL</v>
          </cell>
          <cell r="AB628">
            <v>620</v>
          </cell>
          <cell r="AD628">
            <v>3</v>
          </cell>
          <cell r="AE628" t="str">
            <v>NULL</v>
          </cell>
          <cell r="AF628">
            <v>3</v>
          </cell>
          <cell r="AG628">
            <v>3</v>
          </cell>
          <cell r="AH628" t="str">
            <v>NULL</v>
          </cell>
          <cell r="AI628">
            <v>3</v>
          </cell>
          <cell r="AJ628" t="str">
            <v>NULL</v>
          </cell>
          <cell r="AK628" t="str">
            <v>NULL</v>
          </cell>
          <cell r="AL628" t="str">
            <v>NULL</v>
          </cell>
        </row>
        <row r="629">
          <cell r="A629">
            <v>121169</v>
          </cell>
          <cell r="B629">
            <v>9264054</v>
          </cell>
          <cell r="C629" t="str">
            <v>Old Buckenham High School</v>
          </cell>
          <cell r="D629" t="str">
            <v>East of England</v>
          </cell>
          <cell r="E629" t="str">
            <v>East of England</v>
          </cell>
          <cell r="F629" t="str">
            <v>Norfolk</v>
          </cell>
          <cell r="G629" t="str">
            <v>Mid Norfolk</v>
          </cell>
          <cell r="H629" t="str">
            <v>NR17 1RL</v>
          </cell>
          <cell r="I629" t="str">
            <v>Community School</v>
          </cell>
          <cell r="J629" t="str">
            <v>Secondary</v>
          </cell>
          <cell r="K629" t="str">
            <v>Does not have a sixth form</v>
          </cell>
          <cell r="L629">
            <v>10001896</v>
          </cell>
          <cell r="M629">
            <v>42284</v>
          </cell>
          <cell r="N629">
            <v>42285</v>
          </cell>
          <cell r="O629" t="str">
            <v>Requires Improvement S5 Reinspection Visit 1</v>
          </cell>
          <cell r="P629" t="str">
            <v>Schools - S5</v>
          </cell>
          <cell r="Q629" t="str">
            <v>NULL</v>
          </cell>
          <cell r="R629">
            <v>2</v>
          </cell>
          <cell r="S629" t="str">
            <v>NULL</v>
          </cell>
          <cell r="T629">
            <v>2</v>
          </cell>
          <cell r="U629">
            <v>2</v>
          </cell>
          <cell r="V629">
            <v>2</v>
          </cell>
          <cell r="W629">
            <v>2</v>
          </cell>
          <cell r="X629" t="str">
            <v>Yes</v>
          </cell>
          <cell r="Y629" t="str">
            <v>NULL</v>
          </cell>
          <cell r="Z629" t="str">
            <v>NULL</v>
          </cell>
          <cell r="AB629">
            <v>596</v>
          </cell>
          <cell r="AD629">
            <v>3</v>
          </cell>
          <cell r="AE629" t="str">
            <v>NULL</v>
          </cell>
          <cell r="AF629">
            <v>3</v>
          </cell>
          <cell r="AG629">
            <v>3</v>
          </cell>
          <cell r="AH629" t="str">
            <v>NULL</v>
          </cell>
          <cell r="AI629">
            <v>3</v>
          </cell>
          <cell r="AJ629" t="str">
            <v>NULL</v>
          </cell>
          <cell r="AK629" t="str">
            <v>NULL</v>
          </cell>
          <cell r="AL629" t="str">
            <v>NULL</v>
          </cell>
        </row>
        <row r="630">
          <cell r="A630">
            <v>121182</v>
          </cell>
          <cell r="B630">
            <v>9264085</v>
          </cell>
          <cell r="C630" t="str">
            <v>Dereham Neatherd High School</v>
          </cell>
          <cell r="D630" t="str">
            <v>East of England</v>
          </cell>
          <cell r="E630" t="str">
            <v>East of England</v>
          </cell>
          <cell r="F630" t="str">
            <v>Norfolk</v>
          </cell>
          <cell r="G630" t="str">
            <v>Mid Norfolk</v>
          </cell>
          <cell r="H630" t="str">
            <v>NR20 3AX</v>
          </cell>
          <cell r="I630" t="str">
            <v>Community School</v>
          </cell>
          <cell r="J630" t="str">
            <v>Secondary</v>
          </cell>
          <cell r="K630" t="str">
            <v>Has a sixth form</v>
          </cell>
          <cell r="L630">
            <v>10001050</v>
          </cell>
          <cell r="M630">
            <v>42276</v>
          </cell>
          <cell r="N630">
            <v>42276</v>
          </cell>
          <cell r="O630" t="str">
            <v>Maintained Academy and School Short inspection</v>
          </cell>
          <cell r="P630" t="str">
            <v>Schools - Short inspection</v>
          </cell>
          <cell r="Q630" t="str">
            <v>NULL</v>
          </cell>
          <cell r="R630" t="str">
            <v>NULL</v>
          </cell>
          <cell r="S630" t="str">
            <v>NULL</v>
          </cell>
          <cell r="T630" t="str">
            <v>NULL</v>
          </cell>
          <cell r="U630" t="str">
            <v>NULL</v>
          </cell>
          <cell r="V630" t="str">
            <v>NULL</v>
          </cell>
          <cell r="W630" t="str">
            <v>NULL</v>
          </cell>
          <cell r="X630" t="str">
            <v>Yes</v>
          </cell>
          <cell r="Y630" t="str">
            <v>NULL</v>
          </cell>
          <cell r="Z630" t="str">
            <v>NULL</v>
          </cell>
          <cell r="AB630">
            <v>1249</v>
          </cell>
          <cell r="AD630">
            <v>2</v>
          </cell>
          <cell r="AE630" t="str">
            <v>NULL</v>
          </cell>
          <cell r="AF630">
            <v>2</v>
          </cell>
          <cell r="AG630">
            <v>2</v>
          </cell>
          <cell r="AH630" t="str">
            <v>NULL</v>
          </cell>
          <cell r="AI630">
            <v>2</v>
          </cell>
          <cell r="AJ630" t="str">
            <v>NULL</v>
          </cell>
          <cell r="AK630">
            <v>9</v>
          </cell>
          <cell r="AL630" t="str">
            <v>NULL</v>
          </cell>
        </row>
        <row r="631">
          <cell r="A631">
            <v>121203</v>
          </cell>
          <cell r="B631">
            <v>9265213</v>
          </cell>
          <cell r="C631" t="str">
            <v>Loddon Infant and Nursery School</v>
          </cell>
          <cell r="D631" t="str">
            <v>East of England</v>
          </cell>
          <cell r="E631" t="str">
            <v>East of England</v>
          </cell>
          <cell r="F631" t="str">
            <v>Norfolk</v>
          </cell>
          <cell r="G631" t="str">
            <v>South Norfolk</v>
          </cell>
          <cell r="H631" t="str">
            <v>NR14 6JX</v>
          </cell>
          <cell r="I631" t="str">
            <v>Foundation School</v>
          </cell>
          <cell r="J631" t="str">
            <v>Primary</v>
          </cell>
          <cell r="K631" t="str">
            <v>Does not have a sixth form</v>
          </cell>
          <cell r="L631">
            <v>10001184</v>
          </cell>
          <cell r="M631">
            <v>42346</v>
          </cell>
          <cell r="N631">
            <v>42346</v>
          </cell>
          <cell r="O631" t="str">
            <v>Maintained Academy and School Short inspection</v>
          </cell>
          <cell r="P631" t="str">
            <v>Schools - Short inspection</v>
          </cell>
          <cell r="Q631" t="str">
            <v>NULL</v>
          </cell>
          <cell r="R631" t="str">
            <v>NULL</v>
          </cell>
          <cell r="S631" t="str">
            <v>NULL</v>
          </cell>
          <cell r="T631" t="str">
            <v>NULL</v>
          </cell>
          <cell r="U631" t="str">
            <v>NULL</v>
          </cell>
          <cell r="V631" t="str">
            <v>NULL</v>
          </cell>
          <cell r="W631" t="str">
            <v>NULL</v>
          </cell>
          <cell r="X631" t="str">
            <v>Yes</v>
          </cell>
          <cell r="Y631" t="str">
            <v>NULL</v>
          </cell>
          <cell r="Z631" t="str">
            <v>NULL</v>
          </cell>
          <cell r="AB631">
            <v>130</v>
          </cell>
          <cell r="AD631">
            <v>2</v>
          </cell>
          <cell r="AE631" t="str">
            <v>NULL</v>
          </cell>
          <cell r="AF631">
            <v>2</v>
          </cell>
          <cell r="AG631">
            <v>2</v>
          </cell>
          <cell r="AH631" t="str">
            <v>NULL</v>
          </cell>
          <cell r="AI631">
            <v>2</v>
          </cell>
          <cell r="AJ631" t="str">
            <v>NULL</v>
          </cell>
          <cell r="AK631">
            <v>2</v>
          </cell>
          <cell r="AL631">
            <v>9</v>
          </cell>
        </row>
        <row r="632">
          <cell r="A632">
            <v>121260</v>
          </cell>
          <cell r="B632">
            <v>9267010</v>
          </cell>
          <cell r="C632" t="str">
            <v>Chapel Road School</v>
          </cell>
          <cell r="D632" t="str">
            <v>East of England</v>
          </cell>
          <cell r="E632" t="str">
            <v>East of England</v>
          </cell>
          <cell r="F632" t="str">
            <v>Norfolk</v>
          </cell>
          <cell r="G632" t="str">
            <v>Mid Norfolk</v>
          </cell>
          <cell r="H632" t="str">
            <v>NR17 2DS</v>
          </cell>
          <cell r="I632" t="str">
            <v>Foundation Special School</v>
          </cell>
          <cell r="J632" t="str">
            <v>Not Applicable</v>
          </cell>
          <cell r="K632" t="str">
            <v>Has a sixth form</v>
          </cell>
          <cell r="L632">
            <v>10001362</v>
          </cell>
          <cell r="M632">
            <v>42334</v>
          </cell>
          <cell r="N632">
            <v>42335</v>
          </cell>
          <cell r="O632" t="str">
            <v>Maintained Academy and School Short inspection</v>
          </cell>
          <cell r="P632" t="str">
            <v>Schools - S5</v>
          </cell>
          <cell r="Q632" t="str">
            <v>NULL</v>
          </cell>
          <cell r="R632">
            <v>3</v>
          </cell>
          <cell r="S632" t="str">
            <v>NULL</v>
          </cell>
          <cell r="T632">
            <v>3</v>
          </cell>
          <cell r="U632">
            <v>3</v>
          </cell>
          <cell r="V632">
            <v>2</v>
          </cell>
          <cell r="W632">
            <v>3</v>
          </cell>
          <cell r="X632" t="str">
            <v>Yes</v>
          </cell>
          <cell r="Y632">
            <v>3</v>
          </cell>
          <cell r="Z632">
            <v>3</v>
          </cell>
          <cell r="AB632">
            <v>57</v>
          </cell>
          <cell r="AD632">
            <v>1</v>
          </cell>
          <cell r="AE632" t="str">
            <v>NULL</v>
          </cell>
          <cell r="AF632">
            <v>1</v>
          </cell>
          <cell r="AG632">
            <v>1</v>
          </cell>
          <cell r="AH632" t="str">
            <v>NULL</v>
          </cell>
          <cell r="AI632">
            <v>1</v>
          </cell>
          <cell r="AJ632" t="str">
            <v>NULL</v>
          </cell>
          <cell r="AK632" t="str">
            <v>NULL</v>
          </cell>
          <cell r="AL632" t="str">
            <v>NULL</v>
          </cell>
        </row>
        <row r="633">
          <cell r="A633">
            <v>121264</v>
          </cell>
          <cell r="B633">
            <v>9267016</v>
          </cell>
          <cell r="C633" t="str">
            <v>Harford Manor School, Norwich</v>
          </cell>
          <cell r="D633" t="str">
            <v>East of England</v>
          </cell>
          <cell r="E633" t="str">
            <v>East of England</v>
          </cell>
          <cell r="F633" t="str">
            <v>Norfolk</v>
          </cell>
          <cell r="G633" t="str">
            <v>Norwich South</v>
          </cell>
          <cell r="H633" t="str">
            <v>NR2 2LN</v>
          </cell>
          <cell r="I633" t="str">
            <v>Foundation Special School</v>
          </cell>
          <cell r="J633" t="str">
            <v>Not Applicable</v>
          </cell>
          <cell r="K633" t="str">
            <v>Has a sixth form</v>
          </cell>
          <cell r="L633">
            <v>10001178</v>
          </cell>
          <cell r="M633">
            <v>42332</v>
          </cell>
          <cell r="N633">
            <v>42332</v>
          </cell>
          <cell r="O633" t="str">
            <v>Maintained Academy and School Short inspection</v>
          </cell>
          <cell r="P633" t="str">
            <v>Schools - Short inspection</v>
          </cell>
          <cell r="Q633" t="str">
            <v>NULL</v>
          </cell>
          <cell r="R633" t="str">
            <v>NULL</v>
          </cell>
          <cell r="S633" t="str">
            <v>NULL</v>
          </cell>
          <cell r="T633" t="str">
            <v>NULL</v>
          </cell>
          <cell r="U633" t="str">
            <v>NULL</v>
          </cell>
          <cell r="V633" t="str">
            <v>NULL</v>
          </cell>
          <cell r="W633" t="str">
            <v>NULL</v>
          </cell>
          <cell r="X633" t="str">
            <v>Yes</v>
          </cell>
          <cell r="Y633" t="str">
            <v>NULL</v>
          </cell>
          <cell r="Z633" t="str">
            <v>NULL</v>
          </cell>
          <cell r="AB633">
            <v>85</v>
          </cell>
          <cell r="AD633">
            <v>1</v>
          </cell>
          <cell r="AE633" t="str">
            <v>NULL</v>
          </cell>
          <cell r="AF633">
            <v>2</v>
          </cell>
          <cell r="AG633">
            <v>2</v>
          </cell>
          <cell r="AH633" t="str">
            <v>NULL</v>
          </cell>
          <cell r="AI633">
            <v>2</v>
          </cell>
          <cell r="AJ633" t="str">
            <v>NULL</v>
          </cell>
          <cell r="AK633">
            <v>1</v>
          </cell>
          <cell r="AL633">
            <v>1</v>
          </cell>
        </row>
        <row r="634">
          <cell r="A634">
            <v>121293</v>
          </cell>
          <cell r="B634">
            <v>8152040</v>
          </cell>
          <cell r="C634" t="str">
            <v>Leeming and Londonderry Community Primary School</v>
          </cell>
          <cell r="D634" t="str">
            <v>Yorkshire and the Humber</v>
          </cell>
          <cell r="E634" t="str">
            <v>North East, Yorkshire &amp; Humber</v>
          </cell>
          <cell r="F634" t="str">
            <v>North Yorkshire</v>
          </cell>
          <cell r="G634" t="str">
            <v>Richmond (Yorks)</v>
          </cell>
          <cell r="H634" t="str">
            <v>DL7 9SG</v>
          </cell>
          <cell r="I634" t="str">
            <v>Community School</v>
          </cell>
          <cell r="J634" t="str">
            <v>Primary</v>
          </cell>
          <cell r="K634" t="str">
            <v>Does not have a sixth form</v>
          </cell>
          <cell r="L634">
            <v>10002064</v>
          </cell>
          <cell r="M634">
            <v>42340</v>
          </cell>
          <cell r="N634">
            <v>42341</v>
          </cell>
          <cell r="O634" t="str">
            <v>Requires Improvement S5 Reinspection Visit 1</v>
          </cell>
          <cell r="P634" t="str">
            <v>Schools - S5</v>
          </cell>
          <cell r="Q634" t="str">
            <v>NULL</v>
          </cell>
          <cell r="R634">
            <v>2</v>
          </cell>
          <cell r="S634" t="str">
            <v>NULL</v>
          </cell>
          <cell r="T634">
            <v>2</v>
          </cell>
          <cell r="U634">
            <v>2</v>
          </cell>
          <cell r="V634">
            <v>1</v>
          </cell>
          <cell r="W634">
            <v>2</v>
          </cell>
          <cell r="X634" t="str">
            <v>Yes</v>
          </cell>
          <cell r="Y634">
            <v>2</v>
          </cell>
          <cell r="Z634" t="str">
            <v>NULL</v>
          </cell>
          <cell r="AB634">
            <v>19</v>
          </cell>
          <cell r="AD634">
            <v>3</v>
          </cell>
          <cell r="AE634" t="str">
            <v>NULL</v>
          </cell>
          <cell r="AF634">
            <v>3</v>
          </cell>
          <cell r="AG634">
            <v>3</v>
          </cell>
          <cell r="AH634" t="str">
            <v>NULL</v>
          </cell>
          <cell r="AI634">
            <v>3</v>
          </cell>
          <cell r="AJ634" t="str">
            <v>NULL</v>
          </cell>
          <cell r="AK634" t="str">
            <v>NULL</v>
          </cell>
          <cell r="AL634" t="str">
            <v>NULL</v>
          </cell>
        </row>
        <row r="635">
          <cell r="A635">
            <v>121298</v>
          </cell>
          <cell r="B635">
            <v>8152056</v>
          </cell>
          <cell r="C635" t="str">
            <v>Hawes Community Primary School</v>
          </cell>
          <cell r="D635" t="str">
            <v>Yorkshire and the Humber</v>
          </cell>
          <cell r="E635" t="str">
            <v>North East, Yorkshire &amp; Humber</v>
          </cell>
          <cell r="F635" t="str">
            <v>North Yorkshire</v>
          </cell>
          <cell r="G635" t="str">
            <v>Richmond (Yorks)</v>
          </cell>
          <cell r="H635" t="str">
            <v>DL8 3RQ</v>
          </cell>
          <cell r="I635" t="str">
            <v>Community School</v>
          </cell>
          <cell r="J635" t="str">
            <v>Primary</v>
          </cell>
          <cell r="K635" t="str">
            <v>Does not have a sixth form</v>
          </cell>
          <cell r="L635">
            <v>10002818</v>
          </cell>
          <cell r="M635">
            <v>42348</v>
          </cell>
          <cell r="N635">
            <v>42349</v>
          </cell>
          <cell r="O635" t="str">
            <v>Maintained Academy and School Short inspection</v>
          </cell>
          <cell r="P635" t="str">
            <v>Schools - S5</v>
          </cell>
          <cell r="Q635" t="str">
            <v>NULL</v>
          </cell>
          <cell r="R635">
            <v>4</v>
          </cell>
          <cell r="S635" t="str">
            <v>SM</v>
          </cell>
          <cell r="T635">
            <v>3</v>
          </cell>
          <cell r="U635">
            <v>3</v>
          </cell>
          <cell r="V635">
            <v>3</v>
          </cell>
          <cell r="W635">
            <v>4</v>
          </cell>
          <cell r="X635" t="str">
            <v>Yes</v>
          </cell>
          <cell r="Y635">
            <v>3</v>
          </cell>
          <cell r="Z635" t="str">
            <v>NULL</v>
          </cell>
          <cell r="AB635">
            <v>113</v>
          </cell>
          <cell r="AD635">
            <v>2</v>
          </cell>
          <cell r="AE635" t="str">
            <v>NULL</v>
          </cell>
          <cell r="AF635">
            <v>2</v>
          </cell>
          <cell r="AG635">
            <v>2</v>
          </cell>
          <cell r="AH635" t="str">
            <v>NULL</v>
          </cell>
          <cell r="AI635">
            <v>2</v>
          </cell>
          <cell r="AJ635" t="str">
            <v>NULL</v>
          </cell>
          <cell r="AK635">
            <v>8</v>
          </cell>
          <cell r="AL635" t="str">
            <v>NULL</v>
          </cell>
        </row>
        <row r="636">
          <cell r="A636">
            <v>121322</v>
          </cell>
          <cell r="B636">
            <v>8152132</v>
          </cell>
          <cell r="C636" t="str">
            <v>Slingsby Community Primary School</v>
          </cell>
          <cell r="D636" t="str">
            <v>Yorkshire and the Humber</v>
          </cell>
          <cell r="E636" t="str">
            <v>North East, Yorkshire &amp; Humber</v>
          </cell>
          <cell r="F636" t="str">
            <v>North Yorkshire</v>
          </cell>
          <cell r="G636" t="str">
            <v>Thirsk and Malton</v>
          </cell>
          <cell r="H636" t="str">
            <v>YO62 4AA</v>
          </cell>
          <cell r="I636" t="str">
            <v>Community School</v>
          </cell>
          <cell r="J636" t="str">
            <v>Primary</v>
          </cell>
          <cell r="K636" t="str">
            <v>Does not have a sixth form</v>
          </cell>
          <cell r="L636">
            <v>10001495</v>
          </cell>
          <cell r="M636">
            <v>42325</v>
          </cell>
          <cell r="N636">
            <v>42325</v>
          </cell>
          <cell r="O636" t="str">
            <v>Maintained Academy and School Short inspection</v>
          </cell>
          <cell r="P636" t="str">
            <v>Schools - Short inspection</v>
          </cell>
          <cell r="Q636" t="str">
            <v>NULL</v>
          </cell>
          <cell r="R636" t="str">
            <v>NULL</v>
          </cell>
          <cell r="S636" t="str">
            <v>NULL</v>
          </cell>
          <cell r="T636" t="str">
            <v>NULL</v>
          </cell>
          <cell r="U636" t="str">
            <v>NULL</v>
          </cell>
          <cell r="V636" t="str">
            <v>NULL</v>
          </cell>
          <cell r="W636" t="str">
            <v>NULL</v>
          </cell>
          <cell r="X636" t="str">
            <v>Yes</v>
          </cell>
          <cell r="Y636" t="str">
            <v>NULL</v>
          </cell>
          <cell r="Z636" t="str">
            <v>NULL</v>
          </cell>
          <cell r="AB636">
            <v>56</v>
          </cell>
          <cell r="AD636">
            <v>2</v>
          </cell>
          <cell r="AE636" t="str">
            <v>NULL</v>
          </cell>
          <cell r="AF636">
            <v>2</v>
          </cell>
          <cell r="AG636">
            <v>2</v>
          </cell>
          <cell r="AH636" t="str">
            <v>NULL</v>
          </cell>
          <cell r="AI636">
            <v>2</v>
          </cell>
          <cell r="AJ636" t="str">
            <v>NULL</v>
          </cell>
          <cell r="AK636">
            <v>8</v>
          </cell>
          <cell r="AL636" t="str">
            <v>NULL</v>
          </cell>
        </row>
        <row r="637">
          <cell r="A637">
            <v>121325</v>
          </cell>
          <cell r="B637">
            <v>8152139</v>
          </cell>
          <cell r="C637" t="str">
            <v>Stokesley Community Primary School</v>
          </cell>
          <cell r="D637" t="str">
            <v>Yorkshire and the Humber</v>
          </cell>
          <cell r="E637" t="str">
            <v>North East, Yorkshire &amp; Humber</v>
          </cell>
          <cell r="F637" t="str">
            <v>North Yorkshire</v>
          </cell>
          <cell r="G637" t="str">
            <v>Richmond (Yorks)</v>
          </cell>
          <cell r="H637" t="str">
            <v>TS9 5EW</v>
          </cell>
          <cell r="I637" t="str">
            <v>Community School</v>
          </cell>
          <cell r="J637" t="str">
            <v>Primary</v>
          </cell>
          <cell r="K637" t="str">
            <v>Does not have a sixth form</v>
          </cell>
          <cell r="L637">
            <v>10002072</v>
          </cell>
          <cell r="M637">
            <v>42283</v>
          </cell>
          <cell r="N637">
            <v>42284</v>
          </cell>
          <cell r="O637" t="str">
            <v>Requires Improvement S5 Reinspection Visit 1</v>
          </cell>
          <cell r="P637" t="str">
            <v>Schools - S5</v>
          </cell>
          <cell r="Q637" t="str">
            <v>NULL</v>
          </cell>
          <cell r="R637">
            <v>2</v>
          </cell>
          <cell r="S637" t="str">
            <v>NULL</v>
          </cell>
          <cell r="T637">
            <v>2</v>
          </cell>
          <cell r="U637">
            <v>2</v>
          </cell>
          <cell r="V637">
            <v>2</v>
          </cell>
          <cell r="W637">
            <v>2</v>
          </cell>
          <cell r="X637" t="str">
            <v>Yes</v>
          </cell>
          <cell r="Y637">
            <v>2</v>
          </cell>
          <cell r="Z637" t="str">
            <v>NULL</v>
          </cell>
          <cell r="AB637">
            <v>325</v>
          </cell>
          <cell r="AD637">
            <v>3</v>
          </cell>
          <cell r="AE637" t="str">
            <v>NULL</v>
          </cell>
          <cell r="AF637">
            <v>3</v>
          </cell>
          <cell r="AG637">
            <v>3</v>
          </cell>
          <cell r="AH637" t="str">
            <v>NULL</v>
          </cell>
          <cell r="AI637">
            <v>3</v>
          </cell>
          <cell r="AJ637" t="str">
            <v>NULL</v>
          </cell>
          <cell r="AK637" t="str">
            <v>NULL</v>
          </cell>
          <cell r="AL637" t="str">
            <v>NULL</v>
          </cell>
        </row>
        <row r="638">
          <cell r="A638">
            <v>121328</v>
          </cell>
          <cell r="B638">
            <v>8152154</v>
          </cell>
          <cell r="C638" t="str">
            <v>Whitby, East Whitby Community Primary School</v>
          </cell>
          <cell r="D638" t="str">
            <v>Yorkshire and the Humber</v>
          </cell>
          <cell r="E638" t="str">
            <v>North East, Yorkshire &amp; Humber</v>
          </cell>
          <cell r="F638" t="str">
            <v>North Yorkshire</v>
          </cell>
          <cell r="G638" t="str">
            <v>Scarborough and Whitby</v>
          </cell>
          <cell r="H638" t="str">
            <v>YO22 4HU</v>
          </cell>
          <cell r="I638" t="str">
            <v>Community School</v>
          </cell>
          <cell r="J638" t="str">
            <v>Primary</v>
          </cell>
          <cell r="K638" t="str">
            <v>Does not have a sixth form</v>
          </cell>
          <cell r="L638">
            <v>10002065</v>
          </cell>
          <cell r="M638">
            <v>42346</v>
          </cell>
          <cell r="N638">
            <v>42347</v>
          </cell>
          <cell r="O638" t="str">
            <v>Requires Improvement S5 Reinspection Visit 1</v>
          </cell>
          <cell r="P638" t="str">
            <v>Schools - S5</v>
          </cell>
          <cell r="Q638" t="str">
            <v>NULL</v>
          </cell>
          <cell r="R638">
            <v>2</v>
          </cell>
          <cell r="S638" t="str">
            <v>NULL</v>
          </cell>
          <cell r="T638">
            <v>2</v>
          </cell>
          <cell r="U638">
            <v>2</v>
          </cell>
          <cell r="V638">
            <v>1</v>
          </cell>
          <cell r="W638">
            <v>2</v>
          </cell>
          <cell r="X638" t="str">
            <v>Yes</v>
          </cell>
          <cell r="Y638">
            <v>2</v>
          </cell>
          <cell r="Z638" t="str">
            <v>NULL</v>
          </cell>
          <cell r="AB638">
            <v>229</v>
          </cell>
          <cell r="AD638">
            <v>3</v>
          </cell>
          <cell r="AE638" t="str">
            <v>NULL</v>
          </cell>
          <cell r="AF638">
            <v>3</v>
          </cell>
          <cell r="AG638">
            <v>3</v>
          </cell>
          <cell r="AH638" t="str">
            <v>NULL</v>
          </cell>
          <cell r="AI638">
            <v>3</v>
          </cell>
          <cell r="AJ638" t="str">
            <v>NULL</v>
          </cell>
          <cell r="AK638" t="str">
            <v>NULL</v>
          </cell>
          <cell r="AL638" t="str">
            <v>NULL</v>
          </cell>
        </row>
        <row r="639">
          <cell r="A639">
            <v>121332</v>
          </cell>
          <cell r="B639">
            <v>8152165</v>
          </cell>
          <cell r="C639" t="str">
            <v>Dishforth Airfield Community Primary School</v>
          </cell>
          <cell r="D639" t="str">
            <v>Yorkshire and the Humber</v>
          </cell>
          <cell r="E639" t="str">
            <v>North East, Yorkshire &amp; Humber</v>
          </cell>
          <cell r="F639" t="str">
            <v>North Yorkshire</v>
          </cell>
          <cell r="G639" t="str">
            <v>Skipton and Ripon</v>
          </cell>
          <cell r="H639" t="str">
            <v>YO7 3DL</v>
          </cell>
          <cell r="I639" t="str">
            <v>Community School</v>
          </cell>
          <cell r="J639" t="str">
            <v>Primary</v>
          </cell>
          <cell r="K639" t="str">
            <v>Does not have a sixth form</v>
          </cell>
          <cell r="L639">
            <v>10001106</v>
          </cell>
          <cell r="M639">
            <v>42341</v>
          </cell>
          <cell r="N639">
            <v>42342</v>
          </cell>
          <cell r="O639" t="str">
            <v>Maintained Academy and School Short inspection</v>
          </cell>
          <cell r="P639" t="str">
            <v>Schools - S5</v>
          </cell>
          <cell r="Q639" t="str">
            <v>NULL</v>
          </cell>
          <cell r="R639">
            <v>1</v>
          </cell>
          <cell r="S639" t="str">
            <v>NULL</v>
          </cell>
          <cell r="T639">
            <v>1</v>
          </cell>
          <cell r="U639">
            <v>1</v>
          </cell>
          <cell r="V639">
            <v>1</v>
          </cell>
          <cell r="W639">
            <v>1</v>
          </cell>
          <cell r="X639" t="str">
            <v>Yes</v>
          </cell>
          <cell r="Y639">
            <v>1</v>
          </cell>
          <cell r="Z639" t="str">
            <v>NULL</v>
          </cell>
          <cell r="AB639">
            <v>55</v>
          </cell>
          <cell r="AD639">
            <v>2</v>
          </cell>
          <cell r="AE639" t="str">
            <v>NULL</v>
          </cell>
          <cell r="AF639">
            <v>2</v>
          </cell>
          <cell r="AG639">
            <v>2</v>
          </cell>
          <cell r="AH639" t="str">
            <v>NULL</v>
          </cell>
          <cell r="AI639">
            <v>1</v>
          </cell>
          <cell r="AJ639" t="str">
            <v>NULL</v>
          </cell>
          <cell r="AK639">
            <v>2</v>
          </cell>
          <cell r="AL639">
            <v>9</v>
          </cell>
        </row>
        <row r="640">
          <cell r="A640">
            <v>121334</v>
          </cell>
          <cell r="B640">
            <v>8152167</v>
          </cell>
          <cell r="C640" t="str">
            <v>Colburn Community Primary School</v>
          </cell>
          <cell r="D640" t="str">
            <v>Yorkshire and the Humber</v>
          </cell>
          <cell r="E640" t="str">
            <v>North East, Yorkshire &amp; Humber</v>
          </cell>
          <cell r="F640" t="str">
            <v>North Yorkshire</v>
          </cell>
          <cell r="G640" t="str">
            <v>Richmond (Yorks)</v>
          </cell>
          <cell r="H640" t="str">
            <v>DL9 4LS</v>
          </cell>
          <cell r="I640" t="str">
            <v>Community School</v>
          </cell>
          <cell r="J640" t="str">
            <v>Primary</v>
          </cell>
          <cell r="K640" t="str">
            <v>Does not have a sixth form</v>
          </cell>
          <cell r="L640">
            <v>10006825</v>
          </cell>
          <cell r="M640">
            <v>42327</v>
          </cell>
          <cell r="N640">
            <v>42327</v>
          </cell>
          <cell r="O640" t="str">
            <v>Requires Improvement monitoring Visit 1</v>
          </cell>
          <cell r="P640" t="str">
            <v>Schools - S8</v>
          </cell>
          <cell r="Q640" t="str">
            <v>NULL</v>
          </cell>
          <cell r="R640" t="str">
            <v>NULL</v>
          </cell>
          <cell r="S640" t="str">
            <v>NULL</v>
          </cell>
          <cell r="T640" t="str">
            <v>NULL</v>
          </cell>
          <cell r="U640" t="str">
            <v>NULL</v>
          </cell>
          <cell r="V640" t="str">
            <v>NULL</v>
          </cell>
          <cell r="W640" t="str">
            <v>NULL</v>
          </cell>
          <cell r="X640" t="str">
            <v>NULL</v>
          </cell>
          <cell r="Y640" t="str">
            <v>NULL</v>
          </cell>
          <cell r="Z640" t="str">
            <v>NULL</v>
          </cell>
          <cell r="AB640">
            <v>221</v>
          </cell>
          <cell r="AD640">
            <v>3</v>
          </cell>
          <cell r="AE640" t="str">
            <v>NULL</v>
          </cell>
          <cell r="AF640">
            <v>3</v>
          </cell>
          <cell r="AG640">
            <v>3</v>
          </cell>
          <cell r="AH640" t="str">
            <v>NULL</v>
          </cell>
          <cell r="AI640">
            <v>3</v>
          </cell>
          <cell r="AJ640" t="str">
            <v>NULL</v>
          </cell>
          <cell r="AK640">
            <v>3</v>
          </cell>
          <cell r="AL640">
            <v>9</v>
          </cell>
        </row>
        <row r="641">
          <cell r="A641">
            <v>121342</v>
          </cell>
          <cell r="B641">
            <v>8152186</v>
          </cell>
          <cell r="C641" t="str">
            <v>Sheriff Hutton Primary School</v>
          </cell>
          <cell r="D641" t="str">
            <v>Yorkshire and the Humber</v>
          </cell>
          <cell r="E641" t="str">
            <v>North East, Yorkshire &amp; Humber</v>
          </cell>
          <cell r="F641" t="str">
            <v>North Yorkshire</v>
          </cell>
          <cell r="G641" t="str">
            <v>Thirsk and Malton</v>
          </cell>
          <cell r="H641" t="str">
            <v>YO60 6SH</v>
          </cell>
          <cell r="I641" t="str">
            <v>Community School</v>
          </cell>
          <cell r="J641" t="str">
            <v>Primary</v>
          </cell>
          <cell r="K641" t="str">
            <v>Does not have a sixth form</v>
          </cell>
          <cell r="L641">
            <v>10002066</v>
          </cell>
          <cell r="M641">
            <v>42297</v>
          </cell>
          <cell r="N641">
            <v>42298</v>
          </cell>
          <cell r="O641" t="str">
            <v>Requires Improvement S5 Reinspection Visit 1</v>
          </cell>
          <cell r="P641" t="str">
            <v>Schools - S5</v>
          </cell>
          <cell r="Q641" t="str">
            <v>NULL</v>
          </cell>
          <cell r="R641">
            <v>2</v>
          </cell>
          <cell r="S641" t="str">
            <v>NULL</v>
          </cell>
          <cell r="T641">
            <v>2</v>
          </cell>
          <cell r="U641">
            <v>2</v>
          </cell>
          <cell r="V641">
            <v>2</v>
          </cell>
          <cell r="W641">
            <v>2</v>
          </cell>
          <cell r="X641" t="str">
            <v>Yes</v>
          </cell>
          <cell r="Y641">
            <v>3</v>
          </cell>
          <cell r="Z641" t="str">
            <v>NULL</v>
          </cell>
          <cell r="AB641">
            <v>72</v>
          </cell>
          <cell r="AD641">
            <v>3</v>
          </cell>
          <cell r="AE641" t="str">
            <v>NULL</v>
          </cell>
          <cell r="AF641">
            <v>3</v>
          </cell>
          <cell r="AG641">
            <v>3</v>
          </cell>
          <cell r="AH641" t="str">
            <v>NULL</v>
          </cell>
          <cell r="AI641">
            <v>3</v>
          </cell>
          <cell r="AJ641" t="str">
            <v>NULL</v>
          </cell>
          <cell r="AK641" t="str">
            <v>NULL</v>
          </cell>
          <cell r="AL641" t="str">
            <v>NULL</v>
          </cell>
        </row>
        <row r="642">
          <cell r="A642">
            <v>121358</v>
          </cell>
          <cell r="B642">
            <v>8152224</v>
          </cell>
          <cell r="C642" t="str">
            <v>Cayton Community Primary School</v>
          </cell>
          <cell r="D642" t="str">
            <v>Yorkshire and the Humber</v>
          </cell>
          <cell r="E642" t="str">
            <v>North East, Yorkshire &amp; Humber</v>
          </cell>
          <cell r="F642" t="str">
            <v>North Yorkshire</v>
          </cell>
          <cell r="G642" t="str">
            <v>Scarborough and Whitby</v>
          </cell>
          <cell r="H642" t="str">
            <v>YO11 3NN</v>
          </cell>
          <cell r="I642" t="str">
            <v>Community School</v>
          </cell>
          <cell r="J642" t="str">
            <v>Primary</v>
          </cell>
          <cell r="K642" t="str">
            <v>Does not have a sixth form</v>
          </cell>
          <cell r="L642">
            <v>10002073</v>
          </cell>
          <cell r="M642">
            <v>42269</v>
          </cell>
          <cell r="N642">
            <v>42270</v>
          </cell>
          <cell r="O642" t="str">
            <v>Requires Improvement S5 Reinspection Visit 1</v>
          </cell>
          <cell r="P642" t="str">
            <v>Schools - S5</v>
          </cell>
          <cell r="Q642" t="str">
            <v>NULL</v>
          </cell>
          <cell r="R642">
            <v>2</v>
          </cell>
          <cell r="S642" t="str">
            <v>NULL</v>
          </cell>
          <cell r="T642">
            <v>2</v>
          </cell>
          <cell r="U642">
            <v>2</v>
          </cell>
          <cell r="V642">
            <v>2</v>
          </cell>
          <cell r="W642">
            <v>2</v>
          </cell>
          <cell r="X642" t="str">
            <v>Yes</v>
          </cell>
          <cell r="Y642">
            <v>2</v>
          </cell>
          <cell r="Z642" t="str">
            <v>NULL</v>
          </cell>
          <cell r="AB642">
            <v>190</v>
          </cell>
          <cell r="AD642">
            <v>3</v>
          </cell>
          <cell r="AE642" t="str">
            <v>NULL</v>
          </cell>
          <cell r="AF642">
            <v>3</v>
          </cell>
          <cell r="AG642">
            <v>3</v>
          </cell>
          <cell r="AH642" t="str">
            <v>NULL</v>
          </cell>
          <cell r="AI642">
            <v>3</v>
          </cell>
          <cell r="AJ642" t="str">
            <v>NULL</v>
          </cell>
          <cell r="AK642" t="str">
            <v>NULL</v>
          </cell>
          <cell r="AL642" t="str">
            <v>NULL</v>
          </cell>
        </row>
        <row r="643">
          <cell r="A643">
            <v>121391</v>
          </cell>
          <cell r="B643">
            <v>8152321</v>
          </cell>
          <cell r="C643" t="str">
            <v>Kettlesing Felliscliffe Community Primary School</v>
          </cell>
          <cell r="D643" t="str">
            <v>Yorkshire and the Humber</v>
          </cell>
          <cell r="E643" t="str">
            <v>North East, Yorkshire &amp; Humber</v>
          </cell>
          <cell r="F643" t="str">
            <v>North Yorkshire</v>
          </cell>
          <cell r="G643" t="str">
            <v>Skipton and Ripon</v>
          </cell>
          <cell r="H643" t="str">
            <v>HG3 2LB</v>
          </cell>
          <cell r="I643" t="str">
            <v>Community School</v>
          </cell>
          <cell r="J643" t="str">
            <v>Primary</v>
          </cell>
          <cell r="K643" t="str">
            <v>Does not have a sixth form</v>
          </cell>
          <cell r="L643">
            <v>10002726</v>
          </cell>
          <cell r="M643">
            <v>42311</v>
          </cell>
          <cell r="N643">
            <v>42311</v>
          </cell>
          <cell r="O643" t="str">
            <v>Maintained Academy and School Short inspection</v>
          </cell>
          <cell r="P643" t="str">
            <v>Schools - Short inspection</v>
          </cell>
          <cell r="Q643" t="str">
            <v>NULL</v>
          </cell>
          <cell r="R643" t="str">
            <v>NULL</v>
          </cell>
          <cell r="S643" t="str">
            <v>NULL</v>
          </cell>
          <cell r="T643" t="str">
            <v>NULL</v>
          </cell>
          <cell r="U643" t="str">
            <v>NULL</v>
          </cell>
          <cell r="V643" t="str">
            <v>NULL</v>
          </cell>
          <cell r="W643" t="str">
            <v>NULL</v>
          </cell>
          <cell r="X643" t="str">
            <v>Yes</v>
          </cell>
          <cell r="Y643" t="str">
            <v>NULL</v>
          </cell>
          <cell r="Z643" t="str">
            <v>NULL</v>
          </cell>
          <cell r="AB643">
            <v>43</v>
          </cell>
          <cell r="AD643">
            <v>2</v>
          </cell>
          <cell r="AE643" t="str">
            <v>NULL</v>
          </cell>
          <cell r="AF643">
            <v>2</v>
          </cell>
          <cell r="AG643">
            <v>2</v>
          </cell>
          <cell r="AH643" t="str">
            <v>NULL</v>
          </cell>
          <cell r="AI643">
            <v>2</v>
          </cell>
          <cell r="AJ643" t="str">
            <v>NULL</v>
          </cell>
          <cell r="AK643">
            <v>8</v>
          </cell>
          <cell r="AL643" t="str">
            <v>NULL</v>
          </cell>
        </row>
        <row r="644">
          <cell r="A644">
            <v>121436</v>
          </cell>
          <cell r="B644">
            <v>8152381</v>
          </cell>
          <cell r="C644" t="str">
            <v>Thorpe Willoughby Community Primary School</v>
          </cell>
          <cell r="D644" t="str">
            <v>Yorkshire and the Humber</v>
          </cell>
          <cell r="E644" t="str">
            <v>North East, Yorkshire &amp; Humber</v>
          </cell>
          <cell r="F644" t="str">
            <v>North Yorkshire</v>
          </cell>
          <cell r="G644" t="str">
            <v>Selby and Ainsty</v>
          </cell>
          <cell r="H644" t="str">
            <v>YO8 9NX</v>
          </cell>
          <cell r="I644" t="str">
            <v>Community School</v>
          </cell>
          <cell r="J644" t="str">
            <v>Primary</v>
          </cell>
          <cell r="K644" t="str">
            <v>Does not have a sixth form</v>
          </cell>
          <cell r="L644">
            <v>10002069</v>
          </cell>
          <cell r="M644">
            <v>42312</v>
          </cell>
          <cell r="N644">
            <v>42313</v>
          </cell>
          <cell r="O644" t="str">
            <v>Requires Improvement S5 Reinspection Visit 1</v>
          </cell>
          <cell r="P644" t="str">
            <v>Schools - S5</v>
          </cell>
          <cell r="Q644" t="str">
            <v>NULL</v>
          </cell>
          <cell r="R644">
            <v>2</v>
          </cell>
          <cell r="S644" t="str">
            <v>NULL</v>
          </cell>
          <cell r="T644">
            <v>2</v>
          </cell>
          <cell r="U644">
            <v>2</v>
          </cell>
          <cell r="V644">
            <v>2</v>
          </cell>
          <cell r="W644">
            <v>2</v>
          </cell>
          <cell r="X644" t="str">
            <v>Yes</v>
          </cell>
          <cell r="Y644">
            <v>2</v>
          </cell>
          <cell r="Z644" t="str">
            <v>NULL</v>
          </cell>
          <cell r="AB644">
            <v>262</v>
          </cell>
          <cell r="AD644">
            <v>3</v>
          </cell>
          <cell r="AE644" t="str">
            <v>NULL</v>
          </cell>
          <cell r="AF644">
            <v>3</v>
          </cell>
          <cell r="AG644">
            <v>3</v>
          </cell>
          <cell r="AH644" t="str">
            <v>NULL</v>
          </cell>
          <cell r="AI644">
            <v>3</v>
          </cell>
          <cell r="AJ644" t="str">
            <v>NULL</v>
          </cell>
          <cell r="AK644" t="str">
            <v>NULL</v>
          </cell>
          <cell r="AL644" t="str">
            <v>NULL</v>
          </cell>
        </row>
        <row r="645">
          <cell r="A645">
            <v>121442</v>
          </cell>
          <cell r="B645">
            <v>8152388</v>
          </cell>
          <cell r="C645" t="str">
            <v>Ripon, Greystone Community Primary School</v>
          </cell>
          <cell r="D645" t="str">
            <v>Yorkshire and the Humber</v>
          </cell>
          <cell r="E645" t="str">
            <v>North East, Yorkshire &amp; Humber</v>
          </cell>
          <cell r="F645" t="str">
            <v>North Yorkshire</v>
          </cell>
          <cell r="G645" t="str">
            <v>Skipton and Ripon</v>
          </cell>
          <cell r="H645" t="str">
            <v>HG4 1RW</v>
          </cell>
          <cell r="I645" t="str">
            <v>Community School</v>
          </cell>
          <cell r="J645" t="str">
            <v>Primary</v>
          </cell>
          <cell r="K645" t="str">
            <v>Does not have a sixth form</v>
          </cell>
          <cell r="L645">
            <v>10007174</v>
          </cell>
          <cell r="M645">
            <v>42349</v>
          </cell>
          <cell r="N645">
            <v>42349</v>
          </cell>
          <cell r="O645" t="str">
            <v>Requires Improvement monitoring Visit 1</v>
          </cell>
          <cell r="P645" t="str">
            <v>Schools - S8</v>
          </cell>
          <cell r="Q645" t="str">
            <v>NULL</v>
          </cell>
          <cell r="R645" t="str">
            <v>NULL</v>
          </cell>
          <cell r="S645" t="str">
            <v>NULL</v>
          </cell>
          <cell r="T645" t="str">
            <v>NULL</v>
          </cell>
          <cell r="U645" t="str">
            <v>NULL</v>
          </cell>
          <cell r="V645" t="str">
            <v>NULL</v>
          </cell>
          <cell r="W645" t="str">
            <v>NULL</v>
          </cell>
          <cell r="X645" t="str">
            <v>NULL</v>
          </cell>
          <cell r="Y645" t="str">
            <v>NULL</v>
          </cell>
          <cell r="Z645" t="str">
            <v>NULL</v>
          </cell>
          <cell r="AB645">
            <v>172</v>
          </cell>
          <cell r="AD645">
            <v>3</v>
          </cell>
          <cell r="AE645" t="str">
            <v>NULL</v>
          </cell>
          <cell r="AF645">
            <v>3</v>
          </cell>
          <cell r="AG645">
            <v>3</v>
          </cell>
          <cell r="AH645" t="str">
            <v>NULL</v>
          </cell>
          <cell r="AI645">
            <v>3</v>
          </cell>
          <cell r="AJ645" t="str">
            <v>NULL</v>
          </cell>
          <cell r="AK645">
            <v>2</v>
          </cell>
          <cell r="AL645">
            <v>9</v>
          </cell>
        </row>
        <row r="646">
          <cell r="A646">
            <v>121444</v>
          </cell>
          <cell r="B646">
            <v>8152390</v>
          </cell>
          <cell r="C646" t="str">
            <v>Barwic Parade Community Primary School, Selby</v>
          </cell>
          <cell r="D646" t="str">
            <v>Yorkshire and the Humber</v>
          </cell>
          <cell r="E646" t="str">
            <v>North East, Yorkshire &amp; Humber</v>
          </cell>
          <cell r="F646" t="str">
            <v>North Yorkshire</v>
          </cell>
          <cell r="G646" t="str">
            <v>Selby and Ainsty</v>
          </cell>
          <cell r="H646" t="str">
            <v>YO8 8DJ</v>
          </cell>
          <cell r="I646" t="str">
            <v>Community School</v>
          </cell>
          <cell r="J646" t="str">
            <v>Primary</v>
          </cell>
          <cell r="K646" t="str">
            <v>Does not have a sixth form</v>
          </cell>
          <cell r="L646">
            <v>10006798</v>
          </cell>
          <cell r="M646">
            <v>42328</v>
          </cell>
          <cell r="N646">
            <v>42328</v>
          </cell>
          <cell r="O646" t="str">
            <v>Requires Improvement monitoring Visit 1</v>
          </cell>
          <cell r="P646" t="str">
            <v>Schools - S8</v>
          </cell>
          <cell r="Q646" t="str">
            <v>NULL</v>
          </cell>
          <cell r="R646" t="str">
            <v>NULL</v>
          </cell>
          <cell r="S646" t="str">
            <v>NULL</v>
          </cell>
          <cell r="T646" t="str">
            <v>NULL</v>
          </cell>
          <cell r="U646" t="str">
            <v>NULL</v>
          </cell>
          <cell r="V646" t="str">
            <v>NULL</v>
          </cell>
          <cell r="W646" t="str">
            <v>NULL</v>
          </cell>
          <cell r="X646" t="str">
            <v>NULL</v>
          </cell>
          <cell r="Y646" t="str">
            <v>NULL</v>
          </cell>
          <cell r="Z646" t="str">
            <v>NULL</v>
          </cell>
          <cell r="AB646">
            <v>293</v>
          </cell>
          <cell r="AD646">
            <v>3</v>
          </cell>
          <cell r="AE646" t="str">
            <v>NULL</v>
          </cell>
          <cell r="AF646">
            <v>3</v>
          </cell>
          <cell r="AG646">
            <v>3</v>
          </cell>
          <cell r="AH646" t="str">
            <v>NULL</v>
          </cell>
          <cell r="AI646">
            <v>3</v>
          </cell>
          <cell r="AJ646" t="str">
            <v>NULL</v>
          </cell>
          <cell r="AK646">
            <v>2</v>
          </cell>
          <cell r="AL646">
            <v>9</v>
          </cell>
        </row>
        <row r="647">
          <cell r="A647">
            <v>121452</v>
          </cell>
          <cell r="B647">
            <v>8152404</v>
          </cell>
          <cell r="C647" t="str">
            <v>Langton Primary School</v>
          </cell>
          <cell r="D647" t="str">
            <v>Yorkshire and the Humber</v>
          </cell>
          <cell r="E647" t="str">
            <v>North East, Yorkshire &amp; Humber</v>
          </cell>
          <cell r="F647" t="str">
            <v>North Yorkshire</v>
          </cell>
          <cell r="G647" t="str">
            <v>Thirsk and Malton</v>
          </cell>
          <cell r="H647" t="str">
            <v>YO17 9SD</v>
          </cell>
          <cell r="I647" t="str">
            <v>Community School</v>
          </cell>
          <cell r="J647" t="str">
            <v>Primary</v>
          </cell>
          <cell r="K647" t="str">
            <v>Does not have a sixth form</v>
          </cell>
          <cell r="L647">
            <v>10002075</v>
          </cell>
          <cell r="M647">
            <v>42271</v>
          </cell>
          <cell r="N647">
            <v>42272</v>
          </cell>
          <cell r="O647" t="str">
            <v>Requires Improvement S5 Reinspection Visit 1</v>
          </cell>
          <cell r="P647" t="str">
            <v>Schools - S5</v>
          </cell>
          <cell r="Q647" t="str">
            <v>NULL</v>
          </cell>
          <cell r="R647">
            <v>2</v>
          </cell>
          <cell r="S647" t="str">
            <v>NULL</v>
          </cell>
          <cell r="T647">
            <v>2</v>
          </cell>
          <cell r="U647">
            <v>2</v>
          </cell>
          <cell r="V647">
            <v>2</v>
          </cell>
          <cell r="W647">
            <v>2</v>
          </cell>
          <cell r="X647" t="str">
            <v>Yes</v>
          </cell>
          <cell r="Y647">
            <v>2</v>
          </cell>
          <cell r="Z647" t="str">
            <v>NULL</v>
          </cell>
          <cell r="AB647">
            <v>74</v>
          </cell>
          <cell r="AD647">
            <v>3</v>
          </cell>
          <cell r="AE647" t="str">
            <v>NULL</v>
          </cell>
          <cell r="AF647">
            <v>3</v>
          </cell>
          <cell r="AG647">
            <v>3</v>
          </cell>
          <cell r="AH647" t="str">
            <v>NULL</v>
          </cell>
          <cell r="AI647">
            <v>3</v>
          </cell>
          <cell r="AJ647" t="str">
            <v>NULL</v>
          </cell>
          <cell r="AK647" t="str">
            <v>NULL</v>
          </cell>
          <cell r="AL647" t="str">
            <v>NULL</v>
          </cell>
        </row>
        <row r="648">
          <cell r="A648">
            <v>121480</v>
          </cell>
          <cell r="B648">
            <v>8153012</v>
          </cell>
          <cell r="C648" t="str">
            <v>Bilsdale Midcable Chop Gate Church of England Voluntary Controlled Primary School</v>
          </cell>
          <cell r="D648" t="str">
            <v>Yorkshire and the Humber</v>
          </cell>
          <cell r="E648" t="str">
            <v>North East, Yorkshire &amp; Humber</v>
          </cell>
          <cell r="F648" t="str">
            <v>North Yorkshire</v>
          </cell>
          <cell r="G648" t="str">
            <v>Richmond (Yorks)</v>
          </cell>
          <cell r="H648" t="str">
            <v>TS9 7JL</v>
          </cell>
          <cell r="I648" t="str">
            <v>Voluntary Controlled School</v>
          </cell>
          <cell r="J648" t="str">
            <v>Primary</v>
          </cell>
          <cell r="K648" t="str">
            <v>Does not have a sixth form</v>
          </cell>
          <cell r="L648">
            <v>10002807</v>
          </cell>
          <cell r="M648">
            <v>42269</v>
          </cell>
          <cell r="N648">
            <v>42270</v>
          </cell>
          <cell r="O648" t="str">
            <v>Maintained Academy and School Short inspection</v>
          </cell>
          <cell r="P648" t="str">
            <v>Schools - S5</v>
          </cell>
          <cell r="Q648" t="str">
            <v>NULL</v>
          </cell>
          <cell r="R648">
            <v>3</v>
          </cell>
          <cell r="S648" t="str">
            <v>NULL</v>
          </cell>
          <cell r="T648">
            <v>3</v>
          </cell>
          <cell r="U648">
            <v>3</v>
          </cell>
          <cell r="V648">
            <v>3</v>
          </cell>
          <cell r="W648">
            <v>3</v>
          </cell>
          <cell r="X648" t="str">
            <v>Yes</v>
          </cell>
          <cell r="Y648">
            <v>2</v>
          </cell>
          <cell r="Z648" t="str">
            <v>NULL</v>
          </cell>
          <cell r="AB648">
            <v>19</v>
          </cell>
          <cell r="AD648">
            <v>2</v>
          </cell>
          <cell r="AE648" t="str">
            <v>NULL</v>
          </cell>
          <cell r="AF648">
            <v>2</v>
          </cell>
          <cell r="AG648">
            <v>2</v>
          </cell>
          <cell r="AH648" t="str">
            <v>NULL</v>
          </cell>
          <cell r="AI648">
            <v>1</v>
          </cell>
          <cell r="AJ648" t="str">
            <v>NULL</v>
          </cell>
          <cell r="AK648">
            <v>8</v>
          </cell>
          <cell r="AL648" t="str">
            <v>NULL</v>
          </cell>
        </row>
        <row r="649">
          <cell r="A649">
            <v>121492</v>
          </cell>
          <cell r="B649">
            <v>8153039</v>
          </cell>
          <cell r="C649" t="str">
            <v>Foston Church of England Voluntary Controlled Primary School</v>
          </cell>
          <cell r="D649" t="str">
            <v>Yorkshire and the Humber</v>
          </cell>
          <cell r="E649" t="str">
            <v>North East, Yorkshire &amp; Humber</v>
          </cell>
          <cell r="F649" t="str">
            <v>North Yorkshire</v>
          </cell>
          <cell r="G649" t="str">
            <v>Thirsk and Malton</v>
          </cell>
          <cell r="H649" t="str">
            <v>YO60 7QB</v>
          </cell>
          <cell r="I649" t="str">
            <v>Voluntary Controlled School</v>
          </cell>
          <cell r="J649" t="str">
            <v>Primary</v>
          </cell>
          <cell r="K649" t="str">
            <v>Does not have a sixth form</v>
          </cell>
          <cell r="L649">
            <v>10001323</v>
          </cell>
          <cell r="M649">
            <v>42339</v>
          </cell>
          <cell r="N649">
            <v>42339</v>
          </cell>
          <cell r="O649" t="str">
            <v>Maintained Academy and School Short inspection</v>
          </cell>
          <cell r="P649" t="str">
            <v>Schools - Short inspection</v>
          </cell>
          <cell r="Q649" t="str">
            <v>NULL</v>
          </cell>
          <cell r="R649" t="str">
            <v>NULL</v>
          </cell>
          <cell r="S649" t="str">
            <v>NULL</v>
          </cell>
          <cell r="T649" t="str">
            <v>NULL</v>
          </cell>
          <cell r="U649" t="str">
            <v>NULL</v>
          </cell>
          <cell r="V649" t="str">
            <v>NULL</v>
          </cell>
          <cell r="W649" t="str">
            <v>NULL</v>
          </cell>
          <cell r="X649" t="str">
            <v>Yes</v>
          </cell>
          <cell r="Y649" t="str">
            <v>NULL</v>
          </cell>
          <cell r="Z649" t="str">
            <v>NULL</v>
          </cell>
          <cell r="AB649">
            <v>31</v>
          </cell>
          <cell r="AD649">
            <v>2</v>
          </cell>
          <cell r="AE649" t="str">
            <v>NULL</v>
          </cell>
          <cell r="AF649">
            <v>2</v>
          </cell>
          <cell r="AG649">
            <v>2</v>
          </cell>
          <cell r="AH649" t="str">
            <v>NULL</v>
          </cell>
          <cell r="AI649">
            <v>2</v>
          </cell>
          <cell r="AJ649" t="str">
            <v>NULL</v>
          </cell>
          <cell r="AK649">
            <v>2</v>
          </cell>
          <cell r="AL649">
            <v>9</v>
          </cell>
        </row>
        <row r="650">
          <cell r="A650">
            <v>121500</v>
          </cell>
          <cell r="B650">
            <v>8153054</v>
          </cell>
          <cell r="C650" t="str">
            <v>Hovingham Church of England Voluntary Controlled Primary School</v>
          </cell>
          <cell r="D650" t="str">
            <v>Yorkshire and the Humber</v>
          </cell>
          <cell r="E650" t="str">
            <v>North East, Yorkshire &amp; Humber</v>
          </cell>
          <cell r="F650" t="str">
            <v>North Yorkshire</v>
          </cell>
          <cell r="G650" t="str">
            <v>Thirsk and Malton</v>
          </cell>
          <cell r="H650" t="str">
            <v>YO62 4LF</v>
          </cell>
          <cell r="I650" t="str">
            <v>Voluntary Controlled School</v>
          </cell>
          <cell r="J650" t="str">
            <v>Primary</v>
          </cell>
          <cell r="K650" t="str">
            <v>Does not have a sixth form</v>
          </cell>
          <cell r="L650">
            <v>10000585</v>
          </cell>
          <cell r="M650">
            <v>42318</v>
          </cell>
          <cell r="N650">
            <v>42319</v>
          </cell>
          <cell r="O650" t="str">
            <v>Maintained Academy and School Short inspection</v>
          </cell>
          <cell r="P650" t="str">
            <v>Schools - S5</v>
          </cell>
          <cell r="Q650" t="str">
            <v>NULL</v>
          </cell>
          <cell r="R650">
            <v>3</v>
          </cell>
          <cell r="S650" t="str">
            <v>NULL</v>
          </cell>
          <cell r="T650">
            <v>3</v>
          </cell>
          <cell r="U650">
            <v>3</v>
          </cell>
          <cell r="V650">
            <v>2</v>
          </cell>
          <cell r="W650">
            <v>3</v>
          </cell>
          <cell r="X650" t="str">
            <v>Yes</v>
          </cell>
          <cell r="Y650">
            <v>3</v>
          </cell>
          <cell r="Z650" t="str">
            <v>NULL</v>
          </cell>
          <cell r="AB650">
            <v>35</v>
          </cell>
          <cell r="AD650">
            <v>2</v>
          </cell>
          <cell r="AE650" t="str">
            <v>NULL</v>
          </cell>
          <cell r="AF650">
            <v>2</v>
          </cell>
          <cell r="AG650">
            <v>2</v>
          </cell>
          <cell r="AH650" t="str">
            <v>NULL</v>
          </cell>
          <cell r="AI650">
            <v>2</v>
          </cell>
          <cell r="AJ650" t="str">
            <v>NULL</v>
          </cell>
          <cell r="AK650">
            <v>8</v>
          </cell>
          <cell r="AL650" t="str">
            <v>NULL</v>
          </cell>
        </row>
        <row r="651">
          <cell r="A651">
            <v>121512</v>
          </cell>
          <cell r="B651">
            <v>8153092</v>
          </cell>
          <cell r="C651" t="str">
            <v>Richmond Church of England Primary School</v>
          </cell>
          <cell r="D651" t="str">
            <v>Yorkshire and the Humber</v>
          </cell>
          <cell r="E651" t="str">
            <v>North East, Yorkshire &amp; Humber</v>
          </cell>
          <cell r="F651" t="str">
            <v>North Yorkshire</v>
          </cell>
          <cell r="G651" t="str">
            <v>Richmond (Yorks)</v>
          </cell>
          <cell r="H651" t="str">
            <v>DL10 4NF</v>
          </cell>
          <cell r="I651" t="str">
            <v>Voluntary Controlled School</v>
          </cell>
          <cell r="J651" t="str">
            <v>Primary</v>
          </cell>
          <cell r="K651" t="str">
            <v>Does not have a sixth form</v>
          </cell>
          <cell r="L651">
            <v>10004018</v>
          </cell>
          <cell r="M651">
            <v>42283</v>
          </cell>
          <cell r="N651">
            <v>42284</v>
          </cell>
          <cell r="O651" t="str">
            <v>Schools into Special Measures Visit 2</v>
          </cell>
          <cell r="P651" t="str">
            <v>Schools - S8</v>
          </cell>
          <cell r="Q651" t="str">
            <v>NULL</v>
          </cell>
          <cell r="R651" t="str">
            <v>NULL</v>
          </cell>
          <cell r="S651" t="str">
            <v>NULL</v>
          </cell>
          <cell r="T651" t="str">
            <v>NULL</v>
          </cell>
          <cell r="U651" t="str">
            <v>NULL</v>
          </cell>
          <cell r="V651" t="str">
            <v>NULL</v>
          </cell>
          <cell r="W651" t="str">
            <v>NULL</v>
          </cell>
          <cell r="X651" t="str">
            <v>NULL</v>
          </cell>
          <cell r="Y651" t="str">
            <v>NULL</v>
          </cell>
          <cell r="Z651" t="str">
            <v>NULL</v>
          </cell>
          <cell r="AB651">
            <v>263</v>
          </cell>
          <cell r="AD651">
            <v>4</v>
          </cell>
          <cell r="AE651" t="str">
            <v>NULL</v>
          </cell>
          <cell r="AF651">
            <v>4</v>
          </cell>
          <cell r="AG651">
            <v>4</v>
          </cell>
          <cell r="AH651" t="str">
            <v>NULL</v>
          </cell>
          <cell r="AI651">
            <v>4</v>
          </cell>
          <cell r="AJ651" t="str">
            <v>NULL</v>
          </cell>
          <cell r="AK651">
            <v>2</v>
          </cell>
          <cell r="AL651">
            <v>9</v>
          </cell>
        </row>
        <row r="652">
          <cell r="A652">
            <v>121527</v>
          </cell>
          <cell r="B652">
            <v>8153133</v>
          </cell>
          <cell r="C652" t="str">
            <v>Barton Church of England Primary School</v>
          </cell>
          <cell r="D652" t="str">
            <v>Yorkshire and the Humber</v>
          </cell>
          <cell r="E652" t="str">
            <v>North East, Yorkshire &amp; Humber</v>
          </cell>
          <cell r="F652" t="str">
            <v>North Yorkshire</v>
          </cell>
          <cell r="G652" t="str">
            <v>Richmond (Yorks)</v>
          </cell>
          <cell r="H652" t="str">
            <v>DL10 6LJ</v>
          </cell>
          <cell r="I652" t="str">
            <v>Voluntary Controlled School</v>
          </cell>
          <cell r="J652" t="str">
            <v>Primary</v>
          </cell>
          <cell r="K652" t="str">
            <v>Does not have a sixth form</v>
          </cell>
          <cell r="L652">
            <v>10006736</v>
          </cell>
          <cell r="M652">
            <v>42285</v>
          </cell>
          <cell r="N652">
            <v>42285</v>
          </cell>
          <cell r="O652" t="str">
            <v>Requires Improvement monitoring Visit 1</v>
          </cell>
          <cell r="P652" t="str">
            <v>Schools - S8</v>
          </cell>
          <cell r="Q652" t="str">
            <v>NULL</v>
          </cell>
          <cell r="R652" t="str">
            <v>NULL</v>
          </cell>
          <cell r="S652" t="str">
            <v>NULL</v>
          </cell>
          <cell r="T652" t="str">
            <v>NULL</v>
          </cell>
          <cell r="U652" t="str">
            <v>NULL</v>
          </cell>
          <cell r="V652" t="str">
            <v>NULL</v>
          </cell>
          <cell r="W652" t="str">
            <v>NULL</v>
          </cell>
          <cell r="X652" t="str">
            <v>NULL</v>
          </cell>
          <cell r="Y652" t="str">
            <v>NULL</v>
          </cell>
          <cell r="Z652" t="str">
            <v>NULL</v>
          </cell>
          <cell r="AB652">
            <v>60</v>
          </cell>
          <cell r="AD652">
            <v>3</v>
          </cell>
          <cell r="AE652" t="str">
            <v>NULL</v>
          </cell>
          <cell r="AF652">
            <v>3</v>
          </cell>
          <cell r="AG652">
            <v>3</v>
          </cell>
          <cell r="AH652" t="str">
            <v>NULL</v>
          </cell>
          <cell r="AI652">
            <v>3</v>
          </cell>
          <cell r="AJ652" t="str">
            <v>NULL</v>
          </cell>
          <cell r="AK652">
            <v>3</v>
          </cell>
          <cell r="AL652">
            <v>9</v>
          </cell>
        </row>
        <row r="653">
          <cell r="A653">
            <v>121543</v>
          </cell>
          <cell r="B653">
            <v>8153208</v>
          </cell>
          <cell r="C653" t="str">
            <v>Melsonby Methodist Primary School</v>
          </cell>
          <cell r="D653" t="str">
            <v>Yorkshire and the Humber</v>
          </cell>
          <cell r="E653" t="str">
            <v>North East, Yorkshire &amp; Humber</v>
          </cell>
          <cell r="F653" t="str">
            <v>North Yorkshire</v>
          </cell>
          <cell r="G653" t="str">
            <v>Richmond (Yorks)</v>
          </cell>
          <cell r="H653" t="str">
            <v>DL10 5ND</v>
          </cell>
          <cell r="I653" t="str">
            <v>Voluntary Controlled School</v>
          </cell>
          <cell r="J653" t="str">
            <v>Primary</v>
          </cell>
          <cell r="K653" t="str">
            <v>Does not have a sixth form</v>
          </cell>
          <cell r="L653">
            <v>10003600</v>
          </cell>
          <cell r="M653">
            <v>42346</v>
          </cell>
          <cell r="N653">
            <v>42346</v>
          </cell>
          <cell r="O653" t="str">
            <v>Maintained Academy and School Short inspection</v>
          </cell>
          <cell r="P653" t="str">
            <v>Schools - Short inspection</v>
          </cell>
          <cell r="Q653" t="str">
            <v>NULL</v>
          </cell>
          <cell r="R653" t="str">
            <v>NULL</v>
          </cell>
          <cell r="S653" t="str">
            <v>NULL</v>
          </cell>
          <cell r="T653" t="str">
            <v>NULL</v>
          </cell>
          <cell r="U653" t="str">
            <v>NULL</v>
          </cell>
          <cell r="V653" t="str">
            <v>NULL</v>
          </cell>
          <cell r="W653" t="str">
            <v>NULL</v>
          </cell>
          <cell r="X653" t="str">
            <v>Yes</v>
          </cell>
          <cell r="Y653" t="str">
            <v>NULL</v>
          </cell>
          <cell r="Z653" t="str">
            <v>NULL</v>
          </cell>
          <cell r="AB653">
            <v>53</v>
          </cell>
          <cell r="AD653">
            <v>2</v>
          </cell>
          <cell r="AE653" t="str">
            <v>NULL</v>
          </cell>
          <cell r="AF653">
            <v>2</v>
          </cell>
          <cell r="AG653">
            <v>2</v>
          </cell>
          <cell r="AH653" t="str">
            <v>NULL</v>
          </cell>
          <cell r="AI653">
            <v>1</v>
          </cell>
          <cell r="AJ653" t="str">
            <v>NULL</v>
          </cell>
          <cell r="AK653">
            <v>2</v>
          </cell>
          <cell r="AL653">
            <v>9</v>
          </cell>
        </row>
        <row r="654">
          <cell r="A654">
            <v>121596</v>
          </cell>
          <cell r="B654">
            <v>8153282</v>
          </cell>
          <cell r="C654" t="str">
            <v>Wistow Parochial Church of England Voluntary Controlled Primary School</v>
          </cell>
          <cell r="D654" t="str">
            <v>Yorkshire and the Humber</v>
          </cell>
          <cell r="E654" t="str">
            <v>North East, Yorkshire &amp; Humber</v>
          </cell>
          <cell r="F654" t="str">
            <v>North Yorkshire</v>
          </cell>
          <cell r="G654" t="str">
            <v>Selby and Ainsty</v>
          </cell>
          <cell r="H654" t="str">
            <v>YO8 3UU</v>
          </cell>
          <cell r="I654" t="str">
            <v>Voluntary Controlled School</v>
          </cell>
          <cell r="J654" t="str">
            <v>Primary</v>
          </cell>
          <cell r="K654" t="str">
            <v>Does not have a sixth form</v>
          </cell>
          <cell r="L654">
            <v>10000457</v>
          </cell>
          <cell r="M654">
            <v>42348</v>
          </cell>
          <cell r="N654">
            <v>42349</v>
          </cell>
          <cell r="O654" t="str">
            <v>Maintained Academy and School Short inspection</v>
          </cell>
          <cell r="P654" t="str">
            <v>Schools - S5</v>
          </cell>
          <cell r="Q654" t="str">
            <v>NULL</v>
          </cell>
          <cell r="R654">
            <v>2</v>
          </cell>
          <cell r="S654" t="str">
            <v>NULL</v>
          </cell>
          <cell r="T654">
            <v>2</v>
          </cell>
          <cell r="U654">
            <v>2</v>
          </cell>
          <cell r="V654">
            <v>2</v>
          </cell>
          <cell r="W654">
            <v>2</v>
          </cell>
          <cell r="X654" t="str">
            <v>Yes</v>
          </cell>
          <cell r="Y654">
            <v>2</v>
          </cell>
          <cell r="Z654" t="str">
            <v>NULL</v>
          </cell>
          <cell r="AB654">
            <v>137</v>
          </cell>
          <cell r="AD654">
            <v>2</v>
          </cell>
          <cell r="AE654" t="str">
            <v>NULL</v>
          </cell>
          <cell r="AF654">
            <v>2</v>
          </cell>
          <cell r="AG654">
            <v>2</v>
          </cell>
          <cell r="AH654" t="str">
            <v>NULL</v>
          </cell>
          <cell r="AI654">
            <v>2</v>
          </cell>
          <cell r="AJ654" t="str">
            <v>NULL</v>
          </cell>
          <cell r="AK654">
            <v>8</v>
          </cell>
          <cell r="AL654" t="str">
            <v>NULL</v>
          </cell>
        </row>
        <row r="655">
          <cell r="A655">
            <v>121602</v>
          </cell>
          <cell r="B655">
            <v>8153289</v>
          </cell>
          <cell r="C655" t="str">
            <v>Askrigg Voluntary Controlled Primary School</v>
          </cell>
          <cell r="D655" t="str">
            <v>Yorkshire and the Humber</v>
          </cell>
          <cell r="E655" t="str">
            <v>North East, Yorkshire &amp; Humber</v>
          </cell>
          <cell r="F655" t="str">
            <v>North Yorkshire</v>
          </cell>
          <cell r="G655" t="str">
            <v>Richmond (Yorks)</v>
          </cell>
          <cell r="H655" t="str">
            <v>DL8 3BJ</v>
          </cell>
          <cell r="I655" t="str">
            <v>Voluntary Controlled School</v>
          </cell>
          <cell r="J655" t="str">
            <v>Primary</v>
          </cell>
          <cell r="K655" t="str">
            <v>Does not have a sixth form</v>
          </cell>
          <cell r="L655">
            <v>10003014</v>
          </cell>
          <cell r="M655">
            <v>42313</v>
          </cell>
          <cell r="N655">
            <v>42313</v>
          </cell>
          <cell r="O655" t="str">
            <v>Maintained Academy and School Short inspection</v>
          </cell>
          <cell r="P655" t="str">
            <v>Schools - Short inspection</v>
          </cell>
          <cell r="Q655" t="str">
            <v>NULL</v>
          </cell>
          <cell r="R655" t="str">
            <v>NULL</v>
          </cell>
          <cell r="S655" t="str">
            <v>NULL</v>
          </cell>
          <cell r="T655" t="str">
            <v>NULL</v>
          </cell>
          <cell r="U655" t="str">
            <v>NULL</v>
          </cell>
          <cell r="V655" t="str">
            <v>NULL</v>
          </cell>
          <cell r="W655" t="str">
            <v>NULL</v>
          </cell>
          <cell r="X655" t="str">
            <v>Yes</v>
          </cell>
          <cell r="Y655" t="str">
            <v>NULL</v>
          </cell>
          <cell r="Z655" t="str">
            <v>NULL</v>
          </cell>
          <cell r="AB655">
            <v>29</v>
          </cell>
          <cell r="AD655">
            <v>2</v>
          </cell>
          <cell r="AE655" t="str">
            <v>NULL</v>
          </cell>
          <cell r="AF655">
            <v>2</v>
          </cell>
          <cell r="AG655">
            <v>2</v>
          </cell>
          <cell r="AH655" t="str">
            <v>NULL</v>
          </cell>
          <cell r="AI655">
            <v>2</v>
          </cell>
          <cell r="AJ655" t="str">
            <v>NULL</v>
          </cell>
          <cell r="AK655">
            <v>8</v>
          </cell>
          <cell r="AL655" t="str">
            <v>NULL</v>
          </cell>
        </row>
        <row r="656">
          <cell r="A656">
            <v>121604</v>
          </cell>
          <cell r="B656">
            <v>8153301</v>
          </cell>
          <cell r="C656" t="str">
            <v>Bolton-on-Swale St Mary's CofE Primary School</v>
          </cell>
          <cell r="D656" t="str">
            <v>Yorkshire and the Humber</v>
          </cell>
          <cell r="E656" t="str">
            <v>North East, Yorkshire &amp; Humber</v>
          </cell>
          <cell r="F656" t="str">
            <v>North Yorkshire</v>
          </cell>
          <cell r="G656" t="str">
            <v>Richmond (Yorks)</v>
          </cell>
          <cell r="H656" t="str">
            <v>DL10 6AQ</v>
          </cell>
          <cell r="I656" t="str">
            <v>Voluntary Aided School</v>
          </cell>
          <cell r="J656" t="str">
            <v>Primary</v>
          </cell>
          <cell r="K656" t="str">
            <v>Does not have a sixth form</v>
          </cell>
          <cell r="L656">
            <v>10003204</v>
          </cell>
          <cell r="M656">
            <v>42348</v>
          </cell>
          <cell r="N656">
            <v>42348</v>
          </cell>
          <cell r="O656" t="str">
            <v>Maintained Academy and School Short inspection</v>
          </cell>
          <cell r="P656" t="str">
            <v>Schools - Short inspection</v>
          </cell>
          <cell r="Q656" t="str">
            <v>NULL</v>
          </cell>
          <cell r="R656" t="str">
            <v>NULL</v>
          </cell>
          <cell r="S656" t="str">
            <v>NULL</v>
          </cell>
          <cell r="T656" t="str">
            <v>NULL</v>
          </cell>
          <cell r="U656" t="str">
            <v>NULL</v>
          </cell>
          <cell r="V656" t="str">
            <v>NULL</v>
          </cell>
          <cell r="W656" t="str">
            <v>NULL</v>
          </cell>
          <cell r="X656" t="str">
            <v>Yes</v>
          </cell>
          <cell r="Y656" t="str">
            <v>NULL</v>
          </cell>
          <cell r="Z656" t="str">
            <v>NULL</v>
          </cell>
          <cell r="AB656">
            <v>100</v>
          </cell>
          <cell r="AD656">
            <v>2</v>
          </cell>
          <cell r="AE656" t="str">
            <v>NULL</v>
          </cell>
          <cell r="AF656">
            <v>2</v>
          </cell>
          <cell r="AG656">
            <v>2</v>
          </cell>
          <cell r="AH656" t="str">
            <v>NULL</v>
          </cell>
          <cell r="AI656">
            <v>2</v>
          </cell>
          <cell r="AJ656" t="str">
            <v>NULL</v>
          </cell>
          <cell r="AK656">
            <v>8</v>
          </cell>
          <cell r="AL656" t="str">
            <v>NULL</v>
          </cell>
        </row>
        <row r="657">
          <cell r="A657">
            <v>121662</v>
          </cell>
          <cell r="B657">
            <v>8164003</v>
          </cell>
          <cell r="C657" t="str">
            <v>Canon Lee School</v>
          </cell>
          <cell r="D657" t="str">
            <v>Yorkshire and the Humber</v>
          </cell>
          <cell r="E657" t="str">
            <v>North East, Yorkshire &amp; Humber</v>
          </cell>
          <cell r="F657" t="str">
            <v>York</v>
          </cell>
          <cell r="G657" t="str">
            <v>York Outer</v>
          </cell>
          <cell r="H657" t="str">
            <v>YO30 6ZS</v>
          </cell>
          <cell r="I657" t="str">
            <v>Community School</v>
          </cell>
          <cell r="J657" t="str">
            <v>Secondary</v>
          </cell>
          <cell r="K657" t="str">
            <v>Does not have a sixth form</v>
          </cell>
          <cell r="L657">
            <v>10002026</v>
          </cell>
          <cell r="M657">
            <v>42284</v>
          </cell>
          <cell r="N657">
            <v>42285</v>
          </cell>
          <cell r="O657" t="str">
            <v>Requires Improvement S5 Reinspection Visit 1</v>
          </cell>
          <cell r="P657" t="str">
            <v>Schools - S5</v>
          </cell>
          <cell r="Q657" t="str">
            <v>NULL</v>
          </cell>
          <cell r="R657">
            <v>4</v>
          </cell>
          <cell r="S657" t="str">
            <v>SM</v>
          </cell>
          <cell r="T657">
            <v>4</v>
          </cell>
          <cell r="U657">
            <v>4</v>
          </cell>
          <cell r="V657">
            <v>3</v>
          </cell>
          <cell r="W657">
            <v>4</v>
          </cell>
          <cell r="X657" t="str">
            <v>Yes</v>
          </cell>
          <cell r="Y657" t="str">
            <v>NULL</v>
          </cell>
          <cell r="Z657" t="str">
            <v>NULL</v>
          </cell>
          <cell r="AB657">
            <v>579</v>
          </cell>
          <cell r="AD657">
            <v>3</v>
          </cell>
          <cell r="AE657" t="str">
            <v>NULL</v>
          </cell>
          <cell r="AF657">
            <v>3</v>
          </cell>
          <cell r="AG657">
            <v>3</v>
          </cell>
          <cell r="AH657" t="str">
            <v>NULL</v>
          </cell>
          <cell r="AI657">
            <v>3</v>
          </cell>
          <cell r="AJ657" t="str">
            <v>NULL</v>
          </cell>
          <cell r="AK657" t="str">
            <v>NULL</v>
          </cell>
          <cell r="AL657" t="str">
            <v>NULL</v>
          </cell>
        </row>
        <row r="658">
          <cell r="A658">
            <v>121663</v>
          </cell>
          <cell r="B658">
            <v>8154004</v>
          </cell>
          <cell r="C658" t="str">
            <v>Risedale Sports and Community College</v>
          </cell>
          <cell r="D658" t="str">
            <v>Yorkshire and the Humber</v>
          </cell>
          <cell r="E658" t="str">
            <v>North East, Yorkshire &amp; Humber</v>
          </cell>
          <cell r="F658" t="str">
            <v>North Yorkshire</v>
          </cell>
          <cell r="G658" t="str">
            <v>Richmond (Yorks)</v>
          </cell>
          <cell r="H658" t="str">
            <v>DL9 4BD</v>
          </cell>
          <cell r="I658" t="str">
            <v>Community School</v>
          </cell>
          <cell r="J658" t="str">
            <v>Secondary</v>
          </cell>
          <cell r="K658" t="str">
            <v>Does not have a sixth form</v>
          </cell>
          <cell r="L658">
            <v>10002063</v>
          </cell>
          <cell r="M658">
            <v>42334</v>
          </cell>
          <cell r="N658">
            <v>42335</v>
          </cell>
          <cell r="O658" t="str">
            <v>Requires Improvement S5 Reinspection Visit 1</v>
          </cell>
          <cell r="P658" t="str">
            <v>Schools - S5</v>
          </cell>
          <cell r="Q658" t="str">
            <v>NULL</v>
          </cell>
          <cell r="R658">
            <v>2</v>
          </cell>
          <cell r="S658" t="str">
            <v>NULL</v>
          </cell>
          <cell r="T658">
            <v>2</v>
          </cell>
          <cell r="U658">
            <v>2</v>
          </cell>
          <cell r="V658">
            <v>2</v>
          </cell>
          <cell r="W658">
            <v>2</v>
          </cell>
          <cell r="X658" t="str">
            <v>Yes</v>
          </cell>
          <cell r="Y658" t="str">
            <v>NULL</v>
          </cell>
          <cell r="Z658" t="str">
            <v>NULL</v>
          </cell>
          <cell r="AB658">
            <v>410</v>
          </cell>
          <cell r="AD658">
            <v>3</v>
          </cell>
          <cell r="AE658" t="str">
            <v>NULL</v>
          </cell>
          <cell r="AF658">
            <v>3</v>
          </cell>
          <cell r="AG658">
            <v>3</v>
          </cell>
          <cell r="AH658" t="str">
            <v>NULL</v>
          </cell>
          <cell r="AI658">
            <v>3</v>
          </cell>
          <cell r="AJ658" t="str">
            <v>NULL</v>
          </cell>
          <cell r="AK658" t="str">
            <v>NULL</v>
          </cell>
          <cell r="AL658" t="str">
            <v>NULL</v>
          </cell>
        </row>
        <row r="659">
          <cell r="A659">
            <v>121668</v>
          </cell>
          <cell r="B659">
            <v>8154041</v>
          </cell>
          <cell r="C659" t="str">
            <v>Eskdale School</v>
          </cell>
          <cell r="D659" t="str">
            <v>Yorkshire and the Humber</v>
          </cell>
          <cell r="E659" t="str">
            <v>North East, Yorkshire &amp; Humber</v>
          </cell>
          <cell r="F659" t="str">
            <v>North Yorkshire</v>
          </cell>
          <cell r="G659" t="str">
            <v>Scarborough and Whitby</v>
          </cell>
          <cell r="H659" t="str">
            <v>YO22 4HS</v>
          </cell>
          <cell r="I659" t="str">
            <v>Community School</v>
          </cell>
          <cell r="J659" t="str">
            <v>Secondary</v>
          </cell>
          <cell r="K659" t="str">
            <v>Does not have a sixth form</v>
          </cell>
          <cell r="L659">
            <v>10002077</v>
          </cell>
          <cell r="M659">
            <v>42311</v>
          </cell>
          <cell r="N659">
            <v>42312</v>
          </cell>
          <cell r="O659" t="str">
            <v>Requires Improvement S5 Reinspection Visit 1</v>
          </cell>
          <cell r="P659" t="str">
            <v>Schools - S5</v>
          </cell>
          <cell r="Q659" t="str">
            <v>NULL</v>
          </cell>
          <cell r="R659">
            <v>3</v>
          </cell>
          <cell r="S659" t="str">
            <v>NULL</v>
          </cell>
          <cell r="T659">
            <v>3</v>
          </cell>
          <cell r="U659">
            <v>3</v>
          </cell>
          <cell r="V659">
            <v>2</v>
          </cell>
          <cell r="W659">
            <v>3</v>
          </cell>
          <cell r="X659" t="str">
            <v>Yes</v>
          </cell>
          <cell r="Y659" t="str">
            <v>NULL</v>
          </cell>
          <cell r="Z659" t="str">
            <v>NULL</v>
          </cell>
          <cell r="AB659">
            <v>295</v>
          </cell>
          <cell r="AD659">
            <v>3</v>
          </cell>
          <cell r="AE659" t="str">
            <v>NULL</v>
          </cell>
          <cell r="AF659">
            <v>3</v>
          </cell>
          <cell r="AG659">
            <v>2</v>
          </cell>
          <cell r="AH659" t="str">
            <v>NULL</v>
          </cell>
          <cell r="AI659">
            <v>3</v>
          </cell>
          <cell r="AJ659" t="str">
            <v>NULL</v>
          </cell>
          <cell r="AK659" t="str">
            <v>NULL</v>
          </cell>
          <cell r="AL659" t="str">
            <v>NULL</v>
          </cell>
        </row>
        <row r="660">
          <cell r="A660">
            <v>121674</v>
          </cell>
          <cell r="B660">
            <v>8154069</v>
          </cell>
          <cell r="C660" t="str">
            <v>George Pindar School</v>
          </cell>
          <cell r="D660" t="str">
            <v>Yorkshire and the Humber</v>
          </cell>
          <cell r="E660" t="str">
            <v>North East, Yorkshire &amp; Humber</v>
          </cell>
          <cell r="F660" t="str">
            <v>North Yorkshire</v>
          </cell>
          <cell r="G660" t="str">
            <v>Scarborough and Whitby</v>
          </cell>
          <cell r="H660" t="str">
            <v>YO11 3LW</v>
          </cell>
          <cell r="I660" t="str">
            <v>Foundation School</v>
          </cell>
          <cell r="J660" t="str">
            <v>Secondary</v>
          </cell>
          <cell r="K660" t="str">
            <v>Does not have a sixth form</v>
          </cell>
          <cell r="L660">
            <v>10006822</v>
          </cell>
          <cell r="M660">
            <v>42318</v>
          </cell>
          <cell r="N660">
            <v>42318</v>
          </cell>
          <cell r="O660" t="str">
            <v>Requires Improvement monitoring Visit 1</v>
          </cell>
          <cell r="P660" t="str">
            <v>Schools - S8</v>
          </cell>
          <cell r="Q660" t="str">
            <v>NULL</v>
          </cell>
          <cell r="R660" t="str">
            <v>NULL</v>
          </cell>
          <cell r="S660" t="str">
            <v>NULL</v>
          </cell>
          <cell r="T660" t="str">
            <v>NULL</v>
          </cell>
          <cell r="U660" t="str">
            <v>NULL</v>
          </cell>
          <cell r="V660" t="str">
            <v>NULL</v>
          </cell>
          <cell r="W660" t="str">
            <v>NULL</v>
          </cell>
          <cell r="X660" t="str">
            <v>NULL</v>
          </cell>
          <cell r="Y660" t="str">
            <v>NULL</v>
          </cell>
          <cell r="Z660" t="str">
            <v>NULL</v>
          </cell>
          <cell r="AB660">
            <v>696</v>
          </cell>
          <cell r="AD660">
            <v>3</v>
          </cell>
          <cell r="AE660" t="str">
            <v>NULL</v>
          </cell>
          <cell r="AF660">
            <v>3</v>
          </cell>
          <cell r="AG660">
            <v>3</v>
          </cell>
          <cell r="AH660" t="str">
            <v>NULL</v>
          </cell>
          <cell r="AI660">
            <v>3</v>
          </cell>
          <cell r="AJ660" t="str">
            <v>NULL</v>
          </cell>
          <cell r="AK660">
            <v>9</v>
          </cell>
          <cell r="AL660">
            <v>9</v>
          </cell>
        </row>
        <row r="661">
          <cell r="A661">
            <v>121675</v>
          </cell>
          <cell r="B661">
            <v>8154070</v>
          </cell>
          <cell r="C661" t="str">
            <v>Graham School</v>
          </cell>
          <cell r="D661" t="str">
            <v>Yorkshire and the Humber</v>
          </cell>
          <cell r="E661" t="str">
            <v>North East, Yorkshire &amp; Humber</v>
          </cell>
          <cell r="F661" t="str">
            <v>North Yorkshire</v>
          </cell>
          <cell r="G661" t="str">
            <v>Scarborough and Whitby</v>
          </cell>
          <cell r="H661" t="str">
            <v>YO12 6QW</v>
          </cell>
          <cell r="I661" t="str">
            <v>Community School</v>
          </cell>
          <cell r="J661" t="str">
            <v>Secondary</v>
          </cell>
          <cell r="K661" t="str">
            <v>Does not have a sixth form</v>
          </cell>
          <cell r="L661">
            <v>10004231</v>
          </cell>
          <cell r="M661">
            <v>42311</v>
          </cell>
          <cell r="N661">
            <v>42312</v>
          </cell>
          <cell r="O661" t="str">
            <v>Schools into Special Measures Visit 5</v>
          </cell>
          <cell r="P661" t="str">
            <v>Schools - S5</v>
          </cell>
          <cell r="Q661" t="str">
            <v>NULL</v>
          </cell>
          <cell r="R661">
            <v>3</v>
          </cell>
          <cell r="S661" t="str">
            <v>NULL</v>
          </cell>
          <cell r="T661">
            <v>3</v>
          </cell>
          <cell r="U661">
            <v>3</v>
          </cell>
          <cell r="V661">
            <v>3</v>
          </cell>
          <cell r="W661">
            <v>2</v>
          </cell>
          <cell r="X661" t="str">
            <v>Yes</v>
          </cell>
          <cell r="Y661" t="str">
            <v>NULL</v>
          </cell>
          <cell r="Z661" t="str">
            <v>NULL</v>
          </cell>
          <cell r="AB661">
            <v>1200</v>
          </cell>
          <cell r="AD661">
            <v>4</v>
          </cell>
          <cell r="AE661" t="str">
            <v>NULL</v>
          </cell>
          <cell r="AF661">
            <v>4</v>
          </cell>
          <cell r="AG661">
            <v>4</v>
          </cell>
          <cell r="AH661" t="str">
            <v>NULL</v>
          </cell>
          <cell r="AI661">
            <v>4</v>
          </cell>
          <cell r="AJ661" t="str">
            <v>NULL</v>
          </cell>
          <cell r="AK661" t="str">
            <v>NULL</v>
          </cell>
          <cell r="AL661" t="str">
            <v>NULL</v>
          </cell>
        </row>
        <row r="662">
          <cell r="A662">
            <v>121681</v>
          </cell>
          <cell r="B662">
            <v>8154077</v>
          </cell>
          <cell r="C662" t="str">
            <v>Malton School</v>
          </cell>
          <cell r="D662" t="str">
            <v>Yorkshire and the Humber</v>
          </cell>
          <cell r="E662" t="str">
            <v>North East, Yorkshire &amp; Humber</v>
          </cell>
          <cell r="F662" t="str">
            <v>North Yorkshire</v>
          </cell>
          <cell r="G662" t="str">
            <v>Thirsk and Malton</v>
          </cell>
          <cell r="H662" t="str">
            <v>YO17 7NH</v>
          </cell>
          <cell r="I662" t="str">
            <v>Community School</v>
          </cell>
          <cell r="J662" t="str">
            <v>Secondary</v>
          </cell>
          <cell r="K662" t="str">
            <v>Has a sixth form</v>
          </cell>
          <cell r="L662">
            <v>10002070</v>
          </cell>
          <cell r="M662">
            <v>42283</v>
          </cell>
          <cell r="N662">
            <v>42284</v>
          </cell>
          <cell r="O662" t="str">
            <v>Requires Improvement S5 Reinspection Visit 1</v>
          </cell>
          <cell r="P662" t="str">
            <v>Schools - S5</v>
          </cell>
          <cell r="Q662" t="str">
            <v>NULL</v>
          </cell>
          <cell r="R662">
            <v>2</v>
          </cell>
          <cell r="S662" t="str">
            <v>NULL</v>
          </cell>
          <cell r="T662">
            <v>2</v>
          </cell>
          <cell r="U662">
            <v>2</v>
          </cell>
          <cell r="V662">
            <v>2</v>
          </cell>
          <cell r="W662">
            <v>2</v>
          </cell>
          <cell r="X662" t="str">
            <v>Yes</v>
          </cell>
          <cell r="Y662" t="str">
            <v>NULL</v>
          </cell>
          <cell r="Z662">
            <v>2</v>
          </cell>
          <cell r="AB662">
            <v>664</v>
          </cell>
          <cell r="AD662">
            <v>3</v>
          </cell>
          <cell r="AE662" t="str">
            <v>NULL</v>
          </cell>
          <cell r="AF662">
            <v>3</v>
          </cell>
          <cell r="AG662">
            <v>3</v>
          </cell>
          <cell r="AH662" t="str">
            <v>NULL</v>
          </cell>
          <cell r="AI662">
            <v>3</v>
          </cell>
          <cell r="AJ662" t="str">
            <v>NULL</v>
          </cell>
          <cell r="AK662" t="str">
            <v>NULL</v>
          </cell>
          <cell r="AL662" t="str">
            <v>NULL</v>
          </cell>
        </row>
        <row r="663">
          <cell r="A663">
            <v>121689</v>
          </cell>
          <cell r="B663">
            <v>8154205</v>
          </cell>
          <cell r="C663" t="str">
            <v>Settle College</v>
          </cell>
          <cell r="D663" t="str">
            <v>Yorkshire and the Humber</v>
          </cell>
          <cell r="E663" t="str">
            <v>North East, Yorkshire &amp; Humber</v>
          </cell>
          <cell r="F663" t="str">
            <v>North Yorkshire</v>
          </cell>
          <cell r="G663" t="str">
            <v>Skipton and Ripon</v>
          </cell>
          <cell r="H663" t="str">
            <v>BD24 0AU</v>
          </cell>
          <cell r="I663" t="str">
            <v>Community School</v>
          </cell>
          <cell r="J663" t="str">
            <v>Secondary</v>
          </cell>
          <cell r="K663" t="str">
            <v>Has a sixth form</v>
          </cell>
          <cell r="L663">
            <v>10002078</v>
          </cell>
          <cell r="M663">
            <v>42325</v>
          </cell>
          <cell r="N663">
            <v>42326</v>
          </cell>
          <cell r="O663" t="str">
            <v>Requires Improvement S5 Reinspection Visit 1</v>
          </cell>
          <cell r="P663" t="str">
            <v>Schools - S5</v>
          </cell>
          <cell r="Q663" t="str">
            <v>NULL</v>
          </cell>
          <cell r="R663">
            <v>2</v>
          </cell>
          <cell r="S663" t="str">
            <v>NULL</v>
          </cell>
          <cell r="T663">
            <v>2</v>
          </cell>
          <cell r="U663">
            <v>2</v>
          </cell>
          <cell r="V663">
            <v>2</v>
          </cell>
          <cell r="W663">
            <v>2</v>
          </cell>
          <cell r="X663" t="str">
            <v>Yes</v>
          </cell>
          <cell r="Y663" t="str">
            <v>NULL</v>
          </cell>
          <cell r="Z663">
            <v>2</v>
          </cell>
          <cell r="AB663">
            <v>614</v>
          </cell>
          <cell r="AD663">
            <v>3</v>
          </cell>
          <cell r="AE663" t="str">
            <v>NULL</v>
          </cell>
          <cell r="AF663">
            <v>2</v>
          </cell>
          <cell r="AG663">
            <v>2</v>
          </cell>
          <cell r="AH663" t="str">
            <v>NULL</v>
          </cell>
          <cell r="AI663">
            <v>3</v>
          </cell>
          <cell r="AJ663" t="str">
            <v>NULL</v>
          </cell>
          <cell r="AK663" t="str">
            <v>NULL</v>
          </cell>
          <cell r="AL663" t="str">
            <v>NULL</v>
          </cell>
        </row>
        <row r="664">
          <cell r="A664">
            <v>121695</v>
          </cell>
          <cell r="B664">
            <v>8154216</v>
          </cell>
          <cell r="C664" t="str">
            <v>Sherburn High School</v>
          </cell>
          <cell r="D664" t="str">
            <v>Yorkshire and the Humber</v>
          </cell>
          <cell r="E664" t="str">
            <v>North East, Yorkshire &amp; Humber</v>
          </cell>
          <cell r="F664" t="str">
            <v>North Yorkshire</v>
          </cell>
          <cell r="G664" t="str">
            <v>Selby and Ainsty</v>
          </cell>
          <cell r="H664" t="str">
            <v>LS25 6AS</v>
          </cell>
          <cell r="I664" t="str">
            <v>Community School</v>
          </cell>
          <cell r="J664" t="str">
            <v>Secondary</v>
          </cell>
          <cell r="K664" t="str">
            <v>Has a sixth form</v>
          </cell>
          <cell r="L664">
            <v>10006739</v>
          </cell>
          <cell r="M664">
            <v>42292</v>
          </cell>
          <cell r="N664">
            <v>42292</v>
          </cell>
          <cell r="O664" t="str">
            <v>Requires Improvement monitoring Visit 1</v>
          </cell>
          <cell r="P664" t="str">
            <v>Schools - S8</v>
          </cell>
          <cell r="Q664" t="str">
            <v>NULL</v>
          </cell>
          <cell r="R664" t="str">
            <v>NULL</v>
          </cell>
          <cell r="S664" t="str">
            <v>NULL</v>
          </cell>
          <cell r="T664" t="str">
            <v>NULL</v>
          </cell>
          <cell r="U664" t="str">
            <v>NULL</v>
          </cell>
          <cell r="V664" t="str">
            <v>NULL</v>
          </cell>
          <cell r="W664" t="str">
            <v>NULL</v>
          </cell>
          <cell r="X664" t="str">
            <v>NULL</v>
          </cell>
          <cell r="Y664" t="str">
            <v>NULL</v>
          </cell>
          <cell r="Z664" t="str">
            <v>NULL</v>
          </cell>
          <cell r="AB664">
            <v>748</v>
          </cell>
          <cell r="AD664">
            <v>3</v>
          </cell>
          <cell r="AE664" t="str">
            <v>NULL</v>
          </cell>
          <cell r="AF664">
            <v>3</v>
          </cell>
          <cell r="AG664">
            <v>3</v>
          </cell>
          <cell r="AH664" t="str">
            <v>NULL</v>
          </cell>
          <cell r="AI664">
            <v>3</v>
          </cell>
          <cell r="AJ664" t="str">
            <v>NULL</v>
          </cell>
          <cell r="AK664">
            <v>9</v>
          </cell>
          <cell r="AL664">
            <v>3</v>
          </cell>
        </row>
        <row r="665">
          <cell r="A665">
            <v>121774</v>
          </cell>
          <cell r="B665">
            <v>8157020</v>
          </cell>
          <cell r="C665" t="str">
            <v>Spring Hill School</v>
          </cell>
          <cell r="D665" t="str">
            <v>Yorkshire and the Humber</v>
          </cell>
          <cell r="E665" t="str">
            <v>North East, Yorkshire &amp; Humber</v>
          </cell>
          <cell r="F665" t="str">
            <v>North Yorkshire</v>
          </cell>
          <cell r="G665" t="str">
            <v>Skipton and Ripon</v>
          </cell>
          <cell r="H665" t="str">
            <v>HG4 3HN</v>
          </cell>
          <cell r="I665" t="str">
            <v>Non-Maintained Special School</v>
          </cell>
          <cell r="J665" t="str">
            <v>Not Applicable</v>
          </cell>
          <cell r="K665" t="str">
            <v>Has a sixth form</v>
          </cell>
          <cell r="L665">
            <v>10010087</v>
          </cell>
          <cell r="M665">
            <v>42346</v>
          </cell>
          <cell r="N665">
            <v>42346</v>
          </cell>
          <cell r="O665" t="str">
            <v>S8 No Formal Designation Visit</v>
          </cell>
          <cell r="P665" t="str">
            <v>Schools - S8</v>
          </cell>
          <cell r="Q665" t="str">
            <v>NULL</v>
          </cell>
          <cell r="R665" t="str">
            <v>NULL</v>
          </cell>
          <cell r="S665" t="str">
            <v>NULL</v>
          </cell>
          <cell r="T665" t="str">
            <v>NULL</v>
          </cell>
          <cell r="U665" t="str">
            <v>NULL</v>
          </cell>
          <cell r="V665" t="str">
            <v>NULL</v>
          </cell>
          <cell r="W665" t="str">
            <v>NULL</v>
          </cell>
          <cell r="X665" t="str">
            <v>Met</v>
          </cell>
          <cell r="Y665" t="str">
            <v>NULL</v>
          </cell>
          <cell r="Z665" t="str">
            <v>NULL</v>
          </cell>
          <cell r="AB665">
            <v>26</v>
          </cell>
          <cell r="AD665">
            <v>2</v>
          </cell>
          <cell r="AE665" t="str">
            <v>NULL</v>
          </cell>
          <cell r="AF665">
            <v>2</v>
          </cell>
          <cell r="AG665">
            <v>2</v>
          </cell>
          <cell r="AH665" t="str">
            <v>NULL</v>
          </cell>
          <cell r="AI665">
            <v>2</v>
          </cell>
          <cell r="AJ665" t="str">
            <v>NULL</v>
          </cell>
          <cell r="AK665">
            <v>9</v>
          </cell>
          <cell r="AL665">
            <v>2</v>
          </cell>
        </row>
        <row r="666">
          <cell r="A666">
            <v>121780</v>
          </cell>
          <cell r="B666">
            <v>8157030</v>
          </cell>
          <cell r="C666" t="str">
            <v>Forest Moor School</v>
          </cell>
          <cell r="D666" t="str">
            <v>Yorkshire and the Humber</v>
          </cell>
          <cell r="E666" t="str">
            <v>North East, Yorkshire &amp; Humber</v>
          </cell>
          <cell r="F666" t="str">
            <v>North Yorkshire</v>
          </cell>
          <cell r="G666" t="str">
            <v>Skipton and Ripon</v>
          </cell>
          <cell r="H666" t="str">
            <v>HG3 2RA</v>
          </cell>
          <cell r="I666" t="str">
            <v>Community Special School</v>
          </cell>
          <cell r="J666" t="str">
            <v>Not Applicable</v>
          </cell>
          <cell r="K666" t="str">
            <v>Not applicable</v>
          </cell>
          <cell r="L666">
            <v>10007173</v>
          </cell>
          <cell r="M666">
            <v>42348</v>
          </cell>
          <cell r="N666">
            <v>42348</v>
          </cell>
          <cell r="O666" t="str">
            <v>Requires Improvement monitoring Visit 1</v>
          </cell>
          <cell r="P666" t="str">
            <v>Schools - S8</v>
          </cell>
          <cell r="Q666" t="str">
            <v>NULL</v>
          </cell>
          <cell r="R666" t="str">
            <v>NULL</v>
          </cell>
          <cell r="S666" t="str">
            <v>NULL</v>
          </cell>
          <cell r="T666" t="str">
            <v>NULL</v>
          </cell>
          <cell r="U666" t="str">
            <v>NULL</v>
          </cell>
          <cell r="V666" t="str">
            <v>NULL</v>
          </cell>
          <cell r="W666" t="str">
            <v>NULL</v>
          </cell>
          <cell r="X666" t="str">
            <v>NULL</v>
          </cell>
          <cell r="Y666" t="str">
            <v>NULL</v>
          </cell>
          <cell r="Z666" t="str">
            <v>NULL</v>
          </cell>
          <cell r="AB666">
            <v>23</v>
          </cell>
          <cell r="AD666">
            <v>3</v>
          </cell>
          <cell r="AE666" t="str">
            <v>NULL</v>
          </cell>
          <cell r="AF666">
            <v>3</v>
          </cell>
          <cell r="AG666">
            <v>3</v>
          </cell>
          <cell r="AH666" t="str">
            <v>NULL</v>
          </cell>
          <cell r="AI666">
            <v>3</v>
          </cell>
          <cell r="AJ666" t="str">
            <v>NULL</v>
          </cell>
          <cell r="AK666">
            <v>9</v>
          </cell>
          <cell r="AL666">
            <v>9</v>
          </cell>
        </row>
        <row r="667">
          <cell r="A667">
            <v>121794</v>
          </cell>
          <cell r="B667">
            <v>9282002</v>
          </cell>
          <cell r="C667" t="str">
            <v>Blisworth Community Primary School</v>
          </cell>
          <cell r="D667" t="str">
            <v>East Midlands</v>
          </cell>
          <cell r="E667" t="str">
            <v>East Midlands</v>
          </cell>
          <cell r="F667" t="str">
            <v>Northamptonshire</v>
          </cell>
          <cell r="G667" t="str">
            <v>South Northamptonshire</v>
          </cell>
          <cell r="H667" t="str">
            <v>NN7 3DD</v>
          </cell>
          <cell r="I667" t="str">
            <v>Community School</v>
          </cell>
          <cell r="J667" t="str">
            <v>Primary</v>
          </cell>
          <cell r="K667" t="str">
            <v>Does not have a sixth form</v>
          </cell>
          <cell r="L667">
            <v>10005954</v>
          </cell>
          <cell r="M667">
            <v>42335</v>
          </cell>
          <cell r="N667">
            <v>42335</v>
          </cell>
          <cell r="O667" t="str">
            <v>Requires Improvement monitoring Visit 1</v>
          </cell>
          <cell r="P667" t="str">
            <v>Schools - S8</v>
          </cell>
          <cell r="Q667" t="str">
            <v>NULL</v>
          </cell>
          <cell r="R667" t="str">
            <v>NULL</v>
          </cell>
          <cell r="S667" t="str">
            <v>NULL</v>
          </cell>
          <cell r="T667" t="str">
            <v>NULL</v>
          </cell>
          <cell r="U667" t="str">
            <v>NULL</v>
          </cell>
          <cell r="V667" t="str">
            <v>NULL</v>
          </cell>
          <cell r="W667" t="str">
            <v>NULL</v>
          </cell>
          <cell r="X667" t="str">
            <v>NULL</v>
          </cell>
          <cell r="Y667" t="str">
            <v>NULL</v>
          </cell>
          <cell r="Z667" t="str">
            <v>NULL</v>
          </cell>
          <cell r="AB667">
            <v>207</v>
          </cell>
          <cell r="AD667">
            <v>3</v>
          </cell>
          <cell r="AE667" t="str">
            <v>NULL</v>
          </cell>
          <cell r="AF667">
            <v>3</v>
          </cell>
          <cell r="AG667">
            <v>3</v>
          </cell>
          <cell r="AH667" t="str">
            <v>NULL</v>
          </cell>
          <cell r="AI667">
            <v>3</v>
          </cell>
          <cell r="AJ667" t="str">
            <v>NULL</v>
          </cell>
          <cell r="AK667">
            <v>2</v>
          </cell>
          <cell r="AL667">
            <v>9</v>
          </cell>
        </row>
        <row r="668">
          <cell r="A668">
            <v>121800</v>
          </cell>
          <cell r="B668">
            <v>9282008</v>
          </cell>
          <cell r="C668" t="str">
            <v>Bugbrooke Community Primary School</v>
          </cell>
          <cell r="D668" t="str">
            <v>East Midlands</v>
          </cell>
          <cell r="E668" t="str">
            <v>East Midlands</v>
          </cell>
          <cell r="F668" t="str">
            <v>Northamptonshire</v>
          </cell>
          <cell r="G668" t="str">
            <v>Daventry</v>
          </cell>
          <cell r="H668" t="str">
            <v>NN7 3PA</v>
          </cell>
          <cell r="I668" t="str">
            <v>Community School</v>
          </cell>
          <cell r="J668" t="str">
            <v>Primary</v>
          </cell>
          <cell r="K668" t="str">
            <v>Does not have a sixth form</v>
          </cell>
          <cell r="L668">
            <v>10005630</v>
          </cell>
          <cell r="M668">
            <v>42290</v>
          </cell>
          <cell r="N668">
            <v>42290</v>
          </cell>
          <cell r="O668" t="str">
            <v>Maintained Academy and School Short inspection</v>
          </cell>
          <cell r="P668" t="str">
            <v>Schools - Short inspection</v>
          </cell>
          <cell r="Q668" t="str">
            <v>NULL</v>
          </cell>
          <cell r="R668" t="str">
            <v>NULL</v>
          </cell>
          <cell r="S668" t="str">
            <v>NULL</v>
          </cell>
          <cell r="T668" t="str">
            <v>NULL</v>
          </cell>
          <cell r="U668" t="str">
            <v>NULL</v>
          </cell>
          <cell r="V668" t="str">
            <v>NULL</v>
          </cell>
          <cell r="W668" t="str">
            <v>NULL</v>
          </cell>
          <cell r="X668" t="str">
            <v>Yes</v>
          </cell>
          <cell r="Y668" t="str">
            <v>NULL</v>
          </cell>
          <cell r="Z668" t="str">
            <v>NULL</v>
          </cell>
          <cell r="AB668">
            <v>275</v>
          </cell>
          <cell r="AD668">
            <v>2</v>
          </cell>
          <cell r="AE668" t="str">
            <v>NULL</v>
          </cell>
          <cell r="AF668">
            <v>2</v>
          </cell>
          <cell r="AG668">
            <v>2</v>
          </cell>
          <cell r="AH668" t="str">
            <v>NULL</v>
          </cell>
          <cell r="AI668">
            <v>1</v>
          </cell>
          <cell r="AJ668" t="str">
            <v>NULL</v>
          </cell>
          <cell r="AK668">
            <v>2</v>
          </cell>
          <cell r="AL668">
            <v>9</v>
          </cell>
        </row>
        <row r="669">
          <cell r="A669">
            <v>121805</v>
          </cell>
          <cell r="B669">
            <v>9282015</v>
          </cell>
          <cell r="C669" t="str">
            <v>Cogenhoe Primary School</v>
          </cell>
          <cell r="D669" t="str">
            <v>East Midlands</v>
          </cell>
          <cell r="E669" t="str">
            <v>East Midlands</v>
          </cell>
          <cell r="F669" t="str">
            <v>Northamptonshire</v>
          </cell>
          <cell r="G669" t="str">
            <v>South Northamptonshire</v>
          </cell>
          <cell r="H669" t="str">
            <v>NN7 1NB</v>
          </cell>
          <cell r="I669" t="str">
            <v>Community School</v>
          </cell>
          <cell r="J669" t="str">
            <v>Primary</v>
          </cell>
          <cell r="K669" t="str">
            <v>Does not have a sixth form</v>
          </cell>
          <cell r="L669">
            <v>10001190</v>
          </cell>
          <cell r="M669">
            <v>42292</v>
          </cell>
          <cell r="N669">
            <v>42292</v>
          </cell>
          <cell r="O669" t="str">
            <v>Maintained Academy and School Short inspection</v>
          </cell>
          <cell r="P669" t="str">
            <v>Schools - Short inspection</v>
          </cell>
          <cell r="Q669" t="str">
            <v>NULL</v>
          </cell>
          <cell r="R669" t="str">
            <v>NULL</v>
          </cell>
          <cell r="S669" t="str">
            <v>NULL</v>
          </cell>
          <cell r="T669" t="str">
            <v>NULL</v>
          </cell>
          <cell r="U669" t="str">
            <v>NULL</v>
          </cell>
          <cell r="V669" t="str">
            <v>NULL</v>
          </cell>
          <cell r="W669" t="str">
            <v>NULL</v>
          </cell>
          <cell r="X669" t="str">
            <v>Yes</v>
          </cell>
          <cell r="Y669" t="str">
            <v>NULL</v>
          </cell>
          <cell r="Z669" t="str">
            <v>NULL</v>
          </cell>
          <cell r="AB669">
            <v>197</v>
          </cell>
          <cell r="AD669">
            <v>2</v>
          </cell>
          <cell r="AE669" t="str">
            <v>NULL</v>
          </cell>
          <cell r="AF669">
            <v>2</v>
          </cell>
          <cell r="AG669">
            <v>2</v>
          </cell>
          <cell r="AH669" t="str">
            <v>NULL</v>
          </cell>
          <cell r="AI669">
            <v>2</v>
          </cell>
          <cell r="AJ669" t="str">
            <v>NULL</v>
          </cell>
          <cell r="AK669">
            <v>2</v>
          </cell>
          <cell r="AL669">
            <v>9</v>
          </cell>
        </row>
        <row r="670">
          <cell r="A670">
            <v>121820</v>
          </cell>
          <cell r="B670">
            <v>9282040</v>
          </cell>
          <cell r="C670" t="str">
            <v>Great Creaton Primary School</v>
          </cell>
          <cell r="D670" t="str">
            <v>East Midlands</v>
          </cell>
          <cell r="E670" t="str">
            <v>East Midlands</v>
          </cell>
          <cell r="F670" t="str">
            <v>Northamptonshire</v>
          </cell>
          <cell r="G670" t="str">
            <v>Daventry</v>
          </cell>
          <cell r="H670" t="str">
            <v>NN6 8NH</v>
          </cell>
          <cell r="I670" t="str">
            <v>Community School</v>
          </cell>
          <cell r="J670" t="str">
            <v>Primary</v>
          </cell>
          <cell r="K670" t="str">
            <v>Does not have a sixth form</v>
          </cell>
          <cell r="L670">
            <v>10001810</v>
          </cell>
          <cell r="M670">
            <v>42339</v>
          </cell>
          <cell r="N670">
            <v>42340</v>
          </cell>
          <cell r="O670" t="str">
            <v>Requires Improvement S5 Reinspection Visit 1</v>
          </cell>
          <cell r="P670" t="str">
            <v>Schools - S5</v>
          </cell>
          <cell r="Q670" t="str">
            <v>NULL</v>
          </cell>
          <cell r="R670">
            <v>3</v>
          </cell>
          <cell r="S670" t="str">
            <v>NULL</v>
          </cell>
          <cell r="T670">
            <v>3</v>
          </cell>
          <cell r="U670">
            <v>3</v>
          </cell>
          <cell r="V670">
            <v>2</v>
          </cell>
          <cell r="W670">
            <v>3</v>
          </cell>
          <cell r="X670" t="str">
            <v>Yes</v>
          </cell>
          <cell r="Y670">
            <v>3</v>
          </cell>
          <cell r="Z670" t="str">
            <v>NULL</v>
          </cell>
          <cell r="AB670">
            <v>53</v>
          </cell>
          <cell r="AD670">
            <v>3</v>
          </cell>
          <cell r="AE670" t="str">
            <v>NULL</v>
          </cell>
          <cell r="AF670">
            <v>3</v>
          </cell>
          <cell r="AG670">
            <v>3</v>
          </cell>
          <cell r="AH670" t="str">
            <v>NULL</v>
          </cell>
          <cell r="AI670">
            <v>3</v>
          </cell>
          <cell r="AJ670" t="str">
            <v>NULL</v>
          </cell>
          <cell r="AK670" t="str">
            <v>NULL</v>
          </cell>
          <cell r="AL670" t="str">
            <v>NULL</v>
          </cell>
        </row>
        <row r="671">
          <cell r="A671">
            <v>121821</v>
          </cell>
          <cell r="B671">
            <v>9282041</v>
          </cell>
          <cell r="C671" t="str">
            <v>Great Doddington Primary</v>
          </cell>
          <cell r="D671" t="str">
            <v>East Midlands</v>
          </cell>
          <cell r="E671" t="str">
            <v>East Midlands</v>
          </cell>
          <cell r="F671" t="str">
            <v>Northamptonshire</v>
          </cell>
          <cell r="G671" t="str">
            <v>Wellingborough</v>
          </cell>
          <cell r="H671" t="str">
            <v>NN29 7TR</v>
          </cell>
          <cell r="I671" t="str">
            <v>Community School</v>
          </cell>
          <cell r="J671" t="str">
            <v>Primary</v>
          </cell>
          <cell r="K671" t="str">
            <v>Does not have a sixth form</v>
          </cell>
          <cell r="L671">
            <v>10008292</v>
          </cell>
          <cell r="M671">
            <v>42297</v>
          </cell>
          <cell r="N671">
            <v>42298</v>
          </cell>
          <cell r="O671" t="str">
            <v>Maintained Academy and School Short inspection</v>
          </cell>
          <cell r="P671" t="str">
            <v>Schools - S5</v>
          </cell>
          <cell r="Q671" t="str">
            <v>NULL</v>
          </cell>
          <cell r="R671">
            <v>3</v>
          </cell>
          <cell r="S671" t="str">
            <v>NULL</v>
          </cell>
          <cell r="T671">
            <v>3</v>
          </cell>
          <cell r="U671">
            <v>3</v>
          </cell>
          <cell r="V671">
            <v>2</v>
          </cell>
          <cell r="W671">
            <v>2</v>
          </cell>
          <cell r="X671" t="str">
            <v>No</v>
          </cell>
          <cell r="Y671">
            <v>2</v>
          </cell>
          <cell r="Z671" t="str">
            <v>NULL</v>
          </cell>
          <cell r="AB671">
            <v>141</v>
          </cell>
          <cell r="AD671">
            <v>2</v>
          </cell>
          <cell r="AE671" t="str">
            <v>NULL</v>
          </cell>
          <cell r="AF671">
            <v>2</v>
          </cell>
          <cell r="AG671">
            <v>2</v>
          </cell>
          <cell r="AH671" t="str">
            <v>NULL</v>
          </cell>
          <cell r="AI671">
            <v>2</v>
          </cell>
          <cell r="AJ671" t="str">
            <v>NULL</v>
          </cell>
          <cell r="AK671">
            <v>2</v>
          </cell>
          <cell r="AL671">
            <v>9</v>
          </cell>
        </row>
        <row r="672">
          <cell r="A672">
            <v>121822</v>
          </cell>
          <cell r="B672">
            <v>9282042</v>
          </cell>
          <cell r="C672" t="str">
            <v>Greatworth Primary School</v>
          </cell>
          <cell r="D672" t="str">
            <v>East Midlands</v>
          </cell>
          <cell r="E672" t="str">
            <v>East Midlands</v>
          </cell>
          <cell r="F672" t="str">
            <v>Northamptonshire</v>
          </cell>
          <cell r="G672" t="str">
            <v>South Northamptonshire</v>
          </cell>
          <cell r="H672" t="str">
            <v>OX17 2DR</v>
          </cell>
          <cell r="I672" t="str">
            <v>Community School</v>
          </cell>
          <cell r="J672" t="str">
            <v>Primary</v>
          </cell>
          <cell r="K672" t="str">
            <v>Does not have a sixth form</v>
          </cell>
          <cell r="L672">
            <v>10005660</v>
          </cell>
          <cell r="M672">
            <v>42339</v>
          </cell>
          <cell r="N672">
            <v>42340</v>
          </cell>
          <cell r="O672" t="str">
            <v>Maintained Academy and School Short inspection</v>
          </cell>
          <cell r="P672" t="str">
            <v>Schools - S5</v>
          </cell>
          <cell r="Q672" t="str">
            <v>NULL</v>
          </cell>
          <cell r="R672">
            <v>3</v>
          </cell>
          <cell r="S672" t="str">
            <v>NULL</v>
          </cell>
          <cell r="T672">
            <v>3</v>
          </cell>
          <cell r="U672">
            <v>3</v>
          </cell>
          <cell r="V672">
            <v>3</v>
          </cell>
          <cell r="W672">
            <v>3</v>
          </cell>
          <cell r="X672" t="str">
            <v>Yes</v>
          </cell>
          <cell r="Y672">
            <v>2</v>
          </cell>
          <cell r="Z672" t="str">
            <v>NULL</v>
          </cell>
          <cell r="AB672">
            <v>69</v>
          </cell>
          <cell r="AD672">
            <v>2</v>
          </cell>
          <cell r="AE672" t="str">
            <v>NULL</v>
          </cell>
          <cell r="AF672">
            <v>2</v>
          </cell>
          <cell r="AG672">
            <v>2</v>
          </cell>
          <cell r="AH672" t="str">
            <v>NULL</v>
          </cell>
          <cell r="AI672">
            <v>2</v>
          </cell>
          <cell r="AJ672" t="str">
            <v>NULL</v>
          </cell>
          <cell r="AK672">
            <v>8</v>
          </cell>
          <cell r="AL672" t="str">
            <v>NULL</v>
          </cell>
        </row>
        <row r="673">
          <cell r="A673">
            <v>121903</v>
          </cell>
          <cell r="B673">
            <v>9282146</v>
          </cell>
          <cell r="C673" t="str">
            <v>Danesholme Infant School</v>
          </cell>
          <cell r="D673" t="str">
            <v>East Midlands</v>
          </cell>
          <cell r="E673" t="str">
            <v>East Midlands</v>
          </cell>
          <cell r="F673" t="str">
            <v>Northamptonshire</v>
          </cell>
          <cell r="G673" t="str">
            <v>Corby</v>
          </cell>
          <cell r="H673" t="str">
            <v>NN18 9DT</v>
          </cell>
          <cell r="I673" t="str">
            <v>Community School</v>
          </cell>
          <cell r="J673" t="str">
            <v>Primary</v>
          </cell>
          <cell r="K673" t="str">
            <v>Does not have a sixth form</v>
          </cell>
          <cell r="L673">
            <v>10001812</v>
          </cell>
          <cell r="M673">
            <v>42285</v>
          </cell>
          <cell r="N673">
            <v>42286</v>
          </cell>
          <cell r="O673" t="str">
            <v>Requires Improvement S5 Reinspection Visit 1</v>
          </cell>
          <cell r="P673" t="str">
            <v>Schools - S5</v>
          </cell>
          <cell r="Q673" t="str">
            <v>NULL</v>
          </cell>
          <cell r="R673">
            <v>4</v>
          </cell>
          <cell r="S673" t="str">
            <v>SM</v>
          </cell>
          <cell r="T673">
            <v>4</v>
          </cell>
          <cell r="U673">
            <v>4</v>
          </cell>
          <cell r="V673">
            <v>4</v>
          </cell>
          <cell r="W673">
            <v>4</v>
          </cell>
          <cell r="X673" t="str">
            <v>Yes</v>
          </cell>
          <cell r="Y673">
            <v>4</v>
          </cell>
          <cell r="Z673" t="str">
            <v>NULL</v>
          </cell>
          <cell r="AB673">
            <v>309</v>
          </cell>
          <cell r="AD673">
            <v>3</v>
          </cell>
          <cell r="AE673" t="str">
            <v>NULL</v>
          </cell>
          <cell r="AF673">
            <v>3</v>
          </cell>
          <cell r="AG673">
            <v>3</v>
          </cell>
          <cell r="AH673" t="str">
            <v>NULL</v>
          </cell>
          <cell r="AI673">
            <v>3</v>
          </cell>
          <cell r="AJ673" t="str">
            <v>NULL</v>
          </cell>
          <cell r="AK673" t="str">
            <v>NULL</v>
          </cell>
          <cell r="AL673" t="str">
            <v>NULL</v>
          </cell>
        </row>
        <row r="674">
          <cell r="A674">
            <v>121912</v>
          </cell>
          <cell r="B674">
            <v>9282160</v>
          </cell>
          <cell r="C674" t="str">
            <v>Earl Spencer Primary School</v>
          </cell>
          <cell r="D674" t="str">
            <v>East Midlands</v>
          </cell>
          <cell r="E674" t="str">
            <v>East Midlands</v>
          </cell>
          <cell r="F674" t="str">
            <v>Northamptonshire</v>
          </cell>
          <cell r="G674" t="str">
            <v>Northampton South</v>
          </cell>
          <cell r="H674" t="str">
            <v>NN5 7DE</v>
          </cell>
          <cell r="I674" t="str">
            <v>Community School</v>
          </cell>
          <cell r="J674" t="str">
            <v>Primary</v>
          </cell>
          <cell r="K674" t="str">
            <v>Does not have a sixth form</v>
          </cell>
          <cell r="L674">
            <v>10001813</v>
          </cell>
          <cell r="M674">
            <v>42325</v>
          </cell>
          <cell r="N674">
            <v>42326</v>
          </cell>
          <cell r="O674" t="str">
            <v>Requires Improvement S5 Reinspection Visit 1</v>
          </cell>
          <cell r="P674" t="str">
            <v>Schools - S5</v>
          </cell>
          <cell r="Q674" t="str">
            <v>NULL</v>
          </cell>
          <cell r="R674">
            <v>2</v>
          </cell>
          <cell r="S674" t="str">
            <v>NULL</v>
          </cell>
          <cell r="T674">
            <v>2</v>
          </cell>
          <cell r="U674">
            <v>2</v>
          </cell>
          <cell r="V674">
            <v>1</v>
          </cell>
          <cell r="W674">
            <v>1</v>
          </cell>
          <cell r="X674" t="str">
            <v>Yes</v>
          </cell>
          <cell r="Y674">
            <v>1</v>
          </cell>
          <cell r="Z674" t="str">
            <v>NULL</v>
          </cell>
          <cell r="AB674">
            <v>295</v>
          </cell>
          <cell r="AD674">
            <v>3</v>
          </cell>
          <cell r="AE674" t="str">
            <v>NULL</v>
          </cell>
          <cell r="AF674">
            <v>3</v>
          </cell>
          <cell r="AG674">
            <v>3</v>
          </cell>
          <cell r="AH674" t="str">
            <v>NULL</v>
          </cell>
          <cell r="AI674">
            <v>3</v>
          </cell>
          <cell r="AJ674" t="str">
            <v>NULL</v>
          </cell>
          <cell r="AK674" t="str">
            <v>NULL</v>
          </cell>
          <cell r="AL674" t="str">
            <v>NULL</v>
          </cell>
        </row>
        <row r="675">
          <cell r="A675">
            <v>121927</v>
          </cell>
          <cell r="B675">
            <v>9282184</v>
          </cell>
          <cell r="C675" t="str">
            <v>Hopping Hill Primary School</v>
          </cell>
          <cell r="D675" t="str">
            <v>East Midlands</v>
          </cell>
          <cell r="E675" t="str">
            <v>East Midlands</v>
          </cell>
          <cell r="F675" t="str">
            <v>Northamptonshire</v>
          </cell>
          <cell r="G675" t="str">
            <v>Northampton South</v>
          </cell>
          <cell r="H675" t="str">
            <v>NN5 6DT</v>
          </cell>
          <cell r="I675" t="str">
            <v>Community School</v>
          </cell>
          <cell r="J675" t="str">
            <v>Primary</v>
          </cell>
          <cell r="K675" t="str">
            <v>Does not have a sixth form</v>
          </cell>
          <cell r="L675">
            <v>10003616</v>
          </cell>
          <cell r="M675">
            <v>42290</v>
          </cell>
          <cell r="N675">
            <v>42291</v>
          </cell>
          <cell r="O675" t="str">
            <v>Maintained Academy and School Short inspection</v>
          </cell>
          <cell r="P675" t="str">
            <v>Schools - S5</v>
          </cell>
          <cell r="Q675" t="str">
            <v>NULL</v>
          </cell>
          <cell r="R675">
            <v>2</v>
          </cell>
          <cell r="S675" t="str">
            <v>NULL</v>
          </cell>
          <cell r="T675">
            <v>2</v>
          </cell>
          <cell r="U675">
            <v>2</v>
          </cell>
          <cell r="V675">
            <v>1</v>
          </cell>
          <cell r="W675">
            <v>2</v>
          </cell>
          <cell r="X675" t="str">
            <v>Yes</v>
          </cell>
          <cell r="Y675">
            <v>1</v>
          </cell>
          <cell r="Z675" t="str">
            <v>NULL</v>
          </cell>
          <cell r="AB675">
            <v>475</v>
          </cell>
          <cell r="AD675">
            <v>2</v>
          </cell>
          <cell r="AE675" t="str">
            <v>NULL</v>
          </cell>
          <cell r="AF675">
            <v>2</v>
          </cell>
          <cell r="AG675">
            <v>2</v>
          </cell>
          <cell r="AH675" t="str">
            <v>NULL</v>
          </cell>
          <cell r="AI675">
            <v>2</v>
          </cell>
          <cell r="AJ675" t="str">
            <v>NULL</v>
          </cell>
          <cell r="AK675">
            <v>2</v>
          </cell>
          <cell r="AL675">
            <v>9</v>
          </cell>
        </row>
        <row r="676">
          <cell r="A676">
            <v>121945</v>
          </cell>
          <cell r="B676">
            <v>9282210</v>
          </cell>
          <cell r="C676" t="str">
            <v>Duston Eldean Primary School</v>
          </cell>
          <cell r="D676" t="str">
            <v>East Midlands</v>
          </cell>
          <cell r="E676" t="str">
            <v>East Midlands</v>
          </cell>
          <cell r="F676" t="str">
            <v>Northamptonshire</v>
          </cell>
          <cell r="G676" t="str">
            <v>Northampton South</v>
          </cell>
          <cell r="H676" t="str">
            <v>NN5 6PP</v>
          </cell>
          <cell r="I676" t="str">
            <v>Community School</v>
          </cell>
          <cell r="J676" t="str">
            <v>Primary</v>
          </cell>
          <cell r="K676" t="str">
            <v>Does not have a sixth form</v>
          </cell>
          <cell r="L676">
            <v>10005634</v>
          </cell>
          <cell r="M676">
            <v>42353</v>
          </cell>
          <cell r="N676">
            <v>42353</v>
          </cell>
          <cell r="O676" t="str">
            <v>Maintained Academy and School Short inspection</v>
          </cell>
          <cell r="P676" t="str">
            <v>Schools - Short inspection</v>
          </cell>
          <cell r="Q676" t="str">
            <v>NULL</v>
          </cell>
          <cell r="R676" t="str">
            <v>NULL</v>
          </cell>
          <cell r="S676" t="str">
            <v>NULL</v>
          </cell>
          <cell r="T676" t="str">
            <v>NULL</v>
          </cell>
          <cell r="U676" t="str">
            <v>NULL</v>
          </cell>
          <cell r="V676" t="str">
            <v>NULL</v>
          </cell>
          <cell r="W676" t="str">
            <v>NULL</v>
          </cell>
          <cell r="X676" t="str">
            <v>Yes</v>
          </cell>
          <cell r="Y676" t="str">
            <v>NULL</v>
          </cell>
          <cell r="Z676" t="str">
            <v>NULL</v>
          </cell>
          <cell r="AB676">
            <v>428</v>
          </cell>
          <cell r="AD676">
            <v>2</v>
          </cell>
          <cell r="AE676" t="str">
            <v>NULL</v>
          </cell>
          <cell r="AF676">
            <v>2</v>
          </cell>
          <cell r="AG676">
            <v>2</v>
          </cell>
          <cell r="AH676" t="str">
            <v>NULL</v>
          </cell>
          <cell r="AI676">
            <v>1</v>
          </cell>
          <cell r="AJ676" t="str">
            <v>NULL</v>
          </cell>
          <cell r="AK676">
            <v>2</v>
          </cell>
          <cell r="AL676">
            <v>9</v>
          </cell>
        </row>
        <row r="677">
          <cell r="A677">
            <v>121976</v>
          </cell>
          <cell r="B677">
            <v>9283034</v>
          </cell>
          <cell r="C677" t="str">
            <v>Harpole Primary School</v>
          </cell>
          <cell r="D677" t="str">
            <v>East Midlands</v>
          </cell>
          <cell r="E677" t="str">
            <v>East Midlands</v>
          </cell>
          <cell r="F677" t="str">
            <v>Northamptonshire</v>
          </cell>
          <cell r="G677" t="str">
            <v>Daventry</v>
          </cell>
          <cell r="H677" t="str">
            <v>NN7 4DP</v>
          </cell>
          <cell r="I677" t="str">
            <v>Voluntary Controlled School</v>
          </cell>
          <cell r="J677" t="str">
            <v>Primary</v>
          </cell>
          <cell r="K677" t="str">
            <v>Does not have a sixth form</v>
          </cell>
          <cell r="L677">
            <v>10003705</v>
          </cell>
          <cell r="M677">
            <v>42297</v>
          </cell>
          <cell r="N677">
            <v>42297</v>
          </cell>
          <cell r="O677" t="str">
            <v>Maintained Academy and School Short inspection</v>
          </cell>
          <cell r="P677" t="str">
            <v>Schools - Short inspection</v>
          </cell>
          <cell r="Q677" t="str">
            <v>NULL</v>
          </cell>
          <cell r="R677" t="str">
            <v>NULL</v>
          </cell>
          <cell r="S677" t="str">
            <v>NULL</v>
          </cell>
          <cell r="T677" t="str">
            <v>NULL</v>
          </cell>
          <cell r="U677" t="str">
            <v>NULL</v>
          </cell>
          <cell r="V677" t="str">
            <v>NULL</v>
          </cell>
          <cell r="W677" t="str">
            <v>NULL</v>
          </cell>
          <cell r="X677" t="str">
            <v>Yes</v>
          </cell>
          <cell r="Y677" t="str">
            <v>NULL</v>
          </cell>
          <cell r="Z677" t="str">
            <v>NULL</v>
          </cell>
          <cell r="AB677">
            <v>202</v>
          </cell>
          <cell r="AD677">
            <v>2</v>
          </cell>
          <cell r="AE677" t="str">
            <v>NULL</v>
          </cell>
          <cell r="AF677">
            <v>2</v>
          </cell>
          <cell r="AG677">
            <v>2</v>
          </cell>
          <cell r="AH677" t="str">
            <v>NULL</v>
          </cell>
          <cell r="AI677">
            <v>2</v>
          </cell>
          <cell r="AJ677" t="str">
            <v>NULL</v>
          </cell>
          <cell r="AK677">
            <v>3</v>
          </cell>
          <cell r="AL677">
            <v>9</v>
          </cell>
        </row>
        <row r="678">
          <cell r="A678">
            <v>122005</v>
          </cell>
          <cell r="B678">
            <v>9283084</v>
          </cell>
          <cell r="C678" t="str">
            <v>Woodford Church of England Primary School</v>
          </cell>
          <cell r="D678" t="str">
            <v>East Midlands</v>
          </cell>
          <cell r="E678" t="str">
            <v>East Midlands</v>
          </cell>
          <cell r="F678" t="str">
            <v>Northamptonshire</v>
          </cell>
          <cell r="G678" t="str">
            <v>Corby</v>
          </cell>
          <cell r="H678" t="str">
            <v>NN14 4HF</v>
          </cell>
          <cell r="I678" t="str">
            <v>Voluntary Controlled School</v>
          </cell>
          <cell r="J678" t="str">
            <v>Primary</v>
          </cell>
          <cell r="K678" t="str">
            <v>Does not have a sixth form</v>
          </cell>
          <cell r="L678">
            <v>10007085</v>
          </cell>
          <cell r="M678">
            <v>42334</v>
          </cell>
          <cell r="N678">
            <v>42334</v>
          </cell>
          <cell r="O678" t="str">
            <v>Schools with Serious Weaknesses Visit 2</v>
          </cell>
          <cell r="P678" t="str">
            <v>Schools - S8</v>
          </cell>
          <cell r="Q678" t="str">
            <v>NULL</v>
          </cell>
          <cell r="R678" t="str">
            <v>NULL</v>
          </cell>
          <cell r="S678" t="str">
            <v>NULL</v>
          </cell>
          <cell r="T678" t="str">
            <v>NULL</v>
          </cell>
          <cell r="U678" t="str">
            <v>NULL</v>
          </cell>
          <cell r="V678" t="str">
            <v>NULL</v>
          </cell>
          <cell r="W678" t="str">
            <v>NULL</v>
          </cell>
          <cell r="X678" t="str">
            <v>NULL</v>
          </cell>
          <cell r="Y678" t="str">
            <v>NULL</v>
          </cell>
          <cell r="Z678" t="str">
            <v>NULL</v>
          </cell>
          <cell r="AB678">
            <v>80</v>
          </cell>
          <cell r="AD678">
            <v>4</v>
          </cell>
          <cell r="AE678" t="str">
            <v>NULL</v>
          </cell>
          <cell r="AF678">
            <v>4</v>
          </cell>
          <cell r="AG678">
            <v>4</v>
          </cell>
          <cell r="AH678" t="str">
            <v>NULL</v>
          </cell>
          <cell r="AI678">
            <v>3</v>
          </cell>
          <cell r="AJ678" t="str">
            <v>NULL</v>
          </cell>
          <cell r="AK678">
            <v>3</v>
          </cell>
          <cell r="AL678">
            <v>9</v>
          </cell>
        </row>
        <row r="679">
          <cell r="A679">
            <v>122039</v>
          </cell>
          <cell r="B679">
            <v>9283355</v>
          </cell>
          <cell r="C679" t="str">
            <v>The Good Shepherd Catholic Primary School</v>
          </cell>
          <cell r="D679" t="str">
            <v>East Midlands</v>
          </cell>
          <cell r="E679" t="str">
            <v>East Midlands</v>
          </cell>
          <cell r="F679" t="str">
            <v>Northamptonshire</v>
          </cell>
          <cell r="G679" t="str">
            <v>Northampton North</v>
          </cell>
          <cell r="H679" t="str">
            <v>NN2 7BH</v>
          </cell>
          <cell r="I679" t="str">
            <v>Voluntary Aided School</v>
          </cell>
          <cell r="J679" t="str">
            <v>Primary</v>
          </cell>
          <cell r="K679" t="str">
            <v>Does not have a sixth form</v>
          </cell>
          <cell r="L679">
            <v>10004252</v>
          </cell>
          <cell r="M679">
            <v>42290</v>
          </cell>
          <cell r="N679">
            <v>42291</v>
          </cell>
          <cell r="O679" t="str">
            <v>Schools into Special Measures Visit 4</v>
          </cell>
          <cell r="P679" t="str">
            <v>Schools - S5</v>
          </cell>
          <cell r="Q679" t="str">
            <v>NULL</v>
          </cell>
          <cell r="R679">
            <v>3</v>
          </cell>
          <cell r="S679" t="str">
            <v>NULL</v>
          </cell>
          <cell r="T679">
            <v>3</v>
          </cell>
          <cell r="U679">
            <v>3</v>
          </cell>
          <cell r="V679">
            <v>3</v>
          </cell>
          <cell r="W679">
            <v>3</v>
          </cell>
          <cell r="X679" t="str">
            <v>Yes</v>
          </cell>
          <cell r="Y679">
            <v>3</v>
          </cell>
          <cell r="Z679" t="str">
            <v>NULL</v>
          </cell>
          <cell r="AB679">
            <v>384</v>
          </cell>
          <cell r="AD679">
            <v>4</v>
          </cell>
          <cell r="AE679" t="str">
            <v>NULL</v>
          </cell>
          <cell r="AF679">
            <v>4</v>
          </cell>
          <cell r="AG679">
            <v>4</v>
          </cell>
          <cell r="AH679" t="str">
            <v>NULL</v>
          </cell>
          <cell r="AI679">
            <v>4</v>
          </cell>
          <cell r="AJ679" t="str">
            <v>NULL</v>
          </cell>
          <cell r="AK679" t="str">
            <v>NULL</v>
          </cell>
          <cell r="AL679" t="str">
            <v>NULL</v>
          </cell>
        </row>
        <row r="680">
          <cell r="A680">
            <v>122170</v>
          </cell>
          <cell r="B680">
            <v>9292002</v>
          </cell>
          <cell r="C680" t="str">
            <v>Acomb First School</v>
          </cell>
          <cell r="D680" t="str">
            <v>North East</v>
          </cell>
          <cell r="E680" t="str">
            <v>North East, Yorkshire &amp; Humber</v>
          </cell>
          <cell r="F680" t="str">
            <v>Northumberland</v>
          </cell>
          <cell r="G680" t="str">
            <v>Hexham</v>
          </cell>
          <cell r="H680" t="str">
            <v>NE46 4PL</v>
          </cell>
          <cell r="I680" t="str">
            <v>Community School</v>
          </cell>
          <cell r="J680" t="str">
            <v>Primary</v>
          </cell>
          <cell r="K680" t="str">
            <v>Does not have a sixth form</v>
          </cell>
          <cell r="L680">
            <v>10000741</v>
          </cell>
          <cell r="M680">
            <v>42332</v>
          </cell>
          <cell r="N680">
            <v>42333</v>
          </cell>
          <cell r="O680" t="str">
            <v>Maintained Academy and School Short inspection</v>
          </cell>
          <cell r="P680" t="str">
            <v>Schools - S5</v>
          </cell>
          <cell r="Q680" t="str">
            <v>NULL</v>
          </cell>
          <cell r="R680">
            <v>3</v>
          </cell>
          <cell r="S680" t="str">
            <v>NULL</v>
          </cell>
          <cell r="T680">
            <v>3</v>
          </cell>
          <cell r="U680">
            <v>3</v>
          </cell>
          <cell r="V680">
            <v>3</v>
          </cell>
          <cell r="W680">
            <v>3</v>
          </cell>
          <cell r="X680" t="str">
            <v>Yes</v>
          </cell>
          <cell r="Y680">
            <v>3</v>
          </cell>
          <cell r="Z680" t="str">
            <v>NULL</v>
          </cell>
          <cell r="AB680">
            <v>57</v>
          </cell>
          <cell r="AD680">
            <v>2</v>
          </cell>
          <cell r="AE680" t="str">
            <v>NULL</v>
          </cell>
          <cell r="AF680">
            <v>2</v>
          </cell>
          <cell r="AG680">
            <v>2</v>
          </cell>
          <cell r="AH680" t="str">
            <v>NULL</v>
          </cell>
          <cell r="AI680">
            <v>2</v>
          </cell>
          <cell r="AJ680" t="str">
            <v>NULL</v>
          </cell>
          <cell r="AK680">
            <v>8</v>
          </cell>
          <cell r="AL680" t="str">
            <v>NULL</v>
          </cell>
        </row>
        <row r="681">
          <cell r="A681">
            <v>122229</v>
          </cell>
          <cell r="B681">
            <v>9295201</v>
          </cell>
          <cell r="C681" t="str">
            <v>Thropton Village First School</v>
          </cell>
          <cell r="D681" t="str">
            <v>North East</v>
          </cell>
          <cell r="E681" t="str">
            <v>North East, Yorkshire &amp; Humber</v>
          </cell>
          <cell r="F681" t="str">
            <v>Northumberland</v>
          </cell>
          <cell r="G681" t="str">
            <v>Berwick-upon-Tweed</v>
          </cell>
          <cell r="H681" t="str">
            <v>NE65 7JD</v>
          </cell>
          <cell r="I681" t="str">
            <v>Foundation School</v>
          </cell>
          <cell r="J681" t="str">
            <v>Primary</v>
          </cell>
          <cell r="K681" t="str">
            <v>Does not have a sixth form</v>
          </cell>
          <cell r="L681">
            <v>10003815</v>
          </cell>
          <cell r="M681">
            <v>42346</v>
          </cell>
          <cell r="N681">
            <v>42347</v>
          </cell>
          <cell r="O681" t="str">
            <v>Maintained Academy and School Short inspection</v>
          </cell>
          <cell r="P681" t="str">
            <v>Schools - S5</v>
          </cell>
          <cell r="Q681" t="str">
            <v>NULL</v>
          </cell>
          <cell r="R681">
            <v>3</v>
          </cell>
          <cell r="S681" t="str">
            <v>NULL</v>
          </cell>
          <cell r="T681">
            <v>3</v>
          </cell>
          <cell r="U681">
            <v>3</v>
          </cell>
          <cell r="V681">
            <v>3</v>
          </cell>
          <cell r="W681">
            <v>3</v>
          </cell>
          <cell r="X681" t="str">
            <v>Yes</v>
          </cell>
          <cell r="Y681">
            <v>3</v>
          </cell>
          <cell r="Z681" t="str">
            <v>NULL</v>
          </cell>
          <cell r="AB681">
            <v>60</v>
          </cell>
          <cell r="AD681">
            <v>2</v>
          </cell>
          <cell r="AE681" t="str">
            <v>NULL</v>
          </cell>
          <cell r="AF681">
            <v>2</v>
          </cell>
          <cell r="AG681">
            <v>2</v>
          </cell>
          <cell r="AH681" t="str">
            <v>NULL</v>
          </cell>
          <cell r="AI681">
            <v>2</v>
          </cell>
          <cell r="AJ681" t="str">
            <v>NULL</v>
          </cell>
          <cell r="AK681">
            <v>2</v>
          </cell>
          <cell r="AL681">
            <v>9</v>
          </cell>
        </row>
        <row r="682">
          <cell r="A682">
            <v>122230</v>
          </cell>
          <cell r="B682">
            <v>9292243</v>
          </cell>
          <cell r="C682" t="str">
            <v>Adderlane First School</v>
          </cell>
          <cell r="D682" t="str">
            <v>North East</v>
          </cell>
          <cell r="E682" t="str">
            <v>North East, Yorkshire &amp; Humber</v>
          </cell>
          <cell r="F682" t="str">
            <v>Northumberland</v>
          </cell>
          <cell r="G682" t="str">
            <v>Hexham</v>
          </cell>
          <cell r="H682" t="str">
            <v>NE42 5HX</v>
          </cell>
          <cell r="I682" t="str">
            <v>Community School</v>
          </cell>
          <cell r="J682" t="str">
            <v>Primary</v>
          </cell>
          <cell r="K682" t="str">
            <v>Does not have a sixth form</v>
          </cell>
          <cell r="L682">
            <v>10006891</v>
          </cell>
          <cell r="M682">
            <v>42332</v>
          </cell>
          <cell r="N682">
            <v>42333</v>
          </cell>
          <cell r="O682" t="str">
            <v>Schools into Special Measures Visit 1</v>
          </cell>
          <cell r="P682" t="str">
            <v>Schools - S8</v>
          </cell>
          <cell r="Q682" t="str">
            <v>NULL</v>
          </cell>
          <cell r="R682" t="str">
            <v>NULL</v>
          </cell>
          <cell r="S682" t="str">
            <v>NULL</v>
          </cell>
          <cell r="T682" t="str">
            <v>NULL</v>
          </cell>
          <cell r="U682" t="str">
            <v>NULL</v>
          </cell>
          <cell r="V682" t="str">
            <v>NULL</v>
          </cell>
          <cell r="W682" t="str">
            <v>NULL</v>
          </cell>
          <cell r="X682" t="str">
            <v>NULL</v>
          </cell>
          <cell r="Y682" t="str">
            <v>NULL</v>
          </cell>
          <cell r="Z682" t="str">
            <v>NULL</v>
          </cell>
          <cell r="AB682">
            <v>116</v>
          </cell>
          <cell r="AD682">
            <v>4</v>
          </cell>
          <cell r="AE682" t="str">
            <v>NULL</v>
          </cell>
          <cell r="AF682">
            <v>4</v>
          </cell>
          <cell r="AG682">
            <v>4</v>
          </cell>
          <cell r="AH682" t="str">
            <v>NULL</v>
          </cell>
          <cell r="AI682">
            <v>4</v>
          </cell>
          <cell r="AJ682" t="str">
            <v>NULL</v>
          </cell>
          <cell r="AK682">
            <v>3</v>
          </cell>
          <cell r="AL682">
            <v>9</v>
          </cell>
        </row>
        <row r="683">
          <cell r="A683">
            <v>122235</v>
          </cell>
          <cell r="B683">
            <v>9292270</v>
          </cell>
          <cell r="C683" t="str">
            <v>Whittonstall First School</v>
          </cell>
          <cell r="D683" t="str">
            <v>North East</v>
          </cell>
          <cell r="E683" t="str">
            <v>North East, Yorkshire &amp; Humber</v>
          </cell>
          <cell r="F683" t="str">
            <v>Northumberland</v>
          </cell>
          <cell r="G683" t="str">
            <v>Hexham</v>
          </cell>
          <cell r="H683" t="str">
            <v>DH8 9JN</v>
          </cell>
          <cell r="I683" t="str">
            <v>Community School</v>
          </cell>
          <cell r="J683" t="str">
            <v>Primary</v>
          </cell>
          <cell r="K683" t="str">
            <v>Does not have a sixth form</v>
          </cell>
          <cell r="L683">
            <v>10003429</v>
          </cell>
          <cell r="M683">
            <v>42290</v>
          </cell>
          <cell r="N683">
            <v>42290</v>
          </cell>
          <cell r="O683" t="str">
            <v>Maintained Academy and School Short inspection</v>
          </cell>
          <cell r="P683" t="str">
            <v>Schools - Short inspection</v>
          </cell>
          <cell r="Q683" t="str">
            <v>NULL</v>
          </cell>
          <cell r="R683" t="str">
            <v>NULL</v>
          </cell>
          <cell r="S683" t="str">
            <v>NULL</v>
          </cell>
          <cell r="T683" t="str">
            <v>NULL</v>
          </cell>
          <cell r="U683" t="str">
            <v>NULL</v>
          </cell>
          <cell r="V683" t="str">
            <v>NULL</v>
          </cell>
          <cell r="W683" t="str">
            <v>NULL</v>
          </cell>
          <cell r="X683" t="str">
            <v>Yes</v>
          </cell>
          <cell r="Y683" t="str">
            <v>NULL</v>
          </cell>
          <cell r="Z683" t="str">
            <v>NULL</v>
          </cell>
          <cell r="AB683">
            <v>71</v>
          </cell>
          <cell r="AD683">
            <v>2</v>
          </cell>
          <cell r="AE683" t="str">
            <v>NULL</v>
          </cell>
          <cell r="AF683">
            <v>2</v>
          </cell>
          <cell r="AG683">
            <v>2</v>
          </cell>
          <cell r="AH683" t="str">
            <v>NULL</v>
          </cell>
          <cell r="AI683">
            <v>2</v>
          </cell>
          <cell r="AJ683" t="str">
            <v>NULL</v>
          </cell>
          <cell r="AK683">
            <v>8</v>
          </cell>
          <cell r="AL683" t="str">
            <v>NULL</v>
          </cell>
        </row>
        <row r="684">
          <cell r="A684">
            <v>122243</v>
          </cell>
          <cell r="B684">
            <v>9292323</v>
          </cell>
          <cell r="C684" t="str">
            <v>Mowbray Primary School</v>
          </cell>
          <cell r="D684" t="str">
            <v>North East</v>
          </cell>
          <cell r="E684" t="str">
            <v>North East, Yorkshire &amp; Humber</v>
          </cell>
          <cell r="F684" t="str">
            <v>Northumberland</v>
          </cell>
          <cell r="G684" t="str">
            <v>Wansbeck</v>
          </cell>
          <cell r="H684" t="str">
            <v>NE62 5HQ</v>
          </cell>
          <cell r="I684" t="str">
            <v>Community School</v>
          </cell>
          <cell r="J684" t="str">
            <v>Primary</v>
          </cell>
          <cell r="K684" t="str">
            <v>Does not have a sixth form</v>
          </cell>
          <cell r="L684">
            <v>10002055</v>
          </cell>
          <cell r="M684">
            <v>42332</v>
          </cell>
          <cell r="N684">
            <v>42333</v>
          </cell>
          <cell r="O684" t="str">
            <v>Requires Improvement S5 Reinspection Visit 1</v>
          </cell>
          <cell r="P684" t="str">
            <v>Schools - S5</v>
          </cell>
          <cell r="Q684" t="str">
            <v>NULL</v>
          </cell>
          <cell r="R684">
            <v>2</v>
          </cell>
          <cell r="S684" t="str">
            <v>NULL</v>
          </cell>
          <cell r="T684">
            <v>2</v>
          </cell>
          <cell r="U684">
            <v>2</v>
          </cell>
          <cell r="V684">
            <v>2</v>
          </cell>
          <cell r="W684">
            <v>2</v>
          </cell>
          <cell r="X684" t="str">
            <v>Yes</v>
          </cell>
          <cell r="Y684">
            <v>2</v>
          </cell>
          <cell r="Z684" t="str">
            <v>NULL</v>
          </cell>
          <cell r="AB684">
            <v>322</v>
          </cell>
          <cell r="AD684">
            <v>3</v>
          </cell>
          <cell r="AE684" t="str">
            <v>NULL</v>
          </cell>
          <cell r="AF684">
            <v>3</v>
          </cell>
          <cell r="AG684">
            <v>3</v>
          </cell>
          <cell r="AH684" t="str">
            <v>NULL</v>
          </cell>
          <cell r="AI684">
            <v>3</v>
          </cell>
          <cell r="AJ684" t="str">
            <v>NULL</v>
          </cell>
          <cell r="AK684" t="str">
            <v>NULL</v>
          </cell>
          <cell r="AL684" t="str">
            <v>NULL</v>
          </cell>
        </row>
        <row r="685">
          <cell r="A685">
            <v>122268</v>
          </cell>
          <cell r="B685">
            <v>9292529</v>
          </cell>
          <cell r="C685" t="str">
            <v>Hareside Primary School</v>
          </cell>
          <cell r="D685" t="str">
            <v>North East</v>
          </cell>
          <cell r="E685" t="str">
            <v>North East, Yorkshire &amp; Humber</v>
          </cell>
          <cell r="F685" t="str">
            <v>Northumberland</v>
          </cell>
          <cell r="G685" t="str">
            <v>Blyth Valley</v>
          </cell>
          <cell r="H685" t="str">
            <v>NE23 6BL</v>
          </cell>
          <cell r="I685" t="str">
            <v>Community School</v>
          </cell>
          <cell r="J685" t="str">
            <v>Primary</v>
          </cell>
          <cell r="K685" t="str">
            <v>Does not have a sixth form</v>
          </cell>
          <cell r="L685">
            <v>10000557</v>
          </cell>
          <cell r="M685">
            <v>42325</v>
          </cell>
          <cell r="N685">
            <v>42326</v>
          </cell>
          <cell r="O685" t="str">
            <v>Maintained Academy and School Short inspection</v>
          </cell>
          <cell r="P685" t="str">
            <v>Schools - S5</v>
          </cell>
          <cell r="Q685" t="str">
            <v>NULL</v>
          </cell>
          <cell r="R685">
            <v>3</v>
          </cell>
          <cell r="S685" t="str">
            <v>NULL</v>
          </cell>
          <cell r="T685">
            <v>3</v>
          </cell>
          <cell r="U685">
            <v>3</v>
          </cell>
          <cell r="V685">
            <v>2</v>
          </cell>
          <cell r="W685">
            <v>3</v>
          </cell>
          <cell r="X685" t="str">
            <v>Yes</v>
          </cell>
          <cell r="Y685">
            <v>3</v>
          </cell>
          <cell r="Z685" t="str">
            <v>NULL</v>
          </cell>
          <cell r="AB685">
            <v>497</v>
          </cell>
          <cell r="AD685">
            <v>2</v>
          </cell>
          <cell r="AE685" t="str">
            <v>NULL</v>
          </cell>
          <cell r="AF685">
            <v>2</v>
          </cell>
          <cell r="AG685">
            <v>2</v>
          </cell>
          <cell r="AH685" t="str">
            <v>NULL</v>
          </cell>
          <cell r="AI685">
            <v>2</v>
          </cell>
          <cell r="AJ685" t="str">
            <v>NULL</v>
          </cell>
          <cell r="AK685">
            <v>2</v>
          </cell>
          <cell r="AL685">
            <v>9</v>
          </cell>
        </row>
        <row r="686">
          <cell r="A686">
            <v>122284</v>
          </cell>
          <cell r="B686">
            <v>9293349</v>
          </cell>
          <cell r="C686" t="str">
            <v>Greenhead Church of England Primary School</v>
          </cell>
          <cell r="D686" t="str">
            <v>North East</v>
          </cell>
          <cell r="E686" t="str">
            <v>North East, Yorkshire &amp; Humber</v>
          </cell>
          <cell r="F686" t="str">
            <v>Northumberland</v>
          </cell>
          <cell r="G686" t="str">
            <v>Hexham</v>
          </cell>
          <cell r="H686" t="str">
            <v>CA8 7HB</v>
          </cell>
          <cell r="I686" t="str">
            <v>Voluntary Aided School</v>
          </cell>
          <cell r="J686" t="str">
            <v>Primary</v>
          </cell>
          <cell r="K686" t="str">
            <v>Does not have a sixth form</v>
          </cell>
          <cell r="L686">
            <v>10006740</v>
          </cell>
          <cell r="M686">
            <v>42291</v>
          </cell>
          <cell r="N686">
            <v>42291</v>
          </cell>
          <cell r="O686" t="str">
            <v>Requires Improvement monitoring Visit 1</v>
          </cell>
          <cell r="P686" t="str">
            <v>Schools - S8</v>
          </cell>
          <cell r="Q686" t="str">
            <v>NULL</v>
          </cell>
          <cell r="R686" t="str">
            <v>NULL</v>
          </cell>
          <cell r="S686" t="str">
            <v>NULL</v>
          </cell>
          <cell r="T686" t="str">
            <v>NULL</v>
          </cell>
          <cell r="U686" t="str">
            <v>NULL</v>
          </cell>
          <cell r="V686" t="str">
            <v>NULL</v>
          </cell>
          <cell r="W686" t="str">
            <v>NULL</v>
          </cell>
          <cell r="X686" t="str">
            <v>NULL</v>
          </cell>
          <cell r="Y686" t="str">
            <v>NULL</v>
          </cell>
          <cell r="Z686" t="str">
            <v>NULL</v>
          </cell>
          <cell r="AB686">
            <v>40</v>
          </cell>
          <cell r="AD686">
            <v>3</v>
          </cell>
          <cell r="AE686" t="str">
            <v>NULL</v>
          </cell>
          <cell r="AF686">
            <v>3</v>
          </cell>
          <cell r="AG686">
            <v>3</v>
          </cell>
          <cell r="AH686" t="str">
            <v>NULL</v>
          </cell>
          <cell r="AI686">
            <v>3</v>
          </cell>
          <cell r="AJ686" t="str">
            <v>NULL</v>
          </cell>
          <cell r="AK686">
            <v>3</v>
          </cell>
          <cell r="AL686">
            <v>9</v>
          </cell>
        </row>
        <row r="687">
          <cell r="A687">
            <v>122287</v>
          </cell>
          <cell r="B687">
            <v>9293367</v>
          </cell>
          <cell r="C687" t="str">
            <v>Corbridge Church of England Aided First School</v>
          </cell>
          <cell r="D687" t="str">
            <v>North East</v>
          </cell>
          <cell r="E687" t="str">
            <v>North East, Yorkshire &amp; Humber</v>
          </cell>
          <cell r="F687" t="str">
            <v>Northumberland</v>
          </cell>
          <cell r="G687" t="str">
            <v>Hexham</v>
          </cell>
          <cell r="H687" t="str">
            <v>NE45 5JQ</v>
          </cell>
          <cell r="I687" t="str">
            <v>Voluntary Aided School</v>
          </cell>
          <cell r="J687" t="str">
            <v>Primary</v>
          </cell>
          <cell r="K687" t="str">
            <v>Does not have a sixth form</v>
          </cell>
          <cell r="L687">
            <v>10002054</v>
          </cell>
          <cell r="M687">
            <v>42332</v>
          </cell>
          <cell r="N687">
            <v>42333</v>
          </cell>
          <cell r="O687" t="str">
            <v>Requires Improvement S5 Reinspection Visit 1</v>
          </cell>
          <cell r="P687" t="str">
            <v>Schools - S5</v>
          </cell>
          <cell r="Q687" t="str">
            <v>NULL</v>
          </cell>
          <cell r="R687">
            <v>2</v>
          </cell>
          <cell r="S687" t="str">
            <v>NULL</v>
          </cell>
          <cell r="T687">
            <v>2</v>
          </cell>
          <cell r="U687">
            <v>2</v>
          </cell>
          <cell r="V687">
            <v>2</v>
          </cell>
          <cell r="W687">
            <v>2</v>
          </cell>
          <cell r="X687" t="str">
            <v>Yes</v>
          </cell>
          <cell r="Y687">
            <v>3</v>
          </cell>
          <cell r="Z687" t="str">
            <v>NULL</v>
          </cell>
          <cell r="AB687">
            <v>164</v>
          </cell>
          <cell r="AD687">
            <v>3</v>
          </cell>
          <cell r="AE687" t="str">
            <v>NULL</v>
          </cell>
          <cell r="AF687">
            <v>3</v>
          </cell>
          <cell r="AG687">
            <v>3</v>
          </cell>
          <cell r="AH687" t="str">
            <v>NULL</v>
          </cell>
          <cell r="AI687">
            <v>3</v>
          </cell>
          <cell r="AJ687" t="str">
            <v>NULL</v>
          </cell>
          <cell r="AK687" t="str">
            <v>NULL</v>
          </cell>
          <cell r="AL687" t="str">
            <v>NULL</v>
          </cell>
        </row>
        <row r="688">
          <cell r="A688">
            <v>122289</v>
          </cell>
          <cell r="B688">
            <v>9293403</v>
          </cell>
          <cell r="C688" t="str">
            <v>Ellingham Church of England Aided First School</v>
          </cell>
          <cell r="D688" t="str">
            <v>North East</v>
          </cell>
          <cell r="E688" t="str">
            <v>North East, Yorkshire &amp; Humber</v>
          </cell>
          <cell r="F688" t="str">
            <v>Northumberland</v>
          </cell>
          <cell r="G688" t="str">
            <v>Berwick-upon-Tweed</v>
          </cell>
          <cell r="H688" t="str">
            <v>NE67 5ET</v>
          </cell>
          <cell r="I688" t="str">
            <v>Voluntary Aided School</v>
          </cell>
          <cell r="J688" t="str">
            <v>Primary</v>
          </cell>
          <cell r="K688" t="str">
            <v>Does not have a sixth form</v>
          </cell>
          <cell r="L688">
            <v>10001480</v>
          </cell>
          <cell r="M688">
            <v>42325</v>
          </cell>
          <cell r="N688">
            <v>42326</v>
          </cell>
          <cell r="O688" t="str">
            <v>Maintained Academy and School Short inspection</v>
          </cell>
          <cell r="P688" t="str">
            <v>Schools - S5</v>
          </cell>
          <cell r="Q688" t="str">
            <v>NULL</v>
          </cell>
          <cell r="R688">
            <v>3</v>
          </cell>
          <cell r="S688" t="str">
            <v>NULL</v>
          </cell>
          <cell r="T688">
            <v>3</v>
          </cell>
          <cell r="U688">
            <v>3</v>
          </cell>
          <cell r="V688">
            <v>2</v>
          </cell>
          <cell r="W688">
            <v>3</v>
          </cell>
          <cell r="X688" t="str">
            <v>Yes</v>
          </cell>
          <cell r="Y688">
            <v>3</v>
          </cell>
          <cell r="Z688" t="str">
            <v>NULL</v>
          </cell>
          <cell r="AB688">
            <v>53</v>
          </cell>
          <cell r="AD688">
            <v>2</v>
          </cell>
          <cell r="AE688" t="str">
            <v>NULL</v>
          </cell>
          <cell r="AF688">
            <v>2</v>
          </cell>
          <cell r="AG688">
            <v>2</v>
          </cell>
          <cell r="AH688" t="str">
            <v>NULL</v>
          </cell>
          <cell r="AI688">
            <v>2</v>
          </cell>
          <cell r="AJ688" t="str">
            <v>NULL</v>
          </cell>
          <cell r="AK688">
            <v>2</v>
          </cell>
          <cell r="AL688">
            <v>9</v>
          </cell>
        </row>
        <row r="689">
          <cell r="A689">
            <v>122303</v>
          </cell>
          <cell r="B689">
            <v>9293561</v>
          </cell>
          <cell r="C689" t="str">
            <v>Whitfield Church of England Voluntary Aided Primary School</v>
          </cell>
          <cell r="D689" t="str">
            <v>North East</v>
          </cell>
          <cell r="E689" t="str">
            <v>North East, Yorkshire &amp; Humber</v>
          </cell>
          <cell r="F689" t="str">
            <v>Northumberland</v>
          </cell>
          <cell r="G689" t="str">
            <v>Hexham</v>
          </cell>
          <cell r="H689" t="str">
            <v>NE47 8JH</v>
          </cell>
          <cell r="I689" t="str">
            <v>Voluntary Aided School</v>
          </cell>
          <cell r="J689" t="str">
            <v>Primary</v>
          </cell>
          <cell r="K689" t="str">
            <v>Does not have a sixth form</v>
          </cell>
          <cell r="L689">
            <v>10005201</v>
          </cell>
          <cell r="M689">
            <v>42311</v>
          </cell>
          <cell r="N689">
            <v>42311</v>
          </cell>
          <cell r="O689" t="str">
            <v>Schools into Special Measures Visit 5</v>
          </cell>
          <cell r="P689" t="str">
            <v>Schools - S8</v>
          </cell>
          <cell r="Q689" t="str">
            <v>NULL</v>
          </cell>
          <cell r="R689" t="str">
            <v>NULL</v>
          </cell>
          <cell r="S689" t="str">
            <v>NULL</v>
          </cell>
          <cell r="T689" t="str">
            <v>NULL</v>
          </cell>
          <cell r="U689" t="str">
            <v>NULL</v>
          </cell>
          <cell r="V689" t="str">
            <v>NULL</v>
          </cell>
          <cell r="W689" t="str">
            <v>NULL</v>
          </cell>
          <cell r="X689" t="str">
            <v>NULL</v>
          </cell>
          <cell r="Y689" t="str">
            <v>NULL</v>
          </cell>
          <cell r="Z689" t="str">
            <v>NULL</v>
          </cell>
          <cell r="AB689">
            <v>40</v>
          </cell>
          <cell r="AD689">
            <v>4</v>
          </cell>
          <cell r="AE689" t="str">
            <v>NULL</v>
          </cell>
          <cell r="AF689">
            <v>4</v>
          </cell>
          <cell r="AG689">
            <v>4</v>
          </cell>
          <cell r="AH689" t="str">
            <v>NULL</v>
          </cell>
          <cell r="AI689">
            <v>4</v>
          </cell>
          <cell r="AJ689" t="str">
            <v>NULL</v>
          </cell>
          <cell r="AK689" t="str">
            <v>NULL</v>
          </cell>
          <cell r="AL689" t="str">
            <v>NULL</v>
          </cell>
        </row>
        <row r="690">
          <cell r="A690">
            <v>122328</v>
          </cell>
          <cell r="B690">
            <v>9294130</v>
          </cell>
          <cell r="C690" t="str">
            <v>Haydon Bridge Community High School and Sports College</v>
          </cell>
          <cell r="D690" t="str">
            <v>North East</v>
          </cell>
          <cell r="E690" t="str">
            <v>North East, Yorkshire &amp; Humber</v>
          </cell>
          <cell r="F690" t="str">
            <v>Northumberland</v>
          </cell>
          <cell r="G690" t="str">
            <v>Hexham</v>
          </cell>
          <cell r="H690" t="str">
            <v>NE47 6LR</v>
          </cell>
          <cell r="I690" t="str">
            <v>Foundation School</v>
          </cell>
          <cell r="J690" t="str">
            <v>Secondary</v>
          </cell>
          <cell r="K690" t="str">
            <v>Has a sixth form</v>
          </cell>
          <cell r="L690">
            <v>10004005</v>
          </cell>
          <cell r="M690">
            <v>42339</v>
          </cell>
          <cell r="N690">
            <v>42340</v>
          </cell>
          <cell r="O690" t="str">
            <v>Schools into Special Measures Visit 2</v>
          </cell>
          <cell r="P690" t="str">
            <v>Schools - S8</v>
          </cell>
          <cell r="Q690" t="str">
            <v>NULL</v>
          </cell>
          <cell r="R690" t="str">
            <v>NULL</v>
          </cell>
          <cell r="S690" t="str">
            <v>NULL</v>
          </cell>
          <cell r="T690" t="str">
            <v>NULL</v>
          </cell>
          <cell r="U690" t="str">
            <v>NULL</v>
          </cell>
          <cell r="V690" t="str">
            <v>NULL</v>
          </cell>
          <cell r="W690" t="str">
            <v>NULL</v>
          </cell>
          <cell r="X690" t="str">
            <v>NULL</v>
          </cell>
          <cell r="Y690" t="str">
            <v>NULL</v>
          </cell>
          <cell r="Z690" t="str">
            <v>NULL</v>
          </cell>
          <cell r="AB690">
            <v>561</v>
          </cell>
          <cell r="AD690">
            <v>4</v>
          </cell>
          <cell r="AE690" t="str">
            <v>NULL</v>
          </cell>
          <cell r="AF690">
            <v>4</v>
          </cell>
          <cell r="AG690">
            <v>4</v>
          </cell>
          <cell r="AH690" t="str">
            <v>NULL</v>
          </cell>
          <cell r="AI690">
            <v>4</v>
          </cell>
          <cell r="AJ690" t="str">
            <v>NULL</v>
          </cell>
          <cell r="AK690">
            <v>9</v>
          </cell>
          <cell r="AL690">
            <v>3</v>
          </cell>
        </row>
        <row r="691">
          <cell r="A691">
            <v>122355</v>
          </cell>
          <cell r="B691">
            <v>9294415</v>
          </cell>
          <cell r="C691" t="str">
            <v>Ashington High School Sports College</v>
          </cell>
          <cell r="D691" t="str">
            <v>North East</v>
          </cell>
          <cell r="E691" t="str">
            <v>North East, Yorkshire &amp; Humber</v>
          </cell>
          <cell r="F691" t="str">
            <v>Northumberland</v>
          </cell>
          <cell r="G691" t="str">
            <v>Wansbeck</v>
          </cell>
          <cell r="H691" t="str">
            <v>NE63 8DH</v>
          </cell>
          <cell r="I691" t="str">
            <v>Foundation School</v>
          </cell>
          <cell r="J691" t="str">
            <v>Secondary</v>
          </cell>
          <cell r="K691" t="str">
            <v>Has a sixth form</v>
          </cell>
          <cell r="L691">
            <v>10004019</v>
          </cell>
          <cell r="M691">
            <v>42270</v>
          </cell>
          <cell r="N691">
            <v>42271</v>
          </cell>
          <cell r="O691" t="str">
            <v>Schools into Special Measures Visit 2</v>
          </cell>
          <cell r="P691" t="str">
            <v>Schools - S8</v>
          </cell>
          <cell r="Q691" t="str">
            <v>NULL</v>
          </cell>
          <cell r="R691" t="str">
            <v>NULL</v>
          </cell>
          <cell r="S691" t="str">
            <v>NULL</v>
          </cell>
          <cell r="T691" t="str">
            <v>NULL</v>
          </cell>
          <cell r="U691" t="str">
            <v>NULL</v>
          </cell>
          <cell r="V691" t="str">
            <v>NULL</v>
          </cell>
          <cell r="W691" t="str">
            <v>NULL</v>
          </cell>
          <cell r="X691" t="str">
            <v>NULL</v>
          </cell>
          <cell r="Y691" t="str">
            <v>NULL</v>
          </cell>
          <cell r="Z691" t="str">
            <v>NULL</v>
          </cell>
          <cell r="AB691">
            <v>893</v>
          </cell>
          <cell r="AD691">
            <v>4</v>
          </cell>
          <cell r="AE691" t="str">
            <v>NULL</v>
          </cell>
          <cell r="AF691">
            <v>4</v>
          </cell>
          <cell r="AG691">
            <v>4</v>
          </cell>
          <cell r="AH691" t="str">
            <v>NULL</v>
          </cell>
          <cell r="AI691">
            <v>4</v>
          </cell>
          <cell r="AJ691" t="str">
            <v>NULL</v>
          </cell>
          <cell r="AK691">
            <v>9</v>
          </cell>
          <cell r="AL691">
            <v>3</v>
          </cell>
        </row>
        <row r="692">
          <cell r="A692">
            <v>122356</v>
          </cell>
          <cell r="B692">
            <v>9294417</v>
          </cell>
          <cell r="C692" t="str">
            <v>Queen Elizabeth High School</v>
          </cell>
          <cell r="D692" t="str">
            <v>North East</v>
          </cell>
          <cell r="E692" t="str">
            <v>North East, Yorkshire &amp; Humber</v>
          </cell>
          <cell r="F692" t="str">
            <v>Northumberland</v>
          </cell>
          <cell r="G692" t="str">
            <v>Hexham</v>
          </cell>
          <cell r="H692" t="str">
            <v>NE46 3JB</v>
          </cell>
          <cell r="I692" t="str">
            <v>Community School</v>
          </cell>
          <cell r="J692" t="str">
            <v>Secondary</v>
          </cell>
          <cell r="K692" t="str">
            <v>Has a sixth form</v>
          </cell>
          <cell r="L692">
            <v>10003370</v>
          </cell>
          <cell r="M692">
            <v>42311</v>
          </cell>
          <cell r="N692">
            <v>42311</v>
          </cell>
          <cell r="O692" t="str">
            <v>Maintained Academy and School Short inspection</v>
          </cell>
          <cell r="P692" t="str">
            <v>Schools - Short inspection</v>
          </cell>
          <cell r="Q692" t="str">
            <v>NULL</v>
          </cell>
          <cell r="R692" t="str">
            <v>NULL</v>
          </cell>
          <cell r="S692" t="str">
            <v>NULL</v>
          </cell>
          <cell r="T692" t="str">
            <v>NULL</v>
          </cell>
          <cell r="U692" t="str">
            <v>NULL</v>
          </cell>
          <cell r="V692" t="str">
            <v>NULL</v>
          </cell>
          <cell r="W692" t="str">
            <v>NULL</v>
          </cell>
          <cell r="X692" t="str">
            <v>Yes</v>
          </cell>
          <cell r="Y692" t="str">
            <v>NULL</v>
          </cell>
          <cell r="Z692" t="str">
            <v>NULL</v>
          </cell>
          <cell r="AB692">
            <v>1287</v>
          </cell>
          <cell r="AD692">
            <v>2</v>
          </cell>
          <cell r="AE692" t="str">
            <v>NULL</v>
          </cell>
          <cell r="AF692">
            <v>2</v>
          </cell>
          <cell r="AG692">
            <v>2</v>
          </cell>
          <cell r="AH692" t="str">
            <v>NULL</v>
          </cell>
          <cell r="AI692">
            <v>2</v>
          </cell>
          <cell r="AJ692" t="str">
            <v>NULL</v>
          </cell>
          <cell r="AK692">
            <v>9</v>
          </cell>
          <cell r="AL692" t="str">
            <v>NULL</v>
          </cell>
        </row>
        <row r="693">
          <cell r="A693">
            <v>122383</v>
          </cell>
          <cell r="B693">
            <v>9297006</v>
          </cell>
          <cell r="C693" t="str">
            <v>Cramlington Hillcrest School</v>
          </cell>
          <cell r="D693" t="str">
            <v>North East</v>
          </cell>
          <cell r="E693" t="str">
            <v>North East, Yorkshire &amp; Humber</v>
          </cell>
          <cell r="F693" t="str">
            <v>Northumberland</v>
          </cell>
          <cell r="G693" t="str">
            <v>Blyth Valley</v>
          </cell>
          <cell r="H693" t="str">
            <v>NE23 1DY</v>
          </cell>
          <cell r="I693" t="str">
            <v>Community Special School</v>
          </cell>
          <cell r="J693" t="str">
            <v>Not Applicable</v>
          </cell>
          <cell r="K693" t="str">
            <v>Not applicable</v>
          </cell>
          <cell r="L693">
            <v>10007100</v>
          </cell>
          <cell r="M693">
            <v>42289</v>
          </cell>
          <cell r="N693">
            <v>42289</v>
          </cell>
          <cell r="O693" t="str">
            <v>Requires Improvement monitoring Visit 2</v>
          </cell>
          <cell r="P693" t="str">
            <v>Schools - S8</v>
          </cell>
          <cell r="Q693" t="str">
            <v>NULL</v>
          </cell>
          <cell r="R693" t="str">
            <v>NULL</v>
          </cell>
          <cell r="S693" t="str">
            <v>NULL</v>
          </cell>
          <cell r="T693" t="str">
            <v>NULL</v>
          </cell>
          <cell r="U693" t="str">
            <v>NULL</v>
          </cell>
          <cell r="V693" t="str">
            <v>NULL</v>
          </cell>
          <cell r="W693" t="str">
            <v>NULL</v>
          </cell>
          <cell r="X693" t="str">
            <v>NULL</v>
          </cell>
          <cell r="Y693" t="str">
            <v>NULL</v>
          </cell>
          <cell r="Z693" t="str">
            <v>NULL</v>
          </cell>
          <cell r="AB693">
            <v>58</v>
          </cell>
          <cell r="AD693">
            <v>3</v>
          </cell>
          <cell r="AE693" t="str">
            <v>NULL</v>
          </cell>
          <cell r="AF693">
            <v>3</v>
          </cell>
          <cell r="AG693">
            <v>3</v>
          </cell>
          <cell r="AH693" t="str">
            <v>NULL</v>
          </cell>
          <cell r="AI693">
            <v>3</v>
          </cell>
          <cell r="AJ693" t="str">
            <v>NULL</v>
          </cell>
          <cell r="AK693">
            <v>9</v>
          </cell>
          <cell r="AL693">
            <v>3</v>
          </cell>
        </row>
        <row r="694">
          <cell r="A694">
            <v>122401</v>
          </cell>
          <cell r="B694">
            <v>8921104</v>
          </cell>
          <cell r="C694" t="str">
            <v>Denewood Learning Centre</v>
          </cell>
          <cell r="D694" t="str">
            <v>East Midlands</v>
          </cell>
          <cell r="E694" t="str">
            <v>East Midlands</v>
          </cell>
          <cell r="F694" t="str">
            <v>Nottingham</v>
          </cell>
          <cell r="G694" t="str">
            <v>Nottingham East</v>
          </cell>
          <cell r="H694" t="str">
            <v>NG7 4ES</v>
          </cell>
          <cell r="I694" t="str">
            <v>Pupil Referral Unit</v>
          </cell>
          <cell r="J694" t="str">
            <v>Not Applicable</v>
          </cell>
          <cell r="K694" t="str">
            <v>Does not have a sixth form</v>
          </cell>
          <cell r="L694">
            <v>10005848</v>
          </cell>
          <cell r="M694">
            <v>42339</v>
          </cell>
          <cell r="N694">
            <v>42340</v>
          </cell>
          <cell r="O694" t="str">
            <v>Schools into Special Measures Visit 2</v>
          </cell>
          <cell r="P694" t="str">
            <v>Schools - S8</v>
          </cell>
          <cell r="Q694" t="str">
            <v>NULL</v>
          </cell>
          <cell r="R694" t="str">
            <v>NULL</v>
          </cell>
          <cell r="S694" t="str">
            <v>NULL</v>
          </cell>
          <cell r="T694" t="str">
            <v>NULL</v>
          </cell>
          <cell r="U694" t="str">
            <v>NULL</v>
          </cell>
          <cell r="V694" t="str">
            <v>NULL</v>
          </cell>
          <cell r="W694" t="str">
            <v>NULL</v>
          </cell>
          <cell r="X694" t="str">
            <v>NULL</v>
          </cell>
          <cell r="Y694" t="str">
            <v>NULL</v>
          </cell>
          <cell r="Z694" t="str">
            <v>NULL</v>
          </cell>
          <cell r="AB694">
            <v>53</v>
          </cell>
          <cell r="AD694">
            <v>4</v>
          </cell>
          <cell r="AE694" t="str">
            <v>NULL</v>
          </cell>
          <cell r="AF694">
            <v>4</v>
          </cell>
          <cell r="AG694">
            <v>4</v>
          </cell>
          <cell r="AH694" t="str">
            <v>NULL</v>
          </cell>
          <cell r="AI694">
            <v>4</v>
          </cell>
          <cell r="AJ694" t="str">
            <v>NULL</v>
          </cell>
          <cell r="AK694">
            <v>9</v>
          </cell>
          <cell r="AL694">
            <v>9</v>
          </cell>
        </row>
        <row r="695">
          <cell r="A695">
            <v>122426</v>
          </cell>
          <cell r="B695">
            <v>8922079</v>
          </cell>
          <cell r="C695" t="str">
            <v>Melbury Primary School</v>
          </cell>
          <cell r="D695" t="str">
            <v>East Midlands</v>
          </cell>
          <cell r="E695" t="str">
            <v>East Midlands</v>
          </cell>
          <cell r="F695" t="str">
            <v>Nottingham</v>
          </cell>
          <cell r="G695" t="str">
            <v>Nottingham North</v>
          </cell>
          <cell r="H695" t="str">
            <v>NG8 4AU</v>
          </cell>
          <cell r="I695" t="str">
            <v>Community School</v>
          </cell>
          <cell r="J695" t="str">
            <v>Primary</v>
          </cell>
          <cell r="K695" t="str">
            <v>Does not have a sixth form</v>
          </cell>
          <cell r="L695">
            <v>10000546</v>
          </cell>
          <cell r="M695">
            <v>42311</v>
          </cell>
          <cell r="N695">
            <v>42311</v>
          </cell>
          <cell r="O695" t="str">
            <v>Maintained Academy and School Short inspection</v>
          </cell>
          <cell r="P695" t="str">
            <v>Schools - Short inspection</v>
          </cell>
          <cell r="Q695" t="str">
            <v>NULL</v>
          </cell>
          <cell r="R695" t="str">
            <v>NULL</v>
          </cell>
          <cell r="S695" t="str">
            <v>NULL</v>
          </cell>
          <cell r="T695" t="str">
            <v>NULL</v>
          </cell>
          <cell r="U695" t="str">
            <v>NULL</v>
          </cell>
          <cell r="V695" t="str">
            <v>NULL</v>
          </cell>
          <cell r="W695" t="str">
            <v>NULL</v>
          </cell>
          <cell r="X695" t="str">
            <v>Yes</v>
          </cell>
          <cell r="Y695" t="str">
            <v>NULL</v>
          </cell>
          <cell r="Z695" t="str">
            <v>NULL</v>
          </cell>
          <cell r="AB695">
            <v>270</v>
          </cell>
          <cell r="AD695">
            <v>2</v>
          </cell>
          <cell r="AE695" t="str">
            <v>NULL</v>
          </cell>
          <cell r="AF695">
            <v>2</v>
          </cell>
          <cell r="AG695">
            <v>2</v>
          </cell>
          <cell r="AH695" t="str">
            <v>NULL</v>
          </cell>
          <cell r="AI695">
            <v>2</v>
          </cell>
          <cell r="AJ695" t="str">
            <v>NULL</v>
          </cell>
          <cell r="AK695">
            <v>8</v>
          </cell>
          <cell r="AL695" t="str">
            <v>NULL</v>
          </cell>
        </row>
        <row r="696">
          <cell r="A696">
            <v>122546</v>
          </cell>
          <cell r="B696">
            <v>8912300</v>
          </cell>
          <cell r="C696" t="str">
            <v>Albany Junior School</v>
          </cell>
          <cell r="D696" t="str">
            <v>East Midlands</v>
          </cell>
          <cell r="E696" t="str">
            <v>East Midlands</v>
          </cell>
          <cell r="F696" t="str">
            <v>Nottinghamshire</v>
          </cell>
          <cell r="G696" t="str">
            <v>Broxtowe</v>
          </cell>
          <cell r="H696" t="str">
            <v>NG9 8HR</v>
          </cell>
          <cell r="I696" t="str">
            <v>Community School</v>
          </cell>
          <cell r="J696" t="str">
            <v>Primary</v>
          </cell>
          <cell r="K696" t="str">
            <v>Does not have a sixth form</v>
          </cell>
          <cell r="L696">
            <v>10005948</v>
          </cell>
          <cell r="M696">
            <v>42345</v>
          </cell>
          <cell r="N696">
            <v>42345</v>
          </cell>
          <cell r="O696" t="str">
            <v>Requires Improvement monitoring Visit 1</v>
          </cell>
          <cell r="P696" t="str">
            <v>Schools - S8</v>
          </cell>
          <cell r="Q696" t="str">
            <v>NULL</v>
          </cell>
          <cell r="R696" t="str">
            <v>NULL</v>
          </cell>
          <cell r="S696" t="str">
            <v>NULL</v>
          </cell>
          <cell r="T696" t="str">
            <v>NULL</v>
          </cell>
          <cell r="U696" t="str">
            <v>NULL</v>
          </cell>
          <cell r="V696" t="str">
            <v>NULL</v>
          </cell>
          <cell r="W696" t="str">
            <v>NULL</v>
          </cell>
          <cell r="X696" t="str">
            <v>NULL</v>
          </cell>
          <cell r="Y696" t="str">
            <v>NULL</v>
          </cell>
          <cell r="Z696" t="str">
            <v>NULL</v>
          </cell>
          <cell r="AB696">
            <v>178</v>
          </cell>
          <cell r="AD696">
            <v>3</v>
          </cell>
          <cell r="AE696" t="str">
            <v>NULL</v>
          </cell>
          <cell r="AF696">
            <v>3</v>
          </cell>
          <cell r="AG696">
            <v>3</v>
          </cell>
          <cell r="AH696" t="str">
            <v>NULL</v>
          </cell>
          <cell r="AI696">
            <v>3</v>
          </cell>
          <cell r="AJ696" t="str">
            <v>NULL</v>
          </cell>
          <cell r="AK696">
            <v>9</v>
          </cell>
          <cell r="AL696">
            <v>9</v>
          </cell>
        </row>
        <row r="697">
          <cell r="A697">
            <v>122548</v>
          </cell>
          <cell r="B697">
            <v>8912302</v>
          </cell>
          <cell r="C697" t="str">
            <v>Alderman Pounder Infant and Nursery School</v>
          </cell>
          <cell r="D697" t="str">
            <v>East Midlands</v>
          </cell>
          <cell r="E697" t="str">
            <v>East Midlands</v>
          </cell>
          <cell r="F697" t="str">
            <v>Nottinghamshire</v>
          </cell>
          <cell r="G697" t="str">
            <v>Broxtowe</v>
          </cell>
          <cell r="H697" t="str">
            <v>NG9 5FN</v>
          </cell>
          <cell r="I697" t="str">
            <v>Community School</v>
          </cell>
          <cell r="J697" t="str">
            <v>Primary</v>
          </cell>
          <cell r="K697" t="str">
            <v>Does not have a sixth form</v>
          </cell>
          <cell r="L697">
            <v>10001269</v>
          </cell>
          <cell r="M697">
            <v>42318</v>
          </cell>
          <cell r="N697">
            <v>42318</v>
          </cell>
          <cell r="O697" t="str">
            <v>Maintained Academy and School Short inspection</v>
          </cell>
          <cell r="P697" t="str">
            <v>Schools - Short inspection</v>
          </cell>
          <cell r="Q697" t="str">
            <v>NULL</v>
          </cell>
          <cell r="R697" t="str">
            <v>NULL</v>
          </cell>
          <cell r="S697" t="str">
            <v>NULL</v>
          </cell>
          <cell r="T697" t="str">
            <v>NULL</v>
          </cell>
          <cell r="U697" t="str">
            <v>NULL</v>
          </cell>
          <cell r="V697" t="str">
            <v>NULL</v>
          </cell>
          <cell r="W697" t="str">
            <v>NULL</v>
          </cell>
          <cell r="X697" t="str">
            <v>Yes</v>
          </cell>
          <cell r="Y697" t="str">
            <v>NULL</v>
          </cell>
          <cell r="Z697" t="str">
            <v>NULL</v>
          </cell>
          <cell r="AB697">
            <v>265</v>
          </cell>
          <cell r="AD697">
            <v>2</v>
          </cell>
          <cell r="AE697" t="str">
            <v>NULL</v>
          </cell>
          <cell r="AF697">
            <v>2</v>
          </cell>
          <cell r="AG697">
            <v>2</v>
          </cell>
          <cell r="AH697" t="str">
            <v>NULL</v>
          </cell>
          <cell r="AI697">
            <v>2</v>
          </cell>
          <cell r="AJ697" t="str">
            <v>NULL</v>
          </cell>
          <cell r="AK697">
            <v>2</v>
          </cell>
          <cell r="AL697">
            <v>9</v>
          </cell>
        </row>
        <row r="698">
          <cell r="A698">
            <v>122578</v>
          </cell>
          <cell r="B698">
            <v>8912436</v>
          </cell>
          <cell r="C698" t="str">
            <v>Bagthorpe Primary School</v>
          </cell>
          <cell r="D698" t="str">
            <v>East Midlands</v>
          </cell>
          <cell r="E698" t="str">
            <v>East Midlands</v>
          </cell>
          <cell r="F698" t="str">
            <v>Nottinghamshire</v>
          </cell>
          <cell r="G698" t="str">
            <v>Ashfield</v>
          </cell>
          <cell r="H698" t="str">
            <v>NG16 5HB</v>
          </cell>
          <cell r="I698" t="str">
            <v>Community School</v>
          </cell>
          <cell r="J698" t="str">
            <v>Primary</v>
          </cell>
          <cell r="K698" t="str">
            <v>Does not have a sixth form</v>
          </cell>
          <cell r="L698">
            <v>10005661</v>
          </cell>
          <cell r="M698">
            <v>42320</v>
          </cell>
          <cell r="N698">
            <v>42321</v>
          </cell>
          <cell r="O698" t="str">
            <v>Maintained Academy and School Short inspection</v>
          </cell>
          <cell r="P698" t="str">
            <v>Schools - S5</v>
          </cell>
          <cell r="Q698" t="str">
            <v>NULL</v>
          </cell>
          <cell r="R698">
            <v>2</v>
          </cell>
          <cell r="S698" t="str">
            <v>NULL</v>
          </cell>
          <cell r="T698">
            <v>2</v>
          </cell>
          <cell r="U698">
            <v>2</v>
          </cell>
          <cell r="V698">
            <v>2</v>
          </cell>
          <cell r="W698">
            <v>2</v>
          </cell>
          <cell r="X698" t="str">
            <v>Yes</v>
          </cell>
          <cell r="Y698">
            <v>2</v>
          </cell>
          <cell r="Z698" t="str">
            <v>NULL</v>
          </cell>
          <cell r="AB698">
            <v>169</v>
          </cell>
          <cell r="AD698">
            <v>2</v>
          </cell>
          <cell r="AE698" t="str">
            <v>NULL</v>
          </cell>
          <cell r="AF698">
            <v>2</v>
          </cell>
          <cell r="AG698">
            <v>2</v>
          </cell>
          <cell r="AH698" t="str">
            <v>NULL</v>
          </cell>
          <cell r="AI698">
            <v>2</v>
          </cell>
          <cell r="AJ698" t="str">
            <v>NULL</v>
          </cell>
          <cell r="AK698">
            <v>2</v>
          </cell>
          <cell r="AL698">
            <v>9</v>
          </cell>
        </row>
        <row r="699">
          <cell r="A699">
            <v>122604</v>
          </cell>
          <cell r="B699">
            <v>8912614</v>
          </cell>
          <cell r="C699" t="str">
            <v>Haggonfields Primary and Nursery School</v>
          </cell>
          <cell r="D699" t="str">
            <v>East Midlands</v>
          </cell>
          <cell r="E699" t="str">
            <v>East Midlands</v>
          </cell>
          <cell r="F699" t="str">
            <v>Nottinghamshire</v>
          </cell>
          <cell r="G699" t="str">
            <v>Bassetlaw</v>
          </cell>
          <cell r="H699" t="str">
            <v>S80 3HP</v>
          </cell>
          <cell r="I699" t="str">
            <v>Community School</v>
          </cell>
          <cell r="J699" t="str">
            <v>Primary</v>
          </cell>
          <cell r="K699" t="str">
            <v>Does not have a sixth form</v>
          </cell>
          <cell r="L699">
            <v>10003155</v>
          </cell>
          <cell r="M699">
            <v>42278</v>
          </cell>
          <cell r="N699">
            <v>42278</v>
          </cell>
          <cell r="O699" t="str">
            <v>Maintained Academy and School Short inspection</v>
          </cell>
          <cell r="P699" t="str">
            <v>Schools - Short inspection</v>
          </cell>
          <cell r="Q699" t="str">
            <v>NULL</v>
          </cell>
          <cell r="R699" t="str">
            <v>NULL</v>
          </cell>
          <cell r="S699" t="str">
            <v>NULL</v>
          </cell>
          <cell r="T699" t="str">
            <v>NULL</v>
          </cell>
          <cell r="U699" t="str">
            <v>NULL</v>
          </cell>
          <cell r="V699" t="str">
            <v>NULL</v>
          </cell>
          <cell r="W699" t="str">
            <v>NULL</v>
          </cell>
          <cell r="X699" t="str">
            <v>Yes</v>
          </cell>
          <cell r="Y699" t="str">
            <v>NULL</v>
          </cell>
          <cell r="Z699" t="str">
            <v>NULL</v>
          </cell>
          <cell r="AB699">
            <v>96</v>
          </cell>
          <cell r="AD699">
            <v>2</v>
          </cell>
          <cell r="AE699" t="str">
            <v>NULL</v>
          </cell>
          <cell r="AF699">
            <v>2</v>
          </cell>
          <cell r="AG699">
            <v>2</v>
          </cell>
          <cell r="AH699" t="str">
            <v>NULL</v>
          </cell>
          <cell r="AI699">
            <v>2</v>
          </cell>
          <cell r="AJ699" t="str">
            <v>NULL</v>
          </cell>
          <cell r="AK699">
            <v>3</v>
          </cell>
          <cell r="AL699">
            <v>9</v>
          </cell>
        </row>
        <row r="700">
          <cell r="A700">
            <v>122611</v>
          </cell>
          <cell r="B700">
            <v>8912673</v>
          </cell>
          <cell r="C700" t="str">
            <v>Manners Sutton Primary School</v>
          </cell>
          <cell r="D700" t="str">
            <v>East Midlands</v>
          </cell>
          <cell r="E700" t="str">
            <v>East Midlands</v>
          </cell>
          <cell r="F700" t="str">
            <v>Nottinghamshire</v>
          </cell>
          <cell r="G700" t="str">
            <v>Newark</v>
          </cell>
          <cell r="H700" t="str">
            <v>NG23 5QZ</v>
          </cell>
          <cell r="I700" t="str">
            <v>Community School</v>
          </cell>
          <cell r="J700" t="str">
            <v>Primary</v>
          </cell>
          <cell r="K700" t="str">
            <v>Does not have a sixth form</v>
          </cell>
          <cell r="L700">
            <v>10001801</v>
          </cell>
          <cell r="M700">
            <v>42341</v>
          </cell>
          <cell r="N700">
            <v>42342</v>
          </cell>
          <cell r="O700" t="str">
            <v>Requires Improvement S5 Reinspection Visit 1</v>
          </cell>
          <cell r="P700" t="str">
            <v>Schools - S5</v>
          </cell>
          <cell r="Q700" t="str">
            <v>NULL</v>
          </cell>
          <cell r="R700">
            <v>3</v>
          </cell>
          <cell r="S700" t="str">
            <v>NULL</v>
          </cell>
          <cell r="T700">
            <v>3</v>
          </cell>
          <cell r="U700">
            <v>3</v>
          </cell>
          <cell r="V700">
            <v>2</v>
          </cell>
          <cell r="W700">
            <v>2</v>
          </cell>
          <cell r="X700" t="str">
            <v>Yes</v>
          </cell>
          <cell r="Y700">
            <v>2</v>
          </cell>
          <cell r="Z700" t="str">
            <v>NULL</v>
          </cell>
          <cell r="AB700">
            <v>38</v>
          </cell>
          <cell r="AD700">
            <v>3</v>
          </cell>
          <cell r="AE700" t="str">
            <v>NULL</v>
          </cell>
          <cell r="AF700">
            <v>3</v>
          </cell>
          <cell r="AG700">
            <v>3</v>
          </cell>
          <cell r="AH700" t="str">
            <v>NULL</v>
          </cell>
          <cell r="AI700">
            <v>3</v>
          </cell>
          <cell r="AJ700" t="str">
            <v>NULL</v>
          </cell>
          <cell r="AK700" t="str">
            <v>NULL</v>
          </cell>
          <cell r="AL700" t="str">
            <v>NULL</v>
          </cell>
        </row>
        <row r="701">
          <cell r="A701">
            <v>122655</v>
          </cell>
          <cell r="B701">
            <v>8912779</v>
          </cell>
          <cell r="C701" t="str">
            <v>Mattersey Primary School</v>
          </cell>
          <cell r="D701" t="str">
            <v>East Midlands</v>
          </cell>
          <cell r="E701" t="str">
            <v>East Midlands</v>
          </cell>
          <cell r="F701" t="str">
            <v>Nottinghamshire</v>
          </cell>
          <cell r="G701" t="str">
            <v>Bassetlaw</v>
          </cell>
          <cell r="H701" t="str">
            <v>DN10 5ED</v>
          </cell>
          <cell r="I701" t="str">
            <v>Community School</v>
          </cell>
          <cell r="J701" t="str">
            <v>Primary</v>
          </cell>
          <cell r="K701" t="str">
            <v>Does not have a sixth form</v>
          </cell>
          <cell r="L701">
            <v>10005629</v>
          </cell>
          <cell r="M701">
            <v>42311</v>
          </cell>
          <cell r="N701">
            <v>42312</v>
          </cell>
          <cell r="O701" t="str">
            <v>Maintained Academy and School Short inspection</v>
          </cell>
          <cell r="P701" t="str">
            <v>Schools - S5</v>
          </cell>
          <cell r="Q701" t="str">
            <v>NULL</v>
          </cell>
          <cell r="R701">
            <v>3</v>
          </cell>
          <cell r="S701" t="str">
            <v>NULL</v>
          </cell>
          <cell r="T701">
            <v>3</v>
          </cell>
          <cell r="U701">
            <v>3</v>
          </cell>
          <cell r="V701">
            <v>3</v>
          </cell>
          <cell r="W701">
            <v>3</v>
          </cell>
          <cell r="X701" t="str">
            <v>Yes</v>
          </cell>
          <cell r="Y701">
            <v>3</v>
          </cell>
          <cell r="Z701" t="str">
            <v>NULL</v>
          </cell>
          <cell r="AB701">
            <v>41</v>
          </cell>
          <cell r="AD701">
            <v>2</v>
          </cell>
          <cell r="AE701" t="str">
            <v>NULL</v>
          </cell>
          <cell r="AF701">
            <v>2</v>
          </cell>
          <cell r="AG701">
            <v>2</v>
          </cell>
          <cell r="AH701" t="str">
            <v>NULL</v>
          </cell>
          <cell r="AI701">
            <v>2</v>
          </cell>
          <cell r="AJ701" t="str">
            <v>NULL</v>
          </cell>
          <cell r="AK701">
            <v>8</v>
          </cell>
          <cell r="AL701" t="str">
            <v>NULL</v>
          </cell>
        </row>
        <row r="702">
          <cell r="A702">
            <v>122663</v>
          </cell>
          <cell r="B702">
            <v>8912796</v>
          </cell>
          <cell r="C702" t="str">
            <v>Muskham Primary School</v>
          </cell>
          <cell r="D702" t="str">
            <v>East Midlands</v>
          </cell>
          <cell r="E702" t="str">
            <v>East Midlands</v>
          </cell>
          <cell r="F702" t="str">
            <v>Nottinghamshire</v>
          </cell>
          <cell r="G702" t="str">
            <v>Newark</v>
          </cell>
          <cell r="H702" t="str">
            <v>NG23 6HD</v>
          </cell>
          <cell r="I702" t="str">
            <v>Community School</v>
          </cell>
          <cell r="J702" t="str">
            <v>Primary</v>
          </cell>
          <cell r="K702" t="str">
            <v>Does not have a sixth form</v>
          </cell>
          <cell r="L702">
            <v>10005358</v>
          </cell>
          <cell r="M702">
            <v>42346</v>
          </cell>
          <cell r="N702">
            <v>42347</v>
          </cell>
          <cell r="O702" t="str">
            <v>Schools into Special Measures Visit 4</v>
          </cell>
          <cell r="P702" t="str">
            <v>Schools - S5</v>
          </cell>
          <cell r="Q702" t="str">
            <v>NULL</v>
          </cell>
          <cell r="R702">
            <v>2</v>
          </cell>
          <cell r="S702" t="str">
            <v>NULL</v>
          </cell>
          <cell r="T702">
            <v>2</v>
          </cell>
          <cell r="U702">
            <v>2</v>
          </cell>
          <cell r="V702">
            <v>2</v>
          </cell>
          <cell r="W702">
            <v>2</v>
          </cell>
          <cell r="X702" t="str">
            <v>Yes</v>
          </cell>
          <cell r="Y702">
            <v>2</v>
          </cell>
          <cell r="Z702" t="str">
            <v>NULL</v>
          </cell>
          <cell r="AB702">
            <v>192</v>
          </cell>
          <cell r="AD702">
            <v>4</v>
          </cell>
          <cell r="AE702" t="str">
            <v>NULL</v>
          </cell>
          <cell r="AF702">
            <v>4</v>
          </cell>
          <cell r="AG702">
            <v>4</v>
          </cell>
          <cell r="AH702" t="str">
            <v>NULL</v>
          </cell>
          <cell r="AI702">
            <v>4</v>
          </cell>
          <cell r="AJ702" t="str">
            <v>NULL</v>
          </cell>
          <cell r="AK702" t="str">
            <v>NULL</v>
          </cell>
          <cell r="AL702" t="str">
            <v>NULL</v>
          </cell>
        </row>
        <row r="703">
          <cell r="A703">
            <v>122706</v>
          </cell>
          <cell r="B703">
            <v>8912900</v>
          </cell>
          <cell r="C703" t="str">
            <v>Kimberley Primary School</v>
          </cell>
          <cell r="D703" t="str">
            <v>East Midlands</v>
          </cell>
          <cell r="E703" t="str">
            <v>East Midlands</v>
          </cell>
          <cell r="F703" t="str">
            <v>Nottinghamshire</v>
          </cell>
          <cell r="G703" t="str">
            <v>Broxtowe</v>
          </cell>
          <cell r="H703" t="str">
            <v>NG16 2PG</v>
          </cell>
          <cell r="I703" t="str">
            <v>Community School</v>
          </cell>
          <cell r="J703" t="str">
            <v>Primary</v>
          </cell>
          <cell r="K703" t="str">
            <v>Does not have a sixth form</v>
          </cell>
          <cell r="L703">
            <v>10005942</v>
          </cell>
          <cell r="M703">
            <v>42321</v>
          </cell>
          <cell r="N703">
            <v>42321</v>
          </cell>
          <cell r="O703" t="str">
            <v>Requires Improvement monitoring Visit 1</v>
          </cell>
          <cell r="P703" t="str">
            <v>Schools - S8</v>
          </cell>
          <cell r="Q703" t="str">
            <v>NULL</v>
          </cell>
          <cell r="R703" t="str">
            <v>NULL</v>
          </cell>
          <cell r="S703" t="str">
            <v>NULL</v>
          </cell>
          <cell r="T703" t="str">
            <v>NULL</v>
          </cell>
          <cell r="U703" t="str">
            <v>NULL</v>
          </cell>
          <cell r="V703" t="str">
            <v>NULL</v>
          </cell>
          <cell r="W703" t="str">
            <v>NULL</v>
          </cell>
          <cell r="X703" t="str">
            <v>NULL</v>
          </cell>
          <cell r="Y703" t="str">
            <v>NULL</v>
          </cell>
          <cell r="Z703" t="str">
            <v>NULL</v>
          </cell>
          <cell r="AB703">
            <v>174</v>
          </cell>
          <cell r="AD703">
            <v>3</v>
          </cell>
          <cell r="AE703" t="str">
            <v>NULL</v>
          </cell>
          <cell r="AF703">
            <v>3</v>
          </cell>
          <cell r="AG703">
            <v>3</v>
          </cell>
          <cell r="AH703" t="str">
            <v>NULL</v>
          </cell>
          <cell r="AI703">
            <v>3</v>
          </cell>
          <cell r="AJ703" t="str">
            <v>NULL</v>
          </cell>
          <cell r="AK703">
            <v>3</v>
          </cell>
          <cell r="AL703">
            <v>9</v>
          </cell>
        </row>
        <row r="704">
          <cell r="A704">
            <v>122721</v>
          </cell>
          <cell r="B704">
            <v>8922917</v>
          </cell>
          <cell r="C704" t="str">
            <v>Springfield Primary School</v>
          </cell>
          <cell r="D704" t="str">
            <v>East Midlands</v>
          </cell>
          <cell r="E704" t="str">
            <v>East Midlands</v>
          </cell>
          <cell r="F704" t="str">
            <v>Nottingham</v>
          </cell>
          <cell r="G704" t="str">
            <v>Nottingham North</v>
          </cell>
          <cell r="H704" t="str">
            <v>NG6 8BL</v>
          </cell>
          <cell r="I704" t="str">
            <v>Community School</v>
          </cell>
          <cell r="J704" t="str">
            <v>Primary</v>
          </cell>
          <cell r="K704" t="str">
            <v>Does not have a sixth form</v>
          </cell>
          <cell r="L704">
            <v>10001807</v>
          </cell>
          <cell r="M704">
            <v>42347</v>
          </cell>
          <cell r="N704">
            <v>42348</v>
          </cell>
          <cell r="O704" t="str">
            <v>Requires Improvement S5 Reinspection Visit 1</v>
          </cell>
          <cell r="P704" t="str">
            <v>Schools - S5</v>
          </cell>
          <cell r="Q704" t="str">
            <v>NULL</v>
          </cell>
          <cell r="R704">
            <v>3</v>
          </cell>
          <cell r="S704" t="str">
            <v>NULL</v>
          </cell>
          <cell r="T704">
            <v>3</v>
          </cell>
          <cell r="U704">
            <v>3</v>
          </cell>
          <cell r="V704">
            <v>2</v>
          </cell>
          <cell r="W704">
            <v>2</v>
          </cell>
          <cell r="X704" t="str">
            <v>Yes</v>
          </cell>
          <cell r="Y704">
            <v>2</v>
          </cell>
          <cell r="Z704" t="str">
            <v>NULL</v>
          </cell>
          <cell r="AB704">
            <v>188</v>
          </cell>
          <cell r="AD704">
            <v>3</v>
          </cell>
          <cell r="AE704" t="str">
            <v>NULL</v>
          </cell>
          <cell r="AF704">
            <v>3</v>
          </cell>
          <cell r="AG704">
            <v>3</v>
          </cell>
          <cell r="AH704" t="str">
            <v>NULL</v>
          </cell>
          <cell r="AI704">
            <v>2</v>
          </cell>
          <cell r="AJ704" t="str">
            <v>NULL</v>
          </cell>
          <cell r="AK704" t="str">
            <v>NULL</v>
          </cell>
          <cell r="AL704" t="str">
            <v>NULL</v>
          </cell>
        </row>
        <row r="705">
          <cell r="A705">
            <v>122729</v>
          </cell>
          <cell r="B705">
            <v>8912925</v>
          </cell>
          <cell r="C705" t="str">
            <v>Prospect Hill Infant and Nursery School</v>
          </cell>
          <cell r="D705" t="str">
            <v>East Midlands</v>
          </cell>
          <cell r="E705" t="str">
            <v>East Midlands</v>
          </cell>
          <cell r="F705" t="str">
            <v>Nottinghamshire</v>
          </cell>
          <cell r="G705" t="str">
            <v>Bassetlaw</v>
          </cell>
          <cell r="H705" t="str">
            <v>S81 0LR</v>
          </cell>
          <cell r="I705" t="str">
            <v>Community School</v>
          </cell>
          <cell r="J705" t="str">
            <v>Primary</v>
          </cell>
          <cell r="K705" t="str">
            <v>Does not have a sixth form</v>
          </cell>
          <cell r="L705">
            <v>10001805</v>
          </cell>
          <cell r="M705">
            <v>42276</v>
          </cell>
          <cell r="N705">
            <v>42277</v>
          </cell>
          <cell r="O705" t="str">
            <v>Requires Improvement S5 Reinspection Visit 1</v>
          </cell>
          <cell r="P705" t="str">
            <v>Schools - S5</v>
          </cell>
          <cell r="Q705" t="str">
            <v>NULL</v>
          </cell>
          <cell r="R705">
            <v>2</v>
          </cell>
          <cell r="S705" t="str">
            <v>NULL</v>
          </cell>
          <cell r="T705">
            <v>2</v>
          </cell>
          <cell r="U705">
            <v>2</v>
          </cell>
          <cell r="V705">
            <v>2</v>
          </cell>
          <cell r="W705">
            <v>2</v>
          </cell>
          <cell r="X705" t="str">
            <v>Yes</v>
          </cell>
          <cell r="Y705">
            <v>2</v>
          </cell>
          <cell r="Z705" t="str">
            <v>NULL</v>
          </cell>
          <cell r="AB705">
            <v>212</v>
          </cell>
          <cell r="AD705">
            <v>3</v>
          </cell>
          <cell r="AE705" t="str">
            <v>NULL</v>
          </cell>
          <cell r="AF705">
            <v>3</v>
          </cell>
          <cell r="AG705">
            <v>3</v>
          </cell>
          <cell r="AH705" t="str">
            <v>NULL</v>
          </cell>
          <cell r="AI705">
            <v>3</v>
          </cell>
          <cell r="AJ705" t="str">
            <v>NULL</v>
          </cell>
          <cell r="AK705" t="str">
            <v>NULL</v>
          </cell>
          <cell r="AL705" t="str">
            <v>NULL</v>
          </cell>
        </row>
        <row r="706">
          <cell r="A706">
            <v>122739</v>
          </cell>
          <cell r="B706">
            <v>8922935</v>
          </cell>
          <cell r="C706" t="str">
            <v>Whitegate Primary and Nursery School</v>
          </cell>
          <cell r="D706" t="str">
            <v>East Midlands</v>
          </cell>
          <cell r="E706" t="str">
            <v>East Midlands</v>
          </cell>
          <cell r="F706" t="str">
            <v>Nottingham</v>
          </cell>
          <cell r="G706" t="str">
            <v>Nottingham South</v>
          </cell>
          <cell r="H706" t="str">
            <v>NG11 9JQ</v>
          </cell>
          <cell r="I706" t="str">
            <v>Community School</v>
          </cell>
          <cell r="J706" t="str">
            <v>Primary</v>
          </cell>
          <cell r="K706" t="str">
            <v>Does not have a sixth form</v>
          </cell>
          <cell r="L706">
            <v>10001808</v>
          </cell>
          <cell r="M706">
            <v>42284</v>
          </cell>
          <cell r="N706">
            <v>42285</v>
          </cell>
          <cell r="O706" t="str">
            <v>Requires Improvement S5 Reinspection Visit 1</v>
          </cell>
          <cell r="P706" t="str">
            <v>Schools - S5</v>
          </cell>
          <cell r="Q706" t="str">
            <v>NULL</v>
          </cell>
          <cell r="R706">
            <v>3</v>
          </cell>
          <cell r="S706" t="str">
            <v>NULL</v>
          </cell>
          <cell r="T706">
            <v>3</v>
          </cell>
          <cell r="U706">
            <v>3</v>
          </cell>
          <cell r="V706">
            <v>2</v>
          </cell>
          <cell r="W706">
            <v>3</v>
          </cell>
          <cell r="X706" t="str">
            <v>Yes</v>
          </cell>
          <cell r="Y706">
            <v>2</v>
          </cell>
          <cell r="Z706" t="str">
            <v>NULL</v>
          </cell>
          <cell r="AB706">
            <v>358</v>
          </cell>
          <cell r="AD706">
            <v>3</v>
          </cell>
          <cell r="AE706" t="str">
            <v>NULL</v>
          </cell>
          <cell r="AF706">
            <v>3</v>
          </cell>
          <cell r="AG706">
            <v>3</v>
          </cell>
          <cell r="AH706" t="str">
            <v>NULL</v>
          </cell>
          <cell r="AI706">
            <v>3</v>
          </cell>
          <cell r="AJ706" t="str">
            <v>NULL</v>
          </cell>
          <cell r="AK706" t="str">
            <v>NULL</v>
          </cell>
          <cell r="AL706" t="str">
            <v>NULL</v>
          </cell>
        </row>
        <row r="707">
          <cell r="A707">
            <v>122744</v>
          </cell>
          <cell r="B707">
            <v>8913021</v>
          </cell>
          <cell r="C707" t="str">
            <v>St John's CofE Primary School</v>
          </cell>
          <cell r="D707" t="str">
            <v>East Midlands</v>
          </cell>
          <cell r="E707" t="str">
            <v>East Midlands</v>
          </cell>
          <cell r="F707" t="str">
            <v>Nottinghamshire</v>
          </cell>
          <cell r="G707" t="str">
            <v>Broxtowe</v>
          </cell>
          <cell r="H707" t="str">
            <v>NG9 8AQ</v>
          </cell>
          <cell r="I707" t="str">
            <v>Voluntary Controlled School</v>
          </cell>
          <cell r="J707" t="str">
            <v>Primary</v>
          </cell>
          <cell r="K707" t="str">
            <v>Does not have a sixth form</v>
          </cell>
          <cell r="L707">
            <v>10005633</v>
          </cell>
          <cell r="M707">
            <v>42313</v>
          </cell>
          <cell r="N707">
            <v>42313</v>
          </cell>
          <cell r="O707" t="str">
            <v>Maintained Academy and School Short inspection</v>
          </cell>
          <cell r="P707" t="str">
            <v>Schools - Short inspection</v>
          </cell>
          <cell r="Q707" t="str">
            <v>NULL</v>
          </cell>
          <cell r="R707" t="str">
            <v>NULL</v>
          </cell>
          <cell r="S707" t="str">
            <v>NULL</v>
          </cell>
          <cell r="T707" t="str">
            <v>NULL</v>
          </cell>
          <cell r="U707" t="str">
            <v>NULL</v>
          </cell>
          <cell r="V707" t="str">
            <v>NULL</v>
          </cell>
          <cell r="W707" t="str">
            <v>NULL</v>
          </cell>
          <cell r="X707" t="str">
            <v>Yes</v>
          </cell>
          <cell r="Y707" t="str">
            <v>NULL</v>
          </cell>
          <cell r="Z707" t="str">
            <v>NULL</v>
          </cell>
          <cell r="AB707">
            <v>83</v>
          </cell>
          <cell r="AD707">
            <v>2</v>
          </cell>
          <cell r="AE707" t="str">
            <v>NULL</v>
          </cell>
          <cell r="AF707">
            <v>2</v>
          </cell>
          <cell r="AG707">
            <v>2</v>
          </cell>
          <cell r="AH707" t="str">
            <v>NULL</v>
          </cell>
          <cell r="AI707">
            <v>2</v>
          </cell>
          <cell r="AJ707" t="str">
            <v>NULL</v>
          </cell>
          <cell r="AK707">
            <v>3</v>
          </cell>
          <cell r="AL707">
            <v>9</v>
          </cell>
        </row>
        <row r="708">
          <cell r="A708">
            <v>122752</v>
          </cell>
          <cell r="B708">
            <v>8913073</v>
          </cell>
          <cell r="C708" t="str">
            <v>St Wilfrid's CofE Primary School</v>
          </cell>
          <cell r="D708" t="str">
            <v>East Midlands</v>
          </cell>
          <cell r="E708" t="str">
            <v>East Midlands</v>
          </cell>
          <cell r="F708" t="str">
            <v>Nottinghamshire</v>
          </cell>
          <cell r="G708" t="str">
            <v>Sherwood</v>
          </cell>
          <cell r="H708" t="str">
            <v>NG14 6FG</v>
          </cell>
          <cell r="I708" t="str">
            <v>Voluntary Controlled School</v>
          </cell>
          <cell r="J708" t="str">
            <v>Primary</v>
          </cell>
          <cell r="K708" t="str">
            <v>Does not have a sixth form</v>
          </cell>
          <cell r="L708">
            <v>10001510</v>
          </cell>
          <cell r="M708">
            <v>42325</v>
          </cell>
          <cell r="N708">
            <v>42325</v>
          </cell>
          <cell r="O708" t="str">
            <v>Maintained Academy and School Short inspection</v>
          </cell>
          <cell r="P708" t="str">
            <v>Schools - Short inspection</v>
          </cell>
          <cell r="Q708" t="str">
            <v>NULL</v>
          </cell>
          <cell r="R708" t="str">
            <v>NULL</v>
          </cell>
          <cell r="S708" t="str">
            <v>NULL</v>
          </cell>
          <cell r="T708" t="str">
            <v>NULL</v>
          </cell>
          <cell r="U708" t="str">
            <v>NULL</v>
          </cell>
          <cell r="V708" t="str">
            <v>NULL</v>
          </cell>
          <cell r="W708" t="str">
            <v>NULL</v>
          </cell>
          <cell r="X708" t="str">
            <v>Yes</v>
          </cell>
          <cell r="Y708" t="str">
            <v>NULL</v>
          </cell>
          <cell r="Z708" t="str">
            <v>NULL</v>
          </cell>
          <cell r="AB708">
            <v>213</v>
          </cell>
          <cell r="AD708">
            <v>2</v>
          </cell>
          <cell r="AE708" t="str">
            <v>NULL</v>
          </cell>
          <cell r="AF708">
            <v>2</v>
          </cell>
          <cell r="AG708">
            <v>2</v>
          </cell>
          <cell r="AH708" t="str">
            <v>NULL</v>
          </cell>
          <cell r="AI708">
            <v>2</v>
          </cell>
          <cell r="AJ708" t="str">
            <v>NULL</v>
          </cell>
          <cell r="AK708">
            <v>8</v>
          </cell>
          <cell r="AL708" t="str">
            <v>NULL</v>
          </cell>
        </row>
        <row r="709">
          <cell r="A709">
            <v>122753</v>
          </cell>
          <cell r="B709">
            <v>8913076</v>
          </cell>
          <cell r="C709" t="str">
            <v>Caunton Dean Hole CofE Primary School</v>
          </cell>
          <cell r="D709" t="str">
            <v>East Midlands</v>
          </cell>
          <cell r="E709" t="str">
            <v>East Midlands</v>
          </cell>
          <cell r="F709" t="str">
            <v>Nottinghamshire</v>
          </cell>
          <cell r="G709" t="str">
            <v>Newark</v>
          </cell>
          <cell r="H709" t="str">
            <v>NG23 6AD</v>
          </cell>
          <cell r="I709" t="str">
            <v>Voluntary Controlled School</v>
          </cell>
          <cell r="J709" t="str">
            <v>Primary</v>
          </cell>
          <cell r="K709" t="str">
            <v>Does not have a sixth form</v>
          </cell>
          <cell r="L709">
            <v>10003062</v>
          </cell>
          <cell r="M709">
            <v>42313</v>
          </cell>
          <cell r="N709">
            <v>42313</v>
          </cell>
          <cell r="O709" t="str">
            <v>Maintained Academy and School Short inspection</v>
          </cell>
          <cell r="P709" t="str">
            <v>Schools - Short inspection</v>
          </cell>
          <cell r="Q709" t="str">
            <v>NULL</v>
          </cell>
          <cell r="R709" t="str">
            <v>NULL</v>
          </cell>
          <cell r="S709" t="str">
            <v>NULL</v>
          </cell>
          <cell r="T709" t="str">
            <v>NULL</v>
          </cell>
          <cell r="U709" t="str">
            <v>NULL</v>
          </cell>
          <cell r="V709" t="str">
            <v>NULL</v>
          </cell>
          <cell r="W709" t="str">
            <v>NULL</v>
          </cell>
          <cell r="X709" t="str">
            <v>Yes</v>
          </cell>
          <cell r="Y709" t="str">
            <v>NULL</v>
          </cell>
          <cell r="Z709" t="str">
            <v>NULL</v>
          </cell>
          <cell r="AB709">
            <v>56</v>
          </cell>
          <cell r="AD709">
            <v>2</v>
          </cell>
          <cell r="AE709" t="str">
            <v>NULL</v>
          </cell>
          <cell r="AF709">
            <v>2</v>
          </cell>
          <cell r="AG709">
            <v>2</v>
          </cell>
          <cell r="AH709" t="str">
            <v>NULL</v>
          </cell>
          <cell r="AI709">
            <v>2</v>
          </cell>
          <cell r="AJ709" t="str">
            <v>NULL</v>
          </cell>
          <cell r="AK709">
            <v>8</v>
          </cell>
          <cell r="AL709" t="str">
            <v>NULL</v>
          </cell>
        </row>
        <row r="710">
          <cell r="A710">
            <v>122760</v>
          </cell>
          <cell r="B710">
            <v>8913097</v>
          </cell>
          <cell r="C710" t="str">
            <v>Farndon St Peter's CofE Primary School</v>
          </cell>
          <cell r="D710" t="str">
            <v>East Midlands</v>
          </cell>
          <cell r="E710" t="str">
            <v>East Midlands</v>
          </cell>
          <cell r="F710" t="str">
            <v>Nottinghamshire</v>
          </cell>
          <cell r="G710" t="str">
            <v>Newark</v>
          </cell>
          <cell r="H710" t="str">
            <v>NG24 4TE</v>
          </cell>
          <cell r="I710" t="str">
            <v>Voluntary Controlled School</v>
          </cell>
          <cell r="J710" t="str">
            <v>Primary</v>
          </cell>
          <cell r="K710" t="str">
            <v>Does not have a sixth form</v>
          </cell>
          <cell r="L710">
            <v>10005632</v>
          </cell>
          <cell r="M710">
            <v>42346</v>
          </cell>
          <cell r="N710">
            <v>42346</v>
          </cell>
          <cell r="O710" t="str">
            <v>Maintained Academy and School Short inspection</v>
          </cell>
          <cell r="P710" t="str">
            <v>Schools - Short inspection</v>
          </cell>
          <cell r="Q710" t="str">
            <v>NULL</v>
          </cell>
          <cell r="R710" t="str">
            <v>NULL</v>
          </cell>
          <cell r="S710" t="str">
            <v>NULL</v>
          </cell>
          <cell r="T710" t="str">
            <v>NULL</v>
          </cell>
          <cell r="U710" t="str">
            <v>NULL</v>
          </cell>
          <cell r="V710" t="str">
            <v>NULL</v>
          </cell>
          <cell r="W710" t="str">
            <v>NULL</v>
          </cell>
          <cell r="X710" t="str">
            <v>Yes</v>
          </cell>
          <cell r="Y710" t="str">
            <v>NULL</v>
          </cell>
          <cell r="Z710" t="str">
            <v>NULL</v>
          </cell>
          <cell r="AB710">
            <v>193</v>
          </cell>
          <cell r="AD710">
            <v>2</v>
          </cell>
          <cell r="AE710" t="str">
            <v>NULL</v>
          </cell>
          <cell r="AF710">
            <v>2</v>
          </cell>
          <cell r="AG710">
            <v>2</v>
          </cell>
          <cell r="AH710" t="str">
            <v>NULL</v>
          </cell>
          <cell r="AI710">
            <v>2</v>
          </cell>
          <cell r="AJ710" t="str">
            <v>NULL</v>
          </cell>
          <cell r="AK710">
            <v>2</v>
          </cell>
          <cell r="AL710">
            <v>9</v>
          </cell>
        </row>
        <row r="711">
          <cell r="A711">
            <v>122786</v>
          </cell>
          <cell r="B711">
            <v>8913350</v>
          </cell>
          <cell r="C711" t="str">
            <v>Seely CofE Primary School</v>
          </cell>
          <cell r="D711" t="str">
            <v>East Midlands</v>
          </cell>
          <cell r="E711" t="str">
            <v>East Midlands</v>
          </cell>
          <cell r="F711" t="str">
            <v>Nottinghamshire</v>
          </cell>
          <cell r="G711" t="str">
            <v>Sherwood</v>
          </cell>
          <cell r="H711" t="str">
            <v>NG5 8PQ</v>
          </cell>
          <cell r="I711" t="str">
            <v>Voluntary Aided School</v>
          </cell>
          <cell r="J711" t="str">
            <v>Primary</v>
          </cell>
          <cell r="K711" t="str">
            <v>Does not have a sixth form</v>
          </cell>
          <cell r="L711">
            <v>10005946</v>
          </cell>
          <cell r="M711">
            <v>42327</v>
          </cell>
          <cell r="N711">
            <v>42327</v>
          </cell>
          <cell r="O711" t="str">
            <v>Requires Improvement monitoring Visit 1</v>
          </cell>
          <cell r="P711" t="str">
            <v>Schools - S8</v>
          </cell>
          <cell r="Q711" t="str">
            <v>NULL</v>
          </cell>
          <cell r="R711" t="str">
            <v>NULL</v>
          </cell>
          <cell r="S711" t="str">
            <v>NULL</v>
          </cell>
          <cell r="T711" t="str">
            <v>NULL</v>
          </cell>
          <cell r="U711" t="str">
            <v>NULL</v>
          </cell>
          <cell r="V711" t="str">
            <v>NULL</v>
          </cell>
          <cell r="W711" t="str">
            <v>NULL</v>
          </cell>
          <cell r="X711" t="str">
            <v>NULL</v>
          </cell>
          <cell r="Y711" t="str">
            <v>NULL</v>
          </cell>
          <cell r="Z711" t="str">
            <v>NULL</v>
          </cell>
          <cell r="AB711">
            <v>92</v>
          </cell>
          <cell r="AD711">
            <v>3</v>
          </cell>
          <cell r="AE711" t="str">
            <v>NULL</v>
          </cell>
          <cell r="AF711">
            <v>3</v>
          </cell>
          <cell r="AG711">
            <v>3</v>
          </cell>
          <cell r="AH711" t="str">
            <v>NULL</v>
          </cell>
          <cell r="AI711">
            <v>3</v>
          </cell>
          <cell r="AJ711" t="str">
            <v>NULL</v>
          </cell>
          <cell r="AK711">
            <v>2</v>
          </cell>
          <cell r="AL711">
            <v>9</v>
          </cell>
        </row>
        <row r="712">
          <cell r="A712">
            <v>122797</v>
          </cell>
          <cell r="B712">
            <v>8913530</v>
          </cell>
          <cell r="C712" t="str">
            <v>Cotgrave CofE Primary School</v>
          </cell>
          <cell r="D712" t="str">
            <v>East Midlands</v>
          </cell>
          <cell r="E712" t="str">
            <v>East Midlands</v>
          </cell>
          <cell r="F712" t="str">
            <v>Nottinghamshire</v>
          </cell>
          <cell r="G712" t="str">
            <v>Rushcliffe</v>
          </cell>
          <cell r="H712" t="str">
            <v>NG12 3HS</v>
          </cell>
          <cell r="I712" t="str">
            <v>Voluntary Aided School</v>
          </cell>
          <cell r="J712" t="str">
            <v>Primary</v>
          </cell>
          <cell r="K712" t="str">
            <v>Does not have a sixth form</v>
          </cell>
          <cell r="L712">
            <v>10009097</v>
          </cell>
          <cell r="M712">
            <v>42347</v>
          </cell>
          <cell r="N712">
            <v>42348</v>
          </cell>
          <cell r="O712" t="str">
            <v>Requires Improvement S5 Reinspection Visit 1</v>
          </cell>
          <cell r="P712" t="str">
            <v>Schools - S5</v>
          </cell>
          <cell r="Q712" t="str">
            <v>NULL</v>
          </cell>
          <cell r="R712">
            <v>2</v>
          </cell>
          <cell r="S712" t="str">
            <v>NULL</v>
          </cell>
          <cell r="T712">
            <v>2</v>
          </cell>
          <cell r="U712">
            <v>2</v>
          </cell>
          <cell r="V712">
            <v>2</v>
          </cell>
          <cell r="W712">
            <v>2</v>
          </cell>
          <cell r="X712" t="str">
            <v>Yes</v>
          </cell>
          <cell r="Y712">
            <v>2</v>
          </cell>
          <cell r="Z712" t="str">
            <v>NULL</v>
          </cell>
          <cell r="AB712">
            <v>93</v>
          </cell>
          <cell r="AD712">
            <v>3</v>
          </cell>
          <cell r="AE712" t="str">
            <v>NULL</v>
          </cell>
          <cell r="AF712">
            <v>3</v>
          </cell>
          <cell r="AG712">
            <v>3</v>
          </cell>
          <cell r="AH712" t="str">
            <v>NULL</v>
          </cell>
          <cell r="AI712">
            <v>3</v>
          </cell>
          <cell r="AJ712" t="str">
            <v>NULL</v>
          </cell>
          <cell r="AK712" t="str">
            <v>NULL</v>
          </cell>
          <cell r="AL712" t="str">
            <v>NULL</v>
          </cell>
        </row>
        <row r="713">
          <cell r="A713">
            <v>122950</v>
          </cell>
          <cell r="B713">
            <v>8917014</v>
          </cell>
          <cell r="C713" t="str">
            <v>Redgate School</v>
          </cell>
          <cell r="D713" t="str">
            <v>East Midlands</v>
          </cell>
          <cell r="E713" t="str">
            <v>East Midlands</v>
          </cell>
          <cell r="F713" t="str">
            <v>Nottinghamshire</v>
          </cell>
          <cell r="G713" t="str">
            <v>Mansfield</v>
          </cell>
          <cell r="H713" t="str">
            <v>NG19 6EL</v>
          </cell>
          <cell r="I713" t="str">
            <v>Community Special School</v>
          </cell>
          <cell r="J713" t="str">
            <v>Not Applicable</v>
          </cell>
          <cell r="K713" t="str">
            <v>Not applicable</v>
          </cell>
          <cell r="L713">
            <v>10004003</v>
          </cell>
          <cell r="M713">
            <v>42327</v>
          </cell>
          <cell r="N713">
            <v>42327</v>
          </cell>
          <cell r="O713" t="str">
            <v>Schools into Special Measures Visit 2</v>
          </cell>
          <cell r="P713" t="str">
            <v>Schools - S8</v>
          </cell>
          <cell r="Q713" t="str">
            <v>NULL</v>
          </cell>
          <cell r="R713" t="str">
            <v>NULL</v>
          </cell>
          <cell r="S713" t="str">
            <v>NULL</v>
          </cell>
          <cell r="T713" t="str">
            <v>NULL</v>
          </cell>
          <cell r="U713" t="str">
            <v>NULL</v>
          </cell>
          <cell r="V713" t="str">
            <v>NULL</v>
          </cell>
          <cell r="W713" t="str">
            <v>NULL</v>
          </cell>
          <cell r="X713" t="str">
            <v>NULL</v>
          </cell>
          <cell r="Y713" t="str">
            <v>NULL</v>
          </cell>
          <cell r="Z713" t="str">
            <v>NULL</v>
          </cell>
          <cell r="AB713">
            <v>39</v>
          </cell>
          <cell r="AD713">
            <v>4</v>
          </cell>
          <cell r="AE713" t="str">
            <v>NULL</v>
          </cell>
          <cell r="AF713">
            <v>2</v>
          </cell>
          <cell r="AG713">
            <v>2</v>
          </cell>
          <cell r="AH713" t="str">
            <v>NULL</v>
          </cell>
          <cell r="AI713">
            <v>4</v>
          </cell>
          <cell r="AJ713" t="str">
            <v>NULL</v>
          </cell>
          <cell r="AK713">
            <v>3</v>
          </cell>
          <cell r="AL713">
            <v>9</v>
          </cell>
        </row>
        <row r="714">
          <cell r="A714">
            <v>122962</v>
          </cell>
          <cell r="B714">
            <v>8927033</v>
          </cell>
          <cell r="C714" t="str">
            <v>Woodlands School</v>
          </cell>
          <cell r="D714" t="str">
            <v>East Midlands</v>
          </cell>
          <cell r="E714" t="str">
            <v>East Midlands</v>
          </cell>
          <cell r="F714" t="str">
            <v>Nottingham</v>
          </cell>
          <cell r="G714" t="str">
            <v>Nottingham South</v>
          </cell>
          <cell r="H714" t="str">
            <v>NG8 3EZ</v>
          </cell>
          <cell r="I714" t="str">
            <v>Community Special School</v>
          </cell>
          <cell r="J714" t="str">
            <v>Not Applicable</v>
          </cell>
          <cell r="K714" t="str">
            <v>Not applicable</v>
          </cell>
          <cell r="L714">
            <v>10006580</v>
          </cell>
          <cell r="M714">
            <v>42268</v>
          </cell>
          <cell r="N714">
            <v>42268</v>
          </cell>
          <cell r="O714" t="str">
            <v>Requires Improvement monitoring Visit 2</v>
          </cell>
          <cell r="P714" t="str">
            <v>Schools - S8</v>
          </cell>
          <cell r="Q714" t="str">
            <v>NULL</v>
          </cell>
          <cell r="R714" t="str">
            <v>NULL</v>
          </cell>
          <cell r="S714" t="str">
            <v>NULL</v>
          </cell>
          <cell r="T714" t="str">
            <v>NULL</v>
          </cell>
          <cell r="U714" t="str">
            <v>NULL</v>
          </cell>
          <cell r="V714" t="str">
            <v>NULL</v>
          </cell>
          <cell r="W714" t="str">
            <v>NULL</v>
          </cell>
          <cell r="X714" t="str">
            <v>NULL</v>
          </cell>
          <cell r="Y714" t="str">
            <v>NULL</v>
          </cell>
          <cell r="Z714" t="str">
            <v>NULL</v>
          </cell>
          <cell r="AB714">
            <v>53</v>
          </cell>
          <cell r="AD714">
            <v>3</v>
          </cell>
          <cell r="AE714" t="str">
            <v>NULL</v>
          </cell>
          <cell r="AF714">
            <v>3</v>
          </cell>
          <cell r="AG714">
            <v>3</v>
          </cell>
          <cell r="AH714" t="str">
            <v>NULL</v>
          </cell>
          <cell r="AI714">
            <v>3</v>
          </cell>
          <cell r="AJ714" t="str">
            <v>NULL</v>
          </cell>
          <cell r="AK714" t="str">
            <v>NULL</v>
          </cell>
          <cell r="AL714" t="str">
            <v>NULL</v>
          </cell>
        </row>
        <row r="715">
          <cell r="A715">
            <v>123004</v>
          </cell>
          <cell r="B715">
            <v>9312110</v>
          </cell>
          <cell r="C715" t="str">
            <v>West Kidlington Primary and Nursery School</v>
          </cell>
          <cell r="D715" t="str">
            <v>South East</v>
          </cell>
          <cell r="E715" t="str">
            <v>South East</v>
          </cell>
          <cell r="F715" t="str">
            <v>Oxfordshire</v>
          </cell>
          <cell r="G715" t="str">
            <v>Oxford West and Abingdon</v>
          </cell>
          <cell r="H715" t="str">
            <v>OX5 1EA</v>
          </cell>
          <cell r="I715" t="str">
            <v>Community School</v>
          </cell>
          <cell r="J715" t="str">
            <v>Primary</v>
          </cell>
          <cell r="K715" t="str">
            <v>Does not have a sixth form</v>
          </cell>
          <cell r="L715">
            <v>10004356</v>
          </cell>
          <cell r="M715">
            <v>42346</v>
          </cell>
          <cell r="N715">
            <v>42347</v>
          </cell>
          <cell r="O715" t="str">
            <v>S8 No Formal Designation Visit</v>
          </cell>
          <cell r="P715" t="str">
            <v>Schools - S5</v>
          </cell>
          <cell r="Q715" t="str">
            <v>NULL</v>
          </cell>
          <cell r="R715">
            <v>4</v>
          </cell>
          <cell r="S715" t="str">
            <v>SM</v>
          </cell>
          <cell r="T715">
            <v>3</v>
          </cell>
          <cell r="U715">
            <v>3</v>
          </cell>
          <cell r="V715">
            <v>3</v>
          </cell>
          <cell r="W715">
            <v>4</v>
          </cell>
          <cell r="X715" t="str">
            <v>No</v>
          </cell>
          <cell r="Y715">
            <v>4</v>
          </cell>
          <cell r="Z715" t="str">
            <v>NULL</v>
          </cell>
          <cell r="AB715">
            <v>390</v>
          </cell>
          <cell r="AD715">
            <v>2</v>
          </cell>
          <cell r="AE715" t="str">
            <v>NULL</v>
          </cell>
          <cell r="AF715">
            <v>2</v>
          </cell>
          <cell r="AG715">
            <v>2</v>
          </cell>
          <cell r="AH715" t="str">
            <v>NULL</v>
          </cell>
          <cell r="AI715">
            <v>2</v>
          </cell>
          <cell r="AJ715" t="str">
            <v>NULL</v>
          </cell>
          <cell r="AK715" t="str">
            <v>NULL</v>
          </cell>
          <cell r="AL715" t="str">
            <v>NULL</v>
          </cell>
        </row>
        <row r="716">
          <cell r="A716">
            <v>123049</v>
          </cell>
          <cell r="B716">
            <v>9312531</v>
          </cell>
          <cell r="C716" t="str">
            <v>Rose Hill Primary School</v>
          </cell>
          <cell r="D716" t="str">
            <v>South East</v>
          </cell>
          <cell r="E716" t="str">
            <v>South East</v>
          </cell>
          <cell r="F716" t="str">
            <v>Oxfordshire</v>
          </cell>
          <cell r="G716" t="str">
            <v>Oxford East</v>
          </cell>
          <cell r="H716" t="str">
            <v>OX4 4SF</v>
          </cell>
          <cell r="I716" t="str">
            <v>Community School</v>
          </cell>
          <cell r="J716" t="str">
            <v>Primary</v>
          </cell>
          <cell r="K716" t="str">
            <v>Does not have a sixth form</v>
          </cell>
          <cell r="L716">
            <v>10007324</v>
          </cell>
          <cell r="M716">
            <v>42325</v>
          </cell>
          <cell r="N716">
            <v>42326</v>
          </cell>
          <cell r="O716" t="str">
            <v>Requires Improvement monitoring Visit 1</v>
          </cell>
          <cell r="P716" t="str">
            <v>Schools - S5</v>
          </cell>
          <cell r="Q716" t="str">
            <v>NULL</v>
          </cell>
          <cell r="R716">
            <v>4</v>
          </cell>
          <cell r="S716" t="str">
            <v>SM</v>
          </cell>
          <cell r="T716">
            <v>4</v>
          </cell>
          <cell r="U716">
            <v>4</v>
          </cell>
          <cell r="V716">
            <v>4</v>
          </cell>
          <cell r="W716">
            <v>4</v>
          </cell>
          <cell r="X716" t="str">
            <v>No</v>
          </cell>
          <cell r="Y716">
            <v>4</v>
          </cell>
          <cell r="Z716" t="str">
            <v>NULL</v>
          </cell>
          <cell r="AB716">
            <v>415</v>
          </cell>
          <cell r="AD716">
            <v>3</v>
          </cell>
          <cell r="AE716" t="str">
            <v>NULL</v>
          </cell>
          <cell r="AF716">
            <v>3</v>
          </cell>
          <cell r="AG716">
            <v>3</v>
          </cell>
          <cell r="AH716" t="str">
            <v>NULL</v>
          </cell>
          <cell r="AI716">
            <v>3</v>
          </cell>
          <cell r="AJ716" t="str">
            <v>NULL</v>
          </cell>
          <cell r="AK716">
            <v>3</v>
          </cell>
          <cell r="AL716">
            <v>9</v>
          </cell>
        </row>
        <row r="717">
          <cell r="A717">
            <v>123091</v>
          </cell>
          <cell r="B717">
            <v>9313004</v>
          </cell>
          <cell r="C717" t="str">
            <v>Wroxton Church of England Primary School</v>
          </cell>
          <cell r="D717" t="str">
            <v>South East</v>
          </cell>
          <cell r="E717" t="str">
            <v>South East</v>
          </cell>
          <cell r="F717" t="str">
            <v>Oxfordshire</v>
          </cell>
          <cell r="G717" t="str">
            <v>Banbury</v>
          </cell>
          <cell r="H717" t="str">
            <v>OX15 6QJ</v>
          </cell>
          <cell r="I717" t="str">
            <v>Voluntary Aided School</v>
          </cell>
          <cell r="J717" t="str">
            <v>Primary</v>
          </cell>
          <cell r="K717" t="str">
            <v>Does not have a sixth form</v>
          </cell>
          <cell r="L717">
            <v>10002334</v>
          </cell>
          <cell r="M717">
            <v>42278</v>
          </cell>
          <cell r="N717">
            <v>42279</v>
          </cell>
          <cell r="O717" t="str">
            <v>Requires Improvement S5 Reinspection Visit 1</v>
          </cell>
          <cell r="P717" t="str">
            <v>Schools - S5</v>
          </cell>
          <cell r="Q717" t="str">
            <v>NULL</v>
          </cell>
          <cell r="R717">
            <v>2</v>
          </cell>
          <cell r="S717" t="str">
            <v>NULL</v>
          </cell>
          <cell r="T717">
            <v>2</v>
          </cell>
          <cell r="U717">
            <v>2</v>
          </cell>
          <cell r="V717">
            <v>2</v>
          </cell>
          <cell r="W717">
            <v>2</v>
          </cell>
          <cell r="X717" t="str">
            <v>Yes</v>
          </cell>
          <cell r="Y717">
            <v>2</v>
          </cell>
          <cell r="Z717" t="str">
            <v>NULL</v>
          </cell>
          <cell r="AB717">
            <v>93</v>
          </cell>
          <cell r="AD717">
            <v>3</v>
          </cell>
          <cell r="AE717" t="str">
            <v>NULL</v>
          </cell>
          <cell r="AF717">
            <v>3</v>
          </cell>
          <cell r="AG717">
            <v>3</v>
          </cell>
          <cell r="AH717" t="str">
            <v>NULL</v>
          </cell>
          <cell r="AI717">
            <v>3</v>
          </cell>
          <cell r="AJ717" t="str">
            <v>NULL</v>
          </cell>
          <cell r="AK717" t="str">
            <v>NULL</v>
          </cell>
          <cell r="AL717" t="str">
            <v>NULL</v>
          </cell>
        </row>
        <row r="718">
          <cell r="A718">
            <v>123129</v>
          </cell>
          <cell r="B718">
            <v>9313186</v>
          </cell>
          <cell r="C718" t="str">
            <v>Dorchester St Birinus Church of England School</v>
          </cell>
          <cell r="D718" t="str">
            <v>South East</v>
          </cell>
          <cell r="E718" t="str">
            <v>South East</v>
          </cell>
          <cell r="F718" t="str">
            <v>Oxfordshire</v>
          </cell>
          <cell r="G718" t="str">
            <v>Henley</v>
          </cell>
          <cell r="H718" t="str">
            <v>OX10 7HR</v>
          </cell>
          <cell r="I718" t="str">
            <v>Voluntary Controlled School</v>
          </cell>
          <cell r="J718" t="str">
            <v>Primary</v>
          </cell>
          <cell r="K718" t="str">
            <v>Does not have a sixth form</v>
          </cell>
          <cell r="L718">
            <v>10002328</v>
          </cell>
          <cell r="M718">
            <v>42340</v>
          </cell>
          <cell r="N718">
            <v>42341</v>
          </cell>
          <cell r="O718" t="str">
            <v>Requires Improvement S5 Reinspection Visit 1</v>
          </cell>
          <cell r="P718" t="str">
            <v>Schools - S5</v>
          </cell>
          <cell r="Q718" t="str">
            <v>NULL</v>
          </cell>
          <cell r="R718">
            <v>2</v>
          </cell>
          <cell r="S718" t="str">
            <v>NULL</v>
          </cell>
          <cell r="T718">
            <v>2</v>
          </cell>
          <cell r="U718">
            <v>2</v>
          </cell>
          <cell r="V718">
            <v>2</v>
          </cell>
          <cell r="W718">
            <v>2</v>
          </cell>
          <cell r="X718" t="str">
            <v>Yes</v>
          </cell>
          <cell r="Y718">
            <v>2</v>
          </cell>
          <cell r="Z718" t="str">
            <v>NULL</v>
          </cell>
          <cell r="AB718">
            <v>66</v>
          </cell>
          <cell r="AD718">
            <v>3</v>
          </cell>
          <cell r="AE718" t="str">
            <v>NULL</v>
          </cell>
          <cell r="AF718">
            <v>3</v>
          </cell>
          <cell r="AG718">
            <v>3</v>
          </cell>
          <cell r="AH718" t="str">
            <v>NULL</v>
          </cell>
          <cell r="AI718">
            <v>3</v>
          </cell>
          <cell r="AJ718" t="str">
            <v>NULL</v>
          </cell>
          <cell r="AK718" t="str">
            <v>NULL</v>
          </cell>
          <cell r="AL718" t="str">
            <v>NULL</v>
          </cell>
        </row>
        <row r="719">
          <cell r="A719">
            <v>123176</v>
          </cell>
          <cell r="B719">
            <v>9313257</v>
          </cell>
          <cell r="C719" t="str">
            <v>Wychwood Church of England Primary School</v>
          </cell>
          <cell r="D719" t="str">
            <v>South East</v>
          </cell>
          <cell r="E719" t="str">
            <v>South East</v>
          </cell>
          <cell r="F719" t="str">
            <v>Oxfordshire</v>
          </cell>
          <cell r="G719" t="str">
            <v>Witney</v>
          </cell>
          <cell r="H719" t="str">
            <v>OX7 6BD</v>
          </cell>
          <cell r="I719" t="str">
            <v>Voluntary Controlled School</v>
          </cell>
          <cell r="J719" t="str">
            <v>Primary</v>
          </cell>
          <cell r="K719" t="str">
            <v>Does not have a sixth form</v>
          </cell>
          <cell r="L719">
            <v>10003663</v>
          </cell>
          <cell r="M719">
            <v>42318</v>
          </cell>
          <cell r="N719">
            <v>42318</v>
          </cell>
          <cell r="O719" t="str">
            <v>Maintained Academy and School Short inspection</v>
          </cell>
          <cell r="P719" t="str">
            <v>Schools - Short inspection</v>
          </cell>
          <cell r="Q719" t="str">
            <v>NULL</v>
          </cell>
          <cell r="R719" t="str">
            <v>NULL</v>
          </cell>
          <cell r="S719" t="str">
            <v>NULL</v>
          </cell>
          <cell r="T719" t="str">
            <v>NULL</v>
          </cell>
          <cell r="U719" t="str">
            <v>NULL</v>
          </cell>
          <cell r="V719" t="str">
            <v>NULL</v>
          </cell>
          <cell r="W719" t="str">
            <v>NULL</v>
          </cell>
          <cell r="X719" t="str">
            <v>Yes</v>
          </cell>
          <cell r="Y719" t="str">
            <v>NULL</v>
          </cell>
          <cell r="Z719" t="str">
            <v>NULL</v>
          </cell>
          <cell r="AB719">
            <v>287</v>
          </cell>
          <cell r="AD719">
            <v>2</v>
          </cell>
          <cell r="AE719" t="str">
            <v>NULL</v>
          </cell>
          <cell r="AF719">
            <v>2</v>
          </cell>
          <cell r="AG719">
            <v>2</v>
          </cell>
          <cell r="AH719" t="str">
            <v>NULL</v>
          </cell>
          <cell r="AI719">
            <v>2</v>
          </cell>
          <cell r="AJ719" t="str">
            <v>NULL</v>
          </cell>
          <cell r="AK719">
            <v>2</v>
          </cell>
          <cell r="AL719">
            <v>9</v>
          </cell>
        </row>
        <row r="720">
          <cell r="A720">
            <v>123341</v>
          </cell>
          <cell r="B720">
            <v>9317026</v>
          </cell>
          <cell r="C720" t="str">
            <v>Action for Children,Parklands Campus</v>
          </cell>
          <cell r="D720" t="str">
            <v>South East</v>
          </cell>
          <cell r="E720" t="str">
            <v>South East</v>
          </cell>
          <cell r="F720" t="str">
            <v>Oxfordshire</v>
          </cell>
          <cell r="G720" t="str">
            <v>Wantage</v>
          </cell>
          <cell r="H720" t="str">
            <v>OX13 5AB</v>
          </cell>
          <cell r="I720" t="str">
            <v>Non-Maintained Special School</v>
          </cell>
          <cell r="J720" t="str">
            <v>Not Applicable</v>
          </cell>
          <cell r="K720" t="str">
            <v>Has a sixth form</v>
          </cell>
          <cell r="L720">
            <v>10007042</v>
          </cell>
          <cell r="M720">
            <v>42347</v>
          </cell>
          <cell r="N720">
            <v>42347</v>
          </cell>
          <cell r="O720" t="str">
            <v>Requires Improvement monitoring Visit 3</v>
          </cell>
          <cell r="P720" t="str">
            <v>Schools - S8</v>
          </cell>
          <cell r="Q720" t="str">
            <v>NULL</v>
          </cell>
          <cell r="R720" t="str">
            <v>NULL</v>
          </cell>
          <cell r="S720" t="str">
            <v>NULL</v>
          </cell>
          <cell r="T720" t="str">
            <v>NULL</v>
          </cell>
          <cell r="U720" t="str">
            <v>NULL</v>
          </cell>
          <cell r="V720" t="str">
            <v>NULL</v>
          </cell>
          <cell r="W720" t="str">
            <v>NULL</v>
          </cell>
          <cell r="X720" t="str">
            <v>NULL</v>
          </cell>
          <cell r="Y720" t="str">
            <v>NULL</v>
          </cell>
          <cell r="Z720" t="str">
            <v>NULL</v>
          </cell>
          <cell r="AB720">
            <v>12</v>
          </cell>
          <cell r="AD720">
            <v>3</v>
          </cell>
          <cell r="AE720" t="str">
            <v>NULL</v>
          </cell>
          <cell r="AF720">
            <v>3</v>
          </cell>
          <cell r="AG720">
            <v>3</v>
          </cell>
          <cell r="AH720" t="str">
            <v>NULL</v>
          </cell>
          <cell r="AI720">
            <v>3</v>
          </cell>
          <cell r="AJ720" t="str">
            <v>NULL</v>
          </cell>
          <cell r="AK720" t="str">
            <v>NULL</v>
          </cell>
          <cell r="AL720" t="str">
            <v>NULL</v>
          </cell>
        </row>
        <row r="721">
          <cell r="A721">
            <v>123356</v>
          </cell>
          <cell r="B721">
            <v>8932031</v>
          </cell>
          <cell r="C721" t="str">
            <v>Buildwas Primary School</v>
          </cell>
          <cell r="D721" t="str">
            <v>West Midlands</v>
          </cell>
          <cell r="E721" t="str">
            <v>West Midlands</v>
          </cell>
          <cell r="F721" t="str">
            <v>Shropshire</v>
          </cell>
          <cell r="G721" t="str">
            <v>Shrewsbury and Atcham</v>
          </cell>
          <cell r="H721" t="str">
            <v>TF8 7DA</v>
          </cell>
          <cell r="I721" t="str">
            <v>Community School</v>
          </cell>
          <cell r="J721" t="str">
            <v>Primary</v>
          </cell>
          <cell r="K721" t="str">
            <v>Does not have a sixth form</v>
          </cell>
          <cell r="L721">
            <v>10004042</v>
          </cell>
          <cell r="M721">
            <v>42297</v>
          </cell>
          <cell r="N721">
            <v>42298</v>
          </cell>
          <cell r="O721" t="str">
            <v>Schools into Special Measures Visit 2</v>
          </cell>
          <cell r="P721" t="str">
            <v>Schools - S8</v>
          </cell>
          <cell r="Q721" t="str">
            <v>NULL</v>
          </cell>
          <cell r="R721" t="str">
            <v>NULL</v>
          </cell>
          <cell r="S721" t="str">
            <v>NULL</v>
          </cell>
          <cell r="T721" t="str">
            <v>NULL</v>
          </cell>
          <cell r="U721" t="str">
            <v>NULL</v>
          </cell>
          <cell r="V721" t="str">
            <v>NULL</v>
          </cell>
          <cell r="W721" t="str">
            <v>NULL</v>
          </cell>
          <cell r="X721" t="str">
            <v>NULL</v>
          </cell>
          <cell r="Y721" t="str">
            <v>NULL</v>
          </cell>
          <cell r="Z721" t="str">
            <v>NULL</v>
          </cell>
          <cell r="AB721">
            <v>79</v>
          </cell>
          <cell r="AD721">
            <v>4</v>
          </cell>
          <cell r="AE721" t="str">
            <v>NULL</v>
          </cell>
          <cell r="AF721">
            <v>4</v>
          </cell>
          <cell r="AG721">
            <v>4</v>
          </cell>
          <cell r="AH721" t="str">
            <v>NULL</v>
          </cell>
          <cell r="AI721">
            <v>4</v>
          </cell>
          <cell r="AJ721" t="str">
            <v>NULL</v>
          </cell>
          <cell r="AK721">
            <v>2</v>
          </cell>
          <cell r="AL721">
            <v>9</v>
          </cell>
        </row>
        <row r="722">
          <cell r="A722">
            <v>123480</v>
          </cell>
          <cell r="B722">
            <v>8933057</v>
          </cell>
          <cell r="C722" t="str">
            <v>Kinlet CofE Primary School</v>
          </cell>
          <cell r="D722" t="str">
            <v>West Midlands</v>
          </cell>
          <cell r="E722" t="str">
            <v>West Midlands</v>
          </cell>
          <cell r="F722" t="str">
            <v>Shropshire</v>
          </cell>
          <cell r="G722" t="str">
            <v>Ludlow</v>
          </cell>
          <cell r="H722" t="str">
            <v>DY12 3BG</v>
          </cell>
          <cell r="I722" t="str">
            <v>Voluntary Controlled School</v>
          </cell>
          <cell r="J722" t="str">
            <v>Primary</v>
          </cell>
          <cell r="K722" t="str">
            <v>Does not have a sixth form</v>
          </cell>
          <cell r="L722">
            <v>10000912</v>
          </cell>
          <cell r="M722">
            <v>42341</v>
          </cell>
          <cell r="N722">
            <v>42342</v>
          </cell>
          <cell r="O722" t="str">
            <v>Maintained Academy and School Short inspection</v>
          </cell>
          <cell r="P722" t="str">
            <v>Schools - S5</v>
          </cell>
          <cell r="Q722" t="str">
            <v>NULL</v>
          </cell>
          <cell r="R722">
            <v>3</v>
          </cell>
          <cell r="S722" t="str">
            <v>NULL</v>
          </cell>
          <cell r="T722">
            <v>3</v>
          </cell>
          <cell r="U722">
            <v>3</v>
          </cell>
          <cell r="V722">
            <v>3</v>
          </cell>
          <cell r="W722">
            <v>3</v>
          </cell>
          <cell r="X722" t="str">
            <v>Yes</v>
          </cell>
          <cell r="Y722">
            <v>2</v>
          </cell>
          <cell r="Z722" t="str">
            <v>NULL</v>
          </cell>
          <cell r="AB722">
            <v>66</v>
          </cell>
          <cell r="AD722">
            <v>2</v>
          </cell>
          <cell r="AE722" t="str">
            <v>NULL</v>
          </cell>
          <cell r="AF722">
            <v>2</v>
          </cell>
          <cell r="AG722">
            <v>2</v>
          </cell>
          <cell r="AH722" t="str">
            <v>NULL</v>
          </cell>
          <cell r="AI722">
            <v>2</v>
          </cell>
          <cell r="AJ722" t="str">
            <v>NULL</v>
          </cell>
          <cell r="AK722">
            <v>8</v>
          </cell>
          <cell r="AL722" t="str">
            <v>NULL</v>
          </cell>
        </row>
        <row r="723">
          <cell r="A723">
            <v>123513</v>
          </cell>
          <cell r="B723">
            <v>8933119</v>
          </cell>
          <cell r="C723" t="str">
            <v>Weston Lullingfields CofE School</v>
          </cell>
          <cell r="D723" t="str">
            <v>West Midlands</v>
          </cell>
          <cell r="E723" t="str">
            <v>West Midlands</v>
          </cell>
          <cell r="F723" t="str">
            <v>Shropshire</v>
          </cell>
          <cell r="G723" t="str">
            <v>North Shropshire</v>
          </cell>
          <cell r="H723" t="str">
            <v>SY4 2AW</v>
          </cell>
          <cell r="I723" t="str">
            <v>Foundation School</v>
          </cell>
          <cell r="J723" t="str">
            <v>Primary</v>
          </cell>
          <cell r="K723" t="str">
            <v>Does not have a sixth form</v>
          </cell>
          <cell r="L723">
            <v>10002493</v>
          </cell>
          <cell r="M723">
            <v>42270</v>
          </cell>
          <cell r="N723">
            <v>42271</v>
          </cell>
          <cell r="O723" t="str">
            <v>Requires Improvement S5 Reinspection Visit 1</v>
          </cell>
          <cell r="P723" t="str">
            <v>Schools - S5</v>
          </cell>
          <cell r="Q723" t="str">
            <v>NULL</v>
          </cell>
          <cell r="R723">
            <v>2</v>
          </cell>
          <cell r="S723" t="str">
            <v>NULL</v>
          </cell>
          <cell r="T723">
            <v>2</v>
          </cell>
          <cell r="U723">
            <v>2</v>
          </cell>
          <cell r="V723">
            <v>2</v>
          </cell>
          <cell r="W723">
            <v>2</v>
          </cell>
          <cell r="X723" t="str">
            <v>Yes</v>
          </cell>
          <cell r="Y723">
            <v>2</v>
          </cell>
          <cell r="Z723" t="str">
            <v>NULL</v>
          </cell>
          <cell r="AB723">
            <v>35</v>
          </cell>
          <cell r="AD723">
            <v>3</v>
          </cell>
          <cell r="AE723" t="str">
            <v>NULL</v>
          </cell>
          <cell r="AF723">
            <v>3</v>
          </cell>
          <cell r="AG723">
            <v>3</v>
          </cell>
          <cell r="AH723" t="str">
            <v>NULL</v>
          </cell>
          <cell r="AI723">
            <v>3</v>
          </cell>
          <cell r="AJ723" t="str">
            <v>NULL</v>
          </cell>
          <cell r="AK723" t="str">
            <v>NULL</v>
          </cell>
          <cell r="AL723" t="str">
            <v>NULL</v>
          </cell>
        </row>
        <row r="724">
          <cell r="A724">
            <v>123544</v>
          </cell>
          <cell r="B724">
            <v>8943317</v>
          </cell>
          <cell r="C724" t="str">
            <v>Dawley Church of England Primary School with Nursery</v>
          </cell>
          <cell r="D724" t="str">
            <v>West Midlands</v>
          </cell>
          <cell r="E724" t="str">
            <v>West Midlands</v>
          </cell>
          <cell r="F724" t="str">
            <v>Telford and Wrekin</v>
          </cell>
          <cell r="G724" t="str">
            <v>Telford</v>
          </cell>
          <cell r="H724" t="str">
            <v>TF4 3AL</v>
          </cell>
          <cell r="I724" t="str">
            <v>Voluntary Aided School</v>
          </cell>
          <cell r="J724" t="str">
            <v>Primary</v>
          </cell>
          <cell r="K724" t="str">
            <v>Does not have a sixth form</v>
          </cell>
          <cell r="L724">
            <v>10005741</v>
          </cell>
          <cell r="M724">
            <v>42347</v>
          </cell>
          <cell r="N724">
            <v>42348</v>
          </cell>
          <cell r="O724" t="str">
            <v>Serious Weaknesses S5 Reinspection</v>
          </cell>
          <cell r="P724" t="str">
            <v>Schools - S5</v>
          </cell>
          <cell r="Q724" t="str">
            <v>NULL</v>
          </cell>
          <cell r="R724">
            <v>3</v>
          </cell>
          <cell r="S724" t="str">
            <v>NULL</v>
          </cell>
          <cell r="T724">
            <v>3</v>
          </cell>
          <cell r="U724">
            <v>3</v>
          </cell>
          <cell r="V724">
            <v>3</v>
          </cell>
          <cell r="W724">
            <v>3</v>
          </cell>
          <cell r="X724" t="str">
            <v>Yes</v>
          </cell>
          <cell r="Y724">
            <v>3</v>
          </cell>
          <cell r="Z724" t="str">
            <v>NULL</v>
          </cell>
          <cell r="AB724">
            <v>222</v>
          </cell>
          <cell r="AD724">
            <v>4</v>
          </cell>
          <cell r="AE724" t="str">
            <v>NULL</v>
          </cell>
          <cell r="AF724">
            <v>4</v>
          </cell>
          <cell r="AG724">
            <v>4</v>
          </cell>
          <cell r="AH724" t="str">
            <v>NULL</v>
          </cell>
          <cell r="AI724">
            <v>3</v>
          </cell>
          <cell r="AJ724" t="str">
            <v>NULL</v>
          </cell>
          <cell r="AK724" t="str">
            <v>NULL</v>
          </cell>
          <cell r="AL724" t="str">
            <v>NULL</v>
          </cell>
        </row>
        <row r="725">
          <cell r="A725">
            <v>123554</v>
          </cell>
          <cell r="B725">
            <v>8933354</v>
          </cell>
          <cell r="C725" t="str">
            <v>Shrewsbury Cathedral Catholic Primary School</v>
          </cell>
          <cell r="D725" t="str">
            <v>West Midlands</v>
          </cell>
          <cell r="E725" t="str">
            <v>West Midlands</v>
          </cell>
          <cell r="F725" t="str">
            <v>Shropshire</v>
          </cell>
          <cell r="G725" t="str">
            <v>Shrewsbury and Atcham</v>
          </cell>
          <cell r="H725" t="str">
            <v>SY1 2SP</v>
          </cell>
          <cell r="I725" t="str">
            <v>Voluntary Aided School</v>
          </cell>
          <cell r="J725" t="str">
            <v>Primary</v>
          </cell>
          <cell r="K725" t="str">
            <v>Does not have a sixth form</v>
          </cell>
          <cell r="L725">
            <v>10005243</v>
          </cell>
          <cell r="M725">
            <v>42311</v>
          </cell>
          <cell r="N725">
            <v>42312</v>
          </cell>
          <cell r="O725" t="str">
            <v>Schools into Special Measures Visit 4</v>
          </cell>
          <cell r="P725" t="str">
            <v>Schools - S5</v>
          </cell>
          <cell r="Q725" t="str">
            <v>NULL</v>
          </cell>
          <cell r="R725">
            <v>2</v>
          </cell>
          <cell r="S725" t="str">
            <v>NULL</v>
          </cell>
          <cell r="T725">
            <v>2</v>
          </cell>
          <cell r="U725">
            <v>2</v>
          </cell>
          <cell r="V725">
            <v>2</v>
          </cell>
          <cell r="W725">
            <v>2</v>
          </cell>
          <cell r="X725" t="str">
            <v>Yes</v>
          </cell>
          <cell r="Y725">
            <v>2</v>
          </cell>
          <cell r="Z725" t="str">
            <v>NULL</v>
          </cell>
          <cell r="AB725">
            <v>148</v>
          </cell>
          <cell r="AD725">
            <v>4</v>
          </cell>
          <cell r="AE725" t="str">
            <v>NULL</v>
          </cell>
          <cell r="AF725">
            <v>4</v>
          </cell>
          <cell r="AG725">
            <v>4</v>
          </cell>
          <cell r="AH725" t="str">
            <v>NULL</v>
          </cell>
          <cell r="AI725">
            <v>4</v>
          </cell>
          <cell r="AJ725" t="str">
            <v>NULL</v>
          </cell>
          <cell r="AK725" t="str">
            <v>NULL</v>
          </cell>
          <cell r="AL725" t="str">
            <v>NULL</v>
          </cell>
        </row>
        <row r="726">
          <cell r="A726">
            <v>123580</v>
          </cell>
          <cell r="B726">
            <v>8934423</v>
          </cell>
          <cell r="C726" t="str">
            <v>The Grove School</v>
          </cell>
          <cell r="D726" t="str">
            <v>West Midlands</v>
          </cell>
          <cell r="E726" t="str">
            <v>West Midlands</v>
          </cell>
          <cell r="F726" t="str">
            <v>Shropshire</v>
          </cell>
          <cell r="G726" t="str">
            <v>North Shropshire</v>
          </cell>
          <cell r="H726" t="str">
            <v>TF9 1HF</v>
          </cell>
          <cell r="I726" t="str">
            <v>Foundation School</v>
          </cell>
          <cell r="J726" t="str">
            <v>Secondary</v>
          </cell>
          <cell r="K726" t="str">
            <v>Has a sixth form</v>
          </cell>
          <cell r="L726">
            <v>10005807</v>
          </cell>
          <cell r="M726">
            <v>42284</v>
          </cell>
          <cell r="N726">
            <v>42285</v>
          </cell>
          <cell r="O726" t="str">
            <v>Requires Improvement S5 Reinspection Visit 1</v>
          </cell>
          <cell r="P726" t="str">
            <v>Schools - S5</v>
          </cell>
          <cell r="Q726" t="str">
            <v>NULL</v>
          </cell>
          <cell r="R726">
            <v>3</v>
          </cell>
          <cell r="S726" t="str">
            <v>NULL</v>
          </cell>
          <cell r="T726">
            <v>3</v>
          </cell>
          <cell r="U726">
            <v>3</v>
          </cell>
          <cell r="V726">
            <v>2</v>
          </cell>
          <cell r="W726">
            <v>2</v>
          </cell>
          <cell r="X726" t="str">
            <v>Yes</v>
          </cell>
          <cell r="Y726" t="str">
            <v>NULL</v>
          </cell>
          <cell r="Z726">
            <v>2</v>
          </cell>
          <cell r="AB726">
            <v>929</v>
          </cell>
          <cell r="AD726">
            <v>3</v>
          </cell>
          <cell r="AE726" t="str">
            <v>NULL</v>
          </cell>
          <cell r="AF726">
            <v>3</v>
          </cell>
          <cell r="AG726">
            <v>3</v>
          </cell>
          <cell r="AH726" t="str">
            <v>NULL</v>
          </cell>
          <cell r="AI726">
            <v>3</v>
          </cell>
          <cell r="AJ726" t="str">
            <v>NULL</v>
          </cell>
          <cell r="AK726" t="str">
            <v>NULL</v>
          </cell>
          <cell r="AL726" t="str">
            <v>NULL</v>
          </cell>
        </row>
        <row r="727">
          <cell r="A727">
            <v>123587</v>
          </cell>
          <cell r="B727">
            <v>8934501</v>
          </cell>
          <cell r="C727" t="str">
            <v>Ludlow Church of England School</v>
          </cell>
          <cell r="D727" t="str">
            <v>West Midlands</v>
          </cell>
          <cell r="E727" t="str">
            <v>West Midlands</v>
          </cell>
          <cell r="F727" t="str">
            <v>Shropshire</v>
          </cell>
          <cell r="G727" t="str">
            <v>Ludlow</v>
          </cell>
          <cell r="H727" t="str">
            <v>SY8 1GJ</v>
          </cell>
          <cell r="I727" t="str">
            <v>Voluntary Controlled School</v>
          </cell>
          <cell r="J727" t="str">
            <v>Secondary</v>
          </cell>
          <cell r="K727" t="str">
            <v>Does not have a sixth form</v>
          </cell>
          <cell r="L727">
            <v>10002494</v>
          </cell>
          <cell r="M727">
            <v>42276</v>
          </cell>
          <cell r="N727">
            <v>42277</v>
          </cell>
          <cell r="O727" t="str">
            <v>Requires Improvement S5 Reinspection Visit 1</v>
          </cell>
          <cell r="P727" t="str">
            <v>Schools - S5</v>
          </cell>
          <cell r="Q727" t="str">
            <v>NULL</v>
          </cell>
          <cell r="R727">
            <v>2</v>
          </cell>
          <cell r="S727" t="str">
            <v>NULL</v>
          </cell>
          <cell r="T727">
            <v>2</v>
          </cell>
          <cell r="U727">
            <v>2</v>
          </cell>
          <cell r="V727">
            <v>2</v>
          </cell>
          <cell r="W727">
            <v>2</v>
          </cell>
          <cell r="X727" t="str">
            <v>Yes</v>
          </cell>
          <cell r="Y727" t="str">
            <v>NULL</v>
          </cell>
          <cell r="Z727" t="str">
            <v>NULL</v>
          </cell>
          <cell r="AB727">
            <v>686</v>
          </cell>
          <cell r="AD727">
            <v>3</v>
          </cell>
          <cell r="AE727" t="str">
            <v>NULL</v>
          </cell>
          <cell r="AF727">
            <v>3</v>
          </cell>
          <cell r="AG727">
            <v>3</v>
          </cell>
          <cell r="AH727" t="str">
            <v>NULL</v>
          </cell>
          <cell r="AI727">
            <v>3</v>
          </cell>
          <cell r="AJ727" t="str">
            <v>NULL</v>
          </cell>
          <cell r="AK727" t="str">
            <v>NULL</v>
          </cell>
          <cell r="AL727" t="str">
            <v>NULL</v>
          </cell>
        </row>
        <row r="728">
          <cell r="A728">
            <v>123597</v>
          </cell>
          <cell r="B728">
            <v>8945404</v>
          </cell>
          <cell r="C728" t="str">
            <v>Charlton School</v>
          </cell>
          <cell r="D728" t="str">
            <v>West Midlands</v>
          </cell>
          <cell r="E728" t="str">
            <v>West Midlands</v>
          </cell>
          <cell r="F728" t="str">
            <v>Telford and Wrekin</v>
          </cell>
          <cell r="G728" t="str">
            <v>The Wrekin</v>
          </cell>
          <cell r="H728" t="str">
            <v>TF1 3LE</v>
          </cell>
          <cell r="I728" t="str">
            <v>Foundation School</v>
          </cell>
          <cell r="J728" t="str">
            <v>Secondary</v>
          </cell>
          <cell r="K728" t="str">
            <v>Does not have a sixth form</v>
          </cell>
          <cell r="L728">
            <v>10006738</v>
          </cell>
          <cell r="M728">
            <v>42333</v>
          </cell>
          <cell r="N728">
            <v>42334</v>
          </cell>
          <cell r="O728" t="str">
            <v>Schools into Special Measures Visit 1</v>
          </cell>
          <cell r="P728" t="str">
            <v>Schools - S8</v>
          </cell>
          <cell r="Q728" t="str">
            <v>NULL</v>
          </cell>
          <cell r="R728" t="str">
            <v>NULL</v>
          </cell>
          <cell r="S728" t="str">
            <v>NULL</v>
          </cell>
          <cell r="T728" t="str">
            <v>NULL</v>
          </cell>
          <cell r="U728" t="str">
            <v>NULL</v>
          </cell>
          <cell r="V728" t="str">
            <v>NULL</v>
          </cell>
          <cell r="W728" t="str">
            <v>NULL</v>
          </cell>
          <cell r="X728" t="str">
            <v>NULL</v>
          </cell>
          <cell r="Y728" t="str">
            <v>NULL</v>
          </cell>
          <cell r="Z728" t="str">
            <v>NULL</v>
          </cell>
          <cell r="AB728">
            <v>1145</v>
          </cell>
          <cell r="AD728">
            <v>4</v>
          </cell>
          <cell r="AE728" t="str">
            <v>NULL</v>
          </cell>
          <cell r="AF728">
            <v>4</v>
          </cell>
          <cell r="AG728">
            <v>4</v>
          </cell>
          <cell r="AH728" t="str">
            <v>NULL</v>
          </cell>
          <cell r="AI728">
            <v>4</v>
          </cell>
          <cell r="AJ728" t="str">
            <v>NULL</v>
          </cell>
          <cell r="AK728">
            <v>9</v>
          </cell>
          <cell r="AL728">
            <v>9</v>
          </cell>
        </row>
        <row r="729">
          <cell r="A729">
            <v>123656</v>
          </cell>
          <cell r="B729">
            <v>9332048</v>
          </cell>
          <cell r="C729" t="str">
            <v>Minehead First School</v>
          </cell>
          <cell r="D729" t="str">
            <v>South West</v>
          </cell>
          <cell r="E729" t="str">
            <v>South West</v>
          </cell>
          <cell r="F729" t="str">
            <v>Somerset</v>
          </cell>
          <cell r="G729" t="str">
            <v>Bridgwater and West Somerset</v>
          </cell>
          <cell r="H729" t="str">
            <v>TA24 5RG</v>
          </cell>
          <cell r="I729" t="str">
            <v>Community School</v>
          </cell>
          <cell r="J729" t="str">
            <v>Primary</v>
          </cell>
          <cell r="K729" t="str">
            <v>Does not have a sixth form</v>
          </cell>
          <cell r="L729">
            <v>10000671</v>
          </cell>
          <cell r="M729">
            <v>42311</v>
          </cell>
          <cell r="N729">
            <v>42311</v>
          </cell>
          <cell r="O729" t="str">
            <v>Maintained Academy and School Short inspection</v>
          </cell>
          <cell r="P729" t="str">
            <v>Schools - Short inspection</v>
          </cell>
          <cell r="Q729" t="str">
            <v>NULL</v>
          </cell>
          <cell r="R729" t="str">
            <v>NULL</v>
          </cell>
          <cell r="S729" t="str">
            <v>NULL</v>
          </cell>
          <cell r="T729" t="str">
            <v>NULL</v>
          </cell>
          <cell r="U729" t="str">
            <v>NULL</v>
          </cell>
          <cell r="V729" t="str">
            <v>NULL</v>
          </cell>
          <cell r="W729" t="str">
            <v>NULL</v>
          </cell>
          <cell r="X729" t="str">
            <v>Yes</v>
          </cell>
          <cell r="Y729" t="str">
            <v>NULL</v>
          </cell>
          <cell r="Z729" t="str">
            <v>NULL</v>
          </cell>
          <cell r="AB729">
            <v>272</v>
          </cell>
          <cell r="AD729">
            <v>2</v>
          </cell>
          <cell r="AE729" t="str">
            <v>NULL</v>
          </cell>
          <cell r="AF729">
            <v>2</v>
          </cell>
          <cell r="AG729">
            <v>2</v>
          </cell>
          <cell r="AH729" t="str">
            <v>NULL</v>
          </cell>
          <cell r="AI729">
            <v>2</v>
          </cell>
          <cell r="AJ729" t="str">
            <v>NULL</v>
          </cell>
          <cell r="AK729">
            <v>8</v>
          </cell>
          <cell r="AL729" t="str">
            <v>NULL</v>
          </cell>
        </row>
        <row r="730">
          <cell r="A730">
            <v>123669</v>
          </cell>
          <cell r="B730">
            <v>9332085</v>
          </cell>
          <cell r="C730" t="str">
            <v>Wookey Primary School</v>
          </cell>
          <cell r="D730" t="str">
            <v>South West</v>
          </cell>
          <cell r="E730" t="str">
            <v>South West</v>
          </cell>
          <cell r="F730" t="str">
            <v>Somerset</v>
          </cell>
          <cell r="G730" t="str">
            <v>Wells</v>
          </cell>
          <cell r="H730" t="str">
            <v>BA5 1LQ</v>
          </cell>
          <cell r="I730" t="str">
            <v>Community School</v>
          </cell>
          <cell r="J730" t="str">
            <v>Primary</v>
          </cell>
          <cell r="K730" t="str">
            <v>Does not have a sixth form</v>
          </cell>
          <cell r="L730">
            <v>10002426</v>
          </cell>
          <cell r="M730">
            <v>42340</v>
          </cell>
          <cell r="N730">
            <v>42341</v>
          </cell>
          <cell r="O730" t="str">
            <v>Requires Improvement S5 Reinspection Visit 1</v>
          </cell>
          <cell r="P730" t="str">
            <v>Schools - S5</v>
          </cell>
          <cell r="Q730" t="str">
            <v>NULL</v>
          </cell>
          <cell r="R730">
            <v>2</v>
          </cell>
          <cell r="S730" t="str">
            <v>NULL</v>
          </cell>
          <cell r="T730">
            <v>2</v>
          </cell>
          <cell r="U730">
            <v>2</v>
          </cell>
          <cell r="V730">
            <v>2</v>
          </cell>
          <cell r="W730">
            <v>2</v>
          </cell>
          <cell r="X730" t="str">
            <v>Yes</v>
          </cell>
          <cell r="Y730">
            <v>2</v>
          </cell>
          <cell r="Z730" t="str">
            <v>NULL</v>
          </cell>
          <cell r="AB730">
            <v>90</v>
          </cell>
          <cell r="AD730">
            <v>3</v>
          </cell>
          <cell r="AE730" t="str">
            <v>NULL</v>
          </cell>
          <cell r="AF730">
            <v>3</v>
          </cell>
          <cell r="AG730">
            <v>3</v>
          </cell>
          <cell r="AH730" t="str">
            <v>NULL</v>
          </cell>
          <cell r="AI730">
            <v>2</v>
          </cell>
          <cell r="AJ730" t="str">
            <v>NULL</v>
          </cell>
          <cell r="AK730" t="str">
            <v>NULL</v>
          </cell>
          <cell r="AL730" t="str">
            <v>NULL</v>
          </cell>
        </row>
        <row r="731">
          <cell r="A731">
            <v>123692</v>
          </cell>
          <cell r="B731">
            <v>9332178</v>
          </cell>
          <cell r="C731" t="str">
            <v>Otterhampton Primary School</v>
          </cell>
          <cell r="D731" t="str">
            <v>South West</v>
          </cell>
          <cell r="E731" t="str">
            <v>South West</v>
          </cell>
          <cell r="F731" t="str">
            <v>Somerset</v>
          </cell>
          <cell r="G731" t="str">
            <v>Bridgwater and West Somerset</v>
          </cell>
          <cell r="H731" t="str">
            <v>TA5 2QS</v>
          </cell>
          <cell r="I731" t="str">
            <v>Community School</v>
          </cell>
          <cell r="J731" t="str">
            <v>Primary</v>
          </cell>
          <cell r="K731" t="str">
            <v>Does not have a sixth form</v>
          </cell>
          <cell r="L731">
            <v>10009239</v>
          </cell>
          <cell r="M731">
            <v>42347</v>
          </cell>
          <cell r="N731">
            <v>42348</v>
          </cell>
          <cell r="O731" t="str">
            <v>Requires Improvement S5 Reinspection Visit 1</v>
          </cell>
          <cell r="P731" t="str">
            <v>Schools - S5</v>
          </cell>
          <cell r="Q731" t="str">
            <v>NULL</v>
          </cell>
          <cell r="R731">
            <v>3</v>
          </cell>
          <cell r="S731" t="str">
            <v>NULL</v>
          </cell>
          <cell r="T731">
            <v>3</v>
          </cell>
          <cell r="U731">
            <v>3</v>
          </cell>
          <cell r="V731">
            <v>2</v>
          </cell>
          <cell r="W731">
            <v>3</v>
          </cell>
          <cell r="X731" t="str">
            <v>Yes</v>
          </cell>
          <cell r="Y731">
            <v>2</v>
          </cell>
          <cell r="Z731" t="str">
            <v>NULL</v>
          </cell>
          <cell r="AB731">
            <v>79</v>
          </cell>
          <cell r="AD731">
            <v>3</v>
          </cell>
          <cell r="AE731" t="str">
            <v>NULL</v>
          </cell>
          <cell r="AF731">
            <v>3</v>
          </cell>
          <cell r="AG731">
            <v>3</v>
          </cell>
          <cell r="AH731" t="str">
            <v>NULL</v>
          </cell>
          <cell r="AI731">
            <v>3</v>
          </cell>
          <cell r="AJ731" t="str">
            <v>NULL</v>
          </cell>
          <cell r="AK731" t="str">
            <v>NULL</v>
          </cell>
          <cell r="AL731" t="str">
            <v>NULL</v>
          </cell>
        </row>
        <row r="732">
          <cell r="A732">
            <v>123807</v>
          </cell>
          <cell r="B732">
            <v>9333226</v>
          </cell>
          <cell r="C732" t="str">
            <v>Berrow Church of England Primary School</v>
          </cell>
          <cell r="D732" t="str">
            <v>South West</v>
          </cell>
          <cell r="E732" t="str">
            <v>South West</v>
          </cell>
          <cell r="F732" t="str">
            <v>Somerset</v>
          </cell>
          <cell r="G732" t="str">
            <v>Wells</v>
          </cell>
          <cell r="H732" t="str">
            <v>TA8 2LJ</v>
          </cell>
          <cell r="I732" t="str">
            <v>Voluntary Controlled School</v>
          </cell>
          <cell r="J732" t="str">
            <v>Primary</v>
          </cell>
          <cell r="K732" t="str">
            <v>Does not have a sixth form</v>
          </cell>
          <cell r="L732">
            <v>10005516</v>
          </cell>
          <cell r="M732">
            <v>42283</v>
          </cell>
          <cell r="N732">
            <v>42284</v>
          </cell>
          <cell r="O732" t="str">
            <v>Maintained Academy and School Short inspection</v>
          </cell>
          <cell r="P732" t="str">
            <v>Schools - S5</v>
          </cell>
          <cell r="Q732" t="str">
            <v>NULL</v>
          </cell>
          <cell r="R732">
            <v>2</v>
          </cell>
          <cell r="S732" t="str">
            <v>NULL</v>
          </cell>
          <cell r="T732">
            <v>2</v>
          </cell>
          <cell r="U732">
            <v>2</v>
          </cell>
          <cell r="V732">
            <v>2</v>
          </cell>
          <cell r="W732">
            <v>2</v>
          </cell>
          <cell r="X732" t="str">
            <v>Yes</v>
          </cell>
          <cell r="Y732">
            <v>2</v>
          </cell>
          <cell r="Z732" t="str">
            <v>NULL</v>
          </cell>
          <cell r="AB732">
            <v>216</v>
          </cell>
          <cell r="AD732">
            <v>2</v>
          </cell>
          <cell r="AE732" t="str">
            <v>NULL</v>
          </cell>
          <cell r="AF732">
            <v>2</v>
          </cell>
          <cell r="AG732">
            <v>2</v>
          </cell>
          <cell r="AH732" t="str">
            <v>NULL</v>
          </cell>
          <cell r="AI732">
            <v>2</v>
          </cell>
          <cell r="AJ732" t="str">
            <v>NULL</v>
          </cell>
          <cell r="AK732">
            <v>2</v>
          </cell>
          <cell r="AL732">
            <v>9</v>
          </cell>
        </row>
        <row r="733">
          <cell r="A733">
            <v>123832</v>
          </cell>
          <cell r="B733">
            <v>9333317</v>
          </cell>
          <cell r="C733" t="str">
            <v>Draycott and Rodney Stoke Church of England First School</v>
          </cell>
          <cell r="D733" t="str">
            <v>South West</v>
          </cell>
          <cell r="E733" t="str">
            <v>South West</v>
          </cell>
          <cell r="F733" t="str">
            <v>Somerset</v>
          </cell>
          <cell r="G733" t="str">
            <v>Wells</v>
          </cell>
          <cell r="H733" t="str">
            <v>BS27 3SD</v>
          </cell>
          <cell r="I733" t="str">
            <v>Voluntary Aided School</v>
          </cell>
          <cell r="J733" t="str">
            <v>Primary</v>
          </cell>
          <cell r="K733" t="str">
            <v>Does not have a sixth form</v>
          </cell>
          <cell r="L733">
            <v>10003588</v>
          </cell>
          <cell r="M733">
            <v>42285</v>
          </cell>
          <cell r="N733">
            <v>42285</v>
          </cell>
          <cell r="O733" t="str">
            <v>Maintained Academy and School Short inspection</v>
          </cell>
          <cell r="P733" t="str">
            <v>Schools - Short inspection</v>
          </cell>
          <cell r="Q733" t="str">
            <v>NULL</v>
          </cell>
          <cell r="R733" t="str">
            <v>NULL</v>
          </cell>
          <cell r="S733" t="str">
            <v>NULL</v>
          </cell>
          <cell r="T733" t="str">
            <v>NULL</v>
          </cell>
          <cell r="U733" t="str">
            <v>NULL</v>
          </cell>
          <cell r="V733" t="str">
            <v>NULL</v>
          </cell>
          <cell r="W733" t="str">
            <v>NULL</v>
          </cell>
          <cell r="X733" t="str">
            <v>Yes</v>
          </cell>
          <cell r="Y733" t="str">
            <v>NULL</v>
          </cell>
          <cell r="Z733" t="str">
            <v>NULL</v>
          </cell>
          <cell r="AB733">
            <v>63</v>
          </cell>
          <cell r="AD733">
            <v>2</v>
          </cell>
          <cell r="AE733" t="str">
            <v>NULL</v>
          </cell>
          <cell r="AF733">
            <v>2</v>
          </cell>
          <cell r="AG733">
            <v>2</v>
          </cell>
          <cell r="AH733" t="str">
            <v>NULL</v>
          </cell>
          <cell r="AI733">
            <v>2</v>
          </cell>
          <cell r="AJ733" t="str">
            <v>NULL</v>
          </cell>
          <cell r="AK733">
            <v>1</v>
          </cell>
          <cell r="AL733">
            <v>9</v>
          </cell>
        </row>
        <row r="734">
          <cell r="A734">
            <v>123840</v>
          </cell>
          <cell r="B734">
            <v>9333358</v>
          </cell>
          <cell r="C734" t="str">
            <v>St Benedict's Catholic Primary School</v>
          </cell>
          <cell r="D734" t="str">
            <v>South West</v>
          </cell>
          <cell r="E734" t="str">
            <v>South West</v>
          </cell>
          <cell r="F734" t="str">
            <v>Somerset</v>
          </cell>
          <cell r="G734" t="str">
            <v>Somerton and Frome</v>
          </cell>
          <cell r="H734" t="str">
            <v>BA3 4BD</v>
          </cell>
          <cell r="I734" t="str">
            <v>Voluntary Aided School</v>
          </cell>
          <cell r="J734" t="str">
            <v>Primary</v>
          </cell>
          <cell r="K734" t="str">
            <v>Does not have a sixth form</v>
          </cell>
          <cell r="L734">
            <v>10003481</v>
          </cell>
          <cell r="M734">
            <v>42348</v>
          </cell>
          <cell r="N734">
            <v>42348</v>
          </cell>
          <cell r="O734" t="str">
            <v>Maintained Academy and School Short inspection</v>
          </cell>
          <cell r="P734" t="str">
            <v>Schools - Short inspection</v>
          </cell>
          <cell r="Q734" t="str">
            <v>NULL</v>
          </cell>
          <cell r="R734" t="str">
            <v>NULL</v>
          </cell>
          <cell r="S734" t="str">
            <v>NULL</v>
          </cell>
          <cell r="T734" t="str">
            <v>NULL</v>
          </cell>
          <cell r="U734" t="str">
            <v>NULL</v>
          </cell>
          <cell r="V734" t="str">
            <v>NULL</v>
          </cell>
          <cell r="W734" t="str">
            <v>NULL</v>
          </cell>
          <cell r="X734" t="str">
            <v>Yes</v>
          </cell>
          <cell r="Y734" t="str">
            <v>NULL</v>
          </cell>
          <cell r="Z734" t="str">
            <v>NULL</v>
          </cell>
          <cell r="AB734">
            <v>158</v>
          </cell>
          <cell r="AD734">
            <v>2</v>
          </cell>
          <cell r="AE734" t="str">
            <v>NULL</v>
          </cell>
          <cell r="AF734">
            <v>2</v>
          </cell>
          <cell r="AG734">
            <v>2</v>
          </cell>
          <cell r="AH734" t="str">
            <v>NULL</v>
          </cell>
          <cell r="AI734">
            <v>2</v>
          </cell>
          <cell r="AJ734" t="str">
            <v>NULL</v>
          </cell>
          <cell r="AK734">
            <v>2</v>
          </cell>
          <cell r="AL734">
            <v>9</v>
          </cell>
        </row>
        <row r="735">
          <cell r="A735">
            <v>123878</v>
          </cell>
          <cell r="B735">
            <v>9334300</v>
          </cell>
          <cell r="C735" t="str">
            <v>Robert Blake Science College</v>
          </cell>
          <cell r="D735" t="str">
            <v>South West</v>
          </cell>
          <cell r="E735" t="str">
            <v>South West</v>
          </cell>
          <cell r="F735" t="str">
            <v>Somerset</v>
          </cell>
          <cell r="G735" t="str">
            <v>Bridgwater and West Somerset</v>
          </cell>
          <cell r="H735" t="str">
            <v>TA6 6AW</v>
          </cell>
          <cell r="I735" t="str">
            <v>Foundation School</v>
          </cell>
          <cell r="J735" t="str">
            <v>Secondary</v>
          </cell>
          <cell r="K735" t="str">
            <v>Does not have a sixth form</v>
          </cell>
          <cell r="L735">
            <v>10002424</v>
          </cell>
          <cell r="M735">
            <v>42346</v>
          </cell>
          <cell r="N735">
            <v>42347</v>
          </cell>
          <cell r="O735" t="str">
            <v>Requires Improvement S5 Reinspection Visit 1</v>
          </cell>
          <cell r="P735" t="str">
            <v>Schools - S5</v>
          </cell>
          <cell r="Q735" t="str">
            <v>NULL</v>
          </cell>
          <cell r="R735">
            <v>2</v>
          </cell>
          <cell r="S735" t="str">
            <v>NULL</v>
          </cell>
          <cell r="T735">
            <v>2</v>
          </cell>
          <cell r="U735">
            <v>2</v>
          </cell>
          <cell r="V735">
            <v>2</v>
          </cell>
          <cell r="W735">
            <v>2</v>
          </cell>
          <cell r="X735" t="str">
            <v>Yes</v>
          </cell>
          <cell r="Y735" t="str">
            <v>NULL</v>
          </cell>
          <cell r="Z735" t="str">
            <v>NULL</v>
          </cell>
          <cell r="AB735">
            <v>719</v>
          </cell>
          <cell r="AD735">
            <v>3</v>
          </cell>
          <cell r="AE735" t="str">
            <v>NULL</v>
          </cell>
          <cell r="AF735">
            <v>3</v>
          </cell>
          <cell r="AG735">
            <v>3</v>
          </cell>
          <cell r="AH735" t="str">
            <v>NULL</v>
          </cell>
          <cell r="AI735">
            <v>3</v>
          </cell>
          <cell r="AJ735" t="str">
            <v>NULL</v>
          </cell>
          <cell r="AK735" t="str">
            <v>NULL</v>
          </cell>
          <cell r="AL735" t="str">
            <v>NULL</v>
          </cell>
        </row>
        <row r="736">
          <cell r="A736">
            <v>123888</v>
          </cell>
          <cell r="B736">
            <v>9334410</v>
          </cell>
          <cell r="C736" t="str">
            <v>Fairlands Middle School</v>
          </cell>
          <cell r="D736" t="str">
            <v>South West</v>
          </cell>
          <cell r="E736" t="str">
            <v>South West</v>
          </cell>
          <cell r="F736" t="str">
            <v>Somerset</v>
          </cell>
          <cell r="G736" t="str">
            <v>Wells</v>
          </cell>
          <cell r="H736" t="str">
            <v>BS27 3PG</v>
          </cell>
          <cell r="I736" t="str">
            <v>Community School</v>
          </cell>
          <cell r="J736" t="str">
            <v>Middle deemed Secondary</v>
          </cell>
          <cell r="K736" t="str">
            <v>Does not have a sixth form</v>
          </cell>
          <cell r="L736">
            <v>10000442</v>
          </cell>
          <cell r="M736">
            <v>42269</v>
          </cell>
          <cell r="N736">
            <v>42269</v>
          </cell>
          <cell r="O736" t="str">
            <v>Maintained Academy and School Short inspection</v>
          </cell>
          <cell r="P736" t="str">
            <v>Schools - Short inspection</v>
          </cell>
          <cell r="Q736" t="str">
            <v>NULL</v>
          </cell>
          <cell r="R736" t="str">
            <v>NULL</v>
          </cell>
          <cell r="S736" t="str">
            <v>NULL</v>
          </cell>
          <cell r="T736" t="str">
            <v>NULL</v>
          </cell>
          <cell r="U736" t="str">
            <v>NULL</v>
          </cell>
          <cell r="V736" t="str">
            <v>NULL</v>
          </cell>
          <cell r="W736" t="str">
            <v>NULL</v>
          </cell>
          <cell r="X736" t="str">
            <v>Yes</v>
          </cell>
          <cell r="Y736" t="str">
            <v>NULL</v>
          </cell>
          <cell r="Z736" t="str">
            <v>NULL</v>
          </cell>
          <cell r="AB736">
            <v>492</v>
          </cell>
          <cell r="AD736">
            <v>2</v>
          </cell>
          <cell r="AE736" t="str">
            <v>NULL</v>
          </cell>
          <cell r="AF736">
            <v>2</v>
          </cell>
          <cell r="AG736">
            <v>2</v>
          </cell>
          <cell r="AH736" t="str">
            <v>NULL</v>
          </cell>
          <cell r="AI736">
            <v>2</v>
          </cell>
          <cell r="AJ736" t="str">
            <v>NULL</v>
          </cell>
          <cell r="AK736">
            <v>9</v>
          </cell>
          <cell r="AL736" t="str">
            <v>NULL</v>
          </cell>
        </row>
        <row r="737">
          <cell r="A737">
            <v>123900</v>
          </cell>
          <cell r="B737">
            <v>9335201</v>
          </cell>
          <cell r="C737" t="str">
            <v>St John's Church of England Primary School</v>
          </cell>
          <cell r="D737" t="str">
            <v>South West</v>
          </cell>
          <cell r="E737" t="str">
            <v>South West</v>
          </cell>
          <cell r="F737" t="str">
            <v>Somerset</v>
          </cell>
          <cell r="G737" t="str">
            <v>Taunton Deane</v>
          </cell>
          <cell r="H737" t="str">
            <v>TA21 9EJ</v>
          </cell>
          <cell r="I737" t="str">
            <v>Voluntary Aided School</v>
          </cell>
          <cell r="J737" t="str">
            <v>Primary</v>
          </cell>
          <cell r="K737" t="str">
            <v>Does not have a sixth form</v>
          </cell>
          <cell r="L737">
            <v>10002425</v>
          </cell>
          <cell r="M737">
            <v>42276</v>
          </cell>
          <cell r="N737">
            <v>42277</v>
          </cell>
          <cell r="O737" t="str">
            <v>Requires Improvement S5 Reinspection Visit 1</v>
          </cell>
          <cell r="P737" t="str">
            <v>Schools - S5</v>
          </cell>
          <cell r="Q737" t="str">
            <v>NULL</v>
          </cell>
          <cell r="R737">
            <v>2</v>
          </cell>
          <cell r="S737" t="str">
            <v>NULL</v>
          </cell>
          <cell r="T737">
            <v>2</v>
          </cell>
          <cell r="U737">
            <v>2</v>
          </cell>
          <cell r="V737">
            <v>2</v>
          </cell>
          <cell r="W737">
            <v>2</v>
          </cell>
          <cell r="X737" t="str">
            <v>Yes</v>
          </cell>
          <cell r="Y737">
            <v>2</v>
          </cell>
          <cell r="Z737" t="str">
            <v>NULL</v>
          </cell>
          <cell r="AB737">
            <v>173</v>
          </cell>
          <cell r="AD737">
            <v>3</v>
          </cell>
          <cell r="AE737" t="str">
            <v>NULL</v>
          </cell>
          <cell r="AF737">
            <v>3</v>
          </cell>
          <cell r="AG737">
            <v>3</v>
          </cell>
          <cell r="AH737" t="str">
            <v>NULL</v>
          </cell>
          <cell r="AI737">
            <v>3</v>
          </cell>
          <cell r="AJ737" t="str">
            <v>NULL</v>
          </cell>
          <cell r="AK737" t="str">
            <v>NULL</v>
          </cell>
          <cell r="AL737" t="str">
            <v>NULL</v>
          </cell>
        </row>
        <row r="738">
          <cell r="A738">
            <v>123984</v>
          </cell>
          <cell r="B738">
            <v>8612024</v>
          </cell>
          <cell r="C738" t="str">
            <v>Milton Primary School</v>
          </cell>
          <cell r="D738" t="str">
            <v>West Midlands</v>
          </cell>
          <cell r="E738" t="str">
            <v>West Midlands</v>
          </cell>
          <cell r="F738" t="str">
            <v>Stoke-on-Trent</v>
          </cell>
          <cell r="G738" t="str">
            <v>Stoke-on-Trent Central</v>
          </cell>
          <cell r="H738" t="str">
            <v>ST2 7AF</v>
          </cell>
          <cell r="I738" t="str">
            <v>Community School</v>
          </cell>
          <cell r="J738" t="str">
            <v>Primary</v>
          </cell>
          <cell r="K738" t="str">
            <v>Does not have a sixth form</v>
          </cell>
          <cell r="L738">
            <v>10005261</v>
          </cell>
          <cell r="M738">
            <v>42340</v>
          </cell>
          <cell r="N738">
            <v>42341</v>
          </cell>
          <cell r="O738" t="str">
            <v>Schools into Special Measures Visit 2</v>
          </cell>
          <cell r="P738" t="str">
            <v>Schools - S8</v>
          </cell>
          <cell r="Q738" t="str">
            <v>NULL</v>
          </cell>
          <cell r="R738" t="str">
            <v>NULL</v>
          </cell>
          <cell r="S738" t="str">
            <v>NULL</v>
          </cell>
          <cell r="T738" t="str">
            <v>NULL</v>
          </cell>
          <cell r="U738" t="str">
            <v>NULL</v>
          </cell>
          <cell r="V738" t="str">
            <v>NULL</v>
          </cell>
          <cell r="W738" t="str">
            <v>NULL</v>
          </cell>
          <cell r="X738" t="str">
            <v>NULL</v>
          </cell>
          <cell r="Y738" t="str">
            <v>NULL</v>
          </cell>
          <cell r="Z738" t="str">
            <v>NULL</v>
          </cell>
          <cell r="AB738">
            <v>368</v>
          </cell>
          <cell r="AD738">
            <v>4</v>
          </cell>
          <cell r="AE738" t="str">
            <v>NULL</v>
          </cell>
          <cell r="AF738">
            <v>4</v>
          </cell>
          <cell r="AG738">
            <v>4</v>
          </cell>
          <cell r="AH738" t="str">
            <v>NULL</v>
          </cell>
          <cell r="AI738">
            <v>4</v>
          </cell>
          <cell r="AJ738" t="str">
            <v>NULL</v>
          </cell>
          <cell r="AK738">
            <v>2</v>
          </cell>
          <cell r="AL738">
            <v>9</v>
          </cell>
        </row>
        <row r="739">
          <cell r="A739">
            <v>124015</v>
          </cell>
          <cell r="B739">
            <v>8612088</v>
          </cell>
          <cell r="C739" t="str">
            <v>Mill Hill Primary School</v>
          </cell>
          <cell r="D739" t="str">
            <v>West Midlands</v>
          </cell>
          <cell r="E739" t="str">
            <v>West Midlands</v>
          </cell>
          <cell r="F739" t="str">
            <v>Stoke-on-Trent</v>
          </cell>
          <cell r="G739" t="str">
            <v>Stoke-on-Trent North</v>
          </cell>
          <cell r="H739" t="str">
            <v>ST6 6ED</v>
          </cell>
          <cell r="I739" t="str">
            <v>Foundation School</v>
          </cell>
          <cell r="J739" t="str">
            <v>Primary</v>
          </cell>
          <cell r="K739" t="str">
            <v>Does not have a sixth form</v>
          </cell>
          <cell r="L739">
            <v>10004232</v>
          </cell>
          <cell r="M739">
            <v>42270</v>
          </cell>
          <cell r="N739">
            <v>42271</v>
          </cell>
          <cell r="O739" t="str">
            <v>Schools into Special Measures Visit 5</v>
          </cell>
          <cell r="P739" t="str">
            <v>Schools - S5</v>
          </cell>
          <cell r="Q739" t="str">
            <v>NULL</v>
          </cell>
          <cell r="R739">
            <v>2</v>
          </cell>
          <cell r="S739" t="str">
            <v>NULL</v>
          </cell>
          <cell r="T739">
            <v>2</v>
          </cell>
          <cell r="U739">
            <v>2</v>
          </cell>
          <cell r="V739">
            <v>2</v>
          </cell>
          <cell r="W739">
            <v>2</v>
          </cell>
          <cell r="X739" t="str">
            <v>Yes</v>
          </cell>
          <cell r="Y739">
            <v>2</v>
          </cell>
          <cell r="Z739" t="str">
            <v>NULL</v>
          </cell>
          <cell r="AB739">
            <v>527</v>
          </cell>
          <cell r="AD739">
            <v>4</v>
          </cell>
          <cell r="AE739" t="str">
            <v>NULL</v>
          </cell>
          <cell r="AF739">
            <v>4</v>
          </cell>
          <cell r="AG739">
            <v>4</v>
          </cell>
          <cell r="AH739" t="str">
            <v>NULL</v>
          </cell>
          <cell r="AI739">
            <v>4</v>
          </cell>
          <cell r="AJ739" t="str">
            <v>NULL</v>
          </cell>
          <cell r="AK739" t="str">
            <v>NULL</v>
          </cell>
          <cell r="AL739" t="str">
            <v>NULL</v>
          </cell>
        </row>
        <row r="740">
          <cell r="A740">
            <v>124036</v>
          </cell>
          <cell r="B740">
            <v>8602125</v>
          </cell>
          <cell r="C740" t="str">
            <v>Horninglow Primary School</v>
          </cell>
          <cell r="D740" t="str">
            <v>West Midlands</v>
          </cell>
          <cell r="E740" t="str">
            <v>West Midlands</v>
          </cell>
          <cell r="F740" t="str">
            <v>Staffordshire</v>
          </cell>
          <cell r="G740" t="str">
            <v>Burton</v>
          </cell>
          <cell r="H740" t="str">
            <v>DE13 0SW</v>
          </cell>
          <cell r="I740" t="str">
            <v>Foundation School</v>
          </cell>
          <cell r="J740" t="str">
            <v>Primary</v>
          </cell>
          <cell r="K740" t="str">
            <v>Does not have a sixth form</v>
          </cell>
          <cell r="L740">
            <v>10005292</v>
          </cell>
          <cell r="M740">
            <v>42276</v>
          </cell>
          <cell r="N740">
            <v>42277</v>
          </cell>
          <cell r="O740" t="str">
            <v>Schools into Special Measures Visit 3</v>
          </cell>
          <cell r="P740" t="str">
            <v>Schools - S8</v>
          </cell>
          <cell r="Q740" t="str">
            <v>NULL</v>
          </cell>
          <cell r="R740" t="str">
            <v>NULL</v>
          </cell>
          <cell r="S740" t="str">
            <v>NULL</v>
          </cell>
          <cell r="T740" t="str">
            <v>NULL</v>
          </cell>
          <cell r="U740" t="str">
            <v>NULL</v>
          </cell>
          <cell r="V740" t="str">
            <v>NULL</v>
          </cell>
          <cell r="W740" t="str">
            <v>NULL</v>
          </cell>
          <cell r="X740" t="str">
            <v>NULL</v>
          </cell>
          <cell r="Y740" t="str">
            <v>NULL</v>
          </cell>
          <cell r="Z740" t="str">
            <v>NULL</v>
          </cell>
          <cell r="AB740">
            <v>230</v>
          </cell>
          <cell r="AD740">
            <v>4</v>
          </cell>
          <cell r="AE740" t="str">
            <v>NULL</v>
          </cell>
          <cell r="AF740">
            <v>4</v>
          </cell>
          <cell r="AG740">
            <v>4</v>
          </cell>
          <cell r="AH740" t="str">
            <v>NULL</v>
          </cell>
          <cell r="AI740">
            <v>4</v>
          </cell>
          <cell r="AJ740" t="str">
            <v>NULL</v>
          </cell>
          <cell r="AK740">
            <v>3</v>
          </cell>
          <cell r="AL740">
            <v>9</v>
          </cell>
        </row>
        <row r="741">
          <cell r="A741">
            <v>124074</v>
          </cell>
          <cell r="B741">
            <v>8602189</v>
          </cell>
          <cell r="C741" t="str">
            <v>Longford Primary School</v>
          </cell>
          <cell r="D741" t="str">
            <v>West Midlands</v>
          </cell>
          <cell r="E741" t="str">
            <v>West Midlands</v>
          </cell>
          <cell r="F741" t="str">
            <v>Staffordshire</v>
          </cell>
          <cell r="G741" t="str">
            <v>Cannock Chase</v>
          </cell>
          <cell r="H741" t="str">
            <v>WS11 1PD</v>
          </cell>
          <cell r="I741" t="str">
            <v>Community School</v>
          </cell>
          <cell r="J741" t="str">
            <v>Primary</v>
          </cell>
          <cell r="K741" t="str">
            <v>Does not have a sixth form</v>
          </cell>
          <cell r="L741">
            <v>10006682</v>
          </cell>
          <cell r="M741">
            <v>42297</v>
          </cell>
          <cell r="N741">
            <v>42297</v>
          </cell>
          <cell r="O741" t="str">
            <v>Requires Improvement monitoring Visit 1</v>
          </cell>
          <cell r="P741" t="str">
            <v>Schools - S8</v>
          </cell>
          <cell r="Q741" t="str">
            <v>NULL</v>
          </cell>
          <cell r="R741" t="str">
            <v>NULL</v>
          </cell>
          <cell r="S741" t="str">
            <v>NULL</v>
          </cell>
          <cell r="T741" t="str">
            <v>NULL</v>
          </cell>
          <cell r="U741" t="str">
            <v>NULL</v>
          </cell>
          <cell r="V741" t="str">
            <v>NULL</v>
          </cell>
          <cell r="W741" t="str">
            <v>NULL</v>
          </cell>
          <cell r="X741" t="str">
            <v>NULL</v>
          </cell>
          <cell r="Y741" t="str">
            <v>NULL</v>
          </cell>
          <cell r="Z741" t="str">
            <v>NULL</v>
          </cell>
          <cell r="AB741">
            <v>396</v>
          </cell>
          <cell r="AD741">
            <v>3</v>
          </cell>
          <cell r="AE741" t="str">
            <v>NULL</v>
          </cell>
          <cell r="AF741">
            <v>3</v>
          </cell>
          <cell r="AG741">
            <v>3</v>
          </cell>
          <cell r="AH741" t="str">
            <v>NULL</v>
          </cell>
          <cell r="AI741">
            <v>3</v>
          </cell>
          <cell r="AJ741" t="str">
            <v>NULL</v>
          </cell>
          <cell r="AK741">
            <v>3</v>
          </cell>
          <cell r="AL741">
            <v>9</v>
          </cell>
        </row>
        <row r="742">
          <cell r="A742">
            <v>124086</v>
          </cell>
          <cell r="B742">
            <v>8602214</v>
          </cell>
          <cell r="C742" t="str">
            <v>Thursfield Primary School</v>
          </cell>
          <cell r="D742" t="str">
            <v>West Midlands</v>
          </cell>
          <cell r="E742" t="str">
            <v>West Midlands</v>
          </cell>
          <cell r="F742" t="str">
            <v>Staffordshire</v>
          </cell>
          <cell r="G742" t="str">
            <v>Staffordshire Moorlands</v>
          </cell>
          <cell r="H742" t="str">
            <v>ST7 4JL</v>
          </cell>
          <cell r="I742" t="str">
            <v>Community School</v>
          </cell>
          <cell r="J742" t="str">
            <v>Primary</v>
          </cell>
          <cell r="K742" t="str">
            <v>Does not have a sixth form</v>
          </cell>
          <cell r="L742">
            <v>10001225</v>
          </cell>
          <cell r="M742">
            <v>42269</v>
          </cell>
          <cell r="N742">
            <v>42270</v>
          </cell>
          <cell r="O742" t="str">
            <v>Maintained Academy and School Short inspection</v>
          </cell>
          <cell r="P742" t="str">
            <v>Schools - S5</v>
          </cell>
          <cell r="Q742" t="str">
            <v>NULL</v>
          </cell>
          <cell r="R742">
            <v>4</v>
          </cell>
          <cell r="S742" t="str">
            <v>SM</v>
          </cell>
          <cell r="T742">
            <v>4</v>
          </cell>
          <cell r="U742">
            <v>4</v>
          </cell>
          <cell r="V742">
            <v>3</v>
          </cell>
          <cell r="W742">
            <v>4</v>
          </cell>
          <cell r="X742" t="str">
            <v>Yes</v>
          </cell>
          <cell r="Y742">
            <v>3</v>
          </cell>
          <cell r="Z742" t="str">
            <v>NULL</v>
          </cell>
          <cell r="AB742">
            <v>313</v>
          </cell>
          <cell r="AD742">
            <v>2</v>
          </cell>
          <cell r="AE742" t="str">
            <v>NULL</v>
          </cell>
          <cell r="AF742">
            <v>2</v>
          </cell>
          <cell r="AG742">
            <v>2</v>
          </cell>
          <cell r="AH742" t="str">
            <v>NULL</v>
          </cell>
          <cell r="AI742">
            <v>2</v>
          </cell>
          <cell r="AJ742" t="str">
            <v>NULL</v>
          </cell>
          <cell r="AK742">
            <v>3</v>
          </cell>
          <cell r="AL742">
            <v>9</v>
          </cell>
        </row>
        <row r="743">
          <cell r="A743">
            <v>124110</v>
          </cell>
          <cell r="B743">
            <v>8602251</v>
          </cell>
          <cell r="C743" t="str">
            <v>Hassell Primary School</v>
          </cell>
          <cell r="D743" t="str">
            <v>West Midlands</v>
          </cell>
          <cell r="E743" t="str">
            <v>West Midlands</v>
          </cell>
          <cell r="F743" t="str">
            <v>Staffordshire</v>
          </cell>
          <cell r="G743" t="str">
            <v>Newcastle-under-Lyme</v>
          </cell>
          <cell r="H743" t="str">
            <v>ST5 1LF</v>
          </cell>
          <cell r="I743" t="str">
            <v>Community School</v>
          </cell>
          <cell r="J743" t="str">
            <v>Primary</v>
          </cell>
          <cell r="K743" t="str">
            <v>Does not have a sixth form</v>
          </cell>
          <cell r="L743">
            <v>10003737</v>
          </cell>
          <cell r="M743">
            <v>42311</v>
          </cell>
          <cell r="N743">
            <v>42311</v>
          </cell>
          <cell r="O743" t="str">
            <v>Maintained Academy and School Short inspection</v>
          </cell>
          <cell r="P743" t="str">
            <v>Schools - Short inspection</v>
          </cell>
          <cell r="Q743" t="str">
            <v>NULL</v>
          </cell>
          <cell r="R743" t="str">
            <v>NULL</v>
          </cell>
          <cell r="S743" t="str">
            <v>NULL</v>
          </cell>
          <cell r="T743" t="str">
            <v>NULL</v>
          </cell>
          <cell r="U743" t="str">
            <v>NULL</v>
          </cell>
          <cell r="V743" t="str">
            <v>NULL</v>
          </cell>
          <cell r="W743" t="str">
            <v>NULL</v>
          </cell>
          <cell r="X743" t="str">
            <v>Yes</v>
          </cell>
          <cell r="Y743" t="str">
            <v>NULL</v>
          </cell>
          <cell r="Z743" t="str">
            <v>NULL</v>
          </cell>
          <cell r="AB743">
            <v>309</v>
          </cell>
          <cell r="AD743">
            <v>2</v>
          </cell>
          <cell r="AE743" t="str">
            <v>NULL</v>
          </cell>
          <cell r="AF743">
            <v>2</v>
          </cell>
          <cell r="AG743">
            <v>2</v>
          </cell>
          <cell r="AH743" t="str">
            <v>NULL</v>
          </cell>
          <cell r="AI743">
            <v>2</v>
          </cell>
          <cell r="AJ743" t="str">
            <v>NULL</v>
          </cell>
          <cell r="AK743">
            <v>2</v>
          </cell>
          <cell r="AL743">
            <v>9</v>
          </cell>
        </row>
        <row r="744">
          <cell r="A744">
            <v>124138</v>
          </cell>
          <cell r="B744">
            <v>8602305</v>
          </cell>
          <cell r="C744" t="str">
            <v>Great Wood Community Primary School</v>
          </cell>
          <cell r="D744" t="str">
            <v>West Midlands</v>
          </cell>
          <cell r="E744" t="str">
            <v>West Midlands</v>
          </cell>
          <cell r="F744" t="str">
            <v>Staffordshire</v>
          </cell>
          <cell r="G744" t="str">
            <v>Stone</v>
          </cell>
          <cell r="H744" t="str">
            <v>ST10 4LE</v>
          </cell>
          <cell r="I744" t="str">
            <v>Community School</v>
          </cell>
          <cell r="J744" t="str">
            <v>Primary</v>
          </cell>
          <cell r="K744" t="str">
            <v>Does not have a sixth form</v>
          </cell>
          <cell r="L744">
            <v>10002492</v>
          </cell>
          <cell r="M744">
            <v>42332</v>
          </cell>
          <cell r="N744">
            <v>42333</v>
          </cell>
          <cell r="O744" t="str">
            <v>Requires Improvement S5 Reinspection Visit 1</v>
          </cell>
          <cell r="P744" t="str">
            <v>Schools - S5</v>
          </cell>
          <cell r="Q744" t="str">
            <v>NULL</v>
          </cell>
          <cell r="R744">
            <v>2</v>
          </cell>
          <cell r="S744" t="str">
            <v>NULL</v>
          </cell>
          <cell r="T744">
            <v>2</v>
          </cell>
          <cell r="U744">
            <v>2</v>
          </cell>
          <cell r="V744">
            <v>2</v>
          </cell>
          <cell r="W744">
            <v>2</v>
          </cell>
          <cell r="X744" t="str">
            <v>Yes</v>
          </cell>
          <cell r="Y744">
            <v>2</v>
          </cell>
          <cell r="Z744" t="str">
            <v>NULL</v>
          </cell>
          <cell r="AB744">
            <v>85</v>
          </cell>
          <cell r="AD744">
            <v>3</v>
          </cell>
          <cell r="AE744" t="str">
            <v>NULL</v>
          </cell>
          <cell r="AF744">
            <v>3</v>
          </cell>
          <cell r="AG744">
            <v>3</v>
          </cell>
          <cell r="AH744" t="str">
            <v>NULL</v>
          </cell>
          <cell r="AI744">
            <v>3</v>
          </cell>
          <cell r="AJ744" t="str">
            <v>NULL</v>
          </cell>
          <cell r="AK744" t="str">
            <v>NULL</v>
          </cell>
          <cell r="AL744" t="str">
            <v>NULL</v>
          </cell>
        </row>
        <row r="745">
          <cell r="A745">
            <v>124139</v>
          </cell>
          <cell r="B745">
            <v>8602306</v>
          </cell>
          <cell r="C745" t="str">
            <v>Bhylls Acre Primary School</v>
          </cell>
          <cell r="D745" t="str">
            <v>West Midlands</v>
          </cell>
          <cell r="E745" t="str">
            <v>West Midlands</v>
          </cell>
          <cell r="F745" t="str">
            <v>Staffordshire</v>
          </cell>
          <cell r="G745" t="str">
            <v>Wolverhampton South West</v>
          </cell>
          <cell r="H745" t="str">
            <v>WV3 8DZ</v>
          </cell>
          <cell r="I745" t="str">
            <v>Community School</v>
          </cell>
          <cell r="J745" t="str">
            <v>Primary</v>
          </cell>
          <cell r="K745" t="str">
            <v>Does not have a sixth form</v>
          </cell>
          <cell r="L745">
            <v>10005191</v>
          </cell>
          <cell r="M745">
            <v>42327</v>
          </cell>
          <cell r="N745">
            <v>42328</v>
          </cell>
          <cell r="O745" t="str">
            <v>Schools into Special Measures Visit 4</v>
          </cell>
          <cell r="P745" t="str">
            <v>Schools - S5</v>
          </cell>
          <cell r="Q745" t="str">
            <v>NULL</v>
          </cell>
          <cell r="R745">
            <v>2</v>
          </cell>
          <cell r="S745" t="str">
            <v>NULL</v>
          </cell>
          <cell r="T745">
            <v>2</v>
          </cell>
          <cell r="U745">
            <v>2</v>
          </cell>
          <cell r="V745">
            <v>2</v>
          </cell>
          <cell r="W745">
            <v>2</v>
          </cell>
          <cell r="X745" t="str">
            <v>Yes</v>
          </cell>
          <cell r="Y745">
            <v>2</v>
          </cell>
          <cell r="Z745" t="str">
            <v>NULL</v>
          </cell>
          <cell r="AB745">
            <v>193</v>
          </cell>
          <cell r="AD745">
            <v>4</v>
          </cell>
          <cell r="AE745" t="str">
            <v>NULL</v>
          </cell>
          <cell r="AF745">
            <v>4</v>
          </cell>
          <cell r="AG745">
            <v>4</v>
          </cell>
          <cell r="AH745" t="str">
            <v>NULL</v>
          </cell>
          <cell r="AI745">
            <v>4</v>
          </cell>
          <cell r="AJ745" t="str">
            <v>NULL</v>
          </cell>
          <cell r="AK745" t="str">
            <v>NULL</v>
          </cell>
          <cell r="AL745" t="str">
            <v>NULL</v>
          </cell>
        </row>
        <row r="746">
          <cell r="A746">
            <v>124159</v>
          </cell>
          <cell r="B746">
            <v>8602336</v>
          </cell>
          <cell r="C746" t="str">
            <v>The Woodlands Community Primary School</v>
          </cell>
          <cell r="D746" t="str">
            <v>West Midlands</v>
          </cell>
          <cell r="E746" t="str">
            <v>West Midlands</v>
          </cell>
          <cell r="F746" t="str">
            <v>Staffordshire</v>
          </cell>
          <cell r="G746" t="str">
            <v>Tamworth</v>
          </cell>
          <cell r="H746" t="str">
            <v>B77 3JX</v>
          </cell>
          <cell r="I746" t="str">
            <v>Community School</v>
          </cell>
          <cell r="J746" t="str">
            <v>Primary</v>
          </cell>
          <cell r="K746" t="str">
            <v>Does not have a sixth form</v>
          </cell>
          <cell r="L746">
            <v>10002486</v>
          </cell>
          <cell r="M746">
            <v>42277</v>
          </cell>
          <cell r="N746">
            <v>42278</v>
          </cell>
          <cell r="O746" t="str">
            <v>Requires Improvement S5 Reinspection Visit 1</v>
          </cell>
          <cell r="P746" t="str">
            <v>Schools - S5</v>
          </cell>
          <cell r="Q746" t="str">
            <v>NULL</v>
          </cell>
          <cell r="R746">
            <v>2</v>
          </cell>
          <cell r="S746" t="str">
            <v>NULL</v>
          </cell>
          <cell r="T746">
            <v>2</v>
          </cell>
          <cell r="U746">
            <v>2</v>
          </cell>
          <cell r="V746">
            <v>2</v>
          </cell>
          <cell r="W746">
            <v>2</v>
          </cell>
          <cell r="X746" t="str">
            <v>Yes</v>
          </cell>
          <cell r="Y746">
            <v>2</v>
          </cell>
          <cell r="Z746" t="str">
            <v>NULL</v>
          </cell>
          <cell r="AB746">
            <v>294</v>
          </cell>
          <cell r="AD746">
            <v>3</v>
          </cell>
          <cell r="AE746" t="str">
            <v>NULL</v>
          </cell>
          <cell r="AF746">
            <v>3</v>
          </cell>
          <cell r="AG746">
            <v>3</v>
          </cell>
          <cell r="AH746" t="str">
            <v>NULL</v>
          </cell>
          <cell r="AI746">
            <v>3</v>
          </cell>
          <cell r="AJ746" t="str">
            <v>NULL</v>
          </cell>
          <cell r="AK746" t="str">
            <v>NULL</v>
          </cell>
          <cell r="AL746" t="str">
            <v>NULL</v>
          </cell>
        </row>
        <row r="747">
          <cell r="A747">
            <v>124199</v>
          </cell>
          <cell r="B747">
            <v>8602403</v>
          </cell>
          <cell r="C747" t="str">
            <v>St Leonard's Primary School</v>
          </cell>
          <cell r="D747" t="str">
            <v>West Midlands</v>
          </cell>
          <cell r="E747" t="str">
            <v>West Midlands</v>
          </cell>
          <cell r="F747" t="str">
            <v>Staffordshire</v>
          </cell>
          <cell r="G747" t="str">
            <v>Stafford</v>
          </cell>
          <cell r="H747" t="str">
            <v>ST17 4LT</v>
          </cell>
          <cell r="I747" t="str">
            <v>Community School</v>
          </cell>
          <cell r="J747" t="str">
            <v>Primary</v>
          </cell>
          <cell r="K747" t="str">
            <v>Does not have a sixth form</v>
          </cell>
          <cell r="L747">
            <v>10006688</v>
          </cell>
          <cell r="M747">
            <v>42354</v>
          </cell>
          <cell r="N747">
            <v>42354</v>
          </cell>
          <cell r="O747" t="str">
            <v>Requires Improvement monitoring Visit 1</v>
          </cell>
          <cell r="P747" t="str">
            <v>Schools - S8</v>
          </cell>
          <cell r="Q747" t="str">
            <v>NULL</v>
          </cell>
          <cell r="R747" t="str">
            <v>NULL</v>
          </cell>
          <cell r="S747" t="str">
            <v>NULL</v>
          </cell>
          <cell r="T747" t="str">
            <v>NULL</v>
          </cell>
          <cell r="U747" t="str">
            <v>NULL</v>
          </cell>
          <cell r="V747" t="str">
            <v>NULL</v>
          </cell>
          <cell r="W747" t="str">
            <v>NULL</v>
          </cell>
          <cell r="X747" t="str">
            <v>NULL</v>
          </cell>
          <cell r="Y747" t="str">
            <v>NULL</v>
          </cell>
          <cell r="Z747" t="str">
            <v>NULL</v>
          </cell>
          <cell r="AB747">
            <v>201</v>
          </cell>
          <cell r="AD747">
            <v>3</v>
          </cell>
          <cell r="AE747" t="str">
            <v>NULL</v>
          </cell>
          <cell r="AF747">
            <v>3</v>
          </cell>
          <cell r="AG747">
            <v>3</v>
          </cell>
          <cell r="AH747" t="str">
            <v>NULL</v>
          </cell>
          <cell r="AI747">
            <v>3</v>
          </cell>
          <cell r="AJ747" t="str">
            <v>NULL</v>
          </cell>
          <cell r="AK747">
            <v>2</v>
          </cell>
          <cell r="AL747">
            <v>9</v>
          </cell>
        </row>
        <row r="748">
          <cell r="A748">
            <v>124203</v>
          </cell>
          <cell r="B748">
            <v>8602407</v>
          </cell>
          <cell r="C748" t="str">
            <v>Castlechurch Primary School</v>
          </cell>
          <cell r="D748" t="str">
            <v>West Midlands</v>
          </cell>
          <cell r="E748" t="str">
            <v>West Midlands</v>
          </cell>
          <cell r="F748" t="str">
            <v>Staffordshire</v>
          </cell>
          <cell r="G748" t="str">
            <v>Stafford</v>
          </cell>
          <cell r="H748" t="str">
            <v>ST17 9SY</v>
          </cell>
          <cell r="I748" t="str">
            <v>Community School</v>
          </cell>
          <cell r="J748" t="str">
            <v>Primary</v>
          </cell>
          <cell r="K748" t="str">
            <v>Does not have a sixth form</v>
          </cell>
          <cell r="L748">
            <v>10004029</v>
          </cell>
          <cell r="M748">
            <v>42284</v>
          </cell>
          <cell r="N748">
            <v>42285</v>
          </cell>
          <cell r="O748" t="str">
            <v>Schools into Special Measures Visit 4</v>
          </cell>
          <cell r="P748" t="str">
            <v>Schools - S8</v>
          </cell>
          <cell r="Q748" t="str">
            <v>NULL</v>
          </cell>
          <cell r="R748" t="str">
            <v>NULL</v>
          </cell>
          <cell r="S748" t="str">
            <v>NULL</v>
          </cell>
          <cell r="T748" t="str">
            <v>NULL</v>
          </cell>
          <cell r="U748" t="str">
            <v>NULL</v>
          </cell>
          <cell r="V748" t="str">
            <v>NULL</v>
          </cell>
          <cell r="W748" t="str">
            <v>NULL</v>
          </cell>
          <cell r="X748" t="str">
            <v>NULL</v>
          </cell>
          <cell r="Y748" t="str">
            <v>NULL</v>
          </cell>
          <cell r="Z748" t="str">
            <v>NULL</v>
          </cell>
          <cell r="AB748">
            <v>384</v>
          </cell>
          <cell r="AD748">
            <v>4</v>
          </cell>
          <cell r="AE748" t="str">
            <v>NULL</v>
          </cell>
          <cell r="AF748">
            <v>4</v>
          </cell>
          <cell r="AG748">
            <v>4</v>
          </cell>
          <cell r="AH748" t="str">
            <v>NULL</v>
          </cell>
          <cell r="AI748">
            <v>4</v>
          </cell>
          <cell r="AJ748" t="str">
            <v>NULL</v>
          </cell>
          <cell r="AK748" t="str">
            <v>NULL</v>
          </cell>
          <cell r="AL748" t="str">
            <v>NULL</v>
          </cell>
        </row>
        <row r="749">
          <cell r="A749">
            <v>124221</v>
          </cell>
          <cell r="B749">
            <v>8612425</v>
          </cell>
          <cell r="C749" t="str">
            <v>Burnwood Community Primary School</v>
          </cell>
          <cell r="D749" t="str">
            <v>West Midlands</v>
          </cell>
          <cell r="E749" t="str">
            <v>West Midlands</v>
          </cell>
          <cell r="F749" t="str">
            <v>Stoke-on-Trent</v>
          </cell>
          <cell r="G749" t="str">
            <v>Stoke-on-Trent North</v>
          </cell>
          <cell r="H749" t="str">
            <v>ST6 7LP</v>
          </cell>
          <cell r="I749" t="str">
            <v>Community School</v>
          </cell>
          <cell r="J749" t="str">
            <v>Primary</v>
          </cell>
          <cell r="K749" t="str">
            <v>Does not have a sixth form</v>
          </cell>
          <cell r="L749">
            <v>10002476</v>
          </cell>
          <cell r="M749">
            <v>42284</v>
          </cell>
          <cell r="N749">
            <v>42285</v>
          </cell>
          <cell r="O749" t="str">
            <v>Requires Improvement S5 Reinspection Visit 1</v>
          </cell>
          <cell r="P749" t="str">
            <v>Schools - S5</v>
          </cell>
          <cell r="Q749" t="str">
            <v>NULL</v>
          </cell>
          <cell r="R749">
            <v>2</v>
          </cell>
          <cell r="S749" t="str">
            <v>NULL</v>
          </cell>
          <cell r="T749">
            <v>2</v>
          </cell>
          <cell r="U749">
            <v>2</v>
          </cell>
          <cell r="V749">
            <v>2</v>
          </cell>
          <cell r="W749">
            <v>2</v>
          </cell>
          <cell r="X749" t="str">
            <v>Yes</v>
          </cell>
          <cell r="Y749">
            <v>2</v>
          </cell>
          <cell r="Z749" t="str">
            <v>NULL</v>
          </cell>
          <cell r="AB749">
            <v>416</v>
          </cell>
          <cell r="AD749">
            <v>3</v>
          </cell>
          <cell r="AE749" t="str">
            <v>NULL</v>
          </cell>
          <cell r="AF749">
            <v>3</v>
          </cell>
          <cell r="AG749">
            <v>3</v>
          </cell>
          <cell r="AH749" t="str">
            <v>NULL</v>
          </cell>
          <cell r="AI749">
            <v>3</v>
          </cell>
          <cell r="AJ749" t="str">
            <v>NULL</v>
          </cell>
          <cell r="AK749" t="str">
            <v>NULL</v>
          </cell>
          <cell r="AL749" t="str">
            <v>NULL</v>
          </cell>
        </row>
        <row r="750">
          <cell r="A750">
            <v>124234</v>
          </cell>
          <cell r="B750">
            <v>8603028</v>
          </cell>
          <cell r="C750" t="str">
            <v>Berkswich CofE (VC) Primary School</v>
          </cell>
          <cell r="D750" t="str">
            <v>West Midlands</v>
          </cell>
          <cell r="E750" t="str">
            <v>West Midlands</v>
          </cell>
          <cell r="F750" t="str">
            <v>Staffordshire</v>
          </cell>
          <cell r="G750" t="str">
            <v>Stafford</v>
          </cell>
          <cell r="H750" t="str">
            <v>ST17 0LU</v>
          </cell>
          <cell r="I750" t="str">
            <v>Voluntary Controlled School</v>
          </cell>
          <cell r="J750" t="str">
            <v>Primary</v>
          </cell>
          <cell r="K750" t="str">
            <v>Does not have a sixth form</v>
          </cell>
          <cell r="L750">
            <v>10006684</v>
          </cell>
          <cell r="M750">
            <v>42292</v>
          </cell>
          <cell r="N750">
            <v>42292</v>
          </cell>
          <cell r="O750" t="str">
            <v>Requires Improvement monitoring Visit 1</v>
          </cell>
          <cell r="P750" t="str">
            <v>Schools - S8</v>
          </cell>
          <cell r="Q750" t="str">
            <v>NULL</v>
          </cell>
          <cell r="R750" t="str">
            <v>NULL</v>
          </cell>
          <cell r="S750" t="str">
            <v>NULL</v>
          </cell>
          <cell r="T750" t="str">
            <v>NULL</v>
          </cell>
          <cell r="U750" t="str">
            <v>NULL</v>
          </cell>
          <cell r="V750" t="str">
            <v>NULL</v>
          </cell>
          <cell r="W750" t="str">
            <v>NULL</v>
          </cell>
          <cell r="X750" t="str">
            <v>NULL</v>
          </cell>
          <cell r="Y750" t="str">
            <v>NULL</v>
          </cell>
          <cell r="Z750" t="str">
            <v>NULL</v>
          </cell>
          <cell r="AB750">
            <v>230</v>
          </cell>
          <cell r="AD750">
            <v>3</v>
          </cell>
          <cell r="AE750" t="str">
            <v>NULL</v>
          </cell>
          <cell r="AF750">
            <v>3</v>
          </cell>
          <cell r="AG750">
            <v>3</v>
          </cell>
          <cell r="AH750" t="str">
            <v>NULL</v>
          </cell>
          <cell r="AI750">
            <v>3</v>
          </cell>
          <cell r="AJ750" t="str">
            <v>NULL</v>
          </cell>
          <cell r="AK750">
            <v>3</v>
          </cell>
          <cell r="AL750">
            <v>9</v>
          </cell>
        </row>
        <row r="751">
          <cell r="A751">
            <v>124285</v>
          </cell>
          <cell r="B751">
            <v>8605203</v>
          </cell>
          <cell r="C751" t="str">
            <v>St Benedict Biscop CofE (F) Primary School</v>
          </cell>
          <cell r="D751" t="str">
            <v>West Midlands</v>
          </cell>
          <cell r="E751" t="str">
            <v>West Midlands</v>
          </cell>
          <cell r="F751" t="str">
            <v>Staffordshire</v>
          </cell>
          <cell r="G751" t="str">
            <v>South Staffordshire</v>
          </cell>
          <cell r="H751" t="str">
            <v>WV5 9DZ</v>
          </cell>
          <cell r="I751" t="str">
            <v>Foundation School</v>
          </cell>
          <cell r="J751" t="str">
            <v>Primary</v>
          </cell>
          <cell r="K751" t="str">
            <v>Does not have a sixth form</v>
          </cell>
          <cell r="L751">
            <v>10001222</v>
          </cell>
          <cell r="M751">
            <v>42276</v>
          </cell>
          <cell r="N751">
            <v>42277</v>
          </cell>
          <cell r="O751" t="str">
            <v>Maintained Academy and School Short inspection</v>
          </cell>
          <cell r="P751" t="str">
            <v>Schools - S5</v>
          </cell>
          <cell r="Q751" t="str">
            <v>NULL</v>
          </cell>
          <cell r="R751">
            <v>4</v>
          </cell>
          <cell r="S751" t="str">
            <v>SM</v>
          </cell>
          <cell r="T751">
            <v>4</v>
          </cell>
          <cell r="U751">
            <v>4</v>
          </cell>
          <cell r="V751">
            <v>3</v>
          </cell>
          <cell r="W751">
            <v>4</v>
          </cell>
          <cell r="X751" t="str">
            <v>Yes</v>
          </cell>
          <cell r="Y751">
            <v>2</v>
          </cell>
          <cell r="Z751" t="str">
            <v>NULL</v>
          </cell>
          <cell r="AB751">
            <v>250</v>
          </cell>
          <cell r="AD751">
            <v>2</v>
          </cell>
          <cell r="AE751" t="str">
            <v>NULL</v>
          </cell>
          <cell r="AF751">
            <v>1</v>
          </cell>
          <cell r="AG751">
            <v>2</v>
          </cell>
          <cell r="AH751" t="str">
            <v>NULL</v>
          </cell>
          <cell r="AI751">
            <v>2</v>
          </cell>
          <cell r="AJ751" t="str">
            <v>NULL</v>
          </cell>
          <cell r="AK751">
            <v>3</v>
          </cell>
          <cell r="AL751">
            <v>9</v>
          </cell>
        </row>
        <row r="752">
          <cell r="A752">
            <v>124294</v>
          </cell>
          <cell r="B752">
            <v>8603144</v>
          </cell>
          <cell r="C752" t="str">
            <v>Holy Trinity CofE (C) Primary School</v>
          </cell>
          <cell r="D752" t="str">
            <v>West Midlands</v>
          </cell>
          <cell r="E752" t="str">
            <v>West Midlands</v>
          </cell>
          <cell r="F752" t="str">
            <v>Staffordshire</v>
          </cell>
          <cell r="G752" t="str">
            <v>Burton</v>
          </cell>
          <cell r="H752" t="str">
            <v>DE14 1SN</v>
          </cell>
          <cell r="I752" t="str">
            <v>Voluntary Controlled School</v>
          </cell>
          <cell r="J752" t="str">
            <v>Primary</v>
          </cell>
          <cell r="K752" t="str">
            <v>Does not have a sixth form</v>
          </cell>
          <cell r="L752">
            <v>10002479</v>
          </cell>
          <cell r="M752">
            <v>42291</v>
          </cell>
          <cell r="N752">
            <v>42292</v>
          </cell>
          <cell r="O752" t="str">
            <v>Requires Improvement S5 Reinspection Visit 1</v>
          </cell>
          <cell r="P752" t="str">
            <v>Schools - S5</v>
          </cell>
          <cell r="Q752" t="str">
            <v>NULL</v>
          </cell>
          <cell r="R752">
            <v>2</v>
          </cell>
          <cell r="S752" t="str">
            <v>NULL</v>
          </cell>
          <cell r="T752">
            <v>2</v>
          </cell>
          <cell r="U752">
            <v>2</v>
          </cell>
          <cell r="V752">
            <v>2</v>
          </cell>
          <cell r="W752">
            <v>2</v>
          </cell>
          <cell r="X752" t="str">
            <v>Yes</v>
          </cell>
          <cell r="Y752">
            <v>2</v>
          </cell>
          <cell r="Z752" t="str">
            <v>NULL</v>
          </cell>
          <cell r="AB752">
            <v>169</v>
          </cell>
          <cell r="AD752">
            <v>3</v>
          </cell>
          <cell r="AE752" t="str">
            <v>NULL</v>
          </cell>
          <cell r="AF752">
            <v>3</v>
          </cell>
          <cell r="AG752">
            <v>3</v>
          </cell>
          <cell r="AH752" t="str">
            <v>NULL</v>
          </cell>
          <cell r="AI752">
            <v>3</v>
          </cell>
          <cell r="AJ752" t="str">
            <v>NULL</v>
          </cell>
          <cell r="AK752" t="str">
            <v>NULL</v>
          </cell>
          <cell r="AL752" t="str">
            <v>NULL</v>
          </cell>
        </row>
        <row r="753">
          <cell r="A753">
            <v>124332</v>
          </cell>
          <cell r="B753">
            <v>8603431</v>
          </cell>
          <cell r="C753" t="str">
            <v>Bishop Rawle CofE (A) Primary School</v>
          </cell>
          <cell r="D753" t="str">
            <v>West Midlands</v>
          </cell>
          <cell r="E753" t="str">
            <v>West Midlands</v>
          </cell>
          <cell r="F753" t="str">
            <v>Staffordshire</v>
          </cell>
          <cell r="G753" t="str">
            <v>Stone</v>
          </cell>
          <cell r="H753" t="str">
            <v>ST10 1QA</v>
          </cell>
          <cell r="I753" t="str">
            <v>Voluntary Aided School</v>
          </cell>
          <cell r="J753" t="str">
            <v>Primary</v>
          </cell>
          <cell r="K753" t="str">
            <v>Does not have a sixth form</v>
          </cell>
          <cell r="L753">
            <v>10007818</v>
          </cell>
          <cell r="M753">
            <v>42332</v>
          </cell>
          <cell r="N753">
            <v>42333</v>
          </cell>
          <cell r="O753" t="str">
            <v>Schools into Special Measures Visit 1</v>
          </cell>
          <cell r="P753" t="str">
            <v>Schools - S8</v>
          </cell>
          <cell r="Q753" t="str">
            <v>NULL</v>
          </cell>
          <cell r="R753" t="str">
            <v>NULL</v>
          </cell>
          <cell r="S753" t="str">
            <v>NULL</v>
          </cell>
          <cell r="T753" t="str">
            <v>NULL</v>
          </cell>
          <cell r="U753" t="str">
            <v>NULL</v>
          </cell>
          <cell r="V753" t="str">
            <v>NULL</v>
          </cell>
          <cell r="W753" t="str">
            <v>NULL</v>
          </cell>
          <cell r="X753" t="str">
            <v>NULL</v>
          </cell>
          <cell r="Y753" t="str">
            <v>NULL</v>
          </cell>
          <cell r="Z753" t="str">
            <v>NULL</v>
          </cell>
          <cell r="AB753">
            <v>177</v>
          </cell>
          <cell r="AD753">
            <v>4</v>
          </cell>
          <cell r="AE753" t="str">
            <v>NULL</v>
          </cell>
          <cell r="AF753">
            <v>3</v>
          </cell>
          <cell r="AG753">
            <v>3</v>
          </cell>
          <cell r="AH753" t="str">
            <v>NULL</v>
          </cell>
          <cell r="AI753">
            <v>4</v>
          </cell>
          <cell r="AJ753" t="str">
            <v>NULL</v>
          </cell>
          <cell r="AK753">
            <v>3</v>
          </cell>
          <cell r="AL753">
            <v>9</v>
          </cell>
        </row>
        <row r="754">
          <cell r="A754">
            <v>124389</v>
          </cell>
          <cell r="B754">
            <v>8614044</v>
          </cell>
          <cell r="C754" t="str">
            <v>Sandon Business and Enterprise College</v>
          </cell>
          <cell r="D754" t="str">
            <v>West Midlands</v>
          </cell>
          <cell r="E754" t="str">
            <v>West Midlands</v>
          </cell>
          <cell r="F754" t="str">
            <v>Stoke-on-Trent</v>
          </cell>
          <cell r="G754" t="str">
            <v>Stoke-on-Trent South</v>
          </cell>
          <cell r="H754" t="str">
            <v>ST3 7DF</v>
          </cell>
          <cell r="I754" t="str">
            <v>Foundation School</v>
          </cell>
          <cell r="J754" t="str">
            <v>Secondary</v>
          </cell>
          <cell r="K754" t="str">
            <v>Does not have a sixth form</v>
          </cell>
          <cell r="L754">
            <v>10003985</v>
          </cell>
          <cell r="M754">
            <v>42283</v>
          </cell>
          <cell r="N754">
            <v>42284</v>
          </cell>
          <cell r="O754" t="str">
            <v>Schools into Special Measures Visit 2</v>
          </cell>
          <cell r="P754" t="str">
            <v>Schools - S8</v>
          </cell>
          <cell r="Q754" t="str">
            <v>NULL</v>
          </cell>
          <cell r="R754" t="str">
            <v>NULL</v>
          </cell>
          <cell r="S754" t="str">
            <v>NULL</v>
          </cell>
          <cell r="T754" t="str">
            <v>NULL</v>
          </cell>
          <cell r="U754" t="str">
            <v>NULL</v>
          </cell>
          <cell r="V754" t="str">
            <v>NULL</v>
          </cell>
          <cell r="W754" t="str">
            <v>NULL</v>
          </cell>
          <cell r="X754" t="str">
            <v>NULL</v>
          </cell>
          <cell r="Y754" t="str">
            <v>NULL</v>
          </cell>
          <cell r="Z754" t="str">
            <v>NULL</v>
          </cell>
          <cell r="AB754">
            <v>785</v>
          </cell>
          <cell r="AD754">
            <v>4</v>
          </cell>
          <cell r="AE754" t="str">
            <v>NULL</v>
          </cell>
          <cell r="AF754">
            <v>4</v>
          </cell>
          <cell r="AG754">
            <v>4</v>
          </cell>
          <cell r="AH754" t="str">
            <v>NULL</v>
          </cell>
          <cell r="AI754">
            <v>4</v>
          </cell>
          <cell r="AJ754" t="str">
            <v>NULL</v>
          </cell>
          <cell r="AK754">
            <v>9</v>
          </cell>
          <cell r="AL754">
            <v>9</v>
          </cell>
        </row>
        <row r="755">
          <cell r="A755">
            <v>124406</v>
          </cell>
          <cell r="B755">
            <v>8604085</v>
          </cell>
          <cell r="C755" t="str">
            <v>Leek High Specialist Technology School</v>
          </cell>
          <cell r="D755" t="str">
            <v>West Midlands</v>
          </cell>
          <cell r="E755" t="str">
            <v>West Midlands</v>
          </cell>
          <cell r="F755" t="str">
            <v>Staffordshire</v>
          </cell>
          <cell r="G755" t="str">
            <v>Staffordshire Moorlands</v>
          </cell>
          <cell r="H755" t="str">
            <v>ST13 6EU</v>
          </cell>
          <cell r="I755" t="str">
            <v>Foundation School</v>
          </cell>
          <cell r="J755" t="str">
            <v>Secondary</v>
          </cell>
          <cell r="K755" t="str">
            <v>Has a sixth form</v>
          </cell>
          <cell r="L755">
            <v>10005651</v>
          </cell>
          <cell r="M755">
            <v>42311</v>
          </cell>
          <cell r="N755">
            <v>42311</v>
          </cell>
          <cell r="O755" t="str">
            <v>Maintained Academy and School Short inspection</v>
          </cell>
          <cell r="P755" t="str">
            <v>Schools - Short inspection</v>
          </cell>
          <cell r="Q755" t="str">
            <v>NULL</v>
          </cell>
          <cell r="R755" t="str">
            <v>NULL</v>
          </cell>
          <cell r="S755" t="str">
            <v>NULL</v>
          </cell>
          <cell r="T755" t="str">
            <v>NULL</v>
          </cell>
          <cell r="U755" t="str">
            <v>NULL</v>
          </cell>
          <cell r="V755" t="str">
            <v>NULL</v>
          </cell>
          <cell r="W755" t="str">
            <v>NULL</v>
          </cell>
          <cell r="X755" t="str">
            <v>Yes</v>
          </cell>
          <cell r="Y755" t="str">
            <v>NULL</v>
          </cell>
          <cell r="Z755" t="str">
            <v>NULL</v>
          </cell>
          <cell r="AB755">
            <v>427</v>
          </cell>
          <cell r="AD755">
            <v>2</v>
          </cell>
          <cell r="AE755" t="str">
            <v>NULL</v>
          </cell>
          <cell r="AF755">
            <v>2</v>
          </cell>
          <cell r="AG755">
            <v>2</v>
          </cell>
          <cell r="AH755" t="str">
            <v>NULL</v>
          </cell>
          <cell r="AI755">
            <v>2</v>
          </cell>
          <cell r="AJ755" t="str">
            <v>NULL</v>
          </cell>
          <cell r="AK755">
            <v>9</v>
          </cell>
          <cell r="AL755">
            <v>2</v>
          </cell>
        </row>
        <row r="756">
          <cell r="A756">
            <v>124407</v>
          </cell>
          <cell r="B756">
            <v>8604086</v>
          </cell>
          <cell r="C756" t="str">
            <v>Westwood College</v>
          </cell>
          <cell r="D756" t="str">
            <v>West Midlands</v>
          </cell>
          <cell r="E756" t="str">
            <v>West Midlands</v>
          </cell>
          <cell r="F756" t="str">
            <v>Staffordshire</v>
          </cell>
          <cell r="G756" t="str">
            <v>Staffordshire Moorlands</v>
          </cell>
          <cell r="H756" t="str">
            <v>ST13 8NP</v>
          </cell>
          <cell r="I756" t="str">
            <v>Foundation School</v>
          </cell>
          <cell r="J756" t="str">
            <v>Secondary</v>
          </cell>
          <cell r="K756" t="str">
            <v>Has a sixth form</v>
          </cell>
          <cell r="L756">
            <v>10005655</v>
          </cell>
          <cell r="M756">
            <v>42290</v>
          </cell>
          <cell r="N756">
            <v>42290</v>
          </cell>
          <cell r="O756" t="str">
            <v>Maintained Academy and School Short inspection</v>
          </cell>
          <cell r="P756" t="str">
            <v>Schools - Short inspection</v>
          </cell>
          <cell r="Q756" t="str">
            <v>NULL</v>
          </cell>
          <cell r="R756" t="str">
            <v>NULL</v>
          </cell>
          <cell r="S756" t="str">
            <v>NULL</v>
          </cell>
          <cell r="T756" t="str">
            <v>NULL</v>
          </cell>
          <cell r="U756" t="str">
            <v>NULL</v>
          </cell>
          <cell r="V756" t="str">
            <v>NULL</v>
          </cell>
          <cell r="W756" t="str">
            <v>NULL</v>
          </cell>
          <cell r="X756" t="str">
            <v>Yes</v>
          </cell>
          <cell r="Y756" t="str">
            <v>NULL</v>
          </cell>
          <cell r="Z756" t="str">
            <v>NULL</v>
          </cell>
          <cell r="AB756">
            <v>843</v>
          </cell>
          <cell r="AD756">
            <v>2</v>
          </cell>
          <cell r="AE756" t="str">
            <v>NULL</v>
          </cell>
          <cell r="AF756">
            <v>2</v>
          </cell>
          <cell r="AG756">
            <v>2</v>
          </cell>
          <cell r="AH756" t="str">
            <v>NULL</v>
          </cell>
          <cell r="AI756">
            <v>2</v>
          </cell>
          <cell r="AJ756" t="str">
            <v>NULL</v>
          </cell>
          <cell r="AK756">
            <v>9</v>
          </cell>
          <cell r="AL756" t="str">
            <v>NULL</v>
          </cell>
        </row>
        <row r="757">
          <cell r="A757">
            <v>124426</v>
          </cell>
          <cell r="B757">
            <v>8604142</v>
          </cell>
          <cell r="C757" t="str">
            <v>Walton Priory Middle School</v>
          </cell>
          <cell r="D757" t="str">
            <v>West Midlands</v>
          </cell>
          <cell r="E757" t="str">
            <v>West Midlands</v>
          </cell>
          <cell r="F757" t="str">
            <v>Staffordshire</v>
          </cell>
          <cell r="G757" t="str">
            <v>Stone</v>
          </cell>
          <cell r="H757" t="str">
            <v>ST15 0AL</v>
          </cell>
          <cell r="I757" t="str">
            <v>Community School</v>
          </cell>
          <cell r="J757" t="str">
            <v>Middle deemed Secondary</v>
          </cell>
          <cell r="K757" t="str">
            <v>Does not have a sixth form</v>
          </cell>
          <cell r="L757">
            <v>10005650</v>
          </cell>
          <cell r="M757">
            <v>42325</v>
          </cell>
          <cell r="N757">
            <v>42326</v>
          </cell>
          <cell r="O757" t="str">
            <v>Maintained Academy and School Short inspection</v>
          </cell>
          <cell r="P757" t="str">
            <v>Schools - S5</v>
          </cell>
          <cell r="Q757" t="str">
            <v>NULL</v>
          </cell>
          <cell r="R757">
            <v>3</v>
          </cell>
          <cell r="S757" t="str">
            <v>NULL</v>
          </cell>
          <cell r="T757">
            <v>3</v>
          </cell>
          <cell r="U757">
            <v>3</v>
          </cell>
          <cell r="V757">
            <v>2</v>
          </cell>
          <cell r="W757">
            <v>3</v>
          </cell>
          <cell r="X757" t="str">
            <v>Yes</v>
          </cell>
          <cell r="Y757" t="str">
            <v>NULL</v>
          </cell>
          <cell r="Z757" t="str">
            <v>NULL</v>
          </cell>
          <cell r="AB757">
            <v>340</v>
          </cell>
          <cell r="AD757">
            <v>2</v>
          </cell>
          <cell r="AE757" t="str">
            <v>NULL</v>
          </cell>
          <cell r="AF757">
            <v>2</v>
          </cell>
          <cell r="AG757">
            <v>2</v>
          </cell>
          <cell r="AH757" t="str">
            <v>NULL</v>
          </cell>
          <cell r="AI757">
            <v>2</v>
          </cell>
          <cell r="AJ757" t="str">
            <v>NULL</v>
          </cell>
          <cell r="AK757">
            <v>9</v>
          </cell>
          <cell r="AL757" t="str">
            <v>NULL</v>
          </cell>
        </row>
        <row r="758">
          <cell r="A758">
            <v>124449</v>
          </cell>
          <cell r="B758">
            <v>8604500</v>
          </cell>
          <cell r="C758" t="str">
            <v>Abbot Beyne School</v>
          </cell>
          <cell r="D758" t="str">
            <v>West Midlands</v>
          </cell>
          <cell r="E758" t="str">
            <v>West Midlands</v>
          </cell>
          <cell r="F758" t="str">
            <v>Staffordshire</v>
          </cell>
          <cell r="G758" t="str">
            <v>Burton</v>
          </cell>
          <cell r="H758" t="str">
            <v>DE15 0JL</v>
          </cell>
          <cell r="I758" t="str">
            <v>Voluntary Controlled School</v>
          </cell>
          <cell r="J758" t="str">
            <v>Secondary</v>
          </cell>
          <cell r="K758" t="str">
            <v>Has a sixth form</v>
          </cell>
          <cell r="L758">
            <v>10006696</v>
          </cell>
          <cell r="M758">
            <v>42333</v>
          </cell>
          <cell r="N758">
            <v>42333</v>
          </cell>
          <cell r="O758" t="str">
            <v>Requires Improvement monitoring Visit 1</v>
          </cell>
          <cell r="P758" t="str">
            <v>Schools - S8</v>
          </cell>
          <cell r="Q758" t="str">
            <v>NULL</v>
          </cell>
          <cell r="R758" t="str">
            <v>NULL</v>
          </cell>
          <cell r="S758" t="str">
            <v>NULL</v>
          </cell>
          <cell r="T758" t="str">
            <v>NULL</v>
          </cell>
          <cell r="U758" t="str">
            <v>NULL</v>
          </cell>
          <cell r="V758" t="str">
            <v>NULL</v>
          </cell>
          <cell r="W758" t="str">
            <v>NULL</v>
          </cell>
          <cell r="X758" t="str">
            <v>NULL</v>
          </cell>
          <cell r="Y758" t="str">
            <v>NULL</v>
          </cell>
          <cell r="Z758" t="str">
            <v>NULL</v>
          </cell>
          <cell r="AB758">
            <v>642</v>
          </cell>
          <cell r="AD758">
            <v>3</v>
          </cell>
          <cell r="AE758" t="str">
            <v>NULL</v>
          </cell>
          <cell r="AF758">
            <v>3</v>
          </cell>
          <cell r="AG758">
            <v>3</v>
          </cell>
          <cell r="AH758" t="str">
            <v>NULL</v>
          </cell>
          <cell r="AI758">
            <v>3</v>
          </cell>
          <cell r="AJ758" t="str">
            <v>NULL</v>
          </cell>
          <cell r="AK758">
            <v>9</v>
          </cell>
          <cell r="AL758">
            <v>2</v>
          </cell>
        </row>
        <row r="759">
          <cell r="A759">
            <v>124467</v>
          </cell>
          <cell r="B759">
            <v>8605402</v>
          </cell>
          <cell r="C759" t="str">
            <v>Stafford Manor High School</v>
          </cell>
          <cell r="D759" t="str">
            <v>West Midlands</v>
          </cell>
          <cell r="E759" t="str">
            <v>West Midlands</v>
          </cell>
          <cell r="F759" t="str">
            <v>Staffordshire</v>
          </cell>
          <cell r="G759" t="str">
            <v>Stafford</v>
          </cell>
          <cell r="H759" t="str">
            <v>ST17 9DJ</v>
          </cell>
          <cell r="I759" t="str">
            <v>Foundation School</v>
          </cell>
          <cell r="J759" t="str">
            <v>Secondary</v>
          </cell>
          <cell r="K759" t="str">
            <v>Has a sixth form</v>
          </cell>
          <cell r="L759">
            <v>10005678</v>
          </cell>
          <cell r="M759">
            <v>42347</v>
          </cell>
          <cell r="N759">
            <v>42348</v>
          </cell>
          <cell r="O759" t="str">
            <v>Maintained Academy and School Short inspection</v>
          </cell>
          <cell r="P759" t="str">
            <v>Schools - S5</v>
          </cell>
          <cell r="Q759" t="str">
            <v>NULL</v>
          </cell>
          <cell r="R759">
            <v>3</v>
          </cell>
          <cell r="S759" t="str">
            <v>NULL</v>
          </cell>
          <cell r="T759">
            <v>3</v>
          </cell>
          <cell r="U759">
            <v>3</v>
          </cell>
          <cell r="V759">
            <v>2</v>
          </cell>
          <cell r="W759">
            <v>3</v>
          </cell>
          <cell r="X759" t="str">
            <v>Yes</v>
          </cell>
          <cell r="Y759" t="str">
            <v>NULL</v>
          </cell>
          <cell r="Z759">
            <v>3</v>
          </cell>
          <cell r="AB759">
            <v>311</v>
          </cell>
          <cell r="AD759">
            <v>2</v>
          </cell>
          <cell r="AE759" t="str">
            <v>NULL</v>
          </cell>
          <cell r="AF759">
            <v>2</v>
          </cell>
          <cell r="AG759">
            <v>2</v>
          </cell>
          <cell r="AH759" t="str">
            <v>NULL</v>
          </cell>
          <cell r="AI759">
            <v>2</v>
          </cell>
          <cell r="AJ759" t="str">
            <v>NULL</v>
          </cell>
          <cell r="AK759">
            <v>9</v>
          </cell>
          <cell r="AL759" t="str">
            <v>NULL</v>
          </cell>
        </row>
        <row r="760">
          <cell r="A760">
            <v>124523</v>
          </cell>
          <cell r="B760">
            <v>8607043</v>
          </cell>
          <cell r="C760" t="str">
            <v>Wightwick Hall School</v>
          </cell>
          <cell r="D760" t="str">
            <v>West Midlands</v>
          </cell>
          <cell r="E760" t="str">
            <v>West Midlands</v>
          </cell>
          <cell r="F760" t="str">
            <v>Staffordshire</v>
          </cell>
          <cell r="G760" t="str">
            <v>South Staffordshire</v>
          </cell>
          <cell r="H760" t="str">
            <v>WV6 8DA</v>
          </cell>
          <cell r="I760" t="str">
            <v>Community Special School</v>
          </cell>
          <cell r="J760" t="str">
            <v>Not Applicable</v>
          </cell>
          <cell r="K760" t="str">
            <v>Has a sixth form</v>
          </cell>
          <cell r="L760">
            <v>10003689</v>
          </cell>
          <cell r="M760">
            <v>42311</v>
          </cell>
          <cell r="N760">
            <v>42311</v>
          </cell>
          <cell r="O760" t="str">
            <v>Maintained Academy and School Short inspection</v>
          </cell>
          <cell r="P760" t="str">
            <v>Schools - Short inspection</v>
          </cell>
          <cell r="Q760" t="str">
            <v>NULL</v>
          </cell>
          <cell r="R760" t="str">
            <v>NULL</v>
          </cell>
          <cell r="S760" t="str">
            <v>NULL</v>
          </cell>
          <cell r="T760" t="str">
            <v>NULL</v>
          </cell>
          <cell r="U760" t="str">
            <v>NULL</v>
          </cell>
          <cell r="V760" t="str">
            <v>NULL</v>
          </cell>
          <cell r="W760" t="str">
            <v>NULL</v>
          </cell>
          <cell r="X760" t="str">
            <v>Yes</v>
          </cell>
          <cell r="Y760" t="str">
            <v>NULL</v>
          </cell>
          <cell r="Z760" t="str">
            <v>NULL</v>
          </cell>
          <cell r="AB760">
            <v>78</v>
          </cell>
          <cell r="AD760">
            <v>2</v>
          </cell>
          <cell r="AE760" t="str">
            <v>NULL</v>
          </cell>
          <cell r="AF760">
            <v>2</v>
          </cell>
          <cell r="AG760">
            <v>2</v>
          </cell>
          <cell r="AH760" t="str">
            <v>NULL</v>
          </cell>
          <cell r="AI760">
            <v>2</v>
          </cell>
          <cell r="AJ760" t="str">
            <v>NULL</v>
          </cell>
          <cell r="AK760" t="str">
            <v>NULL</v>
          </cell>
          <cell r="AL760" t="str">
            <v>NULL</v>
          </cell>
        </row>
        <row r="761">
          <cell r="A761">
            <v>124544</v>
          </cell>
          <cell r="B761">
            <v>9352021</v>
          </cell>
          <cell r="C761" t="str">
            <v>Exning Primary School</v>
          </cell>
          <cell r="D761" t="str">
            <v>East of England</v>
          </cell>
          <cell r="E761" t="str">
            <v>East of England</v>
          </cell>
          <cell r="F761" t="str">
            <v>Suffolk</v>
          </cell>
          <cell r="G761" t="str">
            <v>West Suffolk</v>
          </cell>
          <cell r="H761" t="str">
            <v>CB8 7EW</v>
          </cell>
          <cell r="I761" t="str">
            <v>Community School</v>
          </cell>
          <cell r="J761" t="str">
            <v>Primary</v>
          </cell>
          <cell r="K761" t="str">
            <v>Does not have a sixth form</v>
          </cell>
          <cell r="L761">
            <v>10001291</v>
          </cell>
          <cell r="M761">
            <v>42346</v>
          </cell>
          <cell r="N761">
            <v>42347</v>
          </cell>
          <cell r="O761" t="str">
            <v>Maintained Academy and School Short inspection</v>
          </cell>
          <cell r="P761" t="str">
            <v>Schools - S5</v>
          </cell>
          <cell r="Q761" t="str">
            <v>NULL</v>
          </cell>
          <cell r="R761">
            <v>2</v>
          </cell>
          <cell r="S761" t="str">
            <v>NULL</v>
          </cell>
          <cell r="T761">
            <v>2</v>
          </cell>
          <cell r="U761">
            <v>2</v>
          </cell>
          <cell r="V761">
            <v>1</v>
          </cell>
          <cell r="W761">
            <v>1</v>
          </cell>
          <cell r="X761" t="str">
            <v>Yes</v>
          </cell>
          <cell r="Y761">
            <v>1</v>
          </cell>
          <cell r="Z761" t="str">
            <v>NULL</v>
          </cell>
          <cell r="AB761">
            <v>189</v>
          </cell>
          <cell r="AD761">
            <v>2</v>
          </cell>
          <cell r="AE761" t="str">
            <v>NULL</v>
          </cell>
          <cell r="AF761">
            <v>2</v>
          </cell>
          <cell r="AG761">
            <v>2</v>
          </cell>
          <cell r="AH761" t="str">
            <v>NULL</v>
          </cell>
          <cell r="AI761">
            <v>2</v>
          </cell>
          <cell r="AJ761" t="str">
            <v>NULL</v>
          </cell>
          <cell r="AK761">
            <v>1</v>
          </cell>
          <cell r="AL761">
            <v>9</v>
          </cell>
        </row>
        <row r="762">
          <cell r="A762">
            <v>124546</v>
          </cell>
          <cell r="B762">
            <v>9352023</v>
          </cell>
          <cell r="C762" t="str">
            <v>Houldsworth Valley Primary School</v>
          </cell>
          <cell r="D762" t="str">
            <v>East of England</v>
          </cell>
          <cell r="E762" t="str">
            <v>East of England</v>
          </cell>
          <cell r="F762" t="str">
            <v>Suffolk</v>
          </cell>
          <cell r="G762" t="str">
            <v>West Suffolk</v>
          </cell>
          <cell r="H762" t="str">
            <v>CB8 0PU</v>
          </cell>
          <cell r="I762" t="str">
            <v>Community School</v>
          </cell>
          <cell r="J762" t="str">
            <v>Primary</v>
          </cell>
          <cell r="K762" t="str">
            <v>Does not have a sixth form</v>
          </cell>
          <cell r="L762">
            <v>10005719</v>
          </cell>
          <cell r="M762">
            <v>42339</v>
          </cell>
          <cell r="N762">
            <v>42340</v>
          </cell>
          <cell r="O762" t="str">
            <v>Maintained Academy and School Short inspection</v>
          </cell>
          <cell r="P762" t="str">
            <v>Schools - S5</v>
          </cell>
          <cell r="Q762" t="str">
            <v>NULL</v>
          </cell>
          <cell r="R762">
            <v>3</v>
          </cell>
          <cell r="S762" t="str">
            <v>NULL</v>
          </cell>
          <cell r="T762">
            <v>3</v>
          </cell>
          <cell r="U762">
            <v>3</v>
          </cell>
          <cell r="V762">
            <v>2</v>
          </cell>
          <cell r="W762">
            <v>3</v>
          </cell>
          <cell r="X762" t="str">
            <v>Yes</v>
          </cell>
          <cell r="Y762">
            <v>2</v>
          </cell>
          <cell r="Z762" t="str">
            <v>NULL</v>
          </cell>
          <cell r="AB762">
            <v>234</v>
          </cell>
          <cell r="AD762">
            <v>2</v>
          </cell>
          <cell r="AE762" t="str">
            <v>NULL</v>
          </cell>
          <cell r="AF762">
            <v>2</v>
          </cell>
          <cell r="AG762">
            <v>2</v>
          </cell>
          <cell r="AH762" t="str">
            <v>NULL</v>
          </cell>
          <cell r="AI762">
            <v>2</v>
          </cell>
          <cell r="AJ762" t="str">
            <v>NULL</v>
          </cell>
          <cell r="AK762">
            <v>8</v>
          </cell>
          <cell r="AL762" t="str">
            <v>NULL</v>
          </cell>
        </row>
        <row r="763">
          <cell r="A763">
            <v>124572</v>
          </cell>
          <cell r="B763">
            <v>9352066</v>
          </cell>
          <cell r="C763" t="str">
            <v>Bucklesham Primary School</v>
          </cell>
          <cell r="D763" t="str">
            <v>East of England</v>
          </cell>
          <cell r="E763" t="str">
            <v>East of England</v>
          </cell>
          <cell r="F763" t="str">
            <v>Suffolk</v>
          </cell>
          <cell r="G763" t="str">
            <v>Suffolk Coastal</v>
          </cell>
          <cell r="H763" t="str">
            <v>IP10 0AX</v>
          </cell>
          <cell r="I763" t="str">
            <v>Community School</v>
          </cell>
          <cell r="J763" t="str">
            <v>Primary</v>
          </cell>
          <cell r="K763" t="str">
            <v>Does not have a sixth form</v>
          </cell>
          <cell r="L763">
            <v>10001876</v>
          </cell>
          <cell r="M763">
            <v>42284</v>
          </cell>
          <cell r="N763">
            <v>42285</v>
          </cell>
          <cell r="O763" t="str">
            <v>Requires Improvement S5 Reinspection Visit 1</v>
          </cell>
          <cell r="P763" t="str">
            <v>Schools - S5</v>
          </cell>
          <cell r="Q763" t="str">
            <v>NULL</v>
          </cell>
          <cell r="R763">
            <v>2</v>
          </cell>
          <cell r="S763" t="str">
            <v>NULL</v>
          </cell>
          <cell r="T763">
            <v>2</v>
          </cell>
          <cell r="U763">
            <v>2</v>
          </cell>
          <cell r="V763">
            <v>2</v>
          </cell>
          <cell r="W763">
            <v>2</v>
          </cell>
          <cell r="X763" t="str">
            <v>Yes</v>
          </cell>
          <cell r="Y763">
            <v>2</v>
          </cell>
          <cell r="Z763" t="str">
            <v>NULL</v>
          </cell>
          <cell r="AB763">
            <v>96</v>
          </cell>
          <cell r="AD763">
            <v>3</v>
          </cell>
          <cell r="AE763" t="str">
            <v>NULL</v>
          </cell>
          <cell r="AF763">
            <v>3</v>
          </cell>
          <cell r="AG763">
            <v>3</v>
          </cell>
          <cell r="AH763" t="str">
            <v>NULL</v>
          </cell>
          <cell r="AI763">
            <v>3</v>
          </cell>
          <cell r="AJ763" t="str">
            <v>NULL</v>
          </cell>
          <cell r="AK763" t="str">
            <v>NULL</v>
          </cell>
          <cell r="AL763" t="str">
            <v>NULL</v>
          </cell>
        </row>
        <row r="764">
          <cell r="A764">
            <v>124573</v>
          </cell>
          <cell r="B764">
            <v>9352067</v>
          </cell>
          <cell r="C764" t="str">
            <v>Bungay Primary School</v>
          </cell>
          <cell r="D764" t="str">
            <v>East of England</v>
          </cell>
          <cell r="E764" t="str">
            <v>East of England</v>
          </cell>
          <cell r="F764" t="str">
            <v>Suffolk</v>
          </cell>
          <cell r="G764" t="str">
            <v>Waveney</v>
          </cell>
          <cell r="H764" t="str">
            <v>NR35 1HA</v>
          </cell>
          <cell r="I764" t="str">
            <v>Community School</v>
          </cell>
          <cell r="J764" t="str">
            <v>Primary</v>
          </cell>
          <cell r="K764" t="str">
            <v>Does not have a sixth form</v>
          </cell>
          <cell r="L764">
            <v>10009949</v>
          </cell>
          <cell r="M764">
            <v>42345</v>
          </cell>
          <cell r="N764">
            <v>42345</v>
          </cell>
          <cell r="O764" t="str">
            <v>Requires Improvement monitoring Visit 2</v>
          </cell>
          <cell r="P764" t="str">
            <v>Schools - S8</v>
          </cell>
          <cell r="Q764" t="str">
            <v>NULL</v>
          </cell>
          <cell r="R764" t="str">
            <v>NULL</v>
          </cell>
          <cell r="S764" t="str">
            <v>NULL</v>
          </cell>
          <cell r="T764" t="str">
            <v>NULL</v>
          </cell>
          <cell r="U764" t="str">
            <v>NULL</v>
          </cell>
          <cell r="V764" t="str">
            <v>NULL</v>
          </cell>
          <cell r="W764" t="str">
            <v>NULL</v>
          </cell>
          <cell r="X764" t="str">
            <v>NULL</v>
          </cell>
          <cell r="Y764" t="str">
            <v>NULL</v>
          </cell>
          <cell r="Z764" t="str">
            <v>NULL</v>
          </cell>
          <cell r="AB764">
            <v>211</v>
          </cell>
          <cell r="AD764">
            <v>3</v>
          </cell>
          <cell r="AE764" t="str">
            <v>NULL</v>
          </cell>
          <cell r="AF764">
            <v>3</v>
          </cell>
          <cell r="AG764">
            <v>3</v>
          </cell>
          <cell r="AH764" t="str">
            <v>NULL</v>
          </cell>
          <cell r="AI764">
            <v>3</v>
          </cell>
          <cell r="AJ764" t="str">
            <v>NULL</v>
          </cell>
          <cell r="AK764">
            <v>2</v>
          </cell>
          <cell r="AL764">
            <v>9</v>
          </cell>
        </row>
        <row r="765">
          <cell r="A765">
            <v>124597</v>
          </cell>
          <cell r="B765">
            <v>9352095</v>
          </cell>
          <cell r="C765" t="str">
            <v>Melton Primary School</v>
          </cell>
          <cell r="D765" t="str">
            <v>East of England</v>
          </cell>
          <cell r="E765" t="str">
            <v>East of England</v>
          </cell>
          <cell r="F765" t="str">
            <v>Suffolk</v>
          </cell>
          <cell r="G765" t="str">
            <v>Suffolk Coastal</v>
          </cell>
          <cell r="H765" t="str">
            <v>IP12 1PG</v>
          </cell>
          <cell r="I765" t="str">
            <v>Community School</v>
          </cell>
          <cell r="J765" t="str">
            <v>Primary</v>
          </cell>
          <cell r="K765" t="str">
            <v>Does not have a sixth form</v>
          </cell>
          <cell r="L765">
            <v>10001877</v>
          </cell>
          <cell r="M765">
            <v>42270</v>
          </cell>
          <cell r="N765">
            <v>42271</v>
          </cell>
          <cell r="O765" t="str">
            <v>Requires Improvement S5 Reinspection Visit 1</v>
          </cell>
          <cell r="P765" t="str">
            <v>Schools - S5</v>
          </cell>
          <cell r="Q765" t="str">
            <v>NULL</v>
          </cell>
          <cell r="R765">
            <v>2</v>
          </cell>
          <cell r="S765" t="str">
            <v>NULL</v>
          </cell>
          <cell r="T765">
            <v>2</v>
          </cell>
          <cell r="U765">
            <v>2</v>
          </cell>
          <cell r="V765">
            <v>2</v>
          </cell>
          <cell r="W765">
            <v>2</v>
          </cell>
          <cell r="X765" t="str">
            <v>Yes</v>
          </cell>
          <cell r="Y765">
            <v>2</v>
          </cell>
          <cell r="Z765" t="str">
            <v>NULL</v>
          </cell>
          <cell r="AB765">
            <v>153</v>
          </cell>
          <cell r="AD765">
            <v>3</v>
          </cell>
          <cell r="AE765" t="str">
            <v>NULL</v>
          </cell>
          <cell r="AF765">
            <v>3</v>
          </cell>
          <cell r="AG765">
            <v>3</v>
          </cell>
          <cell r="AH765" t="str">
            <v>NULL</v>
          </cell>
          <cell r="AI765">
            <v>2</v>
          </cell>
          <cell r="AJ765" t="str">
            <v>NULL</v>
          </cell>
          <cell r="AK765" t="str">
            <v>NULL</v>
          </cell>
          <cell r="AL765" t="str">
            <v>NULL</v>
          </cell>
        </row>
        <row r="766">
          <cell r="A766">
            <v>124600</v>
          </cell>
          <cell r="B766">
            <v>9352098</v>
          </cell>
          <cell r="C766" t="str">
            <v>Middleton Community Primary School</v>
          </cell>
          <cell r="D766" t="str">
            <v>East of England</v>
          </cell>
          <cell r="E766" t="str">
            <v>East of England</v>
          </cell>
          <cell r="F766" t="str">
            <v>Suffolk</v>
          </cell>
          <cell r="G766" t="str">
            <v>Suffolk Coastal</v>
          </cell>
          <cell r="H766" t="str">
            <v>IP17 3NW</v>
          </cell>
          <cell r="I766" t="str">
            <v>Community School</v>
          </cell>
          <cell r="J766" t="str">
            <v>Primary</v>
          </cell>
          <cell r="K766" t="str">
            <v>Does not have a sixth form</v>
          </cell>
          <cell r="L766">
            <v>10006947</v>
          </cell>
          <cell r="M766">
            <v>42291</v>
          </cell>
          <cell r="N766">
            <v>42291</v>
          </cell>
          <cell r="O766" t="str">
            <v>Requires Improvement monitoring Visit 1</v>
          </cell>
          <cell r="P766" t="str">
            <v>Schools - S8</v>
          </cell>
          <cell r="Q766" t="str">
            <v>NULL</v>
          </cell>
          <cell r="R766" t="str">
            <v>NULL</v>
          </cell>
          <cell r="S766" t="str">
            <v>NULL</v>
          </cell>
          <cell r="T766" t="str">
            <v>NULL</v>
          </cell>
          <cell r="U766" t="str">
            <v>NULL</v>
          </cell>
          <cell r="V766" t="str">
            <v>NULL</v>
          </cell>
          <cell r="W766" t="str">
            <v>NULL</v>
          </cell>
          <cell r="X766" t="str">
            <v>NULL</v>
          </cell>
          <cell r="Y766" t="str">
            <v>NULL</v>
          </cell>
          <cell r="Z766" t="str">
            <v>NULL</v>
          </cell>
          <cell r="AB766">
            <v>60</v>
          </cell>
          <cell r="AD766">
            <v>3</v>
          </cell>
          <cell r="AE766" t="str">
            <v>NULL</v>
          </cell>
          <cell r="AF766">
            <v>3</v>
          </cell>
          <cell r="AG766">
            <v>3</v>
          </cell>
          <cell r="AH766" t="str">
            <v>NULL</v>
          </cell>
          <cell r="AI766">
            <v>3</v>
          </cell>
          <cell r="AJ766" t="str">
            <v>NULL</v>
          </cell>
          <cell r="AK766">
            <v>3</v>
          </cell>
          <cell r="AL766">
            <v>9</v>
          </cell>
        </row>
        <row r="767">
          <cell r="A767">
            <v>124603</v>
          </cell>
          <cell r="B767">
            <v>9352102</v>
          </cell>
          <cell r="C767" t="str">
            <v>Peasenhall Primary School</v>
          </cell>
          <cell r="D767" t="str">
            <v>East of England</v>
          </cell>
          <cell r="E767" t="str">
            <v>East of England</v>
          </cell>
          <cell r="F767" t="str">
            <v>Suffolk</v>
          </cell>
          <cell r="G767" t="str">
            <v>Suffolk Coastal</v>
          </cell>
          <cell r="H767" t="str">
            <v>IP17 2HS</v>
          </cell>
          <cell r="I767" t="str">
            <v>Community School</v>
          </cell>
          <cell r="J767" t="str">
            <v>Primary</v>
          </cell>
          <cell r="K767" t="str">
            <v>Does not have a sixth form</v>
          </cell>
          <cell r="L767">
            <v>10006953</v>
          </cell>
          <cell r="M767">
            <v>42299</v>
          </cell>
          <cell r="N767">
            <v>42300</v>
          </cell>
          <cell r="O767" t="str">
            <v>Schools into Special Measures Visit 1</v>
          </cell>
          <cell r="P767" t="str">
            <v>Schools - S8</v>
          </cell>
          <cell r="Q767" t="str">
            <v>NULL</v>
          </cell>
          <cell r="R767" t="str">
            <v>NULL</v>
          </cell>
          <cell r="S767" t="str">
            <v>NULL</v>
          </cell>
          <cell r="T767" t="str">
            <v>NULL</v>
          </cell>
          <cell r="U767" t="str">
            <v>NULL</v>
          </cell>
          <cell r="V767" t="str">
            <v>NULL</v>
          </cell>
          <cell r="W767" t="str">
            <v>NULL</v>
          </cell>
          <cell r="X767" t="str">
            <v>NULL</v>
          </cell>
          <cell r="Y767" t="str">
            <v>NULL</v>
          </cell>
          <cell r="Z767" t="str">
            <v>NULL</v>
          </cell>
          <cell r="AB767">
            <v>26</v>
          </cell>
          <cell r="AD767">
            <v>4</v>
          </cell>
          <cell r="AE767" t="str">
            <v>NULL</v>
          </cell>
          <cell r="AF767">
            <v>4</v>
          </cell>
          <cell r="AG767">
            <v>4</v>
          </cell>
          <cell r="AH767" t="str">
            <v>NULL</v>
          </cell>
          <cell r="AI767">
            <v>4</v>
          </cell>
          <cell r="AJ767" t="str">
            <v>NULL</v>
          </cell>
          <cell r="AK767">
            <v>3</v>
          </cell>
          <cell r="AL767">
            <v>9</v>
          </cell>
        </row>
        <row r="768">
          <cell r="A768">
            <v>124612</v>
          </cell>
          <cell r="B768">
            <v>9352114</v>
          </cell>
          <cell r="C768" t="str">
            <v>Freeman Community Primary School</v>
          </cell>
          <cell r="D768" t="str">
            <v>East of England</v>
          </cell>
          <cell r="E768" t="str">
            <v>East of England</v>
          </cell>
          <cell r="F768" t="str">
            <v>Suffolk</v>
          </cell>
          <cell r="G768" t="str">
            <v>Bury St Edmunds</v>
          </cell>
          <cell r="H768" t="str">
            <v>IP14 4BQ</v>
          </cell>
          <cell r="I768" t="str">
            <v>Community School</v>
          </cell>
          <cell r="J768" t="str">
            <v>Primary</v>
          </cell>
          <cell r="K768" t="str">
            <v>Does not have a sixth form</v>
          </cell>
          <cell r="L768">
            <v>10001375</v>
          </cell>
          <cell r="M768">
            <v>42318</v>
          </cell>
          <cell r="N768">
            <v>42318</v>
          </cell>
          <cell r="O768" t="str">
            <v>Maintained Academy and School Short inspection</v>
          </cell>
          <cell r="P768" t="str">
            <v>Schools - Short inspection</v>
          </cell>
          <cell r="Q768" t="str">
            <v>NULL</v>
          </cell>
          <cell r="R768" t="str">
            <v>NULL</v>
          </cell>
          <cell r="S768" t="str">
            <v>NULL</v>
          </cell>
          <cell r="T768" t="str">
            <v>NULL</v>
          </cell>
          <cell r="U768" t="str">
            <v>NULL</v>
          </cell>
          <cell r="V768" t="str">
            <v>NULL</v>
          </cell>
          <cell r="W768" t="str">
            <v>NULL</v>
          </cell>
          <cell r="X768" t="str">
            <v>Yes</v>
          </cell>
          <cell r="Y768" t="str">
            <v>NULL</v>
          </cell>
          <cell r="Z768" t="str">
            <v>NULL</v>
          </cell>
          <cell r="AB768">
            <v>166</v>
          </cell>
          <cell r="AD768">
            <v>2</v>
          </cell>
          <cell r="AE768" t="str">
            <v>NULL</v>
          </cell>
          <cell r="AF768">
            <v>2</v>
          </cell>
          <cell r="AG768">
            <v>2</v>
          </cell>
          <cell r="AH768" t="str">
            <v>NULL</v>
          </cell>
          <cell r="AI768">
            <v>2</v>
          </cell>
          <cell r="AJ768" t="str">
            <v>NULL</v>
          </cell>
          <cell r="AK768">
            <v>2</v>
          </cell>
          <cell r="AL768">
            <v>9</v>
          </cell>
        </row>
        <row r="769">
          <cell r="A769">
            <v>124621</v>
          </cell>
          <cell r="B769">
            <v>9352128</v>
          </cell>
          <cell r="C769" t="str">
            <v>Yoxford Primary School</v>
          </cell>
          <cell r="D769" t="str">
            <v>East of England</v>
          </cell>
          <cell r="E769" t="str">
            <v>East of England</v>
          </cell>
          <cell r="F769" t="str">
            <v>Suffolk</v>
          </cell>
          <cell r="G769" t="str">
            <v>Suffolk Coastal</v>
          </cell>
          <cell r="H769" t="str">
            <v>IP17 3EU</v>
          </cell>
          <cell r="I769" t="str">
            <v>Community School</v>
          </cell>
          <cell r="J769" t="str">
            <v>Primary</v>
          </cell>
          <cell r="K769" t="str">
            <v>Does not have a sixth form</v>
          </cell>
          <cell r="L769">
            <v>10006952</v>
          </cell>
          <cell r="M769">
            <v>42346</v>
          </cell>
          <cell r="N769">
            <v>42347</v>
          </cell>
          <cell r="O769" t="str">
            <v>Schools into Special Measures Visit 1</v>
          </cell>
          <cell r="P769" t="str">
            <v>Schools - S8</v>
          </cell>
          <cell r="Q769" t="str">
            <v>NULL</v>
          </cell>
          <cell r="R769" t="str">
            <v>NULL</v>
          </cell>
          <cell r="S769" t="str">
            <v>NULL</v>
          </cell>
          <cell r="T769" t="str">
            <v>NULL</v>
          </cell>
          <cell r="U769" t="str">
            <v>NULL</v>
          </cell>
          <cell r="V769" t="str">
            <v>NULL</v>
          </cell>
          <cell r="W769" t="str">
            <v>NULL</v>
          </cell>
          <cell r="X769" t="str">
            <v>NULL</v>
          </cell>
          <cell r="Y769" t="str">
            <v>NULL</v>
          </cell>
          <cell r="Z769" t="str">
            <v>NULL</v>
          </cell>
          <cell r="AB769">
            <v>57</v>
          </cell>
          <cell r="AD769">
            <v>4</v>
          </cell>
          <cell r="AE769" t="str">
            <v>NULL</v>
          </cell>
          <cell r="AF769">
            <v>4</v>
          </cell>
          <cell r="AG769">
            <v>4</v>
          </cell>
          <cell r="AH769" t="str">
            <v>NULL</v>
          </cell>
          <cell r="AI769">
            <v>4</v>
          </cell>
          <cell r="AJ769" t="str">
            <v>NULL</v>
          </cell>
          <cell r="AK769">
            <v>4</v>
          </cell>
          <cell r="AL769">
            <v>9</v>
          </cell>
        </row>
        <row r="770">
          <cell r="A770">
            <v>124641</v>
          </cell>
          <cell r="B770">
            <v>9352152</v>
          </cell>
          <cell r="C770" t="str">
            <v>Woods Loke Community Primary School</v>
          </cell>
          <cell r="D770" t="str">
            <v>East of England</v>
          </cell>
          <cell r="E770" t="str">
            <v>East of England</v>
          </cell>
          <cell r="F770" t="str">
            <v>Suffolk</v>
          </cell>
          <cell r="G770" t="str">
            <v>Waveney</v>
          </cell>
          <cell r="H770" t="str">
            <v>NR32 3EB</v>
          </cell>
          <cell r="I770" t="str">
            <v>Community School</v>
          </cell>
          <cell r="J770" t="str">
            <v>Primary</v>
          </cell>
          <cell r="K770" t="str">
            <v>Does not have a sixth form</v>
          </cell>
          <cell r="L770">
            <v>10009909</v>
          </cell>
          <cell r="M770">
            <v>42334</v>
          </cell>
          <cell r="N770">
            <v>42334</v>
          </cell>
          <cell r="O770" t="str">
            <v>Requires Improvement monitoring Visit 2</v>
          </cell>
          <cell r="P770" t="str">
            <v>Schools - S8</v>
          </cell>
          <cell r="Q770" t="str">
            <v>NULL</v>
          </cell>
          <cell r="R770" t="str">
            <v>NULL</v>
          </cell>
          <cell r="S770" t="str">
            <v>NULL</v>
          </cell>
          <cell r="T770" t="str">
            <v>NULL</v>
          </cell>
          <cell r="U770" t="str">
            <v>NULL</v>
          </cell>
          <cell r="V770" t="str">
            <v>NULL</v>
          </cell>
          <cell r="W770" t="str">
            <v>NULL</v>
          </cell>
          <cell r="X770" t="str">
            <v>NULL</v>
          </cell>
          <cell r="Y770" t="str">
            <v>NULL</v>
          </cell>
          <cell r="Z770" t="str">
            <v>NULL</v>
          </cell>
          <cell r="AB770">
            <v>495</v>
          </cell>
          <cell r="AD770">
            <v>3</v>
          </cell>
          <cell r="AE770" t="str">
            <v>NULL</v>
          </cell>
          <cell r="AF770">
            <v>3</v>
          </cell>
          <cell r="AG770">
            <v>3</v>
          </cell>
          <cell r="AH770" t="str">
            <v>NULL</v>
          </cell>
          <cell r="AI770">
            <v>3</v>
          </cell>
          <cell r="AJ770" t="str">
            <v>NULL</v>
          </cell>
          <cell r="AK770">
            <v>2</v>
          </cell>
          <cell r="AL770">
            <v>9</v>
          </cell>
        </row>
        <row r="771">
          <cell r="A771">
            <v>124642</v>
          </cell>
          <cell r="B771">
            <v>9352153</v>
          </cell>
          <cell r="C771" t="str">
            <v>Elm Tree Community Primary School</v>
          </cell>
          <cell r="D771" t="str">
            <v>East of England</v>
          </cell>
          <cell r="E771" t="str">
            <v>East of England</v>
          </cell>
          <cell r="F771" t="str">
            <v>Suffolk</v>
          </cell>
          <cell r="G771" t="str">
            <v>Waveney</v>
          </cell>
          <cell r="H771" t="str">
            <v>NR33 9HN</v>
          </cell>
          <cell r="I771" t="str">
            <v>Community School</v>
          </cell>
          <cell r="J771" t="str">
            <v>Primary</v>
          </cell>
          <cell r="K771" t="str">
            <v>Does not have a sixth form</v>
          </cell>
          <cell r="L771">
            <v>10005385</v>
          </cell>
          <cell r="M771">
            <v>42332</v>
          </cell>
          <cell r="N771">
            <v>42333</v>
          </cell>
          <cell r="O771" t="str">
            <v>Schools into Special Measures Visit 2</v>
          </cell>
          <cell r="P771" t="str">
            <v>Schools - S8</v>
          </cell>
          <cell r="Q771" t="str">
            <v>NULL</v>
          </cell>
          <cell r="R771" t="str">
            <v>NULL</v>
          </cell>
          <cell r="S771" t="str">
            <v>NULL</v>
          </cell>
          <cell r="T771" t="str">
            <v>NULL</v>
          </cell>
          <cell r="U771" t="str">
            <v>NULL</v>
          </cell>
          <cell r="V771" t="str">
            <v>NULL</v>
          </cell>
          <cell r="W771" t="str">
            <v>NULL</v>
          </cell>
          <cell r="X771" t="str">
            <v>NULL</v>
          </cell>
          <cell r="Y771" t="str">
            <v>NULL</v>
          </cell>
          <cell r="Z771" t="str">
            <v>NULL</v>
          </cell>
          <cell r="AB771">
            <v>360</v>
          </cell>
          <cell r="AD771">
            <v>4</v>
          </cell>
          <cell r="AE771" t="str">
            <v>NULL</v>
          </cell>
          <cell r="AF771">
            <v>4</v>
          </cell>
          <cell r="AG771">
            <v>4</v>
          </cell>
          <cell r="AH771" t="str">
            <v>NULL</v>
          </cell>
          <cell r="AI771">
            <v>4</v>
          </cell>
          <cell r="AJ771" t="str">
            <v>NULL</v>
          </cell>
          <cell r="AK771">
            <v>3</v>
          </cell>
          <cell r="AL771">
            <v>9</v>
          </cell>
        </row>
        <row r="772">
          <cell r="A772">
            <v>124649</v>
          </cell>
          <cell r="B772">
            <v>9352161</v>
          </cell>
          <cell r="C772" t="str">
            <v>Murrayfield Community Primary School</v>
          </cell>
          <cell r="D772" t="str">
            <v>East of England</v>
          </cell>
          <cell r="E772" t="str">
            <v>East of England</v>
          </cell>
          <cell r="F772" t="str">
            <v>Suffolk</v>
          </cell>
          <cell r="G772" t="str">
            <v>Ipswich</v>
          </cell>
          <cell r="H772" t="str">
            <v>IP3 9JL</v>
          </cell>
          <cell r="I772" t="str">
            <v>Community School</v>
          </cell>
          <cell r="J772" t="str">
            <v>Primary</v>
          </cell>
          <cell r="K772" t="str">
            <v>Does not have a sixth form</v>
          </cell>
          <cell r="L772">
            <v>10001871</v>
          </cell>
          <cell r="M772">
            <v>42271</v>
          </cell>
          <cell r="N772">
            <v>42272</v>
          </cell>
          <cell r="O772" t="str">
            <v>Requires Improvement S5 Reinspection Visit 1</v>
          </cell>
          <cell r="P772" t="str">
            <v>Schools - S5</v>
          </cell>
          <cell r="Q772" t="str">
            <v>NULL</v>
          </cell>
          <cell r="R772">
            <v>4</v>
          </cell>
          <cell r="S772" t="str">
            <v>SWK</v>
          </cell>
          <cell r="T772">
            <v>4</v>
          </cell>
          <cell r="U772">
            <v>4</v>
          </cell>
          <cell r="V772">
            <v>4</v>
          </cell>
          <cell r="W772">
            <v>3</v>
          </cell>
          <cell r="X772" t="str">
            <v>Yes</v>
          </cell>
          <cell r="Y772">
            <v>3</v>
          </cell>
          <cell r="Z772" t="str">
            <v>NULL</v>
          </cell>
          <cell r="AB772">
            <v>392</v>
          </cell>
          <cell r="AD772">
            <v>3</v>
          </cell>
          <cell r="AE772" t="str">
            <v>NULL</v>
          </cell>
          <cell r="AF772">
            <v>3</v>
          </cell>
          <cell r="AG772">
            <v>3</v>
          </cell>
          <cell r="AH772" t="str">
            <v>NULL</v>
          </cell>
          <cell r="AI772">
            <v>3</v>
          </cell>
          <cell r="AJ772" t="str">
            <v>NULL</v>
          </cell>
          <cell r="AK772" t="str">
            <v>NULL</v>
          </cell>
          <cell r="AL772" t="str">
            <v>NULL</v>
          </cell>
        </row>
        <row r="773">
          <cell r="A773">
            <v>124670</v>
          </cell>
          <cell r="B773">
            <v>9352186</v>
          </cell>
          <cell r="C773" t="str">
            <v>Halifax Primary School</v>
          </cell>
          <cell r="D773" t="str">
            <v>East of England</v>
          </cell>
          <cell r="E773" t="str">
            <v>East of England</v>
          </cell>
          <cell r="F773" t="str">
            <v>Suffolk</v>
          </cell>
          <cell r="G773" t="str">
            <v>Ipswich</v>
          </cell>
          <cell r="H773" t="str">
            <v>IP2 8PY</v>
          </cell>
          <cell r="I773" t="str">
            <v>Community School</v>
          </cell>
          <cell r="J773" t="str">
            <v>Primary</v>
          </cell>
          <cell r="K773" t="str">
            <v>Does not have a sixth form</v>
          </cell>
          <cell r="L773">
            <v>10001872</v>
          </cell>
          <cell r="M773">
            <v>42283</v>
          </cell>
          <cell r="N773">
            <v>42284</v>
          </cell>
          <cell r="O773" t="str">
            <v>Requires Improvement S5 Reinspection Visit 1</v>
          </cell>
          <cell r="P773" t="str">
            <v>Schools - S5</v>
          </cell>
          <cell r="Q773" t="str">
            <v>NULL</v>
          </cell>
          <cell r="R773">
            <v>2</v>
          </cell>
          <cell r="S773" t="str">
            <v>NULL</v>
          </cell>
          <cell r="T773">
            <v>2</v>
          </cell>
          <cell r="U773">
            <v>2</v>
          </cell>
          <cell r="V773">
            <v>2</v>
          </cell>
          <cell r="W773">
            <v>2</v>
          </cell>
          <cell r="X773" t="str">
            <v>Yes</v>
          </cell>
          <cell r="Y773">
            <v>2</v>
          </cell>
          <cell r="Z773" t="str">
            <v>NULL</v>
          </cell>
          <cell r="AB773">
            <v>414</v>
          </cell>
          <cell r="AD773">
            <v>3</v>
          </cell>
          <cell r="AE773" t="str">
            <v>NULL</v>
          </cell>
          <cell r="AF773">
            <v>3</v>
          </cell>
          <cell r="AG773">
            <v>3</v>
          </cell>
          <cell r="AH773" t="str">
            <v>NULL</v>
          </cell>
          <cell r="AI773">
            <v>3</v>
          </cell>
          <cell r="AJ773" t="str">
            <v>NULL</v>
          </cell>
          <cell r="AK773" t="str">
            <v>NULL</v>
          </cell>
          <cell r="AL773" t="str">
            <v>NULL</v>
          </cell>
        </row>
        <row r="774">
          <cell r="A774">
            <v>124678</v>
          </cell>
          <cell r="B774">
            <v>9352921</v>
          </cell>
          <cell r="C774" t="str">
            <v>Ickworth Park Primary School</v>
          </cell>
          <cell r="D774" t="str">
            <v>East of England</v>
          </cell>
          <cell r="E774" t="str">
            <v>East of England</v>
          </cell>
          <cell r="F774" t="str">
            <v>Suffolk</v>
          </cell>
          <cell r="G774" t="str">
            <v>Bury St Edmunds</v>
          </cell>
          <cell r="H774" t="str">
            <v>IP29 5SB</v>
          </cell>
          <cell r="I774" t="str">
            <v>Community School</v>
          </cell>
          <cell r="J774" t="str">
            <v>Primary</v>
          </cell>
          <cell r="K774" t="str">
            <v>Does not have a sixth form</v>
          </cell>
          <cell r="L774">
            <v>10001313</v>
          </cell>
          <cell r="M774">
            <v>42325</v>
          </cell>
          <cell r="N774">
            <v>42325</v>
          </cell>
          <cell r="O774" t="str">
            <v>Maintained Academy and School Short inspection</v>
          </cell>
          <cell r="P774" t="str">
            <v>Schools - Short inspection</v>
          </cell>
          <cell r="Q774" t="str">
            <v>NULL</v>
          </cell>
          <cell r="R774" t="str">
            <v>NULL</v>
          </cell>
          <cell r="S774" t="str">
            <v>NULL</v>
          </cell>
          <cell r="T774" t="str">
            <v>NULL</v>
          </cell>
          <cell r="U774" t="str">
            <v>NULL</v>
          </cell>
          <cell r="V774" t="str">
            <v>NULL</v>
          </cell>
          <cell r="W774" t="str">
            <v>NULL</v>
          </cell>
          <cell r="X774" t="str">
            <v>Yes</v>
          </cell>
          <cell r="Y774" t="str">
            <v>NULL</v>
          </cell>
          <cell r="Z774" t="str">
            <v>NULL</v>
          </cell>
          <cell r="AB774">
            <v>194</v>
          </cell>
          <cell r="AD774">
            <v>2</v>
          </cell>
          <cell r="AE774" t="str">
            <v>NULL</v>
          </cell>
          <cell r="AF774">
            <v>1</v>
          </cell>
          <cell r="AG774">
            <v>2</v>
          </cell>
          <cell r="AH774" t="str">
            <v>NULL</v>
          </cell>
          <cell r="AI774">
            <v>2</v>
          </cell>
          <cell r="AJ774" t="str">
            <v>NULL</v>
          </cell>
          <cell r="AK774">
            <v>2</v>
          </cell>
          <cell r="AL774">
            <v>9</v>
          </cell>
        </row>
        <row r="775">
          <cell r="A775">
            <v>124686</v>
          </cell>
          <cell r="B775">
            <v>9353000</v>
          </cell>
          <cell r="C775" t="str">
            <v>Acton Church of England Voluntary Controlled Primary School</v>
          </cell>
          <cell r="D775" t="str">
            <v>East of England</v>
          </cell>
          <cell r="E775" t="str">
            <v>East of England</v>
          </cell>
          <cell r="F775" t="str">
            <v>Suffolk</v>
          </cell>
          <cell r="G775" t="str">
            <v>South Suffolk</v>
          </cell>
          <cell r="H775" t="str">
            <v>CO10 0US</v>
          </cell>
          <cell r="I775" t="str">
            <v>Voluntary Controlled School</v>
          </cell>
          <cell r="J775" t="str">
            <v>Primary</v>
          </cell>
          <cell r="K775" t="str">
            <v>Does not have a sixth form</v>
          </cell>
          <cell r="L775">
            <v>10005537</v>
          </cell>
          <cell r="M775">
            <v>42311</v>
          </cell>
          <cell r="N775">
            <v>42312</v>
          </cell>
          <cell r="O775" t="str">
            <v>Maintained Academy and School Short inspection</v>
          </cell>
          <cell r="P775" t="str">
            <v>Schools - S5</v>
          </cell>
          <cell r="Q775" t="str">
            <v>NULL</v>
          </cell>
          <cell r="R775">
            <v>3</v>
          </cell>
          <cell r="S775" t="str">
            <v>NULL</v>
          </cell>
          <cell r="T775">
            <v>3</v>
          </cell>
          <cell r="U775">
            <v>3</v>
          </cell>
          <cell r="V775">
            <v>2</v>
          </cell>
          <cell r="W775">
            <v>3</v>
          </cell>
          <cell r="X775" t="str">
            <v>Yes</v>
          </cell>
          <cell r="Y775">
            <v>2</v>
          </cell>
          <cell r="Z775" t="str">
            <v>NULL</v>
          </cell>
          <cell r="AB775">
            <v>166</v>
          </cell>
          <cell r="AD775">
            <v>2</v>
          </cell>
          <cell r="AE775" t="str">
            <v>NULL</v>
          </cell>
          <cell r="AF775">
            <v>2</v>
          </cell>
          <cell r="AG775">
            <v>2</v>
          </cell>
          <cell r="AH775" t="str">
            <v>NULL</v>
          </cell>
          <cell r="AI775">
            <v>3</v>
          </cell>
          <cell r="AJ775" t="str">
            <v>NULL</v>
          </cell>
          <cell r="AK775">
            <v>2</v>
          </cell>
          <cell r="AL775">
            <v>9</v>
          </cell>
        </row>
        <row r="776">
          <cell r="A776">
            <v>124689</v>
          </cell>
          <cell r="B776">
            <v>9353004</v>
          </cell>
          <cell r="C776" t="str">
            <v>Barningham Church of England Voluntary Controlled Primary School</v>
          </cell>
          <cell r="D776" t="str">
            <v>East of England</v>
          </cell>
          <cell r="E776" t="str">
            <v>East of England</v>
          </cell>
          <cell r="F776" t="str">
            <v>Suffolk</v>
          </cell>
          <cell r="G776" t="str">
            <v>West Suffolk</v>
          </cell>
          <cell r="H776" t="str">
            <v>IP31 1DD</v>
          </cell>
          <cell r="I776" t="str">
            <v>Voluntary Controlled School</v>
          </cell>
          <cell r="J776" t="str">
            <v>Primary</v>
          </cell>
          <cell r="K776" t="str">
            <v>Does not have a sixth form</v>
          </cell>
          <cell r="L776">
            <v>10001870</v>
          </cell>
          <cell r="M776">
            <v>42334</v>
          </cell>
          <cell r="N776">
            <v>42335</v>
          </cell>
          <cell r="O776" t="str">
            <v>Requires Improvement S5 Reinspection Visit 1</v>
          </cell>
          <cell r="P776" t="str">
            <v>Schools - S5</v>
          </cell>
          <cell r="Q776" t="str">
            <v>NULL</v>
          </cell>
          <cell r="R776">
            <v>2</v>
          </cell>
          <cell r="S776" t="str">
            <v>NULL</v>
          </cell>
          <cell r="T776">
            <v>2</v>
          </cell>
          <cell r="U776">
            <v>2</v>
          </cell>
          <cell r="V776">
            <v>2</v>
          </cell>
          <cell r="W776">
            <v>2</v>
          </cell>
          <cell r="X776" t="str">
            <v>Yes</v>
          </cell>
          <cell r="Y776">
            <v>2</v>
          </cell>
          <cell r="Z776" t="str">
            <v>NULL</v>
          </cell>
          <cell r="AB776">
            <v>85</v>
          </cell>
          <cell r="AD776">
            <v>3</v>
          </cell>
          <cell r="AE776" t="str">
            <v>NULL</v>
          </cell>
          <cell r="AF776">
            <v>3</v>
          </cell>
          <cell r="AG776">
            <v>3</v>
          </cell>
          <cell r="AH776" t="str">
            <v>NULL</v>
          </cell>
          <cell r="AI776">
            <v>3</v>
          </cell>
          <cell r="AJ776" t="str">
            <v>NULL</v>
          </cell>
          <cell r="AK776" t="str">
            <v>NULL</v>
          </cell>
          <cell r="AL776" t="str">
            <v>NULL</v>
          </cell>
        </row>
        <row r="777">
          <cell r="A777">
            <v>124716</v>
          </cell>
          <cell r="B777">
            <v>9353063</v>
          </cell>
          <cell r="C777" t="str">
            <v>St Christopher's CEVCP School</v>
          </cell>
          <cell r="D777" t="str">
            <v>East of England</v>
          </cell>
          <cell r="E777" t="str">
            <v>East of England</v>
          </cell>
          <cell r="F777" t="str">
            <v>Suffolk</v>
          </cell>
          <cell r="G777" t="str">
            <v>West Suffolk</v>
          </cell>
          <cell r="H777" t="str">
            <v>IP28 8XQ</v>
          </cell>
          <cell r="I777" t="str">
            <v>Voluntary Controlled School</v>
          </cell>
          <cell r="J777" t="str">
            <v>Primary</v>
          </cell>
          <cell r="K777" t="str">
            <v>Does not have a sixth form</v>
          </cell>
          <cell r="L777">
            <v>10003976</v>
          </cell>
          <cell r="M777">
            <v>42283</v>
          </cell>
          <cell r="N777">
            <v>42284</v>
          </cell>
          <cell r="O777" t="str">
            <v>Schools into Special Measures Visit 3</v>
          </cell>
          <cell r="P777" t="str">
            <v>Schools - S8</v>
          </cell>
          <cell r="Q777" t="str">
            <v>NULL</v>
          </cell>
          <cell r="R777" t="str">
            <v>NULL</v>
          </cell>
          <cell r="S777" t="str">
            <v>NULL</v>
          </cell>
          <cell r="T777" t="str">
            <v>NULL</v>
          </cell>
          <cell r="U777" t="str">
            <v>NULL</v>
          </cell>
          <cell r="V777" t="str">
            <v>NULL</v>
          </cell>
          <cell r="W777" t="str">
            <v>NULL</v>
          </cell>
          <cell r="X777" t="str">
            <v>NULL</v>
          </cell>
          <cell r="Y777" t="str">
            <v>NULL</v>
          </cell>
          <cell r="Z777" t="str">
            <v>NULL</v>
          </cell>
          <cell r="AB777">
            <v>286</v>
          </cell>
          <cell r="AD777">
            <v>4</v>
          </cell>
          <cell r="AE777" t="str">
            <v>NULL</v>
          </cell>
          <cell r="AF777">
            <v>4</v>
          </cell>
          <cell r="AG777">
            <v>4</v>
          </cell>
          <cell r="AH777" t="str">
            <v>NULL</v>
          </cell>
          <cell r="AI777">
            <v>4</v>
          </cell>
          <cell r="AJ777" t="str">
            <v>NULL</v>
          </cell>
          <cell r="AK777">
            <v>3</v>
          </cell>
          <cell r="AL777">
            <v>9</v>
          </cell>
        </row>
        <row r="778">
          <cell r="A778">
            <v>124722</v>
          </cell>
          <cell r="B778">
            <v>9353077</v>
          </cell>
          <cell r="C778" t="str">
            <v>Bramfield Church of England Voluntary Controlled Primary School</v>
          </cell>
          <cell r="D778" t="str">
            <v>East of England</v>
          </cell>
          <cell r="E778" t="str">
            <v>East of England</v>
          </cell>
          <cell r="F778" t="str">
            <v>Suffolk</v>
          </cell>
          <cell r="G778" t="str">
            <v>Suffolk Coastal</v>
          </cell>
          <cell r="H778" t="str">
            <v>IP19 9HZ</v>
          </cell>
          <cell r="I778" t="str">
            <v>Voluntary Controlled School</v>
          </cell>
          <cell r="J778" t="str">
            <v>Primary</v>
          </cell>
          <cell r="K778" t="str">
            <v>Does not have a sixth form</v>
          </cell>
          <cell r="L778">
            <v>10005350</v>
          </cell>
          <cell r="M778">
            <v>42290</v>
          </cell>
          <cell r="N778">
            <v>42290</v>
          </cell>
          <cell r="O778" t="str">
            <v>Schools with Serious Weaknesses Visit 2</v>
          </cell>
          <cell r="P778" t="str">
            <v>Schools - S8</v>
          </cell>
          <cell r="Q778" t="str">
            <v>NULL</v>
          </cell>
          <cell r="R778" t="str">
            <v>NULL</v>
          </cell>
          <cell r="S778" t="str">
            <v>NULL</v>
          </cell>
          <cell r="T778" t="str">
            <v>NULL</v>
          </cell>
          <cell r="U778" t="str">
            <v>NULL</v>
          </cell>
          <cell r="V778" t="str">
            <v>NULL</v>
          </cell>
          <cell r="W778" t="str">
            <v>NULL</v>
          </cell>
          <cell r="X778" t="str">
            <v>NULL</v>
          </cell>
          <cell r="Y778" t="str">
            <v>NULL</v>
          </cell>
          <cell r="Z778" t="str">
            <v>NULL</v>
          </cell>
          <cell r="AB778">
            <v>102</v>
          </cell>
          <cell r="AD778">
            <v>4</v>
          </cell>
          <cell r="AE778" t="str">
            <v>NULL</v>
          </cell>
          <cell r="AF778">
            <v>4</v>
          </cell>
          <cell r="AG778">
            <v>3</v>
          </cell>
          <cell r="AH778" t="str">
            <v>NULL</v>
          </cell>
          <cell r="AI778">
            <v>3</v>
          </cell>
          <cell r="AJ778" t="str">
            <v>NULL</v>
          </cell>
          <cell r="AK778">
            <v>2</v>
          </cell>
          <cell r="AL778">
            <v>9</v>
          </cell>
        </row>
        <row r="779">
          <cell r="A779">
            <v>124733</v>
          </cell>
          <cell r="B779">
            <v>9353091</v>
          </cell>
          <cell r="C779" t="str">
            <v>Crawford's Church of England Voluntary Controlled Primary School</v>
          </cell>
          <cell r="D779" t="str">
            <v>East of England</v>
          </cell>
          <cell r="E779" t="str">
            <v>East of England</v>
          </cell>
          <cell r="F779" t="str">
            <v>Suffolk</v>
          </cell>
          <cell r="G779" t="str">
            <v>Bury St Edmunds</v>
          </cell>
          <cell r="H779" t="str">
            <v>IP14 3QZ</v>
          </cell>
          <cell r="I779" t="str">
            <v>Voluntary Controlled School</v>
          </cell>
          <cell r="J779" t="str">
            <v>Primary</v>
          </cell>
          <cell r="K779" t="str">
            <v>Does not have a sixth form</v>
          </cell>
          <cell r="L779">
            <v>10001879</v>
          </cell>
          <cell r="M779">
            <v>42291</v>
          </cell>
          <cell r="N779">
            <v>42292</v>
          </cell>
          <cell r="O779" t="str">
            <v>Requires Improvement S5 Reinspection Visit 1</v>
          </cell>
          <cell r="P779" t="str">
            <v>Schools - S5</v>
          </cell>
          <cell r="Q779" t="str">
            <v>NULL</v>
          </cell>
          <cell r="R779">
            <v>2</v>
          </cell>
          <cell r="S779" t="str">
            <v>NULL</v>
          </cell>
          <cell r="T779">
            <v>2</v>
          </cell>
          <cell r="U779">
            <v>2</v>
          </cell>
          <cell r="V779">
            <v>2</v>
          </cell>
          <cell r="W779">
            <v>2</v>
          </cell>
          <cell r="X779" t="str">
            <v>Yes</v>
          </cell>
          <cell r="Y779">
            <v>2</v>
          </cell>
          <cell r="Z779" t="str">
            <v>NULL</v>
          </cell>
          <cell r="AB779">
            <v>65</v>
          </cell>
          <cell r="AD779">
            <v>3</v>
          </cell>
          <cell r="AE779" t="str">
            <v>NULL</v>
          </cell>
          <cell r="AF779">
            <v>3</v>
          </cell>
          <cell r="AG779">
            <v>3</v>
          </cell>
          <cell r="AH779" t="str">
            <v>NULL</v>
          </cell>
          <cell r="AI779">
            <v>3</v>
          </cell>
          <cell r="AJ779" t="str">
            <v>NULL</v>
          </cell>
          <cell r="AK779" t="str">
            <v>NULL</v>
          </cell>
          <cell r="AL779" t="str">
            <v>NULL</v>
          </cell>
        </row>
        <row r="780">
          <cell r="A780">
            <v>124743</v>
          </cell>
          <cell r="B780">
            <v>9353103</v>
          </cell>
          <cell r="C780" t="str">
            <v>Stutton Church of England Voluntary Controlled Primary School</v>
          </cell>
          <cell r="D780" t="str">
            <v>East of England</v>
          </cell>
          <cell r="E780" t="str">
            <v>East of England</v>
          </cell>
          <cell r="F780" t="str">
            <v>Suffolk</v>
          </cell>
          <cell r="G780" t="str">
            <v>South Suffolk</v>
          </cell>
          <cell r="H780" t="str">
            <v>IP9 2RY</v>
          </cell>
          <cell r="I780" t="str">
            <v>Voluntary Controlled School</v>
          </cell>
          <cell r="J780" t="str">
            <v>Primary</v>
          </cell>
          <cell r="K780" t="str">
            <v>Does not have a sixth form</v>
          </cell>
          <cell r="L780">
            <v>10003686</v>
          </cell>
          <cell r="M780">
            <v>42346</v>
          </cell>
          <cell r="N780">
            <v>42347</v>
          </cell>
          <cell r="O780" t="str">
            <v>Maintained Academy and School Short inspection</v>
          </cell>
          <cell r="P780" t="str">
            <v>Schools - S5</v>
          </cell>
          <cell r="Q780" t="str">
            <v>NULL</v>
          </cell>
          <cell r="R780">
            <v>3</v>
          </cell>
          <cell r="S780" t="str">
            <v>NULL</v>
          </cell>
          <cell r="T780">
            <v>3</v>
          </cell>
          <cell r="U780">
            <v>3</v>
          </cell>
          <cell r="V780">
            <v>3</v>
          </cell>
          <cell r="W780">
            <v>3</v>
          </cell>
          <cell r="X780" t="str">
            <v>Yes</v>
          </cell>
          <cell r="Y780">
            <v>3</v>
          </cell>
          <cell r="Z780" t="str">
            <v>NULL</v>
          </cell>
          <cell r="AB780">
            <v>42</v>
          </cell>
          <cell r="AD780">
            <v>2</v>
          </cell>
          <cell r="AE780" t="str">
            <v>NULL</v>
          </cell>
          <cell r="AF780">
            <v>2</v>
          </cell>
          <cell r="AG780">
            <v>2</v>
          </cell>
          <cell r="AH780" t="str">
            <v>NULL</v>
          </cell>
          <cell r="AI780">
            <v>2</v>
          </cell>
          <cell r="AJ780" t="str">
            <v>NULL</v>
          </cell>
          <cell r="AK780">
            <v>3</v>
          </cell>
          <cell r="AL780">
            <v>9</v>
          </cell>
        </row>
        <row r="781">
          <cell r="A781">
            <v>124757</v>
          </cell>
          <cell r="B781">
            <v>9353124</v>
          </cell>
          <cell r="C781" t="str">
            <v>St Gregory Church of England Voluntary Controlled Primary School</v>
          </cell>
          <cell r="D781" t="str">
            <v>East of England</v>
          </cell>
          <cell r="E781" t="str">
            <v>East of England</v>
          </cell>
          <cell r="F781" t="str">
            <v>Suffolk</v>
          </cell>
          <cell r="G781" t="str">
            <v>South Suffolk</v>
          </cell>
          <cell r="H781" t="str">
            <v>CO10 2BJ</v>
          </cell>
          <cell r="I781" t="str">
            <v>Voluntary Controlled School</v>
          </cell>
          <cell r="J781" t="str">
            <v>Primary</v>
          </cell>
          <cell r="K781" t="str">
            <v>Does not have a sixth form</v>
          </cell>
          <cell r="L781">
            <v>10009889</v>
          </cell>
          <cell r="M781">
            <v>42335</v>
          </cell>
          <cell r="N781">
            <v>42335</v>
          </cell>
          <cell r="O781" t="str">
            <v>Requires Improvement monitoring Visit 2</v>
          </cell>
          <cell r="P781" t="str">
            <v>Schools - S8</v>
          </cell>
          <cell r="Q781" t="str">
            <v>NULL</v>
          </cell>
          <cell r="R781" t="str">
            <v>NULL</v>
          </cell>
          <cell r="S781" t="str">
            <v>NULL</v>
          </cell>
          <cell r="T781" t="str">
            <v>NULL</v>
          </cell>
          <cell r="U781" t="str">
            <v>NULL</v>
          </cell>
          <cell r="V781" t="str">
            <v>NULL</v>
          </cell>
          <cell r="W781" t="str">
            <v>NULL</v>
          </cell>
          <cell r="X781" t="str">
            <v>NULL</v>
          </cell>
          <cell r="Y781" t="str">
            <v>NULL</v>
          </cell>
          <cell r="Z781" t="str">
            <v>NULL</v>
          </cell>
          <cell r="AB781">
            <v>278</v>
          </cell>
          <cell r="AD781">
            <v>3</v>
          </cell>
          <cell r="AE781" t="str">
            <v>NULL</v>
          </cell>
          <cell r="AF781">
            <v>3</v>
          </cell>
          <cell r="AG781">
            <v>3</v>
          </cell>
          <cell r="AH781" t="str">
            <v>NULL</v>
          </cell>
          <cell r="AI781">
            <v>3</v>
          </cell>
          <cell r="AJ781" t="str">
            <v>NULL</v>
          </cell>
          <cell r="AK781">
            <v>3</v>
          </cell>
          <cell r="AL781">
            <v>9</v>
          </cell>
        </row>
        <row r="782">
          <cell r="A782">
            <v>124760</v>
          </cell>
          <cell r="B782">
            <v>9353302</v>
          </cell>
          <cell r="C782" t="str">
            <v>St Mary's Church of England Voluntary Aided Primary School, Hadleigh</v>
          </cell>
          <cell r="D782" t="str">
            <v>East of England</v>
          </cell>
          <cell r="E782" t="str">
            <v>East of England</v>
          </cell>
          <cell r="F782" t="str">
            <v>Suffolk</v>
          </cell>
          <cell r="G782" t="str">
            <v>South Suffolk</v>
          </cell>
          <cell r="H782" t="str">
            <v>IP7 5BH</v>
          </cell>
          <cell r="I782" t="str">
            <v>Voluntary Aided School</v>
          </cell>
          <cell r="J782" t="str">
            <v>Primary</v>
          </cell>
          <cell r="K782" t="str">
            <v>Does not have a sixth form</v>
          </cell>
          <cell r="L782">
            <v>10001873</v>
          </cell>
          <cell r="M782">
            <v>42277</v>
          </cell>
          <cell r="N782">
            <v>42278</v>
          </cell>
          <cell r="O782" t="str">
            <v>Requires Improvement S5 Reinspection Visit 1</v>
          </cell>
          <cell r="P782" t="str">
            <v>Schools - S5</v>
          </cell>
          <cell r="Q782" t="str">
            <v>NULL</v>
          </cell>
          <cell r="R782">
            <v>2</v>
          </cell>
          <cell r="S782" t="str">
            <v>NULL</v>
          </cell>
          <cell r="T782">
            <v>2</v>
          </cell>
          <cell r="U782">
            <v>2</v>
          </cell>
          <cell r="V782">
            <v>2</v>
          </cell>
          <cell r="W782">
            <v>2</v>
          </cell>
          <cell r="X782" t="str">
            <v>Yes</v>
          </cell>
          <cell r="Y782">
            <v>2</v>
          </cell>
          <cell r="Z782" t="str">
            <v>NULL</v>
          </cell>
          <cell r="AB782">
            <v>170</v>
          </cell>
          <cell r="AD782">
            <v>3</v>
          </cell>
          <cell r="AE782" t="str">
            <v>NULL</v>
          </cell>
          <cell r="AF782">
            <v>3</v>
          </cell>
          <cell r="AG782">
            <v>3</v>
          </cell>
          <cell r="AH782" t="str">
            <v>NULL</v>
          </cell>
          <cell r="AI782">
            <v>3</v>
          </cell>
          <cell r="AJ782" t="str">
            <v>NULL</v>
          </cell>
          <cell r="AK782" t="str">
            <v>NULL</v>
          </cell>
          <cell r="AL782" t="str">
            <v>NULL</v>
          </cell>
        </row>
        <row r="783">
          <cell r="A783">
            <v>124761</v>
          </cell>
          <cell r="B783">
            <v>9353305</v>
          </cell>
          <cell r="C783" t="str">
            <v>All Saints Church of England Voluntary Aided Primary School, Newmarket</v>
          </cell>
          <cell r="D783" t="str">
            <v>East of England</v>
          </cell>
          <cell r="E783" t="str">
            <v>East of England</v>
          </cell>
          <cell r="F783" t="str">
            <v>Suffolk</v>
          </cell>
          <cell r="G783" t="str">
            <v>West Suffolk</v>
          </cell>
          <cell r="H783" t="str">
            <v>CB8 8JE</v>
          </cell>
          <cell r="I783" t="str">
            <v>Voluntary Aided School</v>
          </cell>
          <cell r="J783" t="str">
            <v>Primary</v>
          </cell>
          <cell r="K783" t="str">
            <v>Does not have a sixth form</v>
          </cell>
          <cell r="L783">
            <v>10005544</v>
          </cell>
          <cell r="M783">
            <v>42311</v>
          </cell>
          <cell r="N783">
            <v>42311</v>
          </cell>
          <cell r="O783" t="str">
            <v>Maintained Academy and School Short inspection</v>
          </cell>
          <cell r="P783" t="str">
            <v>Schools - Short inspection</v>
          </cell>
          <cell r="Q783" t="str">
            <v>NULL</v>
          </cell>
          <cell r="R783" t="str">
            <v>NULL</v>
          </cell>
          <cell r="S783" t="str">
            <v>NULL</v>
          </cell>
          <cell r="T783" t="str">
            <v>NULL</v>
          </cell>
          <cell r="U783" t="str">
            <v>NULL</v>
          </cell>
          <cell r="V783" t="str">
            <v>NULL</v>
          </cell>
          <cell r="W783" t="str">
            <v>NULL</v>
          </cell>
          <cell r="X783" t="str">
            <v>Yes</v>
          </cell>
          <cell r="Y783" t="str">
            <v>NULL</v>
          </cell>
          <cell r="Z783" t="str">
            <v>NULL</v>
          </cell>
          <cell r="AB783">
            <v>187</v>
          </cell>
          <cell r="AD783">
            <v>2</v>
          </cell>
          <cell r="AE783" t="str">
            <v>NULL</v>
          </cell>
          <cell r="AF783">
            <v>2</v>
          </cell>
          <cell r="AG783">
            <v>2</v>
          </cell>
          <cell r="AH783" t="str">
            <v>NULL</v>
          </cell>
          <cell r="AI783">
            <v>2</v>
          </cell>
          <cell r="AJ783" t="str">
            <v>NULL</v>
          </cell>
          <cell r="AK783">
            <v>2</v>
          </cell>
          <cell r="AL783">
            <v>9</v>
          </cell>
        </row>
        <row r="784">
          <cell r="A784">
            <v>124763</v>
          </cell>
          <cell r="B784">
            <v>9353310</v>
          </cell>
          <cell r="C784" t="str">
            <v>St Joseph's Roman Catholic Primary School</v>
          </cell>
          <cell r="D784" t="str">
            <v>East of England</v>
          </cell>
          <cell r="E784" t="str">
            <v>East of England</v>
          </cell>
          <cell r="F784" t="str">
            <v>Suffolk</v>
          </cell>
          <cell r="G784" t="str">
            <v>South Suffolk</v>
          </cell>
          <cell r="H784" t="str">
            <v>CO10 1JP</v>
          </cell>
          <cell r="I784" t="str">
            <v>Voluntary Aided School</v>
          </cell>
          <cell r="J784" t="str">
            <v>Primary</v>
          </cell>
          <cell r="K784" t="str">
            <v>Does not have a sixth form</v>
          </cell>
          <cell r="L784">
            <v>10007866</v>
          </cell>
          <cell r="M784">
            <v>42297</v>
          </cell>
          <cell r="N784">
            <v>42297</v>
          </cell>
          <cell r="O784" t="str">
            <v>Requires Improvement monitoring Visit 1</v>
          </cell>
          <cell r="P784" t="str">
            <v>Schools - S8</v>
          </cell>
          <cell r="Q784" t="str">
            <v>NULL</v>
          </cell>
          <cell r="R784" t="str">
            <v>NULL</v>
          </cell>
          <cell r="S784" t="str">
            <v>NULL</v>
          </cell>
          <cell r="T784" t="str">
            <v>NULL</v>
          </cell>
          <cell r="U784" t="str">
            <v>NULL</v>
          </cell>
          <cell r="V784" t="str">
            <v>NULL</v>
          </cell>
          <cell r="W784" t="str">
            <v>NULL</v>
          </cell>
          <cell r="X784" t="str">
            <v>NULL</v>
          </cell>
          <cell r="Y784" t="str">
            <v>NULL</v>
          </cell>
          <cell r="Z784" t="str">
            <v>NULL</v>
          </cell>
          <cell r="AB784">
            <v>134</v>
          </cell>
          <cell r="AD784">
            <v>3</v>
          </cell>
          <cell r="AE784" t="str">
            <v>NULL</v>
          </cell>
          <cell r="AF784">
            <v>3</v>
          </cell>
          <cell r="AG784">
            <v>3</v>
          </cell>
          <cell r="AH784" t="str">
            <v>NULL</v>
          </cell>
          <cell r="AI784">
            <v>3</v>
          </cell>
          <cell r="AJ784" t="str">
            <v>NULL</v>
          </cell>
          <cell r="AK784">
            <v>3</v>
          </cell>
          <cell r="AL784">
            <v>9</v>
          </cell>
        </row>
        <row r="785">
          <cell r="A785">
            <v>124818</v>
          </cell>
          <cell r="B785">
            <v>9354057</v>
          </cell>
          <cell r="C785" t="str">
            <v>Stowmarket High School</v>
          </cell>
          <cell r="D785" t="str">
            <v>East of England</v>
          </cell>
          <cell r="E785" t="str">
            <v>East of England</v>
          </cell>
          <cell r="F785" t="str">
            <v>Suffolk</v>
          </cell>
          <cell r="G785" t="str">
            <v>Bury St Edmunds</v>
          </cell>
          <cell r="H785" t="str">
            <v>IP14 1QR</v>
          </cell>
          <cell r="I785" t="str">
            <v>Community School</v>
          </cell>
          <cell r="J785" t="str">
            <v>Secondary</v>
          </cell>
          <cell r="K785" t="str">
            <v>Has a sixth form</v>
          </cell>
          <cell r="L785">
            <v>10001874</v>
          </cell>
          <cell r="M785">
            <v>42270</v>
          </cell>
          <cell r="N785">
            <v>42271</v>
          </cell>
          <cell r="O785" t="str">
            <v>Requires Improvement S5 Reinspection Visit 1</v>
          </cell>
          <cell r="P785" t="str">
            <v>Schools - S5</v>
          </cell>
          <cell r="Q785" t="str">
            <v>NULL</v>
          </cell>
          <cell r="R785">
            <v>3</v>
          </cell>
          <cell r="S785" t="str">
            <v>NULL</v>
          </cell>
          <cell r="T785">
            <v>3</v>
          </cell>
          <cell r="U785">
            <v>3</v>
          </cell>
          <cell r="V785">
            <v>3</v>
          </cell>
          <cell r="W785">
            <v>3</v>
          </cell>
          <cell r="X785" t="str">
            <v>Yes</v>
          </cell>
          <cell r="Y785" t="str">
            <v>NULL</v>
          </cell>
          <cell r="Z785">
            <v>2</v>
          </cell>
          <cell r="AB785">
            <v>728</v>
          </cell>
          <cell r="AD785">
            <v>3</v>
          </cell>
          <cell r="AE785" t="str">
            <v>NULL</v>
          </cell>
          <cell r="AF785">
            <v>3</v>
          </cell>
          <cell r="AG785">
            <v>3</v>
          </cell>
          <cell r="AH785" t="str">
            <v>NULL</v>
          </cell>
          <cell r="AI785">
            <v>3</v>
          </cell>
          <cell r="AJ785" t="str">
            <v>NULL</v>
          </cell>
          <cell r="AK785" t="str">
            <v>NULL</v>
          </cell>
          <cell r="AL785" t="str">
            <v>NULL</v>
          </cell>
        </row>
        <row r="786">
          <cell r="A786">
            <v>124839</v>
          </cell>
          <cell r="B786">
            <v>9354089</v>
          </cell>
          <cell r="C786" t="str">
            <v>Hardwick Middle School</v>
          </cell>
          <cell r="D786" t="str">
            <v>East of England</v>
          </cell>
          <cell r="E786" t="str">
            <v>East of England</v>
          </cell>
          <cell r="F786" t="str">
            <v>Suffolk</v>
          </cell>
          <cell r="G786" t="str">
            <v>Bury St Edmunds</v>
          </cell>
          <cell r="H786" t="str">
            <v>IP33 2PD</v>
          </cell>
          <cell r="I786" t="str">
            <v>Community School</v>
          </cell>
          <cell r="J786" t="str">
            <v>Middle deemed Secondary</v>
          </cell>
          <cell r="K786" t="str">
            <v>Does not have a sixth form</v>
          </cell>
          <cell r="L786">
            <v>10006973</v>
          </cell>
          <cell r="M786">
            <v>42325</v>
          </cell>
          <cell r="N786">
            <v>42326</v>
          </cell>
          <cell r="O786" t="str">
            <v>Schools with Serious Weaknesses Visit 3</v>
          </cell>
          <cell r="P786" t="str">
            <v>Schools - S5</v>
          </cell>
          <cell r="Q786" t="str">
            <v>NULL</v>
          </cell>
          <cell r="R786">
            <v>3</v>
          </cell>
          <cell r="S786" t="str">
            <v>NULL</v>
          </cell>
          <cell r="T786">
            <v>3</v>
          </cell>
          <cell r="U786">
            <v>3</v>
          </cell>
          <cell r="V786">
            <v>2</v>
          </cell>
          <cell r="W786">
            <v>2</v>
          </cell>
          <cell r="X786" t="str">
            <v>Yes</v>
          </cell>
          <cell r="Y786" t="str">
            <v>NULL</v>
          </cell>
          <cell r="Z786" t="str">
            <v>NULL</v>
          </cell>
          <cell r="AB786">
            <v>378</v>
          </cell>
          <cell r="AD786">
            <v>4</v>
          </cell>
          <cell r="AE786" t="str">
            <v>NULL</v>
          </cell>
          <cell r="AF786">
            <v>4</v>
          </cell>
          <cell r="AG786">
            <v>3</v>
          </cell>
          <cell r="AH786" t="str">
            <v>NULL</v>
          </cell>
          <cell r="AI786">
            <v>3</v>
          </cell>
          <cell r="AJ786" t="str">
            <v>NULL</v>
          </cell>
          <cell r="AK786">
            <v>9</v>
          </cell>
          <cell r="AL786">
            <v>9</v>
          </cell>
        </row>
        <row r="787">
          <cell r="A787">
            <v>124840</v>
          </cell>
          <cell r="B787">
            <v>9354090</v>
          </cell>
          <cell r="C787" t="str">
            <v>Northgate High School</v>
          </cell>
          <cell r="D787" t="str">
            <v>East of England</v>
          </cell>
          <cell r="E787" t="str">
            <v>East of England</v>
          </cell>
          <cell r="F787" t="str">
            <v>Suffolk</v>
          </cell>
          <cell r="G787" t="str">
            <v>Ipswich</v>
          </cell>
          <cell r="H787" t="str">
            <v>IP4 3DL</v>
          </cell>
          <cell r="I787" t="str">
            <v>Community School</v>
          </cell>
          <cell r="J787" t="str">
            <v>Secondary</v>
          </cell>
          <cell r="K787" t="str">
            <v>Has a sixth form</v>
          </cell>
          <cell r="L787">
            <v>10005602</v>
          </cell>
          <cell r="M787">
            <v>42353</v>
          </cell>
          <cell r="N787">
            <v>42353</v>
          </cell>
          <cell r="O787" t="str">
            <v>Maintained Academy and School Short inspection</v>
          </cell>
          <cell r="P787" t="str">
            <v>Schools - Short inspection</v>
          </cell>
          <cell r="Q787" t="str">
            <v>NULL</v>
          </cell>
          <cell r="R787" t="str">
            <v>NULL</v>
          </cell>
          <cell r="S787" t="str">
            <v>NULL</v>
          </cell>
          <cell r="T787" t="str">
            <v>NULL</v>
          </cell>
          <cell r="U787" t="str">
            <v>NULL</v>
          </cell>
          <cell r="V787" t="str">
            <v>NULL</v>
          </cell>
          <cell r="W787" t="str">
            <v>NULL</v>
          </cell>
          <cell r="X787" t="str">
            <v>Yes</v>
          </cell>
          <cell r="Y787" t="str">
            <v>NULL</v>
          </cell>
          <cell r="Z787" t="str">
            <v>NULL</v>
          </cell>
          <cell r="AB787">
            <v>1677</v>
          </cell>
          <cell r="AD787">
            <v>2</v>
          </cell>
          <cell r="AE787" t="str">
            <v>NULL</v>
          </cell>
          <cell r="AF787">
            <v>2</v>
          </cell>
          <cell r="AG787">
            <v>2</v>
          </cell>
          <cell r="AH787" t="str">
            <v>NULL</v>
          </cell>
          <cell r="AI787">
            <v>2</v>
          </cell>
          <cell r="AJ787" t="str">
            <v>NULL</v>
          </cell>
          <cell r="AK787">
            <v>9</v>
          </cell>
          <cell r="AL787" t="str">
            <v>NULL</v>
          </cell>
        </row>
        <row r="788">
          <cell r="A788">
            <v>124851</v>
          </cell>
          <cell r="B788">
            <v>9354101</v>
          </cell>
          <cell r="C788" t="str">
            <v>The Benjamin Britten High School</v>
          </cell>
          <cell r="D788" t="str">
            <v>East of England</v>
          </cell>
          <cell r="E788" t="str">
            <v>East of England</v>
          </cell>
          <cell r="F788" t="str">
            <v>Suffolk</v>
          </cell>
          <cell r="G788" t="str">
            <v>Waveney</v>
          </cell>
          <cell r="H788" t="str">
            <v>NR32 4PZ</v>
          </cell>
          <cell r="I788" t="str">
            <v>Community School</v>
          </cell>
          <cell r="J788" t="str">
            <v>Secondary</v>
          </cell>
          <cell r="K788" t="str">
            <v>Does not have a sixth form</v>
          </cell>
          <cell r="L788">
            <v>10005307</v>
          </cell>
          <cell r="M788">
            <v>42332</v>
          </cell>
          <cell r="N788">
            <v>42333</v>
          </cell>
          <cell r="O788" t="str">
            <v>Schools into Special Measures Visit 3</v>
          </cell>
          <cell r="P788" t="str">
            <v>Schools - S8</v>
          </cell>
          <cell r="Q788" t="str">
            <v>NULL</v>
          </cell>
          <cell r="R788" t="str">
            <v>NULL</v>
          </cell>
          <cell r="S788" t="str">
            <v>NULL</v>
          </cell>
          <cell r="T788" t="str">
            <v>NULL</v>
          </cell>
          <cell r="U788" t="str">
            <v>NULL</v>
          </cell>
          <cell r="V788" t="str">
            <v>NULL</v>
          </cell>
          <cell r="W788" t="str">
            <v>NULL</v>
          </cell>
          <cell r="X788" t="str">
            <v>NULL</v>
          </cell>
          <cell r="Y788" t="str">
            <v>NULL</v>
          </cell>
          <cell r="Z788" t="str">
            <v>NULL</v>
          </cell>
          <cell r="AB788">
            <v>866</v>
          </cell>
          <cell r="AD788">
            <v>4</v>
          </cell>
          <cell r="AE788" t="str">
            <v>NULL</v>
          </cell>
          <cell r="AF788">
            <v>4</v>
          </cell>
          <cell r="AG788">
            <v>4</v>
          </cell>
          <cell r="AH788" t="str">
            <v>NULL</v>
          </cell>
          <cell r="AI788">
            <v>4</v>
          </cell>
          <cell r="AJ788" t="str">
            <v>NULL</v>
          </cell>
          <cell r="AK788">
            <v>9</v>
          </cell>
          <cell r="AL788">
            <v>9</v>
          </cell>
        </row>
        <row r="789">
          <cell r="A789">
            <v>124956</v>
          </cell>
          <cell r="B789">
            <v>9362085</v>
          </cell>
          <cell r="C789" t="str">
            <v>Epsom Primary and Nursery School</v>
          </cell>
          <cell r="D789" t="str">
            <v>South East</v>
          </cell>
          <cell r="E789" t="str">
            <v>South East</v>
          </cell>
          <cell r="F789" t="str">
            <v>Surrey</v>
          </cell>
          <cell r="G789" t="str">
            <v>Epsom and Ewell</v>
          </cell>
          <cell r="H789" t="str">
            <v>KT19 8SD</v>
          </cell>
          <cell r="I789" t="str">
            <v>Community School</v>
          </cell>
          <cell r="J789" t="str">
            <v>Primary</v>
          </cell>
          <cell r="K789" t="str">
            <v>Does not have a sixth form</v>
          </cell>
          <cell r="L789">
            <v>10002316</v>
          </cell>
          <cell r="M789">
            <v>42339</v>
          </cell>
          <cell r="N789">
            <v>42340</v>
          </cell>
          <cell r="O789" t="str">
            <v>Requires Improvement S5 Reinspection Visit 1</v>
          </cell>
          <cell r="P789" t="str">
            <v>Schools - S5</v>
          </cell>
          <cell r="Q789" t="str">
            <v>NULL</v>
          </cell>
          <cell r="R789">
            <v>2</v>
          </cell>
          <cell r="S789" t="str">
            <v>NULL</v>
          </cell>
          <cell r="T789">
            <v>2</v>
          </cell>
          <cell r="U789">
            <v>2</v>
          </cell>
          <cell r="V789">
            <v>1</v>
          </cell>
          <cell r="W789">
            <v>1</v>
          </cell>
          <cell r="X789" t="str">
            <v>Yes</v>
          </cell>
          <cell r="Y789">
            <v>1</v>
          </cell>
          <cell r="Z789" t="str">
            <v>NULL</v>
          </cell>
          <cell r="AB789">
            <v>542</v>
          </cell>
          <cell r="AD789">
            <v>3</v>
          </cell>
          <cell r="AE789" t="str">
            <v>NULL</v>
          </cell>
          <cell r="AF789">
            <v>3</v>
          </cell>
          <cell r="AG789">
            <v>3</v>
          </cell>
          <cell r="AH789" t="str">
            <v>NULL</v>
          </cell>
          <cell r="AI789">
            <v>2</v>
          </cell>
          <cell r="AJ789" t="str">
            <v>NULL</v>
          </cell>
          <cell r="AK789" t="str">
            <v>NULL</v>
          </cell>
          <cell r="AL789" t="str">
            <v>NULL</v>
          </cell>
        </row>
        <row r="790">
          <cell r="A790">
            <v>124971</v>
          </cell>
          <cell r="B790">
            <v>9362124</v>
          </cell>
          <cell r="C790" t="str">
            <v>Felbridge Primary School</v>
          </cell>
          <cell r="D790" t="str">
            <v>South East</v>
          </cell>
          <cell r="E790" t="str">
            <v>South East</v>
          </cell>
          <cell r="F790" t="str">
            <v>Surrey</v>
          </cell>
          <cell r="G790" t="str">
            <v>East Surrey</v>
          </cell>
          <cell r="H790" t="str">
            <v>RH19 2NT</v>
          </cell>
          <cell r="I790" t="str">
            <v>Community School</v>
          </cell>
          <cell r="J790" t="str">
            <v>Primary</v>
          </cell>
          <cell r="K790" t="str">
            <v>Does not have a sixth form</v>
          </cell>
          <cell r="L790">
            <v>10001272</v>
          </cell>
          <cell r="M790">
            <v>42353</v>
          </cell>
          <cell r="N790">
            <v>42354</v>
          </cell>
          <cell r="O790" t="str">
            <v>Maintained Academy and School Short inspection</v>
          </cell>
          <cell r="P790" t="str">
            <v>Schools - S5</v>
          </cell>
          <cell r="Q790" t="str">
            <v>NULL</v>
          </cell>
          <cell r="R790">
            <v>2</v>
          </cell>
          <cell r="S790" t="str">
            <v>NULL</v>
          </cell>
          <cell r="T790">
            <v>2</v>
          </cell>
          <cell r="U790">
            <v>2</v>
          </cell>
          <cell r="V790">
            <v>2</v>
          </cell>
          <cell r="W790">
            <v>2</v>
          </cell>
          <cell r="X790" t="str">
            <v>Yes</v>
          </cell>
          <cell r="Y790">
            <v>2</v>
          </cell>
          <cell r="Z790" t="str">
            <v>NULL</v>
          </cell>
          <cell r="AB790">
            <v>202</v>
          </cell>
          <cell r="AD790">
            <v>2</v>
          </cell>
          <cell r="AE790" t="str">
            <v>NULL</v>
          </cell>
          <cell r="AF790">
            <v>2</v>
          </cell>
          <cell r="AG790">
            <v>2</v>
          </cell>
          <cell r="AH790" t="str">
            <v>NULL</v>
          </cell>
          <cell r="AI790">
            <v>2</v>
          </cell>
          <cell r="AJ790" t="str">
            <v>NULL</v>
          </cell>
          <cell r="AK790">
            <v>2</v>
          </cell>
          <cell r="AL790">
            <v>9</v>
          </cell>
        </row>
        <row r="791">
          <cell r="A791">
            <v>124998</v>
          </cell>
          <cell r="B791">
            <v>9362270</v>
          </cell>
          <cell r="C791" t="str">
            <v>Brookwood Primary School</v>
          </cell>
          <cell r="D791" t="str">
            <v>South East</v>
          </cell>
          <cell r="E791" t="str">
            <v>South East</v>
          </cell>
          <cell r="F791" t="str">
            <v>Surrey</v>
          </cell>
          <cell r="G791" t="str">
            <v>Woking</v>
          </cell>
          <cell r="H791" t="str">
            <v>GU24 0HF</v>
          </cell>
          <cell r="I791" t="str">
            <v>Community School</v>
          </cell>
          <cell r="J791" t="str">
            <v>Primary</v>
          </cell>
          <cell r="K791" t="str">
            <v>Does not have a sixth form</v>
          </cell>
          <cell r="L791">
            <v>10002306</v>
          </cell>
          <cell r="M791">
            <v>42333</v>
          </cell>
          <cell r="N791">
            <v>42334</v>
          </cell>
          <cell r="O791" t="str">
            <v>Requires Improvement S5 Reinspection Visit 1</v>
          </cell>
          <cell r="P791" t="str">
            <v>Schools - S5</v>
          </cell>
          <cell r="Q791" t="str">
            <v>NULL</v>
          </cell>
          <cell r="R791">
            <v>2</v>
          </cell>
          <cell r="S791" t="str">
            <v>NULL</v>
          </cell>
          <cell r="T791">
            <v>2</v>
          </cell>
          <cell r="U791">
            <v>2</v>
          </cell>
          <cell r="V791">
            <v>2</v>
          </cell>
          <cell r="W791">
            <v>2</v>
          </cell>
          <cell r="X791" t="str">
            <v>Yes</v>
          </cell>
          <cell r="Y791">
            <v>2</v>
          </cell>
          <cell r="Z791" t="str">
            <v>NULL</v>
          </cell>
          <cell r="AB791">
            <v>189</v>
          </cell>
          <cell r="AD791">
            <v>3</v>
          </cell>
          <cell r="AE791" t="str">
            <v>NULL</v>
          </cell>
          <cell r="AF791">
            <v>3</v>
          </cell>
          <cell r="AG791">
            <v>3</v>
          </cell>
          <cell r="AH791" t="str">
            <v>NULL</v>
          </cell>
          <cell r="AI791">
            <v>3</v>
          </cell>
          <cell r="AJ791" t="str">
            <v>NULL</v>
          </cell>
          <cell r="AK791" t="str">
            <v>NULL</v>
          </cell>
          <cell r="AL791" t="str">
            <v>NULL</v>
          </cell>
        </row>
        <row r="792">
          <cell r="A792">
            <v>125009</v>
          </cell>
          <cell r="B792">
            <v>9365220</v>
          </cell>
          <cell r="C792" t="str">
            <v>Bushy Hill Junior School</v>
          </cell>
          <cell r="D792" t="str">
            <v>South East</v>
          </cell>
          <cell r="E792" t="str">
            <v>South East</v>
          </cell>
          <cell r="F792" t="str">
            <v>Surrey</v>
          </cell>
          <cell r="G792" t="str">
            <v>Guildford</v>
          </cell>
          <cell r="H792" t="str">
            <v>GU1 2SG</v>
          </cell>
          <cell r="I792" t="str">
            <v>Foundation School</v>
          </cell>
          <cell r="J792" t="str">
            <v>Primary</v>
          </cell>
          <cell r="K792" t="str">
            <v>Does not have a sixth form</v>
          </cell>
          <cell r="L792">
            <v>10007318</v>
          </cell>
          <cell r="M792">
            <v>42320</v>
          </cell>
          <cell r="N792">
            <v>42320</v>
          </cell>
          <cell r="O792" t="str">
            <v>Requires Improvement monitoring Visit 1</v>
          </cell>
          <cell r="P792" t="str">
            <v>Schools - S8</v>
          </cell>
          <cell r="Q792" t="str">
            <v>NULL</v>
          </cell>
          <cell r="R792" t="str">
            <v>NULL</v>
          </cell>
          <cell r="S792" t="str">
            <v>NULL</v>
          </cell>
          <cell r="T792" t="str">
            <v>NULL</v>
          </cell>
          <cell r="U792" t="str">
            <v>NULL</v>
          </cell>
          <cell r="V792" t="str">
            <v>NULL</v>
          </cell>
          <cell r="W792" t="str">
            <v>NULL</v>
          </cell>
          <cell r="X792" t="str">
            <v>NULL</v>
          </cell>
          <cell r="Y792" t="str">
            <v>NULL</v>
          </cell>
          <cell r="Z792" t="str">
            <v>NULL</v>
          </cell>
          <cell r="AB792">
            <v>244</v>
          </cell>
          <cell r="AD792">
            <v>3</v>
          </cell>
          <cell r="AE792" t="str">
            <v>NULL</v>
          </cell>
          <cell r="AF792">
            <v>3</v>
          </cell>
          <cell r="AG792">
            <v>3</v>
          </cell>
          <cell r="AH792" t="str">
            <v>NULL</v>
          </cell>
          <cell r="AI792">
            <v>3</v>
          </cell>
          <cell r="AJ792" t="str">
            <v>NULL</v>
          </cell>
          <cell r="AK792">
            <v>9</v>
          </cell>
          <cell r="AL792">
            <v>9</v>
          </cell>
        </row>
        <row r="793">
          <cell r="A793">
            <v>125012</v>
          </cell>
          <cell r="B793">
            <v>9362311</v>
          </cell>
          <cell r="C793" t="str">
            <v>Meath Green Junior School</v>
          </cell>
          <cell r="D793" t="str">
            <v>South East</v>
          </cell>
          <cell r="E793" t="str">
            <v>South East</v>
          </cell>
          <cell r="F793" t="str">
            <v>Surrey</v>
          </cell>
          <cell r="G793" t="str">
            <v>East Surrey</v>
          </cell>
          <cell r="H793" t="str">
            <v>RH6 8HW</v>
          </cell>
          <cell r="I793" t="str">
            <v>Community School</v>
          </cell>
          <cell r="J793" t="str">
            <v>Primary</v>
          </cell>
          <cell r="K793" t="str">
            <v>Does not have a sixth form</v>
          </cell>
          <cell r="L793">
            <v>10002310</v>
          </cell>
          <cell r="M793">
            <v>42312</v>
          </cell>
          <cell r="N793">
            <v>42313</v>
          </cell>
          <cell r="O793" t="str">
            <v>Requires Improvement S5 Reinspection Visit 1</v>
          </cell>
          <cell r="P793" t="str">
            <v>Schools - S5</v>
          </cell>
          <cell r="Q793" t="str">
            <v>NULL</v>
          </cell>
          <cell r="R793">
            <v>2</v>
          </cell>
          <cell r="S793" t="str">
            <v>NULL</v>
          </cell>
          <cell r="T793">
            <v>2</v>
          </cell>
          <cell r="U793">
            <v>2</v>
          </cell>
          <cell r="V793">
            <v>2</v>
          </cell>
          <cell r="W793">
            <v>2</v>
          </cell>
          <cell r="X793" t="str">
            <v>Yes</v>
          </cell>
          <cell r="Y793" t="str">
            <v>NULL</v>
          </cell>
          <cell r="Z793" t="str">
            <v>NULL</v>
          </cell>
          <cell r="AB793">
            <v>355</v>
          </cell>
          <cell r="AD793">
            <v>3</v>
          </cell>
          <cell r="AE793" t="str">
            <v>NULL</v>
          </cell>
          <cell r="AF793">
            <v>3</v>
          </cell>
          <cell r="AG793">
            <v>3</v>
          </cell>
          <cell r="AH793" t="str">
            <v>NULL</v>
          </cell>
          <cell r="AI793">
            <v>3</v>
          </cell>
          <cell r="AJ793" t="str">
            <v>NULL</v>
          </cell>
          <cell r="AK793" t="str">
            <v>NULL</v>
          </cell>
          <cell r="AL793" t="str">
            <v>NULL</v>
          </cell>
        </row>
        <row r="794">
          <cell r="A794">
            <v>125026</v>
          </cell>
          <cell r="B794">
            <v>9362350</v>
          </cell>
          <cell r="C794" t="str">
            <v>West Ashtead Primary School</v>
          </cell>
          <cell r="D794" t="str">
            <v>South East</v>
          </cell>
          <cell r="E794" t="str">
            <v>South East</v>
          </cell>
          <cell r="F794" t="str">
            <v>Surrey</v>
          </cell>
          <cell r="G794" t="str">
            <v>Epsom and Ewell</v>
          </cell>
          <cell r="H794" t="str">
            <v>KT21 2PX</v>
          </cell>
          <cell r="I794" t="str">
            <v>Community School</v>
          </cell>
          <cell r="J794" t="str">
            <v>Primary</v>
          </cell>
          <cell r="K794" t="str">
            <v>Does not have a sixth form</v>
          </cell>
          <cell r="L794">
            <v>10002317</v>
          </cell>
          <cell r="M794">
            <v>42327</v>
          </cell>
          <cell r="N794">
            <v>42328</v>
          </cell>
          <cell r="O794" t="str">
            <v>Requires Improvement S5 Reinspection Visit 1</v>
          </cell>
          <cell r="P794" t="str">
            <v>Schools - S5</v>
          </cell>
          <cell r="Q794" t="str">
            <v>NULL</v>
          </cell>
          <cell r="R794">
            <v>2</v>
          </cell>
          <cell r="S794" t="str">
            <v>NULL</v>
          </cell>
          <cell r="T794">
            <v>2</v>
          </cell>
          <cell r="U794">
            <v>2</v>
          </cell>
          <cell r="V794">
            <v>2</v>
          </cell>
          <cell r="W794">
            <v>2</v>
          </cell>
          <cell r="X794" t="str">
            <v>Yes</v>
          </cell>
          <cell r="Y794">
            <v>2</v>
          </cell>
          <cell r="Z794" t="str">
            <v>NULL</v>
          </cell>
          <cell r="AB794">
            <v>336</v>
          </cell>
          <cell r="AD794">
            <v>3</v>
          </cell>
          <cell r="AE794" t="str">
            <v>NULL</v>
          </cell>
          <cell r="AF794">
            <v>3</v>
          </cell>
          <cell r="AG794">
            <v>3</v>
          </cell>
          <cell r="AH794" t="str">
            <v>NULL</v>
          </cell>
          <cell r="AI794">
            <v>3</v>
          </cell>
          <cell r="AJ794" t="str">
            <v>NULL</v>
          </cell>
          <cell r="AK794" t="str">
            <v>NULL</v>
          </cell>
          <cell r="AL794" t="str">
            <v>NULL</v>
          </cell>
        </row>
        <row r="795">
          <cell r="A795">
            <v>125079</v>
          </cell>
          <cell r="B795">
            <v>9362484</v>
          </cell>
          <cell r="C795" t="str">
            <v>Tillingbourne Junior School</v>
          </cell>
          <cell r="D795" t="str">
            <v>South East</v>
          </cell>
          <cell r="E795" t="str">
            <v>South East</v>
          </cell>
          <cell r="F795" t="str">
            <v>Surrey</v>
          </cell>
          <cell r="G795" t="str">
            <v>Guildford</v>
          </cell>
          <cell r="H795" t="str">
            <v>GU4 8NB</v>
          </cell>
          <cell r="I795" t="str">
            <v>Community School</v>
          </cell>
          <cell r="J795" t="str">
            <v>Primary</v>
          </cell>
          <cell r="K795" t="str">
            <v>Does not have a sixth form</v>
          </cell>
          <cell r="L795">
            <v>10007913</v>
          </cell>
          <cell r="M795">
            <v>42339</v>
          </cell>
          <cell r="N795">
            <v>42339</v>
          </cell>
          <cell r="O795" t="str">
            <v>Maintained Academy and School Short inspection</v>
          </cell>
          <cell r="P795" t="str">
            <v>Schools - Short inspection</v>
          </cell>
          <cell r="Q795" t="str">
            <v>NULL</v>
          </cell>
          <cell r="R795" t="str">
            <v>NULL</v>
          </cell>
          <cell r="S795" t="str">
            <v>NULL</v>
          </cell>
          <cell r="T795" t="str">
            <v>NULL</v>
          </cell>
          <cell r="U795" t="str">
            <v>NULL</v>
          </cell>
          <cell r="V795" t="str">
            <v>NULL</v>
          </cell>
          <cell r="W795" t="str">
            <v>NULL</v>
          </cell>
          <cell r="X795" t="str">
            <v>Yes</v>
          </cell>
          <cell r="Y795" t="str">
            <v>NULL</v>
          </cell>
          <cell r="Z795" t="str">
            <v>NULL</v>
          </cell>
          <cell r="AB795">
            <v>346</v>
          </cell>
          <cell r="AD795">
            <v>2</v>
          </cell>
          <cell r="AE795" t="str">
            <v>NULL</v>
          </cell>
          <cell r="AF795">
            <v>2</v>
          </cell>
          <cell r="AG795">
            <v>2</v>
          </cell>
          <cell r="AH795" t="str">
            <v>NULL</v>
          </cell>
          <cell r="AI795">
            <v>2</v>
          </cell>
          <cell r="AJ795" t="str">
            <v>NULL</v>
          </cell>
          <cell r="AK795">
            <v>9</v>
          </cell>
          <cell r="AL795">
            <v>9</v>
          </cell>
        </row>
        <row r="796">
          <cell r="A796">
            <v>125125</v>
          </cell>
          <cell r="B796">
            <v>9362949</v>
          </cell>
          <cell r="C796" t="str">
            <v>Chandlers Field Primary School</v>
          </cell>
          <cell r="D796" t="str">
            <v>South East</v>
          </cell>
          <cell r="E796" t="str">
            <v>South East</v>
          </cell>
          <cell r="F796" t="str">
            <v>Surrey</v>
          </cell>
          <cell r="G796" t="str">
            <v>Esher and Walton</v>
          </cell>
          <cell r="H796" t="str">
            <v>KT8 2LX</v>
          </cell>
          <cell r="I796" t="str">
            <v>Foundation School</v>
          </cell>
          <cell r="J796" t="str">
            <v>Primary</v>
          </cell>
          <cell r="K796" t="str">
            <v>Does not have a sixth form</v>
          </cell>
          <cell r="L796">
            <v>10002312</v>
          </cell>
          <cell r="M796">
            <v>42290</v>
          </cell>
          <cell r="N796">
            <v>42291</v>
          </cell>
          <cell r="O796" t="str">
            <v>Requires Improvement S5 Reinspection Visit 1</v>
          </cell>
          <cell r="P796" t="str">
            <v>Schools - S5</v>
          </cell>
          <cell r="Q796" t="str">
            <v>NULL</v>
          </cell>
          <cell r="R796">
            <v>3</v>
          </cell>
          <cell r="S796" t="str">
            <v>NULL</v>
          </cell>
          <cell r="T796">
            <v>3</v>
          </cell>
          <cell r="U796">
            <v>3</v>
          </cell>
          <cell r="V796">
            <v>3</v>
          </cell>
          <cell r="W796">
            <v>3</v>
          </cell>
          <cell r="X796" t="str">
            <v>Yes</v>
          </cell>
          <cell r="Y796">
            <v>3</v>
          </cell>
          <cell r="Z796" t="str">
            <v>NULL</v>
          </cell>
          <cell r="AB796">
            <v>468</v>
          </cell>
          <cell r="AD796">
            <v>3</v>
          </cell>
          <cell r="AE796" t="str">
            <v>NULL</v>
          </cell>
          <cell r="AF796">
            <v>3</v>
          </cell>
          <cell r="AG796">
            <v>3</v>
          </cell>
          <cell r="AH796" t="str">
            <v>NULL</v>
          </cell>
          <cell r="AI796">
            <v>3</v>
          </cell>
          <cell r="AJ796" t="str">
            <v>NULL</v>
          </cell>
          <cell r="AK796" t="str">
            <v>NULL</v>
          </cell>
          <cell r="AL796" t="str">
            <v>NULL</v>
          </cell>
        </row>
        <row r="797">
          <cell r="A797">
            <v>125189</v>
          </cell>
          <cell r="B797">
            <v>9363357</v>
          </cell>
          <cell r="C797" t="str">
            <v>St Nicolas CofE Aided Infant School</v>
          </cell>
          <cell r="D797" t="str">
            <v>South East</v>
          </cell>
          <cell r="E797" t="str">
            <v>South East</v>
          </cell>
          <cell r="F797" t="str">
            <v>Surrey</v>
          </cell>
          <cell r="G797" t="str">
            <v>Guildford</v>
          </cell>
          <cell r="H797" t="str">
            <v>GU2 4YD</v>
          </cell>
          <cell r="I797" t="str">
            <v>Voluntary Aided School</v>
          </cell>
          <cell r="J797" t="str">
            <v>Primary</v>
          </cell>
          <cell r="K797" t="str">
            <v>Does not have a sixth form</v>
          </cell>
          <cell r="L797">
            <v>10001214</v>
          </cell>
          <cell r="M797">
            <v>42325</v>
          </cell>
          <cell r="N797">
            <v>42325</v>
          </cell>
          <cell r="O797" t="str">
            <v>Maintained Academy and School Short inspection</v>
          </cell>
          <cell r="P797" t="str">
            <v>Schools - Short inspection</v>
          </cell>
          <cell r="Q797" t="str">
            <v>NULL</v>
          </cell>
          <cell r="R797" t="str">
            <v>NULL</v>
          </cell>
          <cell r="S797" t="str">
            <v>NULL</v>
          </cell>
          <cell r="T797" t="str">
            <v>NULL</v>
          </cell>
          <cell r="U797" t="str">
            <v>NULL</v>
          </cell>
          <cell r="V797" t="str">
            <v>NULL</v>
          </cell>
          <cell r="W797" t="str">
            <v>NULL</v>
          </cell>
          <cell r="X797" t="str">
            <v>Yes</v>
          </cell>
          <cell r="Y797" t="str">
            <v>NULL</v>
          </cell>
          <cell r="Z797" t="str">
            <v>NULL</v>
          </cell>
          <cell r="AB797">
            <v>118</v>
          </cell>
          <cell r="AD797">
            <v>2</v>
          </cell>
          <cell r="AE797" t="str">
            <v>NULL</v>
          </cell>
          <cell r="AF797">
            <v>1</v>
          </cell>
          <cell r="AG797">
            <v>2</v>
          </cell>
          <cell r="AH797" t="str">
            <v>NULL</v>
          </cell>
          <cell r="AI797">
            <v>2</v>
          </cell>
          <cell r="AJ797" t="str">
            <v>NULL</v>
          </cell>
          <cell r="AK797">
            <v>2</v>
          </cell>
          <cell r="AL797">
            <v>9</v>
          </cell>
        </row>
        <row r="798">
          <cell r="A798">
            <v>125193</v>
          </cell>
          <cell r="B798">
            <v>9363376</v>
          </cell>
          <cell r="C798" t="str">
            <v>Nutfield Church CofE Primary School</v>
          </cell>
          <cell r="D798" t="str">
            <v>South East</v>
          </cell>
          <cell r="E798" t="str">
            <v>South East</v>
          </cell>
          <cell r="F798" t="str">
            <v>Surrey</v>
          </cell>
          <cell r="G798" t="str">
            <v>East Surrey</v>
          </cell>
          <cell r="H798" t="str">
            <v>RH1 4JJ</v>
          </cell>
          <cell r="I798" t="str">
            <v>Voluntary Aided School</v>
          </cell>
          <cell r="J798" t="str">
            <v>Primary</v>
          </cell>
          <cell r="K798" t="str">
            <v>Does not have a sixth form</v>
          </cell>
          <cell r="L798">
            <v>10006374</v>
          </cell>
          <cell r="M798">
            <v>42298</v>
          </cell>
          <cell r="N798">
            <v>42299</v>
          </cell>
          <cell r="O798" t="str">
            <v>Requires Improvement S5 Reinspection Visit 1</v>
          </cell>
          <cell r="P798" t="str">
            <v>Schools - S5</v>
          </cell>
          <cell r="Q798" t="str">
            <v>NULL</v>
          </cell>
          <cell r="R798">
            <v>2</v>
          </cell>
          <cell r="S798" t="str">
            <v>NULL</v>
          </cell>
          <cell r="T798">
            <v>2</v>
          </cell>
          <cell r="U798">
            <v>2</v>
          </cell>
          <cell r="V798">
            <v>2</v>
          </cell>
          <cell r="W798">
            <v>2</v>
          </cell>
          <cell r="X798" t="str">
            <v>Yes</v>
          </cell>
          <cell r="Y798">
            <v>2</v>
          </cell>
          <cell r="Z798" t="str">
            <v>NULL</v>
          </cell>
          <cell r="AB798">
            <v>201</v>
          </cell>
          <cell r="AD798">
            <v>3</v>
          </cell>
          <cell r="AE798" t="str">
            <v>NULL</v>
          </cell>
          <cell r="AF798">
            <v>3</v>
          </cell>
          <cell r="AG798">
            <v>3</v>
          </cell>
          <cell r="AH798" t="str">
            <v>NULL</v>
          </cell>
          <cell r="AI798">
            <v>3</v>
          </cell>
          <cell r="AJ798" t="str">
            <v>NULL</v>
          </cell>
          <cell r="AK798" t="str">
            <v>NULL</v>
          </cell>
          <cell r="AL798" t="str">
            <v>NULL</v>
          </cell>
        </row>
        <row r="799">
          <cell r="A799">
            <v>125194</v>
          </cell>
          <cell r="B799">
            <v>9363380</v>
          </cell>
          <cell r="C799" t="str">
            <v>St Mary's CofE Junior School</v>
          </cell>
          <cell r="D799" t="str">
            <v>South East</v>
          </cell>
          <cell r="E799" t="str">
            <v>South East</v>
          </cell>
          <cell r="F799" t="str">
            <v>Surrey</v>
          </cell>
          <cell r="G799" t="str">
            <v>East Surrey</v>
          </cell>
          <cell r="H799" t="str">
            <v>RH8 0NP</v>
          </cell>
          <cell r="I799" t="str">
            <v>Voluntary Aided School</v>
          </cell>
          <cell r="J799" t="str">
            <v>Primary</v>
          </cell>
          <cell r="K799" t="str">
            <v>Does not have a sixth form</v>
          </cell>
          <cell r="L799">
            <v>10001496</v>
          </cell>
          <cell r="M799">
            <v>42353</v>
          </cell>
          <cell r="N799">
            <v>42354</v>
          </cell>
          <cell r="O799" t="str">
            <v>Maintained Academy and School Short inspection</v>
          </cell>
          <cell r="P799" t="str">
            <v>Schools - S5</v>
          </cell>
          <cell r="Q799" t="str">
            <v>NULL</v>
          </cell>
          <cell r="R799">
            <v>1</v>
          </cell>
          <cell r="S799" t="str">
            <v>NULL</v>
          </cell>
          <cell r="T799">
            <v>1</v>
          </cell>
          <cell r="U799">
            <v>1</v>
          </cell>
          <cell r="V799">
            <v>1</v>
          </cell>
          <cell r="W799">
            <v>1</v>
          </cell>
          <cell r="X799" t="str">
            <v>Yes</v>
          </cell>
          <cell r="Y799" t="str">
            <v>NULL</v>
          </cell>
          <cell r="Z799" t="str">
            <v>NULL</v>
          </cell>
          <cell r="AB799">
            <v>363</v>
          </cell>
          <cell r="AD799">
            <v>2</v>
          </cell>
          <cell r="AE799" t="str">
            <v>NULL</v>
          </cell>
          <cell r="AF799">
            <v>2</v>
          </cell>
          <cell r="AG799">
            <v>2</v>
          </cell>
          <cell r="AH799" t="str">
            <v>NULL</v>
          </cell>
          <cell r="AI799">
            <v>2</v>
          </cell>
          <cell r="AJ799" t="str">
            <v>NULL</v>
          </cell>
          <cell r="AK799">
            <v>9</v>
          </cell>
          <cell r="AL799">
            <v>9</v>
          </cell>
        </row>
        <row r="800">
          <cell r="A800">
            <v>125200</v>
          </cell>
          <cell r="B800">
            <v>9363415</v>
          </cell>
          <cell r="C800" t="str">
            <v>The Chandler CofE Aided Junior School</v>
          </cell>
          <cell r="D800" t="str">
            <v>South East</v>
          </cell>
          <cell r="E800" t="str">
            <v>South East</v>
          </cell>
          <cell r="F800" t="str">
            <v>Surrey</v>
          </cell>
          <cell r="G800" t="str">
            <v>South West Surrey</v>
          </cell>
          <cell r="H800" t="str">
            <v>GU8 5PB</v>
          </cell>
          <cell r="I800" t="str">
            <v>Voluntary Aided School</v>
          </cell>
          <cell r="J800" t="str">
            <v>Primary</v>
          </cell>
          <cell r="K800" t="str">
            <v>Does not have a sixth form</v>
          </cell>
          <cell r="L800">
            <v>10007337</v>
          </cell>
          <cell r="M800">
            <v>42321</v>
          </cell>
          <cell r="N800">
            <v>42321</v>
          </cell>
          <cell r="O800" t="str">
            <v>Requires Improvement monitoring Visit 1</v>
          </cell>
          <cell r="P800" t="str">
            <v>Schools - S8</v>
          </cell>
          <cell r="Q800" t="str">
            <v>NULL</v>
          </cell>
          <cell r="R800" t="str">
            <v>NULL</v>
          </cell>
          <cell r="S800" t="str">
            <v>NULL</v>
          </cell>
          <cell r="T800" t="str">
            <v>NULL</v>
          </cell>
          <cell r="U800" t="str">
            <v>NULL</v>
          </cell>
          <cell r="V800" t="str">
            <v>NULL</v>
          </cell>
          <cell r="W800" t="str">
            <v>NULL</v>
          </cell>
          <cell r="X800" t="str">
            <v>NULL</v>
          </cell>
          <cell r="Y800" t="str">
            <v>NULL</v>
          </cell>
          <cell r="Z800" t="str">
            <v>NULL</v>
          </cell>
          <cell r="AB800">
            <v>331</v>
          </cell>
          <cell r="AD800">
            <v>3</v>
          </cell>
          <cell r="AE800" t="str">
            <v>NULL</v>
          </cell>
          <cell r="AF800">
            <v>3</v>
          </cell>
          <cell r="AG800">
            <v>3</v>
          </cell>
          <cell r="AH800" t="str">
            <v>NULL</v>
          </cell>
          <cell r="AI800">
            <v>3</v>
          </cell>
          <cell r="AJ800" t="str">
            <v>NULL</v>
          </cell>
          <cell r="AK800">
            <v>9</v>
          </cell>
          <cell r="AL800">
            <v>9</v>
          </cell>
        </row>
        <row r="801">
          <cell r="A801">
            <v>125246</v>
          </cell>
          <cell r="B801">
            <v>9363928</v>
          </cell>
          <cell r="C801" t="str">
            <v>Shere CofE Aided Infant School</v>
          </cell>
          <cell r="D801" t="str">
            <v>South East</v>
          </cell>
          <cell r="E801" t="str">
            <v>South East</v>
          </cell>
          <cell r="F801" t="str">
            <v>Surrey</v>
          </cell>
          <cell r="G801" t="str">
            <v>Mole Valley</v>
          </cell>
          <cell r="H801" t="str">
            <v>GU5 9HB</v>
          </cell>
          <cell r="I801" t="str">
            <v>Voluntary Aided School</v>
          </cell>
          <cell r="J801" t="str">
            <v>Primary</v>
          </cell>
          <cell r="K801" t="str">
            <v>Does not have a sixth form</v>
          </cell>
          <cell r="L801">
            <v>10001548</v>
          </cell>
          <cell r="M801">
            <v>42339</v>
          </cell>
          <cell r="N801">
            <v>42339</v>
          </cell>
          <cell r="O801" t="str">
            <v>Maintained Academy and School Short inspection</v>
          </cell>
          <cell r="P801" t="str">
            <v>Schools - Short inspection</v>
          </cell>
          <cell r="Q801" t="str">
            <v>NULL</v>
          </cell>
          <cell r="R801" t="str">
            <v>NULL</v>
          </cell>
          <cell r="S801" t="str">
            <v>NULL</v>
          </cell>
          <cell r="T801" t="str">
            <v>NULL</v>
          </cell>
          <cell r="U801" t="str">
            <v>NULL</v>
          </cell>
          <cell r="V801" t="str">
            <v>NULL</v>
          </cell>
          <cell r="W801" t="str">
            <v>NULL</v>
          </cell>
          <cell r="X801" t="str">
            <v>Yes</v>
          </cell>
          <cell r="Y801" t="str">
            <v>NULL</v>
          </cell>
          <cell r="Z801" t="str">
            <v>NULL</v>
          </cell>
          <cell r="AB801">
            <v>80</v>
          </cell>
          <cell r="AD801">
            <v>2</v>
          </cell>
          <cell r="AE801" t="str">
            <v>NULL</v>
          </cell>
          <cell r="AF801">
            <v>1</v>
          </cell>
          <cell r="AG801">
            <v>2</v>
          </cell>
          <cell r="AH801" t="str">
            <v>NULL</v>
          </cell>
          <cell r="AI801">
            <v>2</v>
          </cell>
          <cell r="AJ801" t="str">
            <v>NULL</v>
          </cell>
          <cell r="AK801">
            <v>2</v>
          </cell>
          <cell r="AL801">
            <v>9</v>
          </cell>
        </row>
        <row r="802">
          <cell r="A802">
            <v>125249</v>
          </cell>
          <cell r="B802">
            <v>9364058</v>
          </cell>
          <cell r="C802" t="str">
            <v>Broadwater School</v>
          </cell>
          <cell r="D802" t="str">
            <v>South East</v>
          </cell>
          <cell r="E802" t="str">
            <v>South East</v>
          </cell>
          <cell r="F802" t="str">
            <v>Surrey</v>
          </cell>
          <cell r="G802" t="str">
            <v>South West Surrey</v>
          </cell>
          <cell r="H802" t="str">
            <v>GU7 3BW</v>
          </cell>
          <cell r="I802" t="str">
            <v>Community School</v>
          </cell>
          <cell r="J802" t="str">
            <v>Secondary</v>
          </cell>
          <cell r="K802" t="str">
            <v>Does not have a sixth form</v>
          </cell>
          <cell r="L802">
            <v>10000781</v>
          </cell>
          <cell r="M802">
            <v>42353</v>
          </cell>
          <cell r="N802">
            <v>42354</v>
          </cell>
          <cell r="O802" t="str">
            <v>Maintained Academy and School Short inspection</v>
          </cell>
          <cell r="P802" t="str">
            <v>Schools - S5</v>
          </cell>
          <cell r="Q802" t="str">
            <v>NULL</v>
          </cell>
          <cell r="R802">
            <v>2</v>
          </cell>
          <cell r="S802" t="str">
            <v>NULL</v>
          </cell>
          <cell r="T802">
            <v>2</v>
          </cell>
          <cell r="U802">
            <v>2</v>
          </cell>
          <cell r="V802">
            <v>2</v>
          </cell>
          <cell r="W802">
            <v>2</v>
          </cell>
          <cell r="X802" t="str">
            <v>Yes</v>
          </cell>
          <cell r="Y802" t="str">
            <v>NULL</v>
          </cell>
          <cell r="Z802" t="str">
            <v>NULL</v>
          </cell>
          <cell r="AB802">
            <v>494</v>
          </cell>
          <cell r="AD802">
            <v>2</v>
          </cell>
          <cell r="AE802" t="str">
            <v>NULL</v>
          </cell>
          <cell r="AF802">
            <v>2</v>
          </cell>
          <cell r="AG802">
            <v>2</v>
          </cell>
          <cell r="AH802" t="str">
            <v>NULL</v>
          </cell>
          <cell r="AI802">
            <v>2</v>
          </cell>
          <cell r="AJ802" t="str">
            <v>NULL</v>
          </cell>
          <cell r="AK802">
            <v>9</v>
          </cell>
          <cell r="AL802" t="str">
            <v>NULL</v>
          </cell>
        </row>
        <row r="803">
          <cell r="A803">
            <v>125273</v>
          </cell>
          <cell r="B803">
            <v>9364465</v>
          </cell>
          <cell r="C803" t="str">
            <v>Oakwood School</v>
          </cell>
          <cell r="D803" t="str">
            <v>South East</v>
          </cell>
          <cell r="E803" t="str">
            <v>South East</v>
          </cell>
          <cell r="F803" t="str">
            <v>Surrey</v>
          </cell>
          <cell r="G803" t="str">
            <v>East Surrey</v>
          </cell>
          <cell r="H803" t="str">
            <v>RH6 9AE</v>
          </cell>
          <cell r="I803" t="str">
            <v>Community School</v>
          </cell>
          <cell r="J803" t="str">
            <v>Secondary</v>
          </cell>
          <cell r="K803" t="str">
            <v>Does not have a sixth form</v>
          </cell>
          <cell r="L803">
            <v>10006588</v>
          </cell>
          <cell r="M803">
            <v>42276</v>
          </cell>
          <cell r="N803">
            <v>42277</v>
          </cell>
          <cell r="O803" t="str">
            <v>S8 No Formal Designation Visit</v>
          </cell>
          <cell r="P803" t="str">
            <v>Schools - S8</v>
          </cell>
          <cell r="Q803" t="str">
            <v>NULL</v>
          </cell>
          <cell r="R803" t="str">
            <v>NULL</v>
          </cell>
          <cell r="S803" t="str">
            <v>NULL</v>
          </cell>
          <cell r="T803" t="str">
            <v>NULL</v>
          </cell>
          <cell r="U803" t="str">
            <v>NULL</v>
          </cell>
          <cell r="V803" t="str">
            <v>NULL</v>
          </cell>
          <cell r="W803" t="str">
            <v>NULL</v>
          </cell>
          <cell r="X803" t="str">
            <v>Met</v>
          </cell>
          <cell r="Y803" t="str">
            <v>NULL</v>
          </cell>
          <cell r="Z803" t="str">
            <v>NULL</v>
          </cell>
          <cell r="AB803">
            <v>957</v>
          </cell>
          <cell r="AD803">
            <v>2</v>
          </cell>
          <cell r="AE803" t="str">
            <v>NULL</v>
          </cell>
          <cell r="AF803">
            <v>2</v>
          </cell>
          <cell r="AG803">
            <v>2</v>
          </cell>
          <cell r="AH803" t="str">
            <v>NULL</v>
          </cell>
          <cell r="AI803">
            <v>2</v>
          </cell>
          <cell r="AJ803" t="str">
            <v>NULL</v>
          </cell>
          <cell r="AK803" t="str">
            <v>NULL</v>
          </cell>
          <cell r="AL803" t="str">
            <v>NULL</v>
          </cell>
        </row>
        <row r="804">
          <cell r="A804">
            <v>125285</v>
          </cell>
          <cell r="B804">
            <v>9365203</v>
          </cell>
          <cell r="C804" t="str">
            <v>Send CofE First School</v>
          </cell>
          <cell r="D804" t="str">
            <v>South East</v>
          </cell>
          <cell r="E804" t="str">
            <v>South East</v>
          </cell>
          <cell r="F804" t="str">
            <v>Surrey</v>
          </cell>
          <cell r="G804" t="str">
            <v>Mole Valley</v>
          </cell>
          <cell r="H804" t="str">
            <v>GU23 7BS</v>
          </cell>
          <cell r="I804" t="str">
            <v>Foundation School</v>
          </cell>
          <cell r="J804" t="str">
            <v>Primary</v>
          </cell>
          <cell r="K804" t="str">
            <v>Does not have a sixth form</v>
          </cell>
          <cell r="L804">
            <v>10004103</v>
          </cell>
          <cell r="M804">
            <v>42325</v>
          </cell>
          <cell r="N804">
            <v>42326</v>
          </cell>
          <cell r="O804" t="str">
            <v>Schools into Special Measures Visit 2</v>
          </cell>
          <cell r="P804" t="str">
            <v>Schools - S8</v>
          </cell>
          <cell r="Q804" t="str">
            <v>NULL</v>
          </cell>
          <cell r="R804" t="str">
            <v>NULL</v>
          </cell>
          <cell r="S804" t="str">
            <v>NULL</v>
          </cell>
          <cell r="T804" t="str">
            <v>NULL</v>
          </cell>
          <cell r="U804" t="str">
            <v>NULL</v>
          </cell>
          <cell r="V804" t="str">
            <v>NULL</v>
          </cell>
          <cell r="W804" t="str">
            <v>NULL</v>
          </cell>
          <cell r="X804" t="str">
            <v>NULL</v>
          </cell>
          <cell r="Y804" t="str">
            <v>NULL</v>
          </cell>
          <cell r="Z804" t="str">
            <v>NULL</v>
          </cell>
          <cell r="AB804">
            <v>211</v>
          </cell>
          <cell r="AD804">
            <v>4</v>
          </cell>
          <cell r="AE804" t="str">
            <v>NULL</v>
          </cell>
          <cell r="AF804">
            <v>4</v>
          </cell>
          <cell r="AG804">
            <v>4</v>
          </cell>
          <cell r="AH804" t="str">
            <v>NULL</v>
          </cell>
          <cell r="AI804">
            <v>4</v>
          </cell>
          <cell r="AJ804" t="str">
            <v>NULL</v>
          </cell>
          <cell r="AK804">
            <v>4</v>
          </cell>
          <cell r="AL804">
            <v>9</v>
          </cell>
        </row>
        <row r="805">
          <cell r="A805">
            <v>125308</v>
          </cell>
          <cell r="B805">
            <v>9365408</v>
          </cell>
          <cell r="C805" t="str">
            <v>de Stafford School</v>
          </cell>
          <cell r="D805" t="str">
            <v>South East</v>
          </cell>
          <cell r="E805" t="str">
            <v>South East</v>
          </cell>
          <cell r="F805" t="str">
            <v>Surrey</v>
          </cell>
          <cell r="G805" t="str">
            <v>East Surrey</v>
          </cell>
          <cell r="H805" t="str">
            <v>CR3 5YX</v>
          </cell>
          <cell r="I805" t="str">
            <v>Foundation School</v>
          </cell>
          <cell r="J805" t="str">
            <v>Secondary</v>
          </cell>
          <cell r="K805" t="str">
            <v>Does not have a sixth form</v>
          </cell>
          <cell r="L805">
            <v>10002308</v>
          </cell>
          <cell r="M805">
            <v>42291</v>
          </cell>
          <cell r="N805">
            <v>42292</v>
          </cell>
          <cell r="O805" t="str">
            <v>Requires Improvement S5 Reinspection Visit 1</v>
          </cell>
          <cell r="P805" t="str">
            <v>Schools - S5</v>
          </cell>
          <cell r="Q805" t="str">
            <v>NULL</v>
          </cell>
          <cell r="R805">
            <v>2</v>
          </cell>
          <cell r="S805" t="str">
            <v>NULL</v>
          </cell>
          <cell r="T805">
            <v>2</v>
          </cell>
          <cell r="U805">
            <v>2</v>
          </cell>
          <cell r="V805">
            <v>2</v>
          </cell>
          <cell r="W805">
            <v>2</v>
          </cell>
          <cell r="X805" t="str">
            <v>Yes</v>
          </cell>
          <cell r="Y805" t="str">
            <v>NULL</v>
          </cell>
          <cell r="Z805" t="str">
            <v>NULL</v>
          </cell>
          <cell r="AB805">
            <v>770</v>
          </cell>
          <cell r="AD805">
            <v>3</v>
          </cell>
          <cell r="AE805" t="str">
            <v>NULL</v>
          </cell>
          <cell r="AF805">
            <v>3</v>
          </cell>
          <cell r="AG805">
            <v>3</v>
          </cell>
          <cell r="AH805" t="str">
            <v>NULL</v>
          </cell>
          <cell r="AI805">
            <v>3</v>
          </cell>
          <cell r="AJ805" t="str">
            <v>NULL</v>
          </cell>
          <cell r="AK805" t="str">
            <v>NULL</v>
          </cell>
          <cell r="AL805" t="str">
            <v>NULL</v>
          </cell>
        </row>
        <row r="806">
          <cell r="A806">
            <v>125524</v>
          </cell>
          <cell r="B806">
            <v>9372050</v>
          </cell>
          <cell r="C806" t="str">
            <v>Stratford-upon-Avon Primary School</v>
          </cell>
          <cell r="D806" t="str">
            <v>West Midlands</v>
          </cell>
          <cell r="E806" t="str">
            <v>West Midlands</v>
          </cell>
          <cell r="F806" t="str">
            <v>Warwickshire</v>
          </cell>
          <cell r="G806" t="str">
            <v>Stratford-on-Avon</v>
          </cell>
          <cell r="H806" t="str">
            <v>CV37 6HN</v>
          </cell>
          <cell r="I806" t="str">
            <v>Community School</v>
          </cell>
          <cell r="J806" t="str">
            <v>Primary</v>
          </cell>
          <cell r="K806" t="str">
            <v>Does not have a sixth form</v>
          </cell>
          <cell r="L806">
            <v>10005267</v>
          </cell>
          <cell r="M806">
            <v>42339</v>
          </cell>
          <cell r="N806">
            <v>42340</v>
          </cell>
          <cell r="O806" t="str">
            <v>Schools into Special Measures Visit 2</v>
          </cell>
          <cell r="P806" t="str">
            <v>Schools - S8</v>
          </cell>
          <cell r="Q806" t="str">
            <v>NULL</v>
          </cell>
          <cell r="R806" t="str">
            <v>NULL</v>
          </cell>
          <cell r="S806" t="str">
            <v>NULL</v>
          </cell>
          <cell r="T806" t="str">
            <v>NULL</v>
          </cell>
          <cell r="U806" t="str">
            <v>NULL</v>
          </cell>
          <cell r="V806" t="str">
            <v>NULL</v>
          </cell>
          <cell r="W806" t="str">
            <v>NULL</v>
          </cell>
          <cell r="X806" t="str">
            <v>NULL</v>
          </cell>
          <cell r="Y806" t="str">
            <v>NULL</v>
          </cell>
          <cell r="Z806" t="str">
            <v>NULL</v>
          </cell>
          <cell r="AB806">
            <v>216</v>
          </cell>
          <cell r="AD806">
            <v>4</v>
          </cell>
          <cell r="AE806" t="str">
            <v>NULL</v>
          </cell>
          <cell r="AF806">
            <v>3</v>
          </cell>
          <cell r="AG806">
            <v>3</v>
          </cell>
          <cell r="AH806" t="str">
            <v>NULL</v>
          </cell>
          <cell r="AI806">
            <v>4</v>
          </cell>
          <cell r="AJ806" t="str">
            <v>NULL</v>
          </cell>
          <cell r="AK806">
            <v>3</v>
          </cell>
          <cell r="AL806">
            <v>9</v>
          </cell>
        </row>
        <row r="807">
          <cell r="A807">
            <v>125576</v>
          </cell>
          <cell r="B807">
            <v>9372417</v>
          </cell>
          <cell r="C807" t="str">
            <v>Northlands Primary School</v>
          </cell>
          <cell r="D807" t="str">
            <v>West Midlands</v>
          </cell>
          <cell r="E807" t="str">
            <v>West Midlands</v>
          </cell>
          <cell r="F807" t="str">
            <v>Warwickshire</v>
          </cell>
          <cell r="G807" t="str">
            <v>Rugby</v>
          </cell>
          <cell r="H807" t="str">
            <v>CV21 2SS</v>
          </cell>
          <cell r="I807" t="str">
            <v>Community School</v>
          </cell>
          <cell r="J807" t="str">
            <v>Primary</v>
          </cell>
          <cell r="K807" t="str">
            <v>Does not have a sixth form</v>
          </cell>
          <cell r="L807">
            <v>10002462</v>
          </cell>
          <cell r="M807">
            <v>42319</v>
          </cell>
          <cell r="N807">
            <v>42320</v>
          </cell>
          <cell r="O807" t="str">
            <v>Requires Improvement S5 Reinspection Visit 1</v>
          </cell>
          <cell r="P807" t="str">
            <v>Schools - S5</v>
          </cell>
          <cell r="Q807" t="str">
            <v>NULL</v>
          </cell>
          <cell r="R807">
            <v>2</v>
          </cell>
          <cell r="S807" t="str">
            <v>NULL</v>
          </cell>
          <cell r="T807">
            <v>2</v>
          </cell>
          <cell r="U807">
            <v>2</v>
          </cell>
          <cell r="V807">
            <v>2</v>
          </cell>
          <cell r="W807">
            <v>2</v>
          </cell>
          <cell r="X807" t="str">
            <v>Yes</v>
          </cell>
          <cell r="Y807">
            <v>2</v>
          </cell>
          <cell r="Z807" t="str">
            <v>NULL</v>
          </cell>
          <cell r="AB807">
            <v>220</v>
          </cell>
          <cell r="AD807">
            <v>3</v>
          </cell>
          <cell r="AE807" t="str">
            <v>NULL</v>
          </cell>
          <cell r="AF807">
            <v>3</v>
          </cell>
          <cell r="AG807">
            <v>3</v>
          </cell>
          <cell r="AH807" t="str">
            <v>NULL</v>
          </cell>
          <cell r="AI807">
            <v>3</v>
          </cell>
          <cell r="AJ807" t="str">
            <v>NULL</v>
          </cell>
          <cell r="AK807" t="str">
            <v>NULL</v>
          </cell>
          <cell r="AL807" t="str">
            <v>NULL</v>
          </cell>
        </row>
        <row r="808">
          <cell r="A808">
            <v>125646</v>
          </cell>
          <cell r="B808">
            <v>9373057</v>
          </cell>
          <cell r="C808" t="str">
            <v>Shottery St Andrew's CofE Primary School</v>
          </cell>
          <cell r="D808" t="str">
            <v>West Midlands</v>
          </cell>
          <cell r="E808" t="str">
            <v>West Midlands</v>
          </cell>
          <cell r="F808" t="str">
            <v>Warwickshire</v>
          </cell>
          <cell r="G808" t="str">
            <v>Stratford-on-Avon</v>
          </cell>
          <cell r="H808" t="str">
            <v>CV37 9BL</v>
          </cell>
          <cell r="I808" t="str">
            <v>Voluntary Controlled School</v>
          </cell>
          <cell r="J808" t="str">
            <v>Primary</v>
          </cell>
          <cell r="K808" t="str">
            <v>Does not have a sixth form</v>
          </cell>
          <cell r="L808">
            <v>10001420</v>
          </cell>
          <cell r="M808">
            <v>42269</v>
          </cell>
          <cell r="N808">
            <v>42269</v>
          </cell>
          <cell r="O808" t="str">
            <v>Maintained Academy and School Short inspection</v>
          </cell>
          <cell r="P808" t="str">
            <v>Schools - Short inspection</v>
          </cell>
          <cell r="Q808" t="str">
            <v>NULL</v>
          </cell>
          <cell r="R808" t="str">
            <v>NULL</v>
          </cell>
          <cell r="S808" t="str">
            <v>NULL</v>
          </cell>
          <cell r="T808" t="str">
            <v>NULL</v>
          </cell>
          <cell r="U808" t="str">
            <v>NULL</v>
          </cell>
          <cell r="V808" t="str">
            <v>NULL</v>
          </cell>
          <cell r="W808" t="str">
            <v>NULL</v>
          </cell>
          <cell r="X808" t="str">
            <v>Yes</v>
          </cell>
          <cell r="Y808" t="str">
            <v>NULL</v>
          </cell>
          <cell r="Z808" t="str">
            <v>NULL</v>
          </cell>
          <cell r="AB808">
            <v>61</v>
          </cell>
          <cell r="AD808">
            <v>2</v>
          </cell>
          <cell r="AE808" t="str">
            <v>NULL</v>
          </cell>
          <cell r="AF808">
            <v>2</v>
          </cell>
          <cell r="AG808">
            <v>2</v>
          </cell>
          <cell r="AH808" t="str">
            <v>NULL</v>
          </cell>
          <cell r="AI808">
            <v>2</v>
          </cell>
          <cell r="AJ808" t="str">
            <v>NULL</v>
          </cell>
          <cell r="AK808">
            <v>8</v>
          </cell>
          <cell r="AL808" t="str">
            <v>NULL</v>
          </cell>
        </row>
        <row r="809">
          <cell r="A809">
            <v>125649</v>
          </cell>
          <cell r="B809">
            <v>9373068</v>
          </cell>
          <cell r="C809" t="str">
            <v>Tysoe CofE Primary School</v>
          </cell>
          <cell r="D809" t="str">
            <v>West Midlands</v>
          </cell>
          <cell r="E809" t="str">
            <v>West Midlands</v>
          </cell>
          <cell r="F809" t="str">
            <v>Warwickshire</v>
          </cell>
          <cell r="G809" t="str">
            <v>Stratford-on-Avon</v>
          </cell>
          <cell r="H809" t="str">
            <v>CV35 0SH</v>
          </cell>
          <cell r="I809" t="str">
            <v>Voluntary Controlled School</v>
          </cell>
          <cell r="J809" t="str">
            <v>Primary</v>
          </cell>
          <cell r="K809" t="str">
            <v>Does not have a sixth form</v>
          </cell>
          <cell r="L809">
            <v>10002466</v>
          </cell>
          <cell r="M809">
            <v>42270</v>
          </cell>
          <cell r="N809">
            <v>42271</v>
          </cell>
          <cell r="O809" t="str">
            <v>Requires Improvement S5 Reinspection Visit 1</v>
          </cell>
          <cell r="P809" t="str">
            <v>Schools - S5</v>
          </cell>
          <cell r="Q809" t="str">
            <v>NULL</v>
          </cell>
          <cell r="R809">
            <v>2</v>
          </cell>
          <cell r="S809" t="str">
            <v>NULL</v>
          </cell>
          <cell r="T809">
            <v>2</v>
          </cell>
          <cell r="U809">
            <v>2</v>
          </cell>
          <cell r="V809">
            <v>2</v>
          </cell>
          <cell r="W809">
            <v>2</v>
          </cell>
          <cell r="X809" t="str">
            <v>Yes</v>
          </cell>
          <cell r="Y809">
            <v>2</v>
          </cell>
          <cell r="Z809" t="str">
            <v>NULL</v>
          </cell>
          <cell r="AB809">
            <v>136</v>
          </cell>
          <cell r="AD809">
            <v>3</v>
          </cell>
          <cell r="AE809" t="str">
            <v>NULL</v>
          </cell>
          <cell r="AF809">
            <v>3</v>
          </cell>
          <cell r="AG809">
            <v>3</v>
          </cell>
          <cell r="AH809" t="str">
            <v>NULL</v>
          </cell>
          <cell r="AI809">
            <v>3</v>
          </cell>
          <cell r="AJ809" t="str">
            <v>NULL</v>
          </cell>
          <cell r="AK809" t="str">
            <v>NULL</v>
          </cell>
          <cell r="AL809" t="str">
            <v>NULL</v>
          </cell>
        </row>
        <row r="810">
          <cell r="A810">
            <v>125681</v>
          </cell>
          <cell r="B810">
            <v>9373204</v>
          </cell>
          <cell r="C810" t="str">
            <v>The Willows CofE Primary School</v>
          </cell>
          <cell r="D810" t="str">
            <v>West Midlands</v>
          </cell>
          <cell r="E810" t="str">
            <v>West Midlands</v>
          </cell>
          <cell r="F810" t="str">
            <v>Warwickshire</v>
          </cell>
          <cell r="G810" t="str">
            <v>Stratford-on-Avon</v>
          </cell>
          <cell r="H810" t="str">
            <v>CV37 9QN</v>
          </cell>
          <cell r="I810" t="str">
            <v>Voluntary Controlled School</v>
          </cell>
          <cell r="J810" t="str">
            <v>Primary</v>
          </cell>
          <cell r="K810" t="str">
            <v>Does not have a sixth form</v>
          </cell>
          <cell r="L810">
            <v>10000465</v>
          </cell>
          <cell r="M810">
            <v>42269</v>
          </cell>
          <cell r="N810">
            <v>42269</v>
          </cell>
          <cell r="O810" t="str">
            <v>Maintained Academy and School Short inspection</v>
          </cell>
          <cell r="P810" t="str">
            <v>Schools - S5</v>
          </cell>
          <cell r="Q810" t="str">
            <v>NULL</v>
          </cell>
          <cell r="R810">
            <v>3</v>
          </cell>
          <cell r="S810" t="str">
            <v>NULL</v>
          </cell>
          <cell r="T810">
            <v>3</v>
          </cell>
          <cell r="U810">
            <v>3</v>
          </cell>
          <cell r="V810">
            <v>2</v>
          </cell>
          <cell r="W810">
            <v>3</v>
          </cell>
          <cell r="X810" t="str">
            <v>Yes</v>
          </cell>
          <cell r="Y810">
            <v>2</v>
          </cell>
          <cell r="Z810" t="str">
            <v>NULL</v>
          </cell>
          <cell r="AB810">
            <v>409</v>
          </cell>
          <cell r="AD810">
            <v>2</v>
          </cell>
          <cell r="AE810" t="str">
            <v>NULL</v>
          </cell>
          <cell r="AF810">
            <v>2</v>
          </cell>
          <cell r="AG810">
            <v>2</v>
          </cell>
          <cell r="AH810" t="str">
            <v>NULL</v>
          </cell>
          <cell r="AI810">
            <v>2</v>
          </cell>
          <cell r="AJ810" t="str">
            <v>NULL</v>
          </cell>
          <cell r="AK810">
            <v>8</v>
          </cell>
          <cell r="AL810" t="str">
            <v>NULL</v>
          </cell>
        </row>
        <row r="811">
          <cell r="A811">
            <v>125763</v>
          </cell>
          <cell r="B811">
            <v>9375204</v>
          </cell>
          <cell r="C811" t="str">
            <v>Dunchurch Infant School</v>
          </cell>
          <cell r="D811" t="str">
            <v>West Midlands</v>
          </cell>
          <cell r="E811" t="str">
            <v>West Midlands</v>
          </cell>
          <cell r="F811" t="str">
            <v>Warwickshire</v>
          </cell>
          <cell r="G811" t="str">
            <v>Kenilworth and Southam</v>
          </cell>
          <cell r="H811" t="str">
            <v>CV22 6PA</v>
          </cell>
          <cell r="I811" t="str">
            <v>Foundation School</v>
          </cell>
          <cell r="J811" t="str">
            <v>Primary</v>
          </cell>
          <cell r="K811" t="str">
            <v>Does not have a sixth form</v>
          </cell>
          <cell r="L811">
            <v>10001560</v>
          </cell>
          <cell r="M811">
            <v>42269</v>
          </cell>
          <cell r="N811">
            <v>42270</v>
          </cell>
          <cell r="O811" t="str">
            <v>Maintained Academy and School Short inspection</v>
          </cell>
          <cell r="P811" t="str">
            <v>Schools - S5</v>
          </cell>
          <cell r="Q811" t="str">
            <v>NULL</v>
          </cell>
          <cell r="R811">
            <v>1</v>
          </cell>
          <cell r="S811" t="str">
            <v>NULL</v>
          </cell>
          <cell r="T811">
            <v>1</v>
          </cell>
          <cell r="U811">
            <v>1</v>
          </cell>
          <cell r="V811">
            <v>1</v>
          </cell>
          <cell r="W811">
            <v>1</v>
          </cell>
          <cell r="X811" t="str">
            <v>Yes</v>
          </cell>
          <cell r="Y811">
            <v>1</v>
          </cell>
          <cell r="Z811" t="str">
            <v>NULL</v>
          </cell>
          <cell r="AB811">
            <v>179</v>
          </cell>
          <cell r="AD811">
            <v>2</v>
          </cell>
          <cell r="AE811" t="str">
            <v>NULL</v>
          </cell>
          <cell r="AF811">
            <v>2</v>
          </cell>
          <cell r="AG811">
            <v>2</v>
          </cell>
          <cell r="AH811" t="str">
            <v>NULL</v>
          </cell>
          <cell r="AI811">
            <v>2</v>
          </cell>
          <cell r="AJ811" t="str">
            <v>NULL</v>
          </cell>
          <cell r="AK811">
            <v>2</v>
          </cell>
          <cell r="AL811">
            <v>9</v>
          </cell>
        </row>
        <row r="812">
          <cell r="A812">
            <v>125795</v>
          </cell>
          <cell r="B812">
            <v>9377001</v>
          </cell>
          <cell r="C812" t="str">
            <v>River House School</v>
          </cell>
          <cell r="D812" t="str">
            <v>West Midlands</v>
          </cell>
          <cell r="E812" t="str">
            <v>West Midlands</v>
          </cell>
          <cell r="F812" t="str">
            <v>Warwickshire</v>
          </cell>
          <cell r="G812" t="str">
            <v>Stratford-on-Avon</v>
          </cell>
          <cell r="H812" t="str">
            <v>B95 6AD</v>
          </cell>
          <cell r="I812" t="str">
            <v>Community Special School</v>
          </cell>
          <cell r="J812" t="str">
            <v>Not Applicable</v>
          </cell>
          <cell r="K812" t="str">
            <v>Not applicable</v>
          </cell>
          <cell r="L812">
            <v>10006877</v>
          </cell>
          <cell r="M812">
            <v>42290</v>
          </cell>
          <cell r="N812">
            <v>42291</v>
          </cell>
          <cell r="O812" t="str">
            <v>Schools into Special Measures Visit 1</v>
          </cell>
          <cell r="P812" t="str">
            <v>Schools - S8</v>
          </cell>
          <cell r="Q812" t="str">
            <v>NULL</v>
          </cell>
          <cell r="R812" t="str">
            <v>NULL</v>
          </cell>
          <cell r="S812" t="str">
            <v>NULL</v>
          </cell>
          <cell r="T812" t="str">
            <v>NULL</v>
          </cell>
          <cell r="U812" t="str">
            <v>NULL</v>
          </cell>
          <cell r="V812" t="str">
            <v>NULL</v>
          </cell>
          <cell r="W812" t="str">
            <v>NULL</v>
          </cell>
          <cell r="X812" t="str">
            <v>NULL</v>
          </cell>
          <cell r="Y812" t="str">
            <v>NULL</v>
          </cell>
          <cell r="Z812" t="str">
            <v>NULL</v>
          </cell>
          <cell r="AB812">
            <v>58</v>
          </cell>
          <cell r="AD812">
            <v>4</v>
          </cell>
          <cell r="AE812" t="str">
            <v>NULL</v>
          </cell>
          <cell r="AF812">
            <v>4</v>
          </cell>
          <cell r="AG812">
            <v>4</v>
          </cell>
          <cell r="AH812" t="str">
            <v>NULL</v>
          </cell>
          <cell r="AI812">
            <v>4</v>
          </cell>
          <cell r="AJ812" t="str">
            <v>NULL</v>
          </cell>
          <cell r="AK812">
            <v>9</v>
          </cell>
          <cell r="AL812">
            <v>9</v>
          </cell>
        </row>
        <row r="813">
          <cell r="A813">
            <v>125809</v>
          </cell>
          <cell r="B813">
            <v>9381003</v>
          </cell>
          <cell r="C813" t="str">
            <v>Horsham Nursery School Children and Family Centre</v>
          </cell>
          <cell r="D813" t="str">
            <v>South East</v>
          </cell>
          <cell r="E813" t="str">
            <v>South East</v>
          </cell>
          <cell r="F813" t="str">
            <v>West Sussex</v>
          </cell>
          <cell r="G813" t="str">
            <v>Horsham</v>
          </cell>
          <cell r="H813" t="str">
            <v>RH13 5UT</v>
          </cell>
          <cell r="I813" t="str">
            <v>LA Nursery School</v>
          </cell>
          <cell r="J813" t="str">
            <v>Nursery</v>
          </cell>
          <cell r="K813" t="str">
            <v>Not applicable</v>
          </cell>
          <cell r="L813">
            <v>10005508</v>
          </cell>
          <cell r="M813">
            <v>42346</v>
          </cell>
          <cell r="N813">
            <v>42346</v>
          </cell>
          <cell r="O813" t="str">
            <v>Maintained Academy and School Short inspection</v>
          </cell>
          <cell r="P813" t="str">
            <v>Schools - Short inspection</v>
          </cell>
          <cell r="Q813" t="str">
            <v>NULL</v>
          </cell>
          <cell r="R813" t="str">
            <v>NULL</v>
          </cell>
          <cell r="S813" t="str">
            <v>NULL</v>
          </cell>
          <cell r="T813" t="str">
            <v>NULL</v>
          </cell>
          <cell r="U813" t="str">
            <v>NULL</v>
          </cell>
          <cell r="V813" t="str">
            <v>NULL</v>
          </cell>
          <cell r="W813" t="str">
            <v>NULL</v>
          </cell>
          <cell r="X813" t="str">
            <v>Yes</v>
          </cell>
          <cell r="Y813" t="str">
            <v>NULL</v>
          </cell>
          <cell r="Z813" t="str">
            <v>NULL</v>
          </cell>
          <cell r="AB813">
            <v>119</v>
          </cell>
          <cell r="AD813">
            <v>2</v>
          </cell>
          <cell r="AE813" t="str">
            <v>NULL</v>
          </cell>
          <cell r="AF813">
            <v>2</v>
          </cell>
          <cell r="AG813">
            <v>2</v>
          </cell>
          <cell r="AH813" t="str">
            <v>NULL</v>
          </cell>
          <cell r="AI813">
            <v>2</v>
          </cell>
          <cell r="AJ813" t="str">
            <v>NULL</v>
          </cell>
          <cell r="AK813">
            <v>2</v>
          </cell>
          <cell r="AL813" t="str">
            <v>NULL</v>
          </cell>
        </row>
        <row r="814">
          <cell r="A814">
            <v>125836</v>
          </cell>
          <cell r="B814">
            <v>9382036</v>
          </cell>
          <cell r="C814" t="str">
            <v>Northolmes Junior School, Horsham</v>
          </cell>
          <cell r="D814" t="str">
            <v>South East</v>
          </cell>
          <cell r="E814" t="str">
            <v>South East</v>
          </cell>
          <cell r="F814" t="str">
            <v>West Sussex</v>
          </cell>
          <cell r="G814" t="str">
            <v>Horsham</v>
          </cell>
          <cell r="H814" t="str">
            <v>RH12 4ET</v>
          </cell>
          <cell r="I814" t="str">
            <v>Community School</v>
          </cell>
          <cell r="J814" t="str">
            <v>Primary</v>
          </cell>
          <cell r="K814" t="str">
            <v>Does not have a sixth form</v>
          </cell>
          <cell r="L814">
            <v>10005775</v>
          </cell>
          <cell r="M814">
            <v>42284</v>
          </cell>
          <cell r="N814">
            <v>42285</v>
          </cell>
          <cell r="O814" t="str">
            <v>Requires Improvement S5 Reinspection Visit 1</v>
          </cell>
          <cell r="P814" t="str">
            <v>Schools - S5</v>
          </cell>
          <cell r="Q814" t="str">
            <v>NULL</v>
          </cell>
          <cell r="R814">
            <v>3</v>
          </cell>
          <cell r="S814" t="str">
            <v>NULL</v>
          </cell>
          <cell r="T814">
            <v>3</v>
          </cell>
          <cell r="U814">
            <v>3</v>
          </cell>
          <cell r="V814">
            <v>2</v>
          </cell>
          <cell r="W814">
            <v>3</v>
          </cell>
          <cell r="X814" t="str">
            <v>Yes</v>
          </cell>
          <cell r="Y814" t="str">
            <v>NULL</v>
          </cell>
          <cell r="Z814" t="str">
            <v>NULL</v>
          </cell>
          <cell r="AB814">
            <v>142</v>
          </cell>
          <cell r="AD814">
            <v>3</v>
          </cell>
          <cell r="AE814" t="str">
            <v>NULL</v>
          </cell>
          <cell r="AF814">
            <v>3</v>
          </cell>
          <cell r="AG814">
            <v>3</v>
          </cell>
          <cell r="AH814" t="str">
            <v>NULL</v>
          </cell>
          <cell r="AI814">
            <v>3</v>
          </cell>
          <cell r="AJ814" t="str">
            <v>NULL</v>
          </cell>
          <cell r="AK814" t="str">
            <v>NULL</v>
          </cell>
          <cell r="AL814" t="str">
            <v>NULL</v>
          </cell>
        </row>
        <row r="815">
          <cell r="A815">
            <v>125850</v>
          </cell>
          <cell r="B815">
            <v>9382052</v>
          </cell>
          <cell r="C815" t="str">
            <v>Rusper Primary School</v>
          </cell>
          <cell r="D815" t="str">
            <v>South East</v>
          </cell>
          <cell r="E815" t="str">
            <v>South East</v>
          </cell>
          <cell r="F815" t="str">
            <v>West Sussex</v>
          </cell>
          <cell r="G815" t="str">
            <v>Horsham</v>
          </cell>
          <cell r="H815" t="str">
            <v>RH12 4PR</v>
          </cell>
          <cell r="I815" t="str">
            <v>Community School</v>
          </cell>
          <cell r="J815" t="str">
            <v>Primary</v>
          </cell>
          <cell r="K815" t="str">
            <v>Does not have a sixth form</v>
          </cell>
          <cell r="L815">
            <v>10007312</v>
          </cell>
          <cell r="M815">
            <v>42290</v>
          </cell>
          <cell r="N815">
            <v>42290</v>
          </cell>
          <cell r="O815" t="str">
            <v>Requires Improvement monitoring Visit 1</v>
          </cell>
          <cell r="P815" t="str">
            <v>Schools - S8</v>
          </cell>
          <cell r="Q815" t="str">
            <v>NULL</v>
          </cell>
          <cell r="R815" t="str">
            <v>NULL</v>
          </cell>
          <cell r="S815" t="str">
            <v>NULL</v>
          </cell>
          <cell r="T815" t="str">
            <v>NULL</v>
          </cell>
          <cell r="U815" t="str">
            <v>NULL</v>
          </cell>
          <cell r="V815" t="str">
            <v>NULL</v>
          </cell>
          <cell r="W815" t="str">
            <v>NULL</v>
          </cell>
          <cell r="X815" t="str">
            <v>NULL</v>
          </cell>
          <cell r="Y815" t="str">
            <v>NULL</v>
          </cell>
          <cell r="Z815" t="str">
            <v>NULL</v>
          </cell>
          <cell r="AB815">
            <v>101</v>
          </cell>
          <cell r="AD815">
            <v>3</v>
          </cell>
          <cell r="AE815" t="str">
            <v>NULL</v>
          </cell>
          <cell r="AF815">
            <v>3</v>
          </cell>
          <cell r="AG815">
            <v>3</v>
          </cell>
          <cell r="AH815" t="str">
            <v>NULL</v>
          </cell>
          <cell r="AI815">
            <v>3</v>
          </cell>
          <cell r="AJ815" t="str">
            <v>NULL</v>
          </cell>
          <cell r="AK815">
            <v>2</v>
          </cell>
          <cell r="AL815">
            <v>9</v>
          </cell>
        </row>
        <row r="816">
          <cell r="A816">
            <v>125936</v>
          </cell>
          <cell r="B816">
            <v>9382209</v>
          </cell>
          <cell r="C816" t="str">
            <v>Warninglid Primary School</v>
          </cell>
          <cell r="D816" t="str">
            <v>South East</v>
          </cell>
          <cell r="E816" t="str">
            <v>South East</v>
          </cell>
          <cell r="F816" t="str">
            <v>West Sussex</v>
          </cell>
          <cell r="G816" t="str">
            <v>Mid Sussex</v>
          </cell>
          <cell r="H816" t="str">
            <v>RH17 5TJ</v>
          </cell>
          <cell r="I816" t="str">
            <v>Community School</v>
          </cell>
          <cell r="J816" t="str">
            <v>Primary</v>
          </cell>
          <cell r="K816" t="str">
            <v>Does not have a sixth form</v>
          </cell>
          <cell r="L816">
            <v>10007305</v>
          </cell>
          <cell r="M816">
            <v>42282</v>
          </cell>
          <cell r="N816">
            <v>42282</v>
          </cell>
          <cell r="O816" t="str">
            <v>Requires Improvement monitoring Visit 1</v>
          </cell>
          <cell r="P816" t="str">
            <v>Schools - S8</v>
          </cell>
          <cell r="Q816" t="str">
            <v>NULL</v>
          </cell>
          <cell r="R816" t="str">
            <v>NULL</v>
          </cell>
          <cell r="S816" t="str">
            <v>NULL</v>
          </cell>
          <cell r="T816" t="str">
            <v>NULL</v>
          </cell>
          <cell r="U816" t="str">
            <v>NULL</v>
          </cell>
          <cell r="V816" t="str">
            <v>NULL</v>
          </cell>
          <cell r="W816" t="str">
            <v>NULL</v>
          </cell>
          <cell r="X816" t="str">
            <v>NULL</v>
          </cell>
          <cell r="Y816" t="str">
            <v>NULL</v>
          </cell>
          <cell r="Z816" t="str">
            <v>NULL</v>
          </cell>
          <cell r="AB816">
            <v>64</v>
          </cell>
          <cell r="AD816">
            <v>3</v>
          </cell>
          <cell r="AE816" t="str">
            <v>NULL</v>
          </cell>
          <cell r="AF816">
            <v>3</v>
          </cell>
          <cell r="AG816">
            <v>3</v>
          </cell>
          <cell r="AH816" t="str">
            <v>NULL</v>
          </cell>
          <cell r="AI816">
            <v>3</v>
          </cell>
          <cell r="AJ816" t="str">
            <v>NULL</v>
          </cell>
          <cell r="AK816">
            <v>3</v>
          </cell>
          <cell r="AL816">
            <v>9</v>
          </cell>
        </row>
        <row r="817">
          <cell r="A817">
            <v>125961</v>
          </cell>
          <cell r="B817">
            <v>9382239</v>
          </cell>
          <cell r="C817" t="str">
            <v>Chesswood Junior School</v>
          </cell>
          <cell r="D817" t="str">
            <v>South East</v>
          </cell>
          <cell r="E817" t="str">
            <v>South East</v>
          </cell>
          <cell r="F817" t="str">
            <v>West Sussex</v>
          </cell>
          <cell r="G817" t="str">
            <v>Worthing West</v>
          </cell>
          <cell r="H817" t="str">
            <v>BN11 2AA</v>
          </cell>
          <cell r="I817" t="str">
            <v>Community School</v>
          </cell>
          <cell r="J817" t="str">
            <v>Primary</v>
          </cell>
          <cell r="K817" t="str">
            <v>Does not have a sixth form</v>
          </cell>
          <cell r="L817">
            <v>10005723</v>
          </cell>
          <cell r="M817">
            <v>42332</v>
          </cell>
          <cell r="N817">
            <v>42333</v>
          </cell>
          <cell r="O817" t="str">
            <v>Maintained Academy and School Short inspection</v>
          </cell>
          <cell r="P817" t="str">
            <v>Schools - S5</v>
          </cell>
          <cell r="Q817" t="str">
            <v>NULL</v>
          </cell>
          <cell r="R817">
            <v>3</v>
          </cell>
          <cell r="S817" t="str">
            <v>NULL</v>
          </cell>
          <cell r="T817">
            <v>3</v>
          </cell>
          <cell r="U817">
            <v>3</v>
          </cell>
          <cell r="V817">
            <v>2</v>
          </cell>
          <cell r="W817">
            <v>3</v>
          </cell>
          <cell r="X817" t="str">
            <v>Yes</v>
          </cell>
          <cell r="Y817" t="str">
            <v>NULL</v>
          </cell>
          <cell r="Z817" t="str">
            <v>NULL</v>
          </cell>
          <cell r="AB817">
            <v>468</v>
          </cell>
          <cell r="AD817">
            <v>2</v>
          </cell>
          <cell r="AE817" t="str">
            <v>NULL</v>
          </cell>
          <cell r="AF817">
            <v>2</v>
          </cell>
          <cell r="AG817">
            <v>2</v>
          </cell>
          <cell r="AH817" t="str">
            <v>NULL</v>
          </cell>
          <cell r="AI817">
            <v>2</v>
          </cell>
          <cell r="AJ817" t="str">
            <v>NULL</v>
          </cell>
          <cell r="AK817">
            <v>9</v>
          </cell>
          <cell r="AL817" t="str">
            <v>NULL</v>
          </cell>
        </row>
        <row r="818">
          <cell r="A818">
            <v>125990</v>
          </cell>
          <cell r="B818">
            <v>9383026</v>
          </cell>
          <cell r="C818" t="str">
            <v>Petworth Cof E Primary School</v>
          </cell>
          <cell r="D818" t="str">
            <v>South East</v>
          </cell>
          <cell r="E818" t="str">
            <v>South East</v>
          </cell>
          <cell r="F818" t="str">
            <v>West Sussex</v>
          </cell>
          <cell r="G818" t="str">
            <v>Arundel and South Downs</v>
          </cell>
          <cell r="H818" t="str">
            <v>GU28 0EE</v>
          </cell>
          <cell r="I818" t="str">
            <v>Voluntary Controlled School</v>
          </cell>
          <cell r="J818" t="str">
            <v>Primary</v>
          </cell>
          <cell r="K818" t="str">
            <v>Does not have a sixth form</v>
          </cell>
          <cell r="L818">
            <v>10007326</v>
          </cell>
          <cell r="M818">
            <v>42325</v>
          </cell>
          <cell r="N818">
            <v>42325</v>
          </cell>
          <cell r="O818" t="str">
            <v>Requires Improvement monitoring Visit 1</v>
          </cell>
          <cell r="P818" t="str">
            <v>Schools - S8</v>
          </cell>
          <cell r="Q818" t="str">
            <v>NULL</v>
          </cell>
          <cell r="R818" t="str">
            <v>NULL</v>
          </cell>
          <cell r="S818" t="str">
            <v>NULL</v>
          </cell>
          <cell r="T818" t="str">
            <v>NULL</v>
          </cell>
          <cell r="U818" t="str">
            <v>NULL</v>
          </cell>
          <cell r="V818" t="str">
            <v>NULL</v>
          </cell>
          <cell r="W818" t="str">
            <v>NULL</v>
          </cell>
          <cell r="X818" t="str">
            <v>NULL</v>
          </cell>
          <cell r="Y818" t="str">
            <v>NULL</v>
          </cell>
          <cell r="Z818" t="str">
            <v>NULL</v>
          </cell>
          <cell r="AB818">
            <v>184</v>
          </cell>
          <cell r="AD818">
            <v>3</v>
          </cell>
          <cell r="AE818" t="str">
            <v>NULL</v>
          </cell>
          <cell r="AF818">
            <v>3</v>
          </cell>
          <cell r="AG818">
            <v>3</v>
          </cell>
          <cell r="AH818" t="str">
            <v>NULL</v>
          </cell>
          <cell r="AI818">
            <v>3</v>
          </cell>
          <cell r="AJ818" t="str">
            <v>NULL</v>
          </cell>
          <cell r="AK818">
            <v>3</v>
          </cell>
          <cell r="AL818">
            <v>9</v>
          </cell>
        </row>
        <row r="819">
          <cell r="A819">
            <v>125997</v>
          </cell>
          <cell r="B819">
            <v>9383036</v>
          </cell>
          <cell r="C819" t="str">
            <v>Walberton and Binsted CofE Primary School</v>
          </cell>
          <cell r="D819" t="str">
            <v>South East</v>
          </cell>
          <cell r="E819" t="str">
            <v>South East</v>
          </cell>
          <cell r="F819" t="str">
            <v>West Sussex</v>
          </cell>
          <cell r="G819" t="str">
            <v>Arundel and South Downs</v>
          </cell>
          <cell r="H819" t="str">
            <v>BN18 0PH</v>
          </cell>
          <cell r="I819" t="str">
            <v>Voluntary Controlled School</v>
          </cell>
          <cell r="J819" t="str">
            <v>Primary</v>
          </cell>
          <cell r="K819" t="str">
            <v>Does not have a sixth form</v>
          </cell>
          <cell r="L819">
            <v>10005890</v>
          </cell>
          <cell r="M819">
            <v>42283</v>
          </cell>
          <cell r="N819">
            <v>42283</v>
          </cell>
          <cell r="O819" t="str">
            <v>Requires Improvement monitoring Visit 1</v>
          </cell>
          <cell r="P819" t="str">
            <v>Schools - S8</v>
          </cell>
          <cell r="Q819" t="str">
            <v>NULL</v>
          </cell>
          <cell r="R819" t="str">
            <v>NULL</v>
          </cell>
          <cell r="S819" t="str">
            <v>NULL</v>
          </cell>
          <cell r="T819" t="str">
            <v>NULL</v>
          </cell>
          <cell r="U819" t="str">
            <v>NULL</v>
          </cell>
          <cell r="V819" t="str">
            <v>NULL</v>
          </cell>
          <cell r="W819" t="str">
            <v>NULL</v>
          </cell>
          <cell r="X819" t="str">
            <v>NULL</v>
          </cell>
          <cell r="Y819" t="str">
            <v>NULL</v>
          </cell>
          <cell r="Z819" t="str">
            <v>NULL</v>
          </cell>
          <cell r="AB819">
            <v>205</v>
          </cell>
          <cell r="AD819">
            <v>3</v>
          </cell>
          <cell r="AE819" t="str">
            <v>NULL</v>
          </cell>
          <cell r="AF819">
            <v>3</v>
          </cell>
          <cell r="AG819">
            <v>3</v>
          </cell>
          <cell r="AH819" t="str">
            <v>NULL</v>
          </cell>
          <cell r="AI819">
            <v>3</v>
          </cell>
          <cell r="AJ819" t="str">
            <v>NULL</v>
          </cell>
          <cell r="AK819">
            <v>3</v>
          </cell>
          <cell r="AL819">
            <v>9</v>
          </cell>
        </row>
        <row r="820">
          <cell r="A820">
            <v>126007</v>
          </cell>
          <cell r="B820">
            <v>9383052</v>
          </cell>
          <cell r="C820" t="str">
            <v>Bolney CofE Primary School</v>
          </cell>
          <cell r="D820" t="str">
            <v>South East</v>
          </cell>
          <cell r="E820" t="str">
            <v>South East</v>
          </cell>
          <cell r="F820" t="str">
            <v>West Sussex</v>
          </cell>
          <cell r="G820" t="str">
            <v>Mid Sussex</v>
          </cell>
          <cell r="H820" t="str">
            <v>RH17 5QP</v>
          </cell>
          <cell r="I820" t="str">
            <v>Voluntary Controlled School</v>
          </cell>
          <cell r="J820" t="str">
            <v>Primary</v>
          </cell>
          <cell r="K820" t="str">
            <v>Does not have a sixth form</v>
          </cell>
          <cell r="L820">
            <v>10001541</v>
          </cell>
          <cell r="M820">
            <v>42348</v>
          </cell>
          <cell r="N820">
            <v>42348</v>
          </cell>
          <cell r="O820" t="str">
            <v>Maintained Academy and School Short inspection</v>
          </cell>
          <cell r="P820" t="str">
            <v>Schools - Short inspection</v>
          </cell>
          <cell r="Q820" t="str">
            <v>NULL</v>
          </cell>
          <cell r="R820" t="str">
            <v>NULL</v>
          </cell>
          <cell r="S820" t="str">
            <v>NULL</v>
          </cell>
          <cell r="T820" t="str">
            <v>NULL</v>
          </cell>
          <cell r="U820" t="str">
            <v>NULL</v>
          </cell>
          <cell r="V820" t="str">
            <v>NULL</v>
          </cell>
          <cell r="W820" t="str">
            <v>NULL</v>
          </cell>
          <cell r="X820" t="str">
            <v>Yes</v>
          </cell>
          <cell r="Y820" t="str">
            <v>NULL</v>
          </cell>
          <cell r="Z820" t="str">
            <v>NULL</v>
          </cell>
          <cell r="AB820">
            <v>113</v>
          </cell>
          <cell r="AD820">
            <v>2</v>
          </cell>
          <cell r="AE820" t="str">
            <v>NULL</v>
          </cell>
          <cell r="AF820">
            <v>2</v>
          </cell>
          <cell r="AG820">
            <v>2</v>
          </cell>
          <cell r="AH820" t="str">
            <v>NULL</v>
          </cell>
          <cell r="AI820">
            <v>2</v>
          </cell>
          <cell r="AJ820" t="str">
            <v>NULL</v>
          </cell>
          <cell r="AK820">
            <v>2</v>
          </cell>
          <cell r="AL820">
            <v>9</v>
          </cell>
        </row>
        <row r="821">
          <cell r="A821">
            <v>126023</v>
          </cell>
          <cell r="B821">
            <v>9383305</v>
          </cell>
          <cell r="C821" t="str">
            <v>Central CofE Junior School</v>
          </cell>
          <cell r="D821" t="str">
            <v>South East</v>
          </cell>
          <cell r="E821" t="str">
            <v>South East</v>
          </cell>
          <cell r="F821" t="str">
            <v>West Sussex</v>
          </cell>
          <cell r="G821" t="str">
            <v>Chichester</v>
          </cell>
          <cell r="H821" t="str">
            <v>PO19 1DQ</v>
          </cell>
          <cell r="I821" t="str">
            <v>Voluntary Aided School</v>
          </cell>
          <cell r="J821" t="str">
            <v>Primary</v>
          </cell>
          <cell r="K821" t="str">
            <v>Does not have a sixth form</v>
          </cell>
          <cell r="L821">
            <v>10004104</v>
          </cell>
          <cell r="M821">
            <v>42319</v>
          </cell>
          <cell r="N821">
            <v>42320</v>
          </cell>
          <cell r="O821" t="str">
            <v>Schools into Special Measures Visit 2</v>
          </cell>
          <cell r="P821" t="str">
            <v>Schools - S8</v>
          </cell>
          <cell r="Q821" t="str">
            <v>NULL</v>
          </cell>
          <cell r="R821" t="str">
            <v>NULL</v>
          </cell>
          <cell r="S821" t="str">
            <v>NULL</v>
          </cell>
          <cell r="T821" t="str">
            <v>NULL</v>
          </cell>
          <cell r="U821" t="str">
            <v>NULL</v>
          </cell>
          <cell r="V821" t="str">
            <v>NULL</v>
          </cell>
          <cell r="W821" t="str">
            <v>NULL</v>
          </cell>
          <cell r="X821" t="str">
            <v>NULL</v>
          </cell>
          <cell r="Y821" t="str">
            <v>NULL</v>
          </cell>
          <cell r="Z821" t="str">
            <v>NULL</v>
          </cell>
          <cell r="AB821">
            <v>337</v>
          </cell>
          <cell r="AD821">
            <v>4</v>
          </cell>
          <cell r="AE821" t="str">
            <v>NULL</v>
          </cell>
          <cell r="AF821">
            <v>4</v>
          </cell>
          <cell r="AG821">
            <v>4</v>
          </cell>
          <cell r="AH821" t="str">
            <v>NULL</v>
          </cell>
          <cell r="AI821">
            <v>4</v>
          </cell>
          <cell r="AJ821" t="str">
            <v>NULL</v>
          </cell>
          <cell r="AK821">
            <v>9</v>
          </cell>
          <cell r="AL821">
            <v>9</v>
          </cell>
        </row>
        <row r="822">
          <cell r="A822">
            <v>126042</v>
          </cell>
          <cell r="B822">
            <v>9383334</v>
          </cell>
          <cell r="C822" t="str">
            <v>St Mary's Catholic Primary School, Worthing</v>
          </cell>
          <cell r="D822" t="str">
            <v>South East</v>
          </cell>
          <cell r="E822" t="str">
            <v>South East</v>
          </cell>
          <cell r="F822" t="str">
            <v>West Sussex</v>
          </cell>
          <cell r="G822" t="str">
            <v>Worthing West</v>
          </cell>
          <cell r="H822" t="str">
            <v>BN11 4BD</v>
          </cell>
          <cell r="I822" t="str">
            <v>Voluntary Aided School</v>
          </cell>
          <cell r="J822" t="str">
            <v>Primary</v>
          </cell>
          <cell r="K822" t="str">
            <v>Does not have a sixth form</v>
          </cell>
          <cell r="L822">
            <v>10002296</v>
          </cell>
          <cell r="M822">
            <v>42319</v>
          </cell>
          <cell r="N822">
            <v>42320</v>
          </cell>
          <cell r="O822" t="str">
            <v>Requires Improvement S5 Reinspection Visit 1</v>
          </cell>
          <cell r="P822" t="str">
            <v>Schools - S5</v>
          </cell>
          <cell r="Q822" t="str">
            <v>NULL</v>
          </cell>
          <cell r="R822">
            <v>4</v>
          </cell>
          <cell r="S822" t="str">
            <v>SWK</v>
          </cell>
          <cell r="T822">
            <v>4</v>
          </cell>
          <cell r="U822">
            <v>4</v>
          </cell>
          <cell r="V822">
            <v>3</v>
          </cell>
          <cell r="W822">
            <v>3</v>
          </cell>
          <cell r="X822" t="str">
            <v>Yes</v>
          </cell>
          <cell r="Y822">
            <v>3</v>
          </cell>
          <cell r="Z822" t="str">
            <v>NULL</v>
          </cell>
          <cell r="AB822">
            <v>289</v>
          </cell>
          <cell r="AD822">
            <v>3</v>
          </cell>
          <cell r="AE822" t="str">
            <v>NULL</v>
          </cell>
          <cell r="AF822">
            <v>3</v>
          </cell>
          <cell r="AG822">
            <v>3</v>
          </cell>
          <cell r="AH822" t="str">
            <v>NULL</v>
          </cell>
          <cell r="AI822">
            <v>3</v>
          </cell>
          <cell r="AJ822" t="str">
            <v>NULL</v>
          </cell>
          <cell r="AK822" t="str">
            <v>NULL</v>
          </cell>
          <cell r="AL822" t="str">
            <v>NULL</v>
          </cell>
        </row>
        <row r="823">
          <cell r="A823">
            <v>126047</v>
          </cell>
          <cell r="B823">
            <v>9383341</v>
          </cell>
          <cell r="C823" t="str">
            <v>St Andrew's CofE Primary School</v>
          </cell>
          <cell r="D823" t="str">
            <v>South East</v>
          </cell>
          <cell r="E823" t="str">
            <v>South East</v>
          </cell>
          <cell r="F823" t="str">
            <v>West Sussex</v>
          </cell>
          <cell r="G823" t="str">
            <v>Crawley</v>
          </cell>
          <cell r="H823" t="str">
            <v>RH10 6NU</v>
          </cell>
          <cell r="I823" t="str">
            <v>Voluntary Aided School</v>
          </cell>
          <cell r="J823" t="str">
            <v>Primary</v>
          </cell>
          <cell r="K823" t="str">
            <v>Does not have a sixth form</v>
          </cell>
          <cell r="L823">
            <v>10007327</v>
          </cell>
          <cell r="M823">
            <v>42335</v>
          </cell>
          <cell r="N823">
            <v>42335</v>
          </cell>
          <cell r="O823" t="str">
            <v>Requires Improvement monitoring Visit 1</v>
          </cell>
          <cell r="P823" t="str">
            <v>Schools - S8</v>
          </cell>
          <cell r="Q823" t="str">
            <v>NULL</v>
          </cell>
          <cell r="R823" t="str">
            <v>NULL</v>
          </cell>
          <cell r="S823" t="str">
            <v>NULL</v>
          </cell>
          <cell r="T823" t="str">
            <v>NULL</v>
          </cell>
          <cell r="U823" t="str">
            <v>NULL</v>
          </cell>
          <cell r="V823" t="str">
            <v>NULL</v>
          </cell>
          <cell r="W823" t="str">
            <v>NULL</v>
          </cell>
          <cell r="X823" t="str">
            <v>NULL</v>
          </cell>
          <cell r="Y823" t="str">
            <v>NULL</v>
          </cell>
          <cell r="Z823" t="str">
            <v>NULL</v>
          </cell>
          <cell r="AB823">
            <v>205</v>
          </cell>
          <cell r="AD823">
            <v>3</v>
          </cell>
          <cell r="AE823" t="str">
            <v>NULL</v>
          </cell>
          <cell r="AF823">
            <v>3</v>
          </cell>
          <cell r="AG823">
            <v>3</v>
          </cell>
          <cell r="AH823" t="str">
            <v>NULL</v>
          </cell>
          <cell r="AI823">
            <v>3</v>
          </cell>
          <cell r="AJ823" t="str">
            <v>NULL</v>
          </cell>
          <cell r="AK823">
            <v>2</v>
          </cell>
          <cell r="AL823">
            <v>9</v>
          </cell>
        </row>
        <row r="824">
          <cell r="A824">
            <v>126051</v>
          </cell>
          <cell r="B824">
            <v>9383345</v>
          </cell>
          <cell r="C824" t="str">
            <v>English Martyrs Catholic Primary School, Worthing</v>
          </cell>
          <cell r="D824" t="str">
            <v>South East</v>
          </cell>
          <cell r="E824" t="str">
            <v>South East</v>
          </cell>
          <cell r="F824" t="str">
            <v>West Sussex</v>
          </cell>
          <cell r="G824" t="str">
            <v>Worthing West</v>
          </cell>
          <cell r="H824" t="str">
            <v>BN12 6LA</v>
          </cell>
          <cell r="I824" t="str">
            <v>Voluntary Aided School</v>
          </cell>
          <cell r="J824" t="str">
            <v>Primary</v>
          </cell>
          <cell r="K824" t="str">
            <v>Does not have a sixth form</v>
          </cell>
          <cell r="L824">
            <v>10002299</v>
          </cell>
          <cell r="M824">
            <v>42271</v>
          </cell>
          <cell r="N824">
            <v>42272</v>
          </cell>
          <cell r="O824" t="str">
            <v>Requires Improvement S5 Reinspection Visit 1</v>
          </cell>
          <cell r="P824" t="str">
            <v>Schools - S5</v>
          </cell>
          <cell r="Q824" t="str">
            <v>NULL</v>
          </cell>
          <cell r="R824">
            <v>2</v>
          </cell>
          <cell r="S824" t="str">
            <v>NULL</v>
          </cell>
          <cell r="T824">
            <v>2</v>
          </cell>
          <cell r="U824">
            <v>2</v>
          </cell>
          <cell r="V824">
            <v>1</v>
          </cell>
          <cell r="W824">
            <v>2</v>
          </cell>
          <cell r="X824" t="str">
            <v>Yes</v>
          </cell>
          <cell r="Y824">
            <v>2</v>
          </cell>
          <cell r="Z824" t="str">
            <v>NULL</v>
          </cell>
          <cell r="AB824">
            <v>199</v>
          </cell>
          <cell r="AD824">
            <v>3</v>
          </cell>
          <cell r="AE824" t="str">
            <v>NULL</v>
          </cell>
          <cell r="AF824">
            <v>3</v>
          </cell>
          <cell r="AG824">
            <v>3</v>
          </cell>
          <cell r="AH824" t="str">
            <v>NULL</v>
          </cell>
          <cell r="AI824">
            <v>3</v>
          </cell>
          <cell r="AJ824" t="str">
            <v>NULL</v>
          </cell>
          <cell r="AK824" t="str">
            <v>NULL</v>
          </cell>
          <cell r="AL824" t="str">
            <v>NULL</v>
          </cell>
        </row>
        <row r="825">
          <cell r="A825">
            <v>126084</v>
          </cell>
          <cell r="B825">
            <v>9384100</v>
          </cell>
          <cell r="C825" t="str">
            <v>Oakmeeds Community College</v>
          </cell>
          <cell r="D825" t="str">
            <v>South East</v>
          </cell>
          <cell r="E825" t="str">
            <v>South East</v>
          </cell>
          <cell r="F825" t="str">
            <v>West Sussex</v>
          </cell>
          <cell r="G825" t="str">
            <v>Mid Sussex</v>
          </cell>
          <cell r="H825" t="str">
            <v>RH15 9EA</v>
          </cell>
          <cell r="I825" t="str">
            <v>Community School</v>
          </cell>
          <cell r="J825" t="str">
            <v>Secondary</v>
          </cell>
          <cell r="K825" t="str">
            <v>Does not have a sixth form</v>
          </cell>
          <cell r="L825">
            <v>10005239</v>
          </cell>
          <cell r="M825">
            <v>42312</v>
          </cell>
          <cell r="N825">
            <v>42313</v>
          </cell>
          <cell r="O825" t="str">
            <v>Schools into Special Measures Visit 5</v>
          </cell>
          <cell r="P825" t="str">
            <v>Schools - S5</v>
          </cell>
          <cell r="Q825" t="str">
            <v>NULL</v>
          </cell>
          <cell r="R825">
            <v>3</v>
          </cell>
          <cell r="S825" t="str">
            <v>NULL</v>
          </cell>
          <cell r="T825">
            <v>3</v>
          </cell>
          <cell r="U825">
            <v>3</v>
          </cell>
          <cell r="V825">
            <v>3</v>
          </cell>
          <cell r="W825">
            <v>3</v>
          </cell>
          <cell r="X825" t="str">
            <v>Yes</v>
          </cell>
          <cell r="Y825" t="str">
            <v>NULL</v>
          </cell>
          <cell r="Z825" t="str">
            <v>NULL</v>
          </cell>
          <cell r="AB825">
            <v>866</v>
          </cell>
          <cell r="AD825">
            <v>4</v>
          </cell>
          <cell r="AE825" t="str">
            <v>NULL</v>
          </cell>
          <cell r="AF825">
            <v>4</v>
          </cell>
          <cell r="AG825">
            <v>4</v>
          </cell>
          <cell r="AH825" t="str">
            <v>NULL</v>
          </cell>
          <cell r="AI825">
            <v>4</v>
          </cell>
          <cell r="AJ825" t="str">
            <v>NULL</v>
          </cell>
          <cell r="AK825" t="str">
            <v>NULL</v>
          </cell>
          <cell r="AL825" t="str">
            <v>NULL</v>
          </cell>
        </row>
        <row r="826">
          <cell r="A826">
            <v>126188</v>
          </cell>
          <cell r="B826">
            <v>8652034</v>
          </cell>
          <cell r="C826" t="str">
            <v>Monkton Park Primary School</v>
          </cell>
          <cell r="D826" t="str">
            <v>South West</v>
          </cell>
          <cell r="E826" t="str">
            <v>South West</v>
          </cell>
          <cell r="F826" t="str">
            <v>Wiltshire</v>
          </cell>
          <cell r="G826" t="str">
            <v>Chippenham</v>
          </cell>
          <cell r="H826" t="str">
            <v>SN15 3PN</v>
          </cell>
          <cell r="I826" t="str">
            <v>Community School</v>
          </cell>
          <cell r="J826" t="str">
            <v>Primary</v>
          </cell>
          <cell r="K826" t="str">
            <v>Does not have a sixth form</v>
          </cell>
          <cell r="L826">
            <v>10001099</v>
          </cell>
          <cell r="M826">
            <v>42290</v>
          </cell>
          <cell r="N826">
            <v>42290</v>
          </cell>
          <cell r="O826" t="str">
            <v>Maintained Academy and School Short inspection</v>
          </cell>
          <cell r="P826" t="str">
            <v>Schools - Short inspection</v>
          </cell>
          <cell r="Q826" t="str">
            <v>NULL</v>
          </cell>
          <cell r="R826" t="str">
            <v>NULL</v>
          </cell>
          <cell r="S826" t="str">
            <v>NULL</v>
          </cell>
          <cell r="T826" t="str">
            <v>NULL</v>
          </cell>
          <cell r="U826" t="str">
            <v>NULL</v>
          </cell>
          <cell r="V826" t="str">
            <v>NULL</v>
          </cell>
          <cell r="W826" t="str">
            <v>NULL</v>
          </cell>
          <cell r="X826" t="str">
            <v>Yes</v>
          </cell>
          <cell r="Y826" t="str">
            <v>NULL</v>
          </cell>
          <cell r="Z826" t="str">
            <v>NULL</v>
          </cell>
          <cell r="AB826">
            <v>221</v>
          </cell>
          <cell r="AD826">
            <v>2</v>
          </cell>
          <cell r="AE826" t="str">
            <v>NULL</v>
          </cell>
          <cell r="AF826">
            <v>2</v>
          </cell>
          <cell r="AG826">
            <v>2</v>
          </cell>
          <cell r="AH826" t="str">
            <v>NULL</v>
          </cell>
          <cell r="AI826">
            <v>2</v>
          </cell>
          <cell r="AJ826" t="str">
            <v>NULL</v>
          </cell>
          <cell r="AK826">
            <v>2</v>
          </cell>
          <cell r="AL826">
            <v>9</v>
          </cell>
        </row>
        <row r="827">
          <cell r="A827">
            <v>126252</v>
          </cell>
          <cell r="B827">
            <v>8662166</v>
          </cell>
          <cell r="C827" t="str">
            <v>Colebrook Junior School</v>
          </cell>
          <cell r="D827" t="str">
            <v>South West</v>
          </cell>
          <cell r="E827" t="str">
            <v>South West</v>
          </cell>
          <cell r="F827" t="str">
            <v>Swindon</v>
          </cell>
          <cell r="G827" t="str">
            <v>North Swindon</v>
          </cell>
          <cell r="H827" t="str">
            <v>SN3 4AS</v>
          </cell>
          <cell r="I827" t="str">
            <v>Community School</v>
          </cell>
          <cell r="J827" t="str">
            <v>Primary</v>
          </cell>
          <cell r="K827" t="str">
            <v>Does not have a sixth form</v>
          </cell>
          <cell r="L827">
            <v>10002414</v>
          </cell>
          <cell r="M827">
            <v>42353</v>
          </cell>
          <cell r="N827">
            <v>42354</v>
          </cell>
          <cell r="O827" t="str">
            <v>Requires Improvement S5 Reinspection Visit 1</v>
          </cell>
          <cell r="P827" t="str">
            <v>Schools - S5</v>
          </cell>
          <cell r="Q827" t="str">
            <v>NULL</v>
          </cell>
          <cell r="R827">
            <v>2</v>
          </cell>
          <cell r="S827" t="str">
            <v>NULL</v>
          </cell>
          <cell r="T827">
            <v>2</v>
          </cell>
          <cell r="U827">
            <v>2</v>
          </cell>
          <cell r="V827">
            <v>2</v>
          </cell>
          <cell r="W827">
            <v>2</v>
          </cell>
          <cell r="X827" t="str">
            <v>Yes</v>
          </cell>
          <cell r="Y827" t="str">
            <v>NULL</v>
          </cell>
          <cell r="Z827" t="str">
            <v>NULL</v>
          </cell>
          <cell r="AB827">
            <v>164</v>
          </cell>
          <cell r="AD827">
            <v>3</v>
          </cell>
          <cell r="AE827" t="str">
            <v>NULL</v>
          </cell>
          <cell r="AF827">
            <v>3</v>
          </cell>
          <cell r="AG827">
            <v>3</v>
          </cell>
          <cell r="AH827" t="str">
            <v>NULL</v>
          </cell>
          <cell r="AI827">
            <v>3</v>
          </cell>
          <cell r="AJ827" t="str">
            <v>NULL</v>
          </cell>
          <cell r="AK827" t="str">
            <v>NULL</v>
          </cell>
          <cell r="AL827" t="str">
            <v>NULL</v>
          </cell>
        </row>
        <row r="828">
          <cell r="A828">
            <v>126304</v>
          </cell>
          <cell r="B828">
            <v>8653017</v>
          </cell>
          <cell r="C828" t="str">
            <v>Longford CofE (VC) Primary School</v>
          </cell>
          <cell r="D828" t="str">
            <v>South West</v>
          </cell>
          <cell r="E828" t="str">
            <v>South West</v>
          </cell>
          <cell r="F828" t="str">
            <v>Wiltshire</v>
          </cell>
          <cell r="G828" t="str">
            <v>Salisbury</v>
          </cell>
          <cell r="H828" t="str">
            <v>SP5 4DS</v>
          </cell>
          <cell r="I828" t="str">
            <v>Voluntary Controlled School</v>
          </cell>
          <cell r="J828" t="str">
            <v>Primary</v>
          </cell>
          <cell r="K828" t="str">
            <v>Does not have a sixth form</v>
          </cell>
          <cell r="L828">
            <v>10001602</v>
          </cell>
          <cell r="M828">
            <v>42291</v>
          </cell>
          <cell r="N828">
            <v>42292</v>
          </cell>
          <cell r="O828" t="str">
            <v>Special Measures S5 ReInspection</v>
          </cell>
          <cell r="P828" t="str">
            <v>Schools - S5</v>
          </cell>
          <cell r="Q828" t="str">
            <v>NULL</v>
          </cell>
          <cell r="R828">
            <v>3</v>
          </cell>
          <cell r="S828" t="str">
            <v>NULL</v>
          </cell>
          <cell r="T828">
            <v>3</v>
          </cell>
          <cell r="U828">
            <v>3</v>
          </cell>
          <cell r="V828">
            <v>2</v>
          </cell>
          <cell r="W828">
            <v>3</v>
          </cell>
          <cell r="X828" t="str">
            <v>Yes</v>
          </cell>
          <cell r="Y828">
            <v>3</v>
          </cell>
          <cell r="Z828" t="str">
            <v>NULL</v>
          </cell>
          <cell r="AB828">
            <v>43</v>
          </cell>
          <cell r="AD828">
            <v>4</v>
          </cell>
          <cell r="AE828" t="str">
            <v>NULL</v>
          </cell>
          <cell r="AF828">
            <v>4</v>
          </cell>
          <cell r="AG828">
            <v>4</v>
          </cell>
          <cell r="AH828" t="str">
            <v>NULL</v>
          </cell>
          <cell r="AI828">
            <v>4</v>
          </cell>
          <cell r="AJ828" t="str">
            <v>NULL</v>
          </cell>
          <cell r="AK828" t="str">
            <v>NULL</v>
          </cell>
          <cell r="AL828" t="str">
            <v>NULL</v>
          </cell>
        </row>
        <row r="829">
          <cell r="A829">
            <v>126343</v>
          </cell>
          <cell r="B829">
            <v>8653134</v>
          </cell>
          <cell r="C829" t="str">
            <v>Newton Tony Church of England Voluntary Controlled School</v>
          </cell>
          <cell r="D829" t="str">
            <v>South West</v>
          </cell>
          <cell r="E829" t="str">
            <v>South West</v>
          </cell>
          <cell r="F829" t="str">
            <v>Wiltshire</v>
          </cell>
          <cell r="G829" t="str">
            <v>Salisbury</v>
          </cell>
          <cell r="H829" t="str">
            <v>SP4 0HF</v>
          </cell>
          <cell r="I829" t="str">
            <v>Voluntary Controlled School</v>
          </cell>
          <cell r="J829" t="str">
            <v>Primary</v>
          </cell>
          <cell r="K829" t="str">
            <v>Not applicable</v>
          </cell>
          <cell r="L829">
            <v>10001255</v>
          </cell>
          <cell r="M829">
            <v>42269</v>
          </cell>
          <cell r="N829">
            <v>42269</v>
          </cell>
          <cell r="O829" t="str">
            <v>Maintained Academy and School Short inspection</v>
          </cell>
          <cell r="P829" t="str">
            <v>Schools - Short inspection</v>
          </cell>
          <cell r="Q829" t="str">
            <v>NULL</v>
          </cell>
          <cell r="R829" t="str">
            <v>NULL</v>
          </cell>
          <cell r="S829" t="str">
            <v>NULL</v>
          </cell>
          <cell r="T829" t="str">
            <v>NULL</v>
          </cell>
          <cell r="U829" t="str">
            <v>NULL</v>
          </cell>
          <cell r="V829" t="str">
            <v>NULL</v>
          </cell>
          <cell r="W829" t="str">
            <v>NULL</v>
          </cell>
          <cell r="X829" t="str">
            <v>Yes</v>
          </cell>
          <cell r="Y829" t="str">
            <v>NULL</v>
          </cell>
          <cell r="Z829" t="str">
            <v>NULL</v>
          </cell>
          <cell r="AB829">
            <v>55</v>
          </cell>
          <cell r="AD829">
            <v>2</v>
          </cell>
          <cell r="AE829" t="str">
            <v>NULL</v>
          </cell>
          <cell r="AF829">
            <v>2</v>
          </cell>
          <cell r="AG829">
            <v>2</v>
          </cell>
          <cell r="AH829" t="str">
            <v>NULL</v>
          </cell>
          <cell r="AI829">
            <v>2</v>
          </cell>
          <cell r="AJ829" t="str">
            <v>NULL</v>
          </cell>
          <cell r="AK829">
            <v>3</v>
          </cell>
          <cell r="AL829">
            <v>9</v>
          </cell>
        </row>
        <row r="830">
          <cell r="A830">
            <v>126349</v>
          </cell>
          <cell r="B830">
            <v>8653149</v>
          </cell>
          <cell r="C830" t="str">
            <v>Preshute Church of England Primary School</v>
          </cell>
          <cell r="D830" t="str">
            <v>South West</v>
          </cell>
          <cell r="E830" t="str">
            <v>South West</v>
          </cell>
          <cell r="F830" t="str">
            <v>Wiltshire</v>
          </cell>
          <cell r="G830" t="str">
            <v>Devizes</v>
          </cell>
          <cell r="H830" t="str">
            <v>SN8 4HH</v>
          </cell>
          <cell r="I830" t="str">
            <v>Voluntary Controlled School</v>
          </cell>
          <cell r="J830" t="str">
            <v>Primary</v>
          </cell>
          <cell r="K830" t="str">
            <v>Does not have a sixth form</v>
          </cell>
          <cell r="L830">
            <v>10003586</v>
          </cell>
          <cell r="M830">
            <v>42340</v>
          </cell>
          <cell r="N830">
            <v>42341</v>
          </cell>
          <cell r="O830" t="str">
            <v>Maintained Academy and School Short inspection</v>
          </cell>
          <cell r="P830" t="str">
            <v>Schools - S5</v>
          </cell>
          <cell r="Q830" t="str">
            <v>NULL</v>
          </cell>
          <cell r="R830">
            <v>1</v>
          </cell>
          <cell r="S830" t="str">
            <v>NULL</v>
          </cell>
          <cell r="T830">
            <v>1</v>
          </cell>
          <cell r="U830">
            <v>1</v>
          </cell>
          <cell r="V830">
            <v>1</v>
          </cell>
          <cell r="W830">
            <v>1</v>
          </cell>
          <cell r="X830" t="str">
            <v>Yes</v>
          </cell>
          <cell r="Y830">
            <v>1</v>
          </cell>
          <cell r="Z830" t="str">
            <v>NULL</v>
          </cell>
          <cell r="AB830">
            <v>205</v>
          </cell>
          <cell r="AD830">
            <v>2</v>
          </cell>
          <cell r="AE830" t="str">
            <v>NULL</v>
          </cell>
          <cell r="AF830">
            <v>2</v>
          </cell>
          <cell r="AG830">
            <v>2</v>
          </cell>
          <cell r="AH830" t="str">
            <v>NULL</v>
          </cell>
          <cell r="AI830">
            <v>1</v>
          </cell>
          <cell r="AJ830" t="str">
            <v>NULL</v>
          </cell>
          <cell r="AK830">
            <v>1</v>
          </cell>
          <cell r="AL830">
            <v>9</v>
          </cell>
        </row>
        <row r="831">
          <cell r="A831">
            <v>126374</v>
          </cell>
          <cell r="B831">
            <v>8653205</v>
          </cell>
          <cell r="C831" t="str">
            <v>Sambourne Church of England Voluntary Controlled Primary School</v>
          </cell>
          <cell r="D831" t="str">
            <v>South West</v>
          </cell>
          <cell r="E831" t="str">
            <v>South West</v>
          </cell>
          <cell r="F831" t="str">
            <v>Wiltshire</v>
          </cell>
          <cell r="G831" t="str">
            <v>South West Wiltshire</v>
          </cell>
          <cell r="H831" t="str">
            <v>BA12 8LF</v>
          </cell>
          <cell r="I831" t="str">
            <v>Voluntary Controlled School</v>
          </cell>
          <cell r="J831" t="str">
            <v>Primary</v>
          </cell>
          <cell r="K831" t="str">
            <v>Does not have a sixth form</v>
          </cell>
          <cell r="L831">
            <v>10002410</v>
          </cell>
          <cell r="M831">
            <v>42285</v>
          </cell>
          <cell r="N831">
            <v>42286</v>
          </cell>
          <cell r="O831" t="str">
            <v>Requires Improvement S5 Reinspection Visit 1</v>
          </cell>
          <cell r="P831" t="str">
            <v>Schools - S5</v>
          </cell>
          <cell r="Q831" t="str">
            <v>NULL</v>
          </cell>
          <cell r="R831">
            <v>2</v>
          </cell>
          <cell r="S831" t="str">
            <v>NULL</v>
          </cell>
          <cell r="T831">
            <v>2</v>
          </cell>
          <cell r="U831">
            <v>2</v>
          </cell>
          <cell r="V831">
            <v>2</v>
          </cell>
          <cell r="W831">
            <v>2</v>
          </cell>
          <cell r="X831" t="str">
            <v>Yes</v>
          </cell>
          <cell r="Y831">
            <v>2</v>
          </cell>
          <cell r="Z831" t="str">
            <v>NULL</v>
          </cell>
          <cell r="AB831">
            <v>135</v>
          </cell>
          <cell r="AD831">
            <v>3</v>
          </cell>
          <cell r="AE831" t="str">
            <v>NULL</v>
          </cell>
          <cell r="AF831">
            <v>3</v>
          </cell>
          <cell r="AG831">
            <v>3</v>
          </cell>
          <cell r="AH831" t="str">
            <v>NULL</v>
          </cell>
          <cell r="AI831">
            <v>3</v>
          </cell>
          <cell r="AJ831" t="str">
            <v>NULL</v>
          </cell>
          <cell r="AK831" t="str">
            <v>NULL</v>
          </cell>
          <cell r="AL831" t="str">
            <v>NULL</v>
          </cell>
        </row>
        <row r="832">
          <cell r="A832">
            <v>126479</v>
          </cell>
          <cell r="B832">
            <v>8655205</v>
          </cell>
          <cell r="C832" t="str">
            <v>Frogwell Primary School</v>
          </cell>
          <cell r="D832" t="str">
            <v>South West</v>
          </cell>
          <cell r="E832" t="str">
            <v>South West</v>
          </cell>
          <cell r="F832" t="str">
            <v>Wiltshire</v>
          </cell>
          <cell r="G832" t="str">
            <v>Chippenham</v>
          </cell>
          <cell r="H832" t="str">
            <v>SN14 0DG</v>
          </cell>
          <cell r="I832" t="str">
            <v>Foundation School</v>
          </cell>
          <cell r="J832" t="str">
            <v>Primary</v>
          </cell>
          <cell r="K832" t="str">
            <v>Does not have a sixth form</v>
          </cell>
          <cell r="L832">
            <v>10009217</v>
          </cell>
          <cell r="M832">
            <v>42347</v>
          </cell>
          <cell r="N832">
            <v>42348</v>
          </cell>
          <cell r="O832" t="str">
            <v>Requires Improvement S5 Reinspection Visit 1</v>
          </cell>
          <cell r="P832" t="str">
            <v>Schools - S5</v>
          </cell>
          <cell r="Q832" t="str">
            <v>NULL</v>
          </cell>
          <cell r="R832">
            <v>2</v>
          </cell>
          <cell r="S832" t="str">
            <v>NULL</v>
          </cell>
          <cell r="T832">
            <v>2</v>
          </cell>
          <cell r="U832">
            <v>2</v>
          </cell>
          <cell r="V832">
            <v>2</v>
          </cell>
          <cell r="W832">
            <v>2</v>
          </cell>
          <cell r="X832" t="str">
            <v>Yes</v>
          </cell>
          <cell r="Y832">
            <v>2</v>
          </cell>
          <cell r="Z832" t="str">
            <v>NULL</v>
          </cell>
          <cell r="AB832">
            <v>207</v>
          </cell>
          <cell r="AD832">
            <v>3</v>
          </cell>
          <cell r="AE832" t="str">
            <v>NULL</v>
          </cell>
          <cell r="AF832">
            <v>3</v>
          </cell>
          <cell r="AG832">
            <v>3</v>
          </cell>
          <cell r="AH832" t="str">
            <v>NULL</v>
          </cell>
          <cell r="AI832">
            <v>2</v>
          </cell>
          <cell r="AJ832" t="str">
            <v>NULL</v>
          </cell>
          <cell r="AK832" t="str">
            <v>NULL</v>
          </cell>
          <cell r="AL832" t="str">
            <v>NULL</v>
          </cell>
        </row>
        <row r="833">
          <cell r="A833">
            <v>130247</v>
          </cell>
          <cell r="B833">
            <v>8706905</v>
          </cell>
          <cell r="C833" t="str">
            <v>John Madejski Academy</v>
          </cell>
          <cell r="D833" t="str">
            <v>South East</v>
          </cell>
          <cell r="E833" t="str">
            <v>South East</v>
          </cell>
          <cell r="F833" t="str">
            <v>Reading</v>
          </cell>
          <cell r="G833" t="str">
            <v>Reading West</v>
          </cell>
          <cell r="H833" t="str">
            <v>RG2 8AF</v>
          </cell>
          <cell r="I833" t="str">
            <v>Academy Sponsor Led</v>
          </cell>
          <cell r="J833" t="str">
            <v>Secondary</v>
          </cell>
          <cell r="K833" t="str">
            <v>Has a sixth form</v>
          </cell>
          <cell r="L833">
            <v>10002326</v>
          </cell>
          <cell r="M833">
            <v>42318</v>
          </cell>
          <cell r="N833">
            <v>42319</v>
          </cell>
          <cell r="O833" t="str">
            <v>Requires Improvement S5 Reinspection Visit 1</v>
          </cell>
          <cell r="P833" t="str">
            <v>Schools - S5</v>
          </cell>
          <cell r="Q833" t="str">
            <v>NULL</v>
          </cell>
          <cell r="R833">
            <v>4</v>
          </cell>
          <cell r="S833" t="str">
            <v>SM</v>
          </cell>
          <cell r="T833">
            <v>4</v>
          </cell>
          <cell r="U833">
            <v>4</v>
          </cell>
          <cell r="V833">
            <v>3</v>
          </cell>
          <cell r="W833">
            <v>4</v>
          </cell>
          <cell r="X833" t="str">
            <v>Yes</v>
          </cell>
          <cell r="Y833" t="str">
            <v>NULL</v>
          </cell>
          <cell r="Z833">
            <v>3</v>
          </cell>
          <cell r="AB833">
            <v>910</v>
          </cell>
          <cell r="AD833">
            <v>3</v>
          </cell>
          <cell r="AE833" t="str">
            <v>NULL</v>
          </cell>
          <cell r="AF833">
            <v>3</v>
          </cell>
          <cell r="AG833">
            <v>3</v>
          </cell>
          <cell r="AH833" t="str">
            <v>NULL</v>
          </cell>
          <cell r="AI833">
            <v>2</v>
          </cell>
          <cell r="AJ833" t="str">
            <v>NULL</v>
          </cell>
          <cell r="AK833" t="str">
            <v>NULL</v>
          </cell>
          <cell r="AL833" t="str">
            <v>NULL</v>
          </cell>
        </row>
        <row r="834">
          <cell r="A834">
            <v>130343</v>
          </cell>
          <cell r="B834">
            <v>3202082</v>
          </cell>
          <cell r="C834" t="str">
            <v>Ainslie Wood Primary School</v>
          </cell>
          <cell r="D834" t="str">
            <v>London</v>
          </cell>
          <cell r="E834" t="str">
            <v>London</v>
          </cell>
          <cell r="F834" t="str">
            <v>Waltham Forest</v>
          </cell>
          <cell r="G834" t="str">
            <v>Chingford and Woodford Green</v>
          </cell>
          <cell r="H834" t="str">
            <v>E4 9DD</v>
          </cell>
          <cell r="I834" t="str">
            <v>Community School</v>
          </cell>
          <cell r="J834" t="str">
            <v>Primary</v>
          </cell>
          <cell r="K834" t="str">
            <v>Does not have a sixth form</v>
          </cell>
          <cell r="L834">
            <v>10005730</v>
          </cell>
          <cell r="M834">
            <v>42339</v>
          </cell>
          <cell r="N834">
            <v>42339</v>
          </cell>
          <cell r="O834" t="str">
            <v>Maintained Academy and School Short inspection</v>
          </cell>
          <cell r="P834" t="str">
            <v>Schools - Short inspection</v>
          </cell>
          <cell r="Q834" t="str">
            <v>NULL</v>
          </cell>
          <cell r="R834" t="str">
            <v>NULL</v>
          </cell>
          <cell r="S834" t="str">
            <v>NULL</v>
          </cell>
          <cell r="T834" t="str">
            <v>NULL</v>
          </cell>
          <cell r="U834" t="str">
            <v>NULL</v>
          </cell>
          <cell r="V834" t="str">
            <v>NULL</v>
          </cell>
          <cell r="W834" t="str">
            <v>NULL</v>
          </cell>
          <cell r="X834" t="str">
            <v>Yes</v>
          </cell>
          <cell r="Y834" t="str">
            <v>NULL</v>
          </cell>
          <cell r="Z834" t="str">
            <v>NULL</v>
          </cell>
          <cell r="AB834">
            <v>456</v>
          </cell>
          <cell r="AD834">
            <v>2</v>
          </cell>
          <cell r="AE834" t="str">
            <v>NULL</v>
          </cell>
          <cell r="AF834">
            <v>2</v>
          </cell>
          <cell r="AG834">
            <v>2</v>
          </cell>
          <cell r="AH834" t="str">
            <v>NULL</v>
          </cell>
          <cell r="AI834">
            <v>2</v>
          </cell>
          <cell r="AJ834" t="str">
            <v>NULL</v>
          </cell>
          <cell r="AK834">
            <v>8</v>
          </cell>
          <cell r="AL834" t="str">
            <v>NULL</v>
          </cell>
        </row>
        <row r="835">
          <cell r="A835">
            <v>130362</v>
          </cell>
          <cell r="B835">
            <v>9197044</v>
          </cell>
          <cell r="C835" t="str">
            <v>Southfield School</v>
          </cell>
          <cell r="D835" t="str">
            <v>East of England</v>
          </cell>
          <cell r="E835" t="str">
            <v>East of England</v>
          </cell>
          <cell r="F835" t="str">
            <v>Hertfordshire</v>
          </cell>
          <cell r="G835" t="str">
            <v>Welwyn Hatfield</v>
          </cell>
          <cell r="H835" t="str">
            <v>AL10 8NN</v>
          </cell>
          <cell r="I835" t="str">
            <v>Community Special School</v>
          </cell>
          <cell r="J835" t="str">
            <v>Not Applicable</v>
          </cell>
          <cell r="K835" t="str">
            <v>Not applicable</v>
          </cell>
          <cell r="L835">
            <v>10001396</v>
          </cell>
          <cell r="M835">
            <v>42290</v>
          </cell>
          <cell r="N835">
            <v>42290</v>
          </cell>
          <cell r="O835" t="str">
            <v>Maintained Academy and School Short inspection</v>
          </cell>
          <cell r="P835" t="str">
            <v>Schools - Short inspection</v>
          </cell>
          <cell r="Q835" t="str">
            <v>NULL</v>
          </cell>
          <cell r="R835" t="str">
            <v>NULL</v>
          </cell>
          <cell r="S835" t="str">
            <v>NULL</v>
          </cell>
          <cell r="T835" t="str">
            <v>NULL</v>
          </cell>
          <cell r="U835" t="str">
            <v>NULL</v>
          </cell>
          <cell r="V835" t="str">
            <v>NULL</v>
          </cell>
          <cell r="W835" t="str">
            <v>NULL</v>
          </cell>
          <cell r="X835" t="str">
            <v>Yes</v>
          </cell>
          <cell r="Y835" t="str">
            <v>NULL</v>
          </cell>
          <cell r="Z835" t="str">
            <v>NULL</v>
          </cell>
          <cell r="AB835">
            <v>69</v>
          </cell>
          <cell r="AD835">
            <v>2</v>
          </cell>
          <cell r="AE835" t="str">
            <v>NULL</v>
          </cell>
          <cell r="AF835">
            <v>2</v>
          </cell>
          <cell r="AG835">
            <v>2</v>
          </cell>
          <cell r="AH835" t="str">
            <v>NULL</v>
          </cell>
          <cell r="AI835">
            <v>2</v>
          </cell>
          <cell r="AJ835" t="str">
            <v>NULL</v>
          </cell>
          <cell r="AK835" t="str">
            <v>NULL</v>
          </cell>
          <cell r="AL835" t="str">
            <v>NULL</v>
          </cell>
        </row>
        <row r="836">
          <cell r="A836">
            <v>130384</v>
          </cell>
          <cell r="B836">
            <v>3593431</v>
          </cell>
          <cell r="C836" t="str">
            <v>St Jude's Catholic Primary School Wigan</v>
          </cell>
          <cell r="D836" t="str">
            <v>North West</v>
          </cell>
          <cell r="E836" t="str">
            <v>North West</v>
          </cell>
          <cell r="F836" t="str">
            <v>Wigan</v>
          </cell>
          <cell r="G836" t="str">
            <v>Makerfield</v>
          </cell>
          <cell r="H836" t="str">
            <v>WN3 5AN</v>
          </cell>
          <cell r="I836" t="str">
            <v>Voluntary Aided School</v>
          </cell>
          <cell r="J836" t="str">
            <v>Primary</v>
          </cell>
          <cell r="K836" t="str">
            <v>Does not have a sixth form</v>
          </cell>
          <cell r="L836">
            <v>10002186</v>
          </cell>
          <cell r="M836">
            <v>42269</v>
          </cell>
          <cell r="N836">
            <v>42270</v>
          </cell>
          <cell r="O836" t="str">
            <v>Requires Improvement S5 Reinspection Visit 1</v>
          </cell>
          <cell r="P836" t="str">
            <v>Schools - S5</v>
          </cell>
          <cell r="Q836" t="str">
            <v>NULL</v>
          </cell>
          <cell r="R836">
            <v>2</v>
          </cell>
          <cell r="S836" t="str">
            <v>NULL</v>
          </cell>
          <cell r="T836">
            <v>2</v>
          </cell>
          <cell r="U836">
            <v>2</v>
          </cell>
          <cell r="V836">
            <v>2</v>
          </cell>
          <cell r="W836">
            <v>2</v>
          </cell>
          <cell r="X836" t="str">
            <v>Yes</v>
          </cell>
          <cell r="Y836">
            <v>2</v>
          </cell>
          <cell r="Z836" t="str">
            <v>NULL</v>
          </cell>
          <cell r="AB836">
            <v>212</v>
          </cell>
          <cell r="AD836">
            <v>3</v>
          </cell>
          <cell r="AE836" t="str">
            <v>NULL</v>
          </cell>
          <cell r="AF836">
            <v>3</v>
          </cell>
          <cell r="AG836">
            <v>3</v>
          </cell>
          <cell r="AH836" t="str">
            <v>NULL</v>
          </cell>
          <cell r="AI836">
            <v>3</v>
          </cell>
          <cell r="AJ836" t="str">
            <v>NULL</v>
          </cell>
          <cell r="AK836" t="str">
            <v>NULL</v>
          </cell>
          <cell r="AL836" t="str">
            <v>NULL</v>
          </cell>
        </row>
        <row r="837">
          <cell r="A837">
            <v>130862</v>
          </cell>
          <cell r="B837">
            <v>3842193</v>
          </cell>
          <cell r="C837" t="str">
            <v>Upton Primary School</v>
          </cell>
          <cell r="D837" t="str">
            <v>Yorkshire and the Humber</v>
          </cell>
          <cell r="E837" t="str">
            <v>North East, Yorkshire &amp; Humber</v>
          </cell>
          <cell r="F837" t="str">
            <v>Wakefield</v>
          </cell>
          <cell r="G837" t="str">
            <v>Hemsworth</v>
          </cell>
          <cell r="H837" t="str">
            <v>WF9 1JS</v>
          </cell>
          <cell r="I837" t="str">
            <v>Community School</v>
          </cell>
          <cell r="J837" t="str">
            <v>Primary</v>
          </cell>
          <cell r="K837" t="str">
            <v>Does not have a sixth form</v>
          </cell>
          <cell r="L837">
            <v>10002028</v>
          </cell>
          <cell r="M837">
            <v>42334</v>
          </cell>
          <cell r="N837">
            <v>42335</v>
          </cell>
          <cell r="O837" t="str">
            <v>Requires Improvement S5 Reinspection Visit 1</v>
          </cell>
          <cell r="P837" t="str">
            <v>Schools - S5</v>
          </cell>
          <cell r="Q837" t="str">
            <v>NULL</v>
          </cell>
          <cell r="R837">
            <v>3</v>
          </cell>
          <cell r="S837" t="str">
            <v>NULL</v>
          </cell>
          <cell r="T837">
            <v>3</v>
          </cell>
          <cell r="U837">
            <v>3</v>
          </cell>
          <cell r="V837">
            <v>2</v>
          </cell>
          <cell r="W837">
            <v>3</v>
          </cell>
          <cell r="X837" t="str">
            <v>Yes</v>
          </cell>
          <cell r="Y837">
            <v>3</v>
          </cell>
          <cell r="Z837" t="str">
            <v>NULL</v>
          </cell>
          <cell r="AB837">
            <v>451</v>
          </cell>
          <cell r="AD837">
            <v>3</v>
          </cell>
          <cell r="AE837" t="str">
            <v>NULL</v>
          </cell>
          <cell r="AF837">
            <v>3</v>
          </cell>
          <cell r="AG837">
            <v>3</v>
          </cell>
          <cell r="AH837" t="str">
            <v>NULL</v>
          </cell>
          <cell r="AI837">
            <v>3</v>
          </cell>
          <cell r="AJ837" t="str">
            <v>NULL</v>
          </cell>
          <cell r="AK837" t="str">
            <v>NULL</v>
          </cell>
          <cell r="AL837" t="str">
            <v>NULL</v>
          </cell>
        </row>
        <row r="838">
          <cell r="A838">
            <v>130880</v>
          </cell>
          <cell r="B838">
            <v>9351112</v>
          </cell>
          <cell r="C838" t="str">
            <v>Mill Meadow</v>
          </cell>
          <cell r="D838" t="str">
            <v>East of England</v>
          </cell>
          <cell r="E838" t="str">
            <v>East of England</v>
          </cell>
          <cell r="F838" t="str">
            <v>Suffolk</v>
          </cell>
          <cell r="G838" t="str">
            <v>West Suffolk</v>
          </cell>
          <cell r="H838" t="str">
            <v>CB8 8RW</v>
          </cell>
          <cell r="I838" t="str">
            <v>Pupil Referral Unit</v>
          </cell>
          <cell r="J838" t="str">
            <v>Not Applicable</v>
          </cell>
          <cell r="K838" t="str">
            <v>Not applicable</v>
          </cell>
          <cell r="L838">
            <v>10003959</v>
          </cell>
          <cell r="M838">
            <v>42334</v>
          </cell>
          <cell r="N838">
            <v>42335</v>
          </cell>
          <cell r="O838" t="str">
            <v>Maintained Academy and School Short inspection</v>
          </cell>
          <cell r="P838" t="str">
            <v>Schools - S5</v>
          </cell>
          <cell r="Q838" t="str">
            <v>NULL</v>
          </cell>
          <cell r="R838">
            <v>4</v>
          </cell>
          <cell r="S838" t="str">
            <v>SM</v>
          </cell>
          <cell r="T838">
            <v>4</v>
          </cell>
          <cell r="U838">
            <v>4</v>
          </cell>
          <cell r="V838">
            <v>4</v>
          </cell>
          <cell r="W838">
            <v>4</v>
          </cell>
          <cell r="X838" t="str">
            <v>No</v>
          </cell>
          <cell r="Y838" t="str">
            <v>NULL</v>
          </cell>
          <cell r="Z838" t="str">
            <v>NULL</v>
          </cell>
          <cell r="AB838">
            <v>2</v>
          </cell>
          <cell r="AD838">
            <v>2</v>
          </cell>
          <cell r="AE838" t="str">
            <v>NULL</v>
          </cell>
          <cell r="AF838">
            <v>2</v>
          </cell>
          <cell r="AG838">
            <v>2</v>
          </cell>
          <cell r="AH838" t="str">
            <v>NULL</v>
          </cell>
          <cell r="AI838">
            <v>2</v>
          </cell>
          <cell r="AJ838" t="str">
            <v>NULL</v>
          </cell>
          <cell r="AK838" t="str">
            <v>NULL</v>
          </cell>
          <cell r="AL838" t="str">
            <v>NULL</v>
          </cell>
        </row>
        <row r="839">
          <cell r="A839">
            <v>130881</v>
          </cell>
          <cell r="B839">
            <v>9373215</v>
          </cell>
          <cell r="C839" t="str">
            <v>Bournebrook CofE Primary School</v>
          </cell>
          <cell r="D839" t="str">
            <v>West Midlands</v>
          </cell>
          <cell r="E839" t="str">
            <v>West Midlands</v>
          </cell>
          <cell r="F839" t="str">
            <v>Warwickshire</v>
          </cell>
          <cell r="G839" t="str">
            <v>North Warwickshire</v>
          </cell>
          <cell r="H839" t="str">
            <v>CV7 8ET</v>
          </cell>
          <cell r="I839" t="str">
            <v>Voluntary Controlled School</v>
          </cell>
          <cell r="J839" t="str">
            <v>Primary</v>
          </cell>
          <cell r="K839" t="str">
            <v>Does not have a sixth form</v>
          </cell>
          <cell r="L839">
            <v>10008082</v>
          </cell>
          <cell r="M839">
            <v>42333</v>
          </cell>
          <cell r="N839">
            <v>42333</v>
          </cell>
          <cell r="O839" t="str">
            <v>S8 No Formal Designation Visit</v>
          </cell>
          <cell r="P839" t="str">
            <v>Schools - S8</v>
          </cell>
          <cell r="Q839" t="str">
            <v>NULL</v>
          </cell>
          <cell r="R839" t="str">
            <v>NULL</v>
          </cell>
          <cell r="S839" t="str">
            <v>NULL</v>
          </cell>
          <cell r="T839" t="str">
            <v>NULL</v>
          </cell>
          <cell r="U839" t="str">
            <v>NULL</v>
          </cell>
          <cell r="V839" t="str">
            <v>NULL</v>
          </cell>
          <cell r="W839" t="str">
            <v>NULL</v>
          </cell>
          <cell r="X839" t="str">
            <v>Met</v>
          </cell>
          <cell r="Y839" t="str">
            <v>NULL</v>
          </cell>
          <cell r="Z839" t="str">
            <v>NULL</v>
          </cell>
          <cell r="AB839">
            <v>152</v>
          </cell>
          <cell r="AD839">
            <v>1</v>
          </cell>
          <cell r="AE839" t="str">
            <v>NULL</v>
          </cell>
          <cell r="AF839">
            <v>1</v>
          </cell>
          <cell r="AG839">
            <v>1</v>
          </cell>
          <cell r="AH839" t="str">
            <v>NULL</v>
          </cell>
          <cell r="AI839">
            <v>1</v>
          </cell>
          <cell r="AJ839" t="str">
            <v>NULL</v>
          </cell>
          <cell r="AK839">
            <v>1</v>
          </cell>
          <cell r="AL839">
            <v>9</v>
          </cell>
        </row>
        <row r="840">
          <cell r="A840">
            <v>130894</v>
          </cell>
          <cell r="B840">
            <v>9372631</v>
          </cell>
          <cell r="C840" t="str">
            <v>Milby Primary School</v>
          </cell>
          <cell r="D840" t="str">
            <v>West Midlands</v>
          </cell>
          <cell r="E840" t="str">
            <v>West Midlands</v>
          </cell>
          <cell r="F840" t="str">
            <v>Warwickshire</v>
          </cell>
          <cell r="G840" t="str">
            <v>Nuneaton</v>
          </cell>
          <cell r="H840" t="str">
            <v>CV11 6JS</v>
          </cell>
          <cell r="I840" t="str">
            <v>Community School</v>
          </cell>
          <cell r="J840" t="str">
            <v>Primary</v>
          </cell>
          <cell r="K840" t="str">
            <v>Does not have a sixth form</v>
          </cell>
          <cell r="L840">
            <v>10002464</v>
          </cell>
          <cell r="M840">
            <v>42283</v>
          </cell>
          <cell r="N840">
            <v>42284</v>
          </cell>
          <cell r="O840" t="str">
            <v>Requires Improvement S5 Reinspection Visit 1</v>
          </cell>
          <cell r="P840" t="str">
            <v>Schools - S5</v>
          </cell>
          <cell r="Q840" t="str">
            <v>NULL</v>
          </cell>
          <cell r="R840">
            <v>2</v>
          </cell>
          <cell r="S840" t="str">
            <v>NULL</v>
          </cell>
          <cell r="T840">
            <v>2</v>
          </cell>
          <cell r="U840">
            <v>2</v>
          </cell>
          <cell r="V840">
            <v>2</v>
          </cell>
          <cell r="W840">
            <v>2</v>
          </cell>
          <cell r="X840" t="str">
            <v>Yes</v>
          </cell>
          <cell r="Y840">
            <v>2</v>
          </cell>
          <cell r="Z840" t="str">
            <v>NULL</v>
          </cell>
          <cell r="AB840">
            <v>416</v>
          </cell>
          <cell r="AD840">
            <v>3</v>
          </cell>
          <cell r="AE840" t="str">
            <v>NULL</v>
          </cell>
          <cell r="AF840">
            <v>3</v>
          </cell>
          <cell r="AG840">
            <v>3</v>
          </cell>
          <cell r="AH840" t="str">
            <v>NULL</v>
          </cell>
          <cell r="AI840">
            <v>2</v>
          </cell>
          <cell r="AJ840" t="str">
            <v>NULL</v>
          </cell>
          <cell r="AK840" t="str">
            <v>NULL</v>
          </cell>
          <cell r="AL840" t="str">
            <v>NULL</v>
          </cell>
        </row>
        <row r="841">
          <cell r="A841">
            <v>130949</v>
          </cell>
          <cell r="B841">
            <v>8672254</v>
          </cell>
          <cell r="C841" t="str">
            <v>Harmans Water Primary School</v>
          </cell>
          <cell r="D841" t="str">
            <v>South East</v>
          </cell>
          <cell r="E841" t="str">
            <v>South East</v>
          </cell>
          <cell r="F841" t="str">
            <v>Bracknell Forest</v>
          </cell>
          <cell r="G841" t="str">
            <v>Bracknell</v>
          </cell>
          <cell r="H841" t="str">
            <v>RG12 9NE</v>
          </cell>
          <cell r="I841" t="str">
            <v>Community School</v>
          </cell>
          <cell r="J841" t="str">
            <v>Primary</v>
          </cell>
          <cell r="K841" t="str">
            <v>Does not have a sixth form</v>
          </cell>
          <cell r="L841">
            <v>10005784</v>
          </cell>
          <cell r="M841">
            <v>42319</v>
          </cell>
          <cell r="N841">
            <v>42320</v>
          </cell>
          <cell r="O841" t="str">
            <v>Requires Improvement S5 Reinspection Visit 1</v>
          </cell>
          <cell r="P841" t="str">
            <v>Schools - S5</v>
          </cell>
          <cell r="Q841" t="str">
            <v>NULL</v>
          </cell>
          <cell r="R841">
            <v>3</v>
          </cell>
          <cell r="S841" t="str">
            <v>NULL</v>
          </cell>
          <cell r="T841">
            <v>3</v>
          </cell>
          <cell r="U841">
            <v>3</v>
          </cell>
          <cell r="V841">
            <v>3</v>
          </cell>
          <cell r="W841">
            <v>3</v>
          </cell>
          <cell r="X841" t="str">
            <v>Yes</v>
          </cell>
          <cell r="Y841">
            <v>3</v>
          </cell>
          <cell r="Z841" t="str">
            <v>NULL</v>
          </cell>
          <cell r="AB841">
            <v>715</v>
          </cell>
          <cell r="AD841">
            <v>3</v>
          </cell>
          <cell r="AE841" t="str">
            <v>NULL</v>
          </cell>
          <cell r="AF841">
            <v>3</v>
          </cell>
          <cell r="AG841">
            <v>3</v>
          </cell>
          <cell r="AH841" t="str">
            <v>NULL</v>
          </cell>
          <cell r="AI841">
            <v>3</v>
          </cell>
          <cell r="AJ841" t="str">
            <v>NULL</v>
          </cell>
          <cell r="AK841" t="str">
            <v>NULL</v>
          </cell>
          <cell r="AL841" t="str">
            <v>NULL</v>
          </cell>
        </row>
        <row r="842">
          <cell r="A842">
            <v>131057</v>
          </cell>
          <cell r="B842">
            <v>3202083</v>
          </cell>
          <cell r="C842" t="str">
            <v>Barn Croft Primary School</v>
          </cell>
          <cell r="D842" t="str">
            <v>London</v>
          </cell>
          <cell r="E842" t="str">
            <v>London</v>
          </cell>
          <cell r="F842" t="str">
            <v>Waltham Forest</v>
          </cell>
          <cell r="G842" t="str">
            <v>Walthamstow</v>
          </cell>
          <cell r="H842" t="str">
            <v>E17 8SB</v>
          </cell>
          <cell r="I842" t="str">
            <v>Community School</v>
          </cell>
          <cell r="J842" t="str">
            <v>Primary</v>
          </cell>
          <cell r="K842" t="str">
            <v>Does not have a sixth form</v>
          </cell>
          <cell r="L842">
            <v>10005769</v>
          </cell>
          <cell r="M842">
            <v>42292</v>
          </cell>
          <cell r="N842">
            <v>42293</v>
          </cell>
          <cell r="O842" t="str">
            <v>Requires Improvement S5 Reinspection Visit 1</v>
          </cell>
          <cell r="P842" t="str">
            <v>Schools - S5</v>
          </cell>
          <cell r="Q842" t="str">
            <v>NULL</v>
          </cell>
          <cell r="R842">
            <v>3</v>
          </cell>
          <cell r="S842" t="str">
            <v>NULL</v>
          </cell>
          <cell r="T842">
            <v>3</v>
          </cell>
          <cell r="U842">
            <v>3</v>
          </cell>
          <cell r="V842">
            <v>2</v>
          </cell>
          <cell r="W842">
            <v>2</v>
          </cell>
          <cell r="X842" t="str">
            <v>Yes</v>
          </cell>
          <cell r="Y842">
            <v>3</v>
          </cell>
          <cell r="Z842" t="str">
            <v>NULL</v>
          </cell>
          <cell r="AB842">
            <v>201</v>
          </cell>
          <cell r="AD842">
            <v>3</v>
          </cell>
          <cell r="AE842" t="str">
            <v>NULL</v>
          </cell>
          <cell r="AF842">
            <v>3</v>
          </cell>
          <cell r="AG842">
            <v>3</v>
          </cell>
          <cell r="AH842" t="str">
            <v>NULL</v>
          </cell>
          <cell r="AI842">
            <v>3</v>
          </cell>
          <cell r="AJ842" t="str">
            <v>NULL</v>
          </cell>
          <cell r="AK842" t="str">
            <v>NULL</v>
          </cell>
          <cell r="AL842" t="str">
            <v>NULL</v>
          </cell>
        </row>
        <row r="843">
          <cell r="A843">
            <v>131134</v>
          </cell>
          <cell r="B843">
            <v>3581103</v>
          </cell>
          <cell r="C843" t="str">
            <v>Trafford Medical Education Service</v>
          </cell>
          <cell r="D843" t="str">
            <v>North West</v>
          </cell>
          <cell r="E843" t="str">
            <v>North West</v>
          </cell>
          <cell r="F843" t="str">
            <v>Trafford</v>
          </cell>
          <cell r="G843" t="str">
            <v>Stretford and Urmston</v>
          </cell>
          <cell r="H843" t="str">
            <v>M41 5GW</v>
          </cell>
          <cell r="I843" t="str">
            <v>Pupil Referral Unit</v>
          </cell>
          <cell r="J843" t="str">
            <v>Not Applicable</v>
          </cell>
          <cell r="K843" t="str">
            <v>Not applicable</v>
          </cell>
          <cell r="L843">
            <v>10001404</v>
          </cell>
          <cell r="M843">
            <v>42311</v>
          </cell>
          <cell r="N843">
            <v>42311</v>
          </cell>
          <cell r="O843" t="str">
            <v>Maintained Academy and School Short inspection</v>
          </cell>
          <cell r="P843" t="str">
            <v>Schools - Short inspection</v>
          </cell>
          <cell r="Q843" t="str">
            <v>NULL</v>
          </cell>
          <cell r="R843" t="str">
            <v>NULL</v>
          </cell>
          <cell r="S843" t="str">
            <v>NULL</v>
          </cell>
          <cell r="T843" t="str">
            <v>NULL</v>
          </cell>
          <cell r="U843" t="str">
            <v>NULL</v>
          </cell>
          <cell r="V843" t="str">
            <v>NULL</v>
          </cell>
          <cell r="W843" t="str">
            <v>NULL</v>
          </cell>
          <cell r="X843" t="str">
            <v>Yes</v>
          </cell>
          <cell r="Y843" t="str">
            <v>NULL</v>
          </cell>
          <cell r="Z843" t="str">
            <v>NULL</v>
          </cell>
          <cell r="AB843">
            <v>28</v>
          </cell>
          <cell r="AD843">
            <v>2</v>
          </cell>
          <cell r="AE843" t="str">
            <v>NULL</v>
          </cell>
          <cell r="AF843">
            <v>2</v>
          </cell>
          <cell r="AG843">
            <v>2</v>
          </cell>
          <cell r="AH843" t="str">
            <v>NULL</v>
          </cell>
          <cell r="AI843">
            <v>2</v>
          </cell>
          <cell r="AJ843" t="str">
            <v>NULL</v>
          </cell>
          <cell r="AK843" t="str">
            <v>NULL</v>
          </cell>
          <cell r="AL843" t="str">
            <v>NULL</v>
          </cell>
        </row>
        <row r="844">
          <cell r="A844">
            <v>131193</v>
          </cell>
          <cell r="B844">
            <v>3111104</v>
          </cell>
          <cell r="C844" t="str">
            <v>Manor Green College</v>
          </cell>
          <cell r="D844" t="str">
            <v>London</v>
          </cell>
          <cell r="E844" t="str">
            <v>London</v>
          </cell>
          <cell r="F844" t="str">
            <v>Havering</v>
          </cell>
          <cell r="G844" t="str">
            <v>Romford</v>
          </cell>
          <cell r="H844" t="str">
            <v>RM1 2PS</v>
          </cell>
          <cell r="I844" t="str">
            <v>Pupil Referral Unit</v>
          </cell>
          <cell r="J844" t="str">
            <v>Not Applicable</v>
          </cell>
          <cell r="K844" t="str">
            <v>Not applicable</v>
          </cell>
          <cell r="L844">
            <v>10005411</v>
          </cell>
          <cell r="M844">
            <v>42326</v>
          </cell>
          <cell r="N844">
            <v>42327</v>
          </cell>
          <cell r="O844" t="str">
            <v>Schools into Special Measures Visit 2</v>
          </cell>
          <cell r="P844" t="str">
            <v>Schools - S8</v>
          </cell>
          <cell r="Q844" t="str">
            <v>NULL</v>
          </cell>
          <cell r="R844" t="str">
            <v>NULL</v>
          </cell>
          <cell r="S844" t="str">
            <v>NULL</v>
          </cell>
          <cell r="T844" t="str">
            <v>NULL</v>
          </cell>
          <cell r="U844" t="str">
            <v>NULL</v>
          </cell>
          <cell r="V844" t="str">
            <v>NULL</v>
          </cell>
          <cell r="W844" t="str">
            <v>NULL</v>
          </cell>
          <cell r="X844" t="str">
            <v>NULL</v>
          </cell>
          <cell r="Y844" t="str">
            <v>NULL</v>
          </cell>
          <cell r="Z844" t="str">
            <v>NULL</v>
          </cell>
          <cell r="AB844">
            <v>50</v>
          </cell>
          <cell r="AD844">
            <v>4</v>
          </cell>
          <cell r="AE844" t="str">
            <v>NULL</v>
          </cell>
          <cell r="AF844">
            <v>4</v>
          </cell>
          <cell r="AG844">
            <v>4</v>
          </cell>
          <cell r="AH844" t="str">
            <v>NULL</v>
          </cell>
          <cell r="AI844">
            <v>4</v>
          </cell>
          <cell r="AJ844" t="str">
            <v>NULL</v>
          </cell>
          <cell r="AK844">
            <v>9</v>
          </cell>
          <cell r="AL844">
            <v>9</v>
          </cell>
        </row>
        <row r="845">
          <cell r="A845">
            <v>131201</v>
          </cell>
          <cell r="B845">
            <v>3131100</v>
          </cell>
          <cell r="C845" t="str">
            <v>The Woodbridge Park Education Service</v>
          </cell>
          <cell r="D845" t="str">
            <v>London</v>
          </cell>
          <cell r="E845" t="str">
            <v>London</v>
          </cell>
          <cell r="F845" t="str">
            <v>Hounslow</v>
          </cell>
          <cell r="G845" t="str">
            <v>Brentford and Isleworth</v>
          </cell>
          <cell r="H845" t="str">
            <v>TW7 5ED</v>
          </cell>
          <cell r="I845" t="str">
            <v>Pupil Referral Unit</v>
          </cell>
          <cell r="J845" t="str">
            <v>Not Applicable</v>
          </cell>
          <cell r="K845" t="str">
            <v>Not applicable</v>
          </cell>
          <cell r="L845">
            <v>10001406</v>
          </cell>
          <cell r="M845">
            <v>42271</v>
          </cell>
          <cell r="N845">
            <v>42271</v>
          </cell>
          <cell r="O845" t="str">
            <v>Maintained Academy and School Short inspection</v>
          </cell>
          <cell r="P845" t="str">
            <v>Schools - Short inspection</v>
          </cell>
          <cell r="Q845" t="str">
            <v>NULL</v>
          </cell>
          <cell r="R845" t="str">
            <v>NULL</v>
          </cell>
          <cell r="S845" t="str">
            <v>NULL</v>
          </cell>
          <cell r="T845" t="str">
            <v>NULL</v>
          </cell>
          <cell r="U845" t="str">
            <v>NULL</v>
          </cell>
          <cell r="V845" t="str">
            <v>NULL</v>
          </cell>
          <cell r="W845" t="str">
            <v>NULL</v>
          </cell>
          <cell r="X845" t="str">
            <v>Yes</v>
          </cell>
          <cell r="Y845" t="str">
            <v>NULL</v>
          </cell>
          <cell r="Z845" t="str">
            <v>NULL</v>
          </cell>
          <cell r="AB845">
            <v>93</v>
          </cell>
          <cell r="AD845">
            <v>2</v>
          </cell>
          <cell r="AE845" t="str">
            <v>NULL</v>
          </cell>
          <cell r="AF845">
            <v>2</v>
          </cell>
          <cell r="AG845">
            <v>2</v>
          </cell>
          <cell r="AH845" t="str">
            <v>NULL</v>
          </cell>
          <cell r="AI845">
            <v>2</v>
          </cell>
          <cell r="AJ845" t="str">
            <v>NULL</v>
          </cell>
          <cell r="AK845" t="str">
            <v>NULL</v>
          </cell>
          <cell r="AL845" t="str">
            <v>NULL</v>
          </cell>
        </row>
        <row r="846">
          <cell r="A846">
            <v>131233</v>
          </cell>
          <cell r="B846">
            <v>8402943</v>
          </cell>
          <cell r="C846" t="str">
            <v>Newker Primary School</v>
          </cell>
          <cell r="D846" t="str">
            <v>North East</v>
          </cell>
          <cell r="E846" t="str">
            <v>North East, Yorkshire &amp; Humber</v>
          </cell>
          <cell r="F846" t="str">
            <v>Durham</v>
          </cell>
          <cell r="G846" t="str">
            <v>North Durham</v>
          </cell>
          <cell r="H846" t="str">
            <v>DH2 3AA</v>
          </cell>
          <cell r="I846" t="str">
            <v>Community School</v>
          </cell>
          <cell r="J846" t="str">
            <v>Primary</v>
          </cell>
          <cell r="K846" t="str">
            <v>Does not have a sixth form</v>
          </cell>
          <cell r="L846">
            <v>10002821</v>
          </cell>
          <cell r="M846">
            <v>42346</v>
          </cell>
          <cell r="N846">
            <v>42346</v>
          </cell>
          <cell r="O846" t="str">
            <v>Maintained Academy and School Short inspection</v>
          </cell>
          <cell r="P846" t="str">
            <v>Schools - Short inspection</v>
          </cell>
          <cell r="Q846" t="str">
            <v>NULL</v>
          </cell>
          <cell r="R846" t="str">
            <v>NULL</v>
          </cell>
          <cell r="S846" t="str">
            <v>NULL</v>
          </cell>
          <cell r="T846" t="str">
            <v>NULL</v>
          </cell>
          <cell r="U846" t="str">
            <v>NULL</v>
          </cell>
          <cell r="V846" t="str">
            <v>NULL</v>
          </cell>
          <cell r="W846" t="str">
            <v>NULL</v>
          </cell>
          <cell r="X846" t="str">
            <v>Yes</v>
          </cell>
          <cell r="Y846" t="str">
            <v>NULL</v>
          </cell>
          <cell r="Z846" t="str">
            <v>NULL</v>
          </cell>
          <cell r="AB846">
            <v>486</v>
          </cell>
          <cell r="AD846">
            <v>2</v>
          </cell>
          <cell r="AE846" t="str">
            <v>NULL</v>
          </cell>
          <cell r="AF846">
            <v>1</v>
          </cell>
          <cell r="AG846">
            <v>2</v>
          </cell>
          <cell r="AH846" t="str">
            <v>NULL</v>
          </cell>
          <cell r="AI846">
            <v>2</v>
          </cell>
          <cell r="AJ846" t="str">
            <v>NULL</v>
          </cell>
          <cell r="AK846">
            <v>2</v>
          </cell>
          <cell r="AL846">
            <v>9</v>
          </cell>
        </row>
        <row r="847">
          <cell r="A847">
            <v>131239</v>
          </cell>
          <cell r="B847">
            <v>3312154</v>
          </cell>
          <cell r="C847" t="str">
            <v>Mount Nod Primary School</v>
          </cell>
          <cell r="D847" t="str">
            <v>West Midlands</v>
          </cell>
          <cell r="E847" t="str">
            <v>West Midlands</v>
          </cell>
          <cell r="F847" t="str">
            <v>Coventry</v>
          </cell>
          <cell r="G847" t="str">
            <v>Coventry North West</v>
          </cell>
          <cell r="H847" t="str">
            <v>CV5 7BG</v>
          </cell>
          <cell r="I847" t="str">
            <v>Community School</v>
          </cell>
          <cell r="J847" t="str">
            <v>Primary</v>
          </cell>
          <cell r="K847" t="str">
            <v>Does not have a sixth form</v>
          </cell>
          <cell r="L847">
            <v>10001123</v>
          </cell>
          <cell r="M847">
            <v>42277</v>
          </cell>
          <cell r="N847">
            <v>42277</v>
          </cell>
          <cell r="O847" t="str">
            <v>Maintained Academy and School Short inspection</v>
          </cell>
          <cell r="P847" t="str">
            <v>Schools - Short inspection</v>
          </cell>
          <cell r="Q847" t="str">
            <v>NULL</v>
          </cell>
          <cell r="R847" t="str">
            <v>NULL</v>
          </cell>
          <cell r="S847" t="str">
            <v>NULL</v>
          </cell>
          <cell r="T847" t="str">
            <v>NULL</v>
          </cell>
          <cell r="U847" t="str">
            <v>NULL</v>
          </cell>
          <cell r="V847" t="str">
            <v>NULL</v>
          </cell>
          <cell r="W847" t="str">
            <v>NULL</v>
          </cell>
          <cell r="X847" t="str">
            <v>Yes</v>
          </cell>
          <cell r="Y847" t="str">
            <v>NULL</v>
          </cell>
          <cell r="Z847" t="str">
            <v>NULL</v>
          </cell>
          <cell r="AB847">
            <v>349</v>
          </cell>
          <cell r="AD847">
            <v>2</v>
          </cell>
          <cell r="AE847" t="str">
            <v>NULL</v>
          </cell>
          <cell r="AF847">
            <v>2</v>
          </cell>
          <cell r="AG847">
            <v>2</v>
          </cell>
          <cell r="AH847" t="str">
            <v>NULL</v>
          </cell>
          <cell r="AI847">
            <v>2</v>
          </cell>
          <cell r="AJ847" t="str">
            <v>NULL</v>
          </cell>
          <cell r="AK847">
            <v>2</v>
          </cell>
          <cell r="AL847">
            <v>9</v>
          </cell>
        </row>
        <row r="848">
          <cell r="A848">
            <v>131402</v>
          </cell>
          <cell r="B848">
            <v>8312000</v>
          </cell>
          <cell r="C848" t="str">
            <v>Reigate Park Primary School</v>
          </cell>
          <cell r="D848" t="str">
            <v>East Midlands</v>
          </cell>
          <cell r="E848" t="str">
            <v>East Midlands</v>
          </cell>
          <cell r="F848" t="str">
            <v>Derby</v>
          </cell>
          <cell r="G848" t="str">
            <v>Derby North</v>
          </cell>
          <cell r="H848" t="str">
            <v>DE22 4EQ</v>
          </cell>
          <cell r="I848" t="str">
            <v>Community School</v>
          </cell>
          <cell r="J848" t="str">
            <v>Primary</v>
          </cell>
          <cell r="K848" t="str">
            <v>Does not have a sixth form</v>
          </cell>
          <cell r="L848">
            <v>10001865</v>
          </cell>
          <cell r="M848">
            <v>42348</v>
          </cell>
          <cell r="N848">
            <v>42349</v>
          </cell>
          <cell r="O848" t="str">
            <v>Requires Improvement S5 Reinspection Visit 1</v>
          </cell>
          <cell r="P848" t="str">
            <v>Schools - S5</v>
          </cell>
          <cell r="Q848" t="str">
            <v>NULL</v>
          </cell>
          <cell r="R848">
            <v>3</v>
          </cell>
          <cell r="S848" t="str">
            <v>NULL</v>
          </cell>
          <cell r="T848">
            <v>3</v>
          </cell>
          <cell r="U848">
            <v>3</v>
          </cell>
          <cell r="V848">
            <v>3</v>
          </cell>
          <cell r="W848">
            <v>3</v>
          </cell>
          <cell r="X848" t="str">
            <v>Yes</v>
          </cell>
          <cell r="Y848">
            <v>2</v>
          </cell>
          <cell r="Z848" t="str">
            <v>NULL</v>
          </cell>
          <cell r="AB848">
            <v>363</v>
          </cell>
          <cell r="AD848">
            <v>3</v>
          </cell>
          <cell r="AE848" t="str">
            <v>NULL</v>
          </cell>
          <cell r="AF848">
            <v>3</v>
          </cell>
          <cell r="AG848">
            <v>3</v>
          </cell>
          <cell r="AH848" t="str">
            <v>NULL</v>
          </cell>
          <cell r="AI848">
            <v>3</v>
          </cell>
          <cell r="AJ848" t="str">
            <v>NULL</v>
          </cell>
          <cell r="AK848" t="str">
            <v>NULL</v>
          </cell>
          <cell r="AL848" t="str">
            <v>NULL</v>
          </cell>
        </row>
        <row r="849">
          <cell r="A849">
            <v>131418</v>
          </cell>
          <cell r="B849">
            <v>3043602</v>
          </cell>
          <cell r="C849" t="str">
            <v>St Mary's RC Primary School</v>
          </cell>
          <cell r="D849" t="str">
            <v>London</v>
          </cell>
          <cell r="E849" t="str">
            <v>London</v>
          </cell>
          <cell r="F849" t="str">
            <v>Brent</v>
          </cell>
          <cell r="G849" t="str">
            <v>Hampstead and Kilburn</v>
          </cell>
          <cell r="H849" t="str">
            <v>NW6 5ST</v>
          </cell>
          <cell r="I849" t="str">
            <v>Voluntary Aided School</v>
          </cell>
          <cell r="J849" t="str">
            <v>Primary</v>
          </cell>
          <cell r="K849" t="str">
            <v>Does not have a sixth form</v>
          </cell>
          <cell r="L849">
            <v>10008027</v>
          </cell>
          <cell r="M849">
            <v>42318</v>
          </cell>
          <cell r="N849">
            <v>42319</v>
          </cell>
          <cell r="O849" t="str">
            <v>Schools into Special Measures Visit 4</v>
          </cell>
          <cell r="P849" t="str">
            <v>Schools - S8</v>
          </cell>
          <cell r="Q849" t="str">
            <v>NULL</v>
          </cell>
          <cell r="R849" t="str">
            <v>NULL</v>
          </cell>
          <cell r="S849" t="str">
            <v>NULL</v>
          </cell>
          <cell r="T849" t="str">
            <v>NULL</v>
          </cell>
          <cell r="U849" t="str">
            <v>NULL</v>
          </cell>
          <cell r="V849" t="str">
            <v>NULL</v>
          </cell>
          <cell r="W849" t="str">
            <v>NULL</v>
          </cell>
          <cell r="X849" t="str">
            <v>NULL</v>
          </cell>
          <cell r="Y849" t="str">
            <v>NULL</v>
          </cell>
          <cell r="Z849" t="str">
            <v>NULL</v>
          </cell>
          <cell r="AB849">
            <v>396</v>
          </cell>
          <cell r="AD849">
            <v>4</v>
          </cell>
          <cell r="AE849" t="str">
            <v>NULL</v>
          </cell>
          <cell r="AF849">
            <v>3</v>
          </cell>
          <cell r="AG849">
            <v>3</v>
          </cell>
          <cell r="AH849" t="str">
            <v>NULL</v>
          </cell>
          <cell r="AI849">
            <v>4</v>
          </cell>
          <cell r="AJ849" t="str">
            <v>NULL</v>
          </cell>
          <cell r="AK849" t="str">
            <v>NULL</v>
          </cell>
          <cell r="AL849" t="str">
            <v>NULL</v>
          </cell>
        </row>
        <row r="850">
          <cell r="A850">
            <v>131478</v>
          </cell>
          <cell r="B850">
            <v>3092080</v>
          </cell>
          <cell r="C850" t="str">
            <v>Earlham Primary School</v>
          </cell>
          <cell r="D850" t="str">
            <v>London</v>
          </cell>
          <cell r="E850" t="str">
            <v>London</v>
          </cell>
          <cell r="F850" t="str">
            <v>Haringey</v>
          </cell>
          <cell r="G850" t="str">
            <v>Hornsey and Wood Green</v>
          </cell>
          <cell r="H850" t="str">
            <v>N22 5HJ</v>
          </cell>
          <cell r="I850" t="str">
            <v>Community School</v>
          </cell>
          <cell r="J850" t="str">
            <v>Primary</v>
          </cell>
          <cell r="K850" t="str">
            <v>Does not have a sixth form</v>
          </cell>
          <cell r="L850">
            <v>10005983</v>
          </cell>
          <cell r="M850">
            <v>42282</v>
          </cell>
          <cell r="N850">
            <v>42282</v>
          </cell>
          <cell r="O850" t="str">
            <v>Requires Improvement monitoring Visit 1</v>
          </cell>
          <cell r="P850" t="str">
            <v>Schools - S8</v>
          </cell>
          <cell r="Q850" t="str">
            <v>NULL</v>
          </cell>
          <cell r="R850" t="str">
            <v>NULL</v>
          </cell>
          <cell r="S850" t="str">
            <v>NULL</v>
          </cell>
          <cell r="T850" t="str">
            <v>NULL</v>
          </cell>
          <cell r="U850" t="str">
            <v>NULL</v>
          </cell>
          <cell r="V850" t="str">
            <v>NULL</v>
          </cell>
          <cell r="W850" t="str">
            <v>NULL</v>
          </cell>
          <cell r="X850" t="str">
            <v>NULL</v>
          </cell>
          <cell r="Y850" t="str">
            <v>NULL</v>
          </cell>
          <cell r="Z850" t="str">
            <v>NULL</v>
          </cell>
          <cell r="AB850">
            <v>434</v>
          </cell>
          <cell r="AD850">
            <v>3</v>
          </cell>
          <cell r="AE850" t="str">
            <v>NULL</v>
          </cell>
          <cell r="AF850">
            <v>3</v>
          </cell>
          <cell r="AG850">
            <v>3</v>
          </cell>
          <cell r="AH850" t="str">
            <v>NULL</v>
          </cell>
          <cell r="AI850">
            <v>3</v>
          </cell>
          <cell r="AJ850" t="str">
            <v>NULL</v>
          </cell>
          <cell r="AK850">
            <v>2</v>
          </cell>
          <cell r="AL850">
            <v>9</v>
          </cell>
        </row>
        <row r="851">
          <cell r="A851">
            <v>131522</v>
          </cell>
          <cell r="B851">
            <v>8012023</v>
          </cell>
          <cell r="C851" t="str">
            <v>Hillcrest Primary School</v>
          </cell>
          <cell r="D851" t="str">
            <v>South West</v>
          </cell>
          <cell r="E851" t="str">
            <v>South West</v>
          </cell>
          <cell r="F851" t="str">
            <v>Bristol</v>
          </cell>
          <cell r="G851" t="str">
            <v>Bristol South</v>
          </cell>
          <cell r="H851" t="str">
            <v>BS4 3DE</v>
          </cell>
          <cell r="I851" t="str">
            <v>Community School</v>
          </cell>
          <cell r="J851" t="str">
            <v>Primary</v>
          </cell>
          <cell r="K851" t="str">
            <v>Does not have a sixth form</v>
          </cell>
          <cell r="L851">
            <v>10005811</v>
          </cell>
          <cell r="M851">
            <v>42261</v>
          </cell>
          <cell r="N851">
            <v>42261</v>
          </cell>
          <cell r="O851" t="str">
            <v>Requires Improvement monitoring Visit 1</v>
          </cell>
          <cell r="P851" t="str">
            <v>Schools - S8</v>
          </cell>
          <cell r="Q851" t="str">
            <v>NULL</v>
          </cell>
          <cell r="R851" t="str">
            <v>NULL</v>
          </cell>
          <cell r="S851" t="str">
            <v>NULL</v>
          </cell>
          <cell r="T851" t="str">
            <v>NULL</v>
          </cell>
          <cell r="U851" t="str">
            <v>NULL</v>
          </cell>
          <cell r="V851" t="str">
            <v>NULL</v>
          </cell>
          <cell r="W851" t="str">
            <v>NULL</v>
          </cell>
          <cell r="X851" t="str">
            <v>NULL</v>
          </cell>
          <cell r="Y851" t="str">
            <v>NULL</v>
          </cell>
          <cell r="Z851" t="str">
            <v>NULL</v>
          </cell>
          <cell r="AB851">
            <v>403</v>
          </cell>
          <cell r="AD851">
            <v>3</v>
          </cell>
          <cell r="AE851" t="str">
            <v>NULL</v>
          </cell>
          <cell r="AF851">
            <v>3</v>
          </cell>
          <cell r="AG851">
            <v>3</v>
          </cell>
          <cell r="AH851" t="str">
            <v>NULL</v>
          </cell>
          <cell r="AI851">
            <v>3</v>
          </cell>
          <cell r="AJ851" t="str">
            <v>NULL</v>
          </cell>
          <cell r="AK851">
            <v>3</v>
          </cell>
          <cell r="AL851">
            <v>9</v>
          </cell>
        </row>
        <row r="852">
          <cell r="A852">
            <v>131526</v>
          </cell>
          <cell r="B852">
            <v>3847056</v>
          </cell>
          <cell r="C852" t="str">
            <v>High Well School</v>
          </cell>
          <cell r="D852" t="str">
            <v>Yorkshire and the Humber</v>
          </cell>
          <cell r="E852" t="str">
            <v>North East, Yorkshire &amp; Humber</v>
          </cell>
          <cell r="F852" t="str">
            <v>Wakefield</v>
          </cell>
          <cell r="G852" t="str">
            <v>Normanton, Pontefract and Castleford</v>
          </cell>
          <cell r="H852" t="str">
            <v>WF8 2DD</v>
          </cell>
          <cell r="I852" t="str">
            <v>Community Special School</v>
          </cell>
          <cell r="J852" t="str">
            <v>Not Applicable</v>
          </cell>
          <cell r="K852" t="str">
            <v>Not applicable</v>
          </cell>
          <cell r="L852">
            <v>10006720</v>
          </cell>
          <cell r="M852">
            <v>42321</v>
          </cell>
          <cell r="N852">
            <v>42321</v>
          </cell>
          <cell r="O852" t="str">
            <v>Requires Improvement monitoring Visit 1</v>
          </cell>
          <cell r="P852" t="str">
            <v>Schools - S8</v>
          </cell>
          <cell r="Q852" t="str">
            <v>NULL</v>
          </cell>
          <cell r="R852" t="str">
            <v>NULL</v>
          </cell>
          <cell r="S852" t="str">
            <v>NULL</v>
          </cell>
          <cell r="T852" t="str">
            <v>NULL</v>
          </cell>
          <cell r="U852" t="str">
            <v>NULL</v>
          </cell>
          <cell r="V852" t="str">
            <v>NULL</v>
          </cell>
          <cell r="W852" t="str">
            <v>NULL</v>
          </cell>
          <cell r="X852" t="str">
            <v>NULL</v>
          </cell>
          <cell r="Y852" t="str">
            <v>NULL</v>
          </cell>
          <cell r="Z852" t="str">
            <v>NULL</v>
          </cell>
          <cell r="AB852">
            <v>45</v>
          </cell>
          <cell r="AD852">
            <v>3</v>
          </cell>
          <cell r="AE852" t="str">
            <v>NULL</v>
          </cell>
          <cell r="AF852">
            <v>3</v>
          </cell>
          <cell r="AG852">
            <v>3</v>
          </cell>
          <cell r="AH852" t="str">
            <v>NULL</v>
          </cell>
          <cell r="AI852">
            <v>3</v>
          </cell>
          <cell r="AJ852" t="str">
            <v>NULL</v>
          </cell>
          <cell r="AK852">
            <v>9</v>
          </cell>
          <cell r="AL852">
            <v>9</v>
          </cell>
        </row>
        <row r="853">
          <cell r="A853">
            <v>131633</v>
          </cell>
          <cell r="B853">
            <v>8301106</v>
          </cell>
          <cell r="C853" t="str">
            <v>South Derbyshire Support Centre</v>
          </cell>
          <cell r="D853" t="str">
            <v>East Midlands</v>
          </cell>
          <cell r="E853" t="str">
            <v>East Midlands</v>
          </cell>
          <cell r="F853" t="str">
            <v>Derbyshire</v>
          </cell>
          <cell r="G853" t="str">
            <v>South Derbyshire</v>
          </cell>
          <cell r="H853" t="str">
            <v>DE11 0TW</v>
          </cell>
          <cell r="I853" t="str">
            <v>Pupil Referral Unit</v>
          </cell>
          <cell r="J853" t="str">
            <v>Not Applicable</v>
          </cell>
          <cell r="K853" t="str">
            <v>Not applicable</v>
          </cell>
          <cell r="L853">
            <v>10001391</v>
          </cell>
          <cell r="M853">
            <v>42332</v>
          </cell>
          <cell r="N853">
            <v>42332</v>
          </cell>
          <cell r="O853" t="str">
            <v>Maintained Academy and School Short inspection</v>
          </cell>
          <cell r="P853" t="str">
            <v>Schools - Short inspection</v>
          </cell>
          <cell r="Q853" t="str">
            <v>NULL</v>
          </cell>
          <cell r="R853" t="str">
            <v>NULL</v>
          </cell>
          <cell r="S853" t="str">
            <v>NULL</v>
          </cell>
          <cell r="T853" t="str">
            <v>NULL</v>
          </cell>
          <cell r="U853" t="str">
            <v>NULL</v>
          </cell>
          <cell r="V853" t="str">
            <v>NULL</v>
          </cell>
          <cell r="W853" t="str">
            <v>NULL</v>
          </cell>
          <cell r="X853" t="str">
            <v>Yes</v>
          </cell>
          <cell r="Y853" t="str">
            <v>NULL</v>
          </cell>
          <cell r="Z853" t="str">
            <v>NULL</v>
          </cell>
          <cell r="AB853">
            <v>21</v>
          </cell>
          <cell r="AD853">
            <v>2</v>
          </cell>
          <cell r="AE853" t="str">
            <v>NULL</v>
          </cell>
          <cell r="AF853">
            <v>2</v>
          </cell>
          <cell r="AG853">
            <v>2</v>
          </cell>
          <cell r="AH853" t="str">
            <v>NULL</v>
          </cell>
          <cell r="AI853">
            <v>2</v>
          </cell>
          <cell r="AJ853" t="str">
            <v>NULL</v>
          </cell>
          <cell r="AK853" t="str">
            <v>NULL</v>
          </cell>
          <cell r="AL853" t="str">
            <v>NULL</v>
          </cell>
        </row>
        <row r="854">
          <cell r="A854">
            <v>131644</v>
          </cell>
          <cell r="B854">
            <v>8073396</v>
          </cell>
          <cell r="C854" t="str">
            <v>Chaloner Primary School</v>
          </cell>
          <cell r="D854" t="str">
            <v>North East</v>
          </cell>
          <cell r="E854" t="str">
            <v>North East, Yorkshire &amp; Humber</v>
          </cell>
          <cell r="F854" t="str">
            <v>Redcar and Cleveland</v>
          </cell>
          <cell r="G854" t="str">
            <v>Middlesbrough South and East Cleveland</v>
          </cell>
          <cell r="H854" t="str">
            <v>TS14 6JA</v>
          </cell>
          <cell r="I854" t="str">
            <v>Foundation School</v>
          </cell>
          <cell r="J854" t="str">
            <v>Primary</v>
          </cell>
          <cell r="K854" t="str">
            <v>Does not have a sixth form</v>
          </cell>
          <cell r="L854">
            <v>10003484</v>
          </cell>
          <cell r="M854">
            <v>42269</v>
          </cell>
          <cell r="N854">
            <v>42269</v>
          </cell>
          <cell r="O854" t="str">
            <v>Maintained Academy and School Short inspection</v>
          </cell>
          <cell r="P854" t="str">
            <v>Schools - Short inspection</v>
          </cell>
          <cell r="Q854" t="str">
            <v>NULL</v>
          </cell>
          <cell r="R854" t="str">
            <v>NULL</v>
          </cell>
          <cell r="S854" t="str">
            <v>NULL</v>
          </cell>
          <cell r="T854" t="str">
            <v>NULL</v>
          </cell>
          <cell r="U854" t="str">
            <v>NULL</v>
          </cell>
          <cell r="V854" t="str">
            <v>NULL</v>
          </cell>
          <cell r="W854" t="str">
            <v>NULL</v>
          </cell>
          <cell r="X854" t="str">
            <v>Yes</v>
          </cell>
          <cell r="Y854" t="str">
            <v>NULL</v>
          </cell>
          <cell r="Z854" t="str">
            <v>NULL</v>
          </cell>
          <cell r="AB854">
            <v>237</v>
          </cell>
          <cell r="AD854">
            <v>2</v>
          </cell>
          <cell r="AE854" t="str">
            <v>NULL</v>
          </cell>
          <cell r="AF854">
            <v>2</v>
          </cell>
          <cell r="AG854">
            <v>2</v>
          </cell>
          <cell r="AH854" t="str">
            <v>NULL</v>
          </cell>
          <cell r="AI854">
            <v>2</v>
          </cell>
          <cell r="AJ854" t="str">
            <v>NULL</v>
          </cell>
          <cell r="AK854">
            <v>2</v>
          </cell>
          <cell r="AL854">
            <v>9</v>
          </cell>
        </row>
        <row r="855">
          <cell r="A855">
            <v>131670</v>
          </cell>
          <cell r="B855">
            <v>8262001</v>
          </cell>
          <cell r="C855" t="str">
            <v>Merebrook Infant School</v>
          </cell>
          <cell r="D855" t="str">
            <v>South East</v>
          </cell>
          <cell r="E855" t="str">
            <v>South East</v>
          </cell>
          <cell r="F855" t="str">
            <v>Milton Keynes</v>
          </cell>
          <cell r="G855" t="str">
            <v>Milton Keynes South</v>
          </cell>
          <cell r="H855" t="str">
            <v>MK4 1EZ</v>
          </cell>
          <cell r="I855" t="str">
            <v>Community School</v>
          </cell>
          <cell r="J855" t="str">
            <v>Primary</v>
          </cell>
          <cell r="K855" t="str">
            <v>Does not have a sixth form</v>
          </cell>
          <cell r="L855">
            <v>10007043</v>
          </cell>
          <cell r="M855">
            <v>42341</v>
          </cell>
          <cell r="N855">
            <v>42341</v>
          </cell>
          <cell r="O855" t="str">
            <v>Requires Improvement monitoring Visit 2</v>
          </cell>
          <cell r="P855" t="str">
            <v>Schools - S8</v>
          </cell>
          <cell r="Q855" t="str">
            <v>NULL</v>
          </cell>
          <cell r="R855" t="str">
            <v>NULL</v>
          </cell>
          <cell r="S855" t="str">
            <v>NULL</v>
          </cell>
          <cell r="T855" t="str">
            <v>NULL</v>
          </cell>
          <cell r="U855" t="str">
            <v>NULL</v>
          </cell>
          <cell r="V855" t="str">
            <v>NULL</v>
          </cell>
          <cell r="W855" t="str">
            <v>NULL</v>
          </cell>
          <cell r="X855" t="str">
            <v>NULL</v>
          </cell>
          <cell r="Y855" t="str">
            <v>NULL</v>
          </cell>
          <cell r="Z855" t="str">
            <v>NULL</v>
          </cell>
          <cell r="AB855">
            <v>155</v>
          </cell>
          <cell r="AD855">
            <v>3</v>
          </cell>
          <cell r="AE855" t="str">
            <v>NULL</v>
          </cell>
          <cell r="AF855">
            <v>3</v>
          </cell>
          <cell r="AG855">
            <v>3</v>
          </cell>
          <cell r="AH855" t="str">
            <v>NULL</v>
          </cell>
          <cell r="AI855">
            <v>3</v>
          </cell>
          <cell r="AJ855" t="str">
            <v>NULL</v>
          </cell>
          <cell r="AK855">
            <v>2</v>
          </cell>
          <cell r="AL855">
            <v>9</v>
          </cell>
        </row>
        <row r="856">
          <cell r="A856">
            <v>131692</v>
          </cell>
          <cell r="B856">
            <v>3507009</v>
          </cell>
          <cell r="C856" t="str">
            <v>Lever Park School</v>
          </cell>
          <cell r="D856" t="str">
            <v>North West</v>
          </cell>
          <cell r="E856" t="str">
            <v>North West</v>
          </cell>
          <cell r="F856" t="str">
            <v>Bolton</v>
          </cell>
          <cell r="G856" t="str">
            <v>Bolton West</v>
          </cell>
          <cell r="H856" t="str">
            <v>BL6 6DE</v>
          </cell>
          <cell r="I856" t="str">
            <v>Foundation Special School</v>
          </cell>
          <cell r="J856" t="str">
            <v>Not Applicable</v>
          </cell>
          <cell r="K856" t="str">
            <v>Not applicable</v>
          </cell>
          <cell r="L856">
            <v>10004110</v>
          </cell>
          <cell r="M856">
            <v>42325</v>
          </cell>
          <cell r="N856">
            <v>42326</v>
          </cell>
          <cell r="O856" t="str">
            <v>Schools into Special Measures Visit 3</v>
          </cell>
          <cell r="P856" t="str">
            <v>Schools - S8</v>
          </cell>
          <cell r="Q856" t="str">
            <v>NULL</v>
          </cell>
          <cell r="R856" t="str">
            <v>NULL</v>
          </cell>
          <cell r="S856" t="str">
            <v>NULL</v>
          </cell>
          <cell r="T856" t="str">
            <v>NULL</v>
          </cell>
          <cell r="U856" t="str">
            <v>NULL</v>
          </cell>
          <cell r="V856" t="str">
            <v>NULL</v>
          </cell>
          <cell r="W856" t="str">
            <v>NULL</v>
          </cell>
          <cell r="X856" t="str">
            <v>NULL</v>
          </cell>
          <cell r="Y856" t="str">
            <v>NULL</v>
          </cell>
          <cell r="Z856" t="str">
            <v>NULL</v>
          </cell>
          <cell r="AB856">
            <v>55</v>
          </cell>
          <cell r="AD856">
            <v>4</v>
          </cell>
          <cell r="AE856" t="str">
            <v>NULL</v>
          </cell>
          <cell r="AF856">
            <v>4</v>
          </cell>
          <cell r="AG856">
            <v>3</v>
          </cell>
          <cell r="AH856" t="str">
            <v>NULL</v>
          </cell>
          <cell r="AI856">
            <v>4</v>
          </cell>
          <cell r="AJ856" t="str">
            <v>NULL</v>
          </cell>
          <cell r="AK856">
            <v>9</v>
          </cell>
          <cell r="AL856">
            <v>9</v>
          </cell>
        </row>
        <row r="857">
          <cell r="A857">
            <v>131749</v>
          </cell>
          <cell r="B857">
            <v>3706905</v>
          </cell>
          <cell r="C857" t="str">
            <v>Barnsley Academy</v>
          </cell>
          <cell r="D857" t="str">
            <v>Yorkshire and the Humber</v>
          </cell>
          <cell r="E857" t="str">
            <v>North East, Yorkshire &amp; Humber</v>
          </cell>
          <cell r="F857" t="str">
            <v>Barnsley</v>
          </cell>
          <cell r="G857" t="str">
            <v>Barnsley East</v>
          </cell>
          <cell r="H857" t="str">
            <v>S70 3DL</v>
          </cell>
          <cell r="I857" t="str">
            <v>Academy Sponsor Led</v>
          </cell>
          <cell r="J857" t="str">
            <v>Secondary</v>
          </cell>
          <cell r="K857" t="str">
            <v>Has a sixth form</v>
          </cell>
          <cell r="L857">
            <v>10001626</v>
          </cell>
          <cell r="M857">
            <v>42269</v>
          </cell>
          <cell r="N857">
            <v>42270</v>
          </cell>
          <cell r="O857" t="str">
            <v>Serious Weaknesses S5 Reinspection</v>
          </cell>
          <cell r="P857" t="str">
            <v>Schools - S5</v>
          </cell>
          <cell r="Q857" t="str">
            <v>NULL</v>
          </cell>
          <cell r="R857">
            <v>3</v>
          </cell>
          <cell r="S857" t="str">
            <v>NULL</v>
          </cell>
          <cell r="T857">
            <v>3</v>
          </cell>
          <cell r="U857">
            <v>3</v>
          </cell>
          <cell r="V857">
            <v>3</v>
          </cell>
          <cell r="W857">
            <v>3</v>
          </cell>
          <cell r="X857" t="str">
            <v>Yes</v>
          </cell>
          <cell r="Y857" t="str">
            <v>NULL</v>
          </cell>
          <cell r="Z857">
            <v>3</v>
          </cell>
          <cell r="AB857">
            <v>898</v>
          </cell>
          <cell r="AD857">
            <v>4</v>
          </cell>
          <cell r="AE857" t="str">
            <v>NULL</v>
          </cell>
          <cell r="AF857">
            <v>4</v>
          </cell>
          <cell r="AG857">
            <v>4</v>
          </cell>
          <cell r="AH857" t="str">
            <v>NULL</v>
          </cell>
          <cell r="AI857">
            <v>3</v>
          </cell>
          <cell r="AJ857" t="str">
            <v>NULL</v>
          </cell>
          <cell r="AK857" t="str">
            <v>NULL</v>
          </cell>
          <cell r="AL857" t="str">
            <v>NULL</v>
          </cell>
        </row>
        <row r="858">
          <cell r="A858">
            <v>131782</v>
          </cell>
          <cell r="B858">
            <v>9162179</v>
          </cell>
          <cell r="C858" t="str">
            <v>Meadowside Primary School</v>
          </cell>
          <cell r="D858" t="str">
            <v>South West</v>
          </cell>
          <cell r="E858" t="str">
            <v>South West</v>
          </cell>
          <cell r="F858" t="str">
            <v>Gloucestershire</v>
          </cell>
          <cell r="G858" t="str">
            <v>Gloucester</v>
          </cell>
          <cell r="H858" t="str">
            <v>GL2 4LX</v>
          </cell>
          <cell r="I858" t="str">
            <v>Community School</v>
          </cell>
          <cell r="J858" t="str">
            <v>Primary</v>
          </cell>
          <cell r="K858" t="str">
            <v>Does not have a sixth form</v>
          </cell>
          <cell r="L858">
            <v>10003739</v>
          </cell>
          <cell r="M858">
            <v>42346</v>
          </cell>
          <cell r="N858">
            <v>42346</v>
          </cell>
          <cell r="O858" t="str">
            <v>Maintained Academy and School Short inspection</v>
          </cell>
          <cell r="P858" t="str">
            <v>Schools - Short inspection</v>
          </cell>
          <cell r="Q858" t="str">
            <v>NULL</v>
          </cell>
          <cell r="R858" t="str">
            <v>NULL</v>
          </cell>
          <cell r="S858" t="str">
            <v>NULL</v>
          </cell>
          <cell r="T858" t="str">
            <v>NULL</v>
          </cell>
          <cell r="U858" t="str">
            <v>NULL</v>
          </cell>
          <cell r="V858" t="str">
            <v>NULL</v>
          </cell>
          <cell r="W858" t="str">
            <v>NULL</v>
          </cell>
          <cell r="X858" t="str">
            <v>Yes</v>
          </cell>
          <cell r="Y858" t="str">
            <v>NULL</v>
          </cell>
          <cell r="Z858" t="str">
            <v>NULL</v>
          </cell>
          <cell r="AB858">
            <v>235</v>
          </cell>
          <cell r="AD858">
            <v>2</v>
          </cell>
          <cell r="AE858" t="str">
            <v>NULL</v>
          </cell>
          <cell r="AF858">
            <v>2</v>
          </cell>
          <cell r="AG858">
            <v>2</v>
          </cell>
          <cell r="AH858" t="str">
            <v>NULL</v>
          </cell>
          <cell r="AI858">
            <v>2</v>
          </cell>
          <cell r="AJ858" t="str">
            <v>NULL</v>
          </cell>
          <cell r="AK858">
            <v>1</v>
          </cell>
          <cell r="AL858">
            <v>9</v>
          </cell>
        </row>
        <row r="859">
          <cell r="A859">
            <v>131827</v>
          </cell>
          <cell r="B859">
            <v>8351100</v>
          </cell>
          <cell r="C859" t="str">
            <v>The Forum Centre</v>
          </cell>
          <cell r="D859" t="str">
            <v>South West</v>
          </cell>
          <cell r="E859" t="str">
            <v>South West</v>
          </cell>
          <cell r="F859" t="str">
            <v>Dorset</v>
          </cell>
          <cell r="G859" t="str">
            <v>North Dorset</v>
          </cell>
          <cell r="H859" t="str">
            <v>DT11 7BX</v>
          </cell>
          <cell r="I859" t="str">
            <v>Pupil Referral Unit</v>
          </cell>
          <cell r="J859" t="str">
            <v>Not Applicable</v>
          </cell>
          <cell r="K859" t="str">
            <v>Does not have a sixth form</v>
          </cell>
          <cell r="L859">
            <v>10005615</v>
          </cell>
          <cell r="M859">
            <v>42298</v>
          </cell>
          <cell r="N859">
            <v>42298</v>
          </cell>
          <cell r="O859" t="str">
            <v>Maintained Academy and School Short inspection</v>
          </cell>
          <cell r="P859" t="str">
            <v>Schools - Short inspection</v>
          </cell>
          <cell r="Q859" t="str">
            <v>NULL</v>
          </cell>
          <cell r="R859" t="str">
            <v>NULL</v>
          </cell>
          <cell r="S859" t="str">
            <v>NULL</v>
          </cell>
          <cell r="T859" t="str">
            <v>NULL</v>
          </cell>
          <cell r="U859" t="str">
            <v>NULL</v>
          </cell>
          <cell r="V859" t="str">
            <v>NULL</v>
          </cell>
          <cell r="W859" t="str">
            <v>NULL</v>
          </cell>
          <cell r="X859" t="str">
            <v>Yes</v>
          </cell>
          <cell r="Y859" t="str">
            <v>NULL</v>
          </cell>
          <cell r="Z859" t="str">
            <v>NULL</v>
          </cell>
          <cell r="AB859">
            <v>12</v>
          </cell>
          <cell r="AD859">
            <v>2</v>
          </cell>
          <cell r="AE859" t="str">
            <v>NULL</v>
          </cell>
          <cell r="AF859">
            <v>2</v>
          </cell>
          <cell r="AG859">
            <v>2</v>
          </cell>
          <cell r="AH859" t="str">
            <v>NULL</v>
          </cell>
          <cell r="AI859">
            <v>2</v>
          </cell>
          <cell r="AJ859" t="str">
            <v>NULL</v>
          </cell>
          <cell r="AK859">
            <v>9</v>
          </cell>
          <cell r="AL859" t="str">
            <v>NULL</v>
          </cell>
        </row>
        <row r="860">
          <cell r="A860">
            <v>131837</v>
          </cell>
          <cell r="B860">
            <v>3413960</v>
          </cell>
          <cell r="C860" t="str">
            <v>Our Lady and St Philomena's Catholic Primary School</v>
          </cell>
          <cell r="D860" t="str">
            <v>North West</v>
          </cell>
          <cell r="E860" t="str">
            <v>North West</v>
          </cell>
          <cell r="F860" t="str">
            <v>Liverpool</v>
          </cell>
          <cell r="G860" t="str">
            <v>Liverpool, West Derby</v>
          </cell>
          <cell r="H860" t="str">
            <v>L9 6BU</v>
          </cell>
          <cell r="I860" t="str">
            <v>Voluntary Aided School</v>
          </cell>
          <cell r="J860" t="str">
            <v>Primary</v>
          </cell>
          <cell r="K860" t="str">
            <v>Does not have a sixth form</v>
          </cell>
          <cell r="L860">
            <v>10005415</v>
          </cell>
          <cell r="M860">
            <v>42276</v>
          </cell>
          <cell r="N860">
            <v>42277</v>
          </cell>
          <cell r="O860" t="str">
            <v>Schools into Special Measures Visit 4</v>
          </cell>
          <cell r="P860" t="str">
            <v>Schools - S8</v>
          </cell>
          <cell r="Q860" t="str">
            <v>NULL</v>
          </cell>
          <cell r="R860" t="str">
            <v>NULL</v>
          </cell>
          <cell r="S860" t="str">
            <v>NULL</v>
          </cell>
          <cell r="T860" t="str">
            <v>NULL</v>
          </cell>
          <cell r="U860" t="str">
            <v>NULL</v>
          </cell>
          <cell r="V860" t="str">
            <v>NULL</v>
          </cell>
          <cell r="W860" t="str">
            <v>NULL</v>
          </cell>
          <cell r="X860" t="str">
            <v>NULL</v>
          </cell>
          <cell r="Y860" t="str">
            <v>NULL</v>
          </cell>
          <cell r="Z860" t="str">
            <v>NULL</v>
          </cell>
          <cell r="AB860">
            <v>183</v>
          </cell>
          <cell r="AD860">
            <v>4</v>
          </cell>
          <cell r="AE860" t="str">
            <v>NULL</v>
          </cell>
          <cell r="AF860">
            <v>4</v>
          </cell>
          <cell r="AG860">
            <v>4</v>
          </cell>
          <cell r="AH860" t="str">
            <v>NULL</v>
          </cell>
          <cell r="AI860">
            <v>4</v>
          </cell>
          <cell r="AJ860" t="str">
            <v>NULL</v>
          </cell>
          <cell r="AK860">
            <v>4</v>
          </cell>
          <cell r="AL860">
            <v>9</v>
          </cell>
        </row>
        <row r="861">
          <cell r="A861">
            <v>131845</v>
          </cell>
          <cell r="B861">
            <v>3012074</v>
          </cell>
          <cell r="C861" t="str">
            <v>Southwood Primary School</v>
          </cell>
          <cell r="D861" t="str">
            <v>London</v>
          </cell>
          <cell r="E861" t="str">
            <v>London</v>
          </cell>
          <cell r="F861" t="str">
            <v>Barking and Dagenham</v>
          </cell>
          <cell r="G861" t="str">
            <v>Barking</v>
          </cell>
          <cell r="H861" t="str">
            <v>RM9 5LT</v>
          </cell>
          <cell r="I861" t="str">
            <v>Community School</v>
          </cell>
          <cell r="J861" t="str">
            <v>Primary</v>
          </cell>
          <cell r="K861" t="str">
            <v>Does not have a sixth form</v>
          </cell>
          <cell r="L861">
            <v>10007293</v>
          </cell>
          <cell r="M861">
            <v>42319</v>
          </cell>
          <cell r="N861">
            <v>42320</v>
          </cell>
          <cell r="O861" t="str">
            <v>Requires Improvement S5 Reinspection Visit 1</v>
          </cell>
          <cell r="P861" t="str">
            <v>Schools - S5</v>
          </cell>
          <cell r="Q861" t="str">
            <v>NULL</v>
          </cell>
          <cell r="R861">
            <v>2</v>
          </cell>
          <cell r="S861" t="str">
            <v>NULL</v>
          </cell>
          <cell r="T861">
            <v>2</v>
          </cell>
          <cell r="U861">
            <v>2</v>
          </cell>
          <cell r="V861">
            <v>2</v>
          </cell>
          <cell r="W861">
            <v>2</v>
          </cell>
          <cell r="X861" t="str">
            <v>Yes</v>
          </cell>
          <cell r="Y861">
            <v>2</v>
          </cell>
          <cell r="Z861" t="str">
            <v>NULL</v>
          </cell>
          <cell r="AB861">
            <v>564</v>
          </cell>
          <cell r="AD861">
            <v>3</v>
          </cell>
          <cell r="AE861" t="str">
            <v>NULL</v>
          </cell>
          <cell r="AF861">
            <v>3</v>
          </cell>
          <cell r="AG861">
            <v>3</v>
          </cell>
          <cell r="AH861" t="str">
            <v>NULL</v>
          </cell>
          <cell r="AI861">
            <v>3</v>
          </cell>
          <cell r="AJ861" t="str">
            <v>NULL</v>
          </cell>
          <cell r="AK861" t="str">
            <v>NULL</v>
          </cell>
          <cell r="AL861" t="str">
            <v>NULL</v>
          </cell>
        </row>
        <row r="862">
          <cell r="A862">
            <v>131846</v>
          </cell>
          <cell r="B862">
            <v>3162100</v>
          </cell>
          <cell r="C862" t="str">
            <v>Portway Primary School</v>
          </cell>
          <cell r="D862" t="str">
            <v>London</v>
          </cell>
          <cell r="E862" t="str">
            <v>London</v>
          </cell>
          <cell r="F862" t="str">
            <v>Newham</v>
          </cell>
          <cell r="G862" t="str">
            <v>West Ham</v>
          </cell>
          <cell r="H862" t="str">
            <v>E13 0JW</v>
          </cell>
          <cell r="I862" t="str">
            <v>Community School</v>
          </cell>
          <cell r="J862" t="str">
            <v>Primary</v>
          </cell>
          <cell r="K862" t="str">
            <v>Does not have a sixth form</v>
          </cell>
          <cell r="L862">
            <v>10007996</v>
          </cell>
          <cell r="M862">
            <v>42312</v>
          </cell>
          <cell r="N862">
            <v>42313</v>
          </cell>
          <cell r="O862" t="str">
            <v>Schools into Special Measures Visit 1</v>
          </cell>
          <cell r="P862" t="str">
            <v>Schools - S8</v>
          </cell>
          <cell r="Q862" t="str">
            <v>NULL</v>
          </cell>
          <cell r="R862" t="str">
            <v>NULL</v>
          </cell>
          <cell r="S862" t="str">
            <v>NULL</v>
          </cell>
          <cell r="T862" t="str">
            <v>NULL</v>
          </cell>
          <cell r="U862" t="str">
            <v>NULL</v>
          </cell>
          <cell r="V862" t="str">
            <v>NULL</v>
          </cell>
          <cell r="W862" t="str">
            <v>NULL</v>
          </cell>
          <cell r="X862" t="str">
            <v>NULL</v>
          </cell>
          <cell r="Y862" t="str">
            <v>NULL</v>
          </cell>
          <cell r="Z862" t="str">
            <v>NULL</v>
          </cell>
          <cell r="AB862">
            <v>715</v>
          </cell>
          <cell r="AD862">
            <v>4</v>
          </cell>
          <cell r="AE862" t="str">
            <v>NULL</v>
          </cell>
          <cell r="AF862">
            <v>4</v>
          </cell>
          <cell r="AG862">
            <v>4</v>
          </cell>
          <cell r="AH862" t="str">
            <v>NULL</v>
          </cell>
          <cell r="AI862">
            <v>4</v>
          </cell>
          <cell r="AJ862" t="str">
            <v>NULL</v>
          </cell>
          <cell r="AK862">
            <v>3</v>
          </cell>
          <cell r="AL862">
            <v>9</v>
          </cell>
        </row>
        <row r="863">
          <cell r="A863">
            <v>131890</v>
          </cell>
          <cell r="B863">
            <v>3162098</v>
          </cell>
          <cell r="C863" t="str">
            <v>Gallions Primary School</v>
          </cell>
          <cell r="D863" t="str">
            <v>London</v>
          </cell>
          <cell r="E863" t="str">
            <v>London</v>
          </cell>
          <cell r="F863" t="str">
            <v>Newham</v>
          </cell>
          <cell r="G863" t="str">
            <v>East Ham</v>
          </cell>
          <cell r="H863" t="str">
            <v>E6 6WG</v>
          </cell>
          <cell r="I863" t="str">
            <v>Community School</v>
          </cell>
          <cell r="J863" t="str">
            <v>Primary</v>
          </cell>
          <cell r="K863" t="str">
            <v>Does not have a sixth form</v>
          </cell>
          <cell r="L863">
            <v>10001491</v>
          </cell>
          <cell r="M863">
            <v>42348</v>
          </cell>
          <cell r="N863">
            <v>42348</v>
          </cell>
          <cell r="O863" t="str">
            <v>Maintained Academy and School Short inspection</v>
          </cell>
          <cell r="P863" t="str">
            <v>Schools - Short inspection</v>
          </cell>
          <cell r="Q863" t="str">
            <v>NULL</v>
          </cell>
          <cell r="R863" t="str">
            <v>NULL</v>
          </cell>
          <cell r="S863" t="str">
            <v>NULL</v>
          </cell>
          <cell r="T863" t="str">
            <v>NULL</v>
          </cell>
          <cell r="U863" t="str">
            <v>NULL</v>
          </cell>
          <cell r="V863" t="str">
            <v>NULL</v>
          </cell>
          <cell r="W863" t="str">
            <v>NULL</v>
          </cell>
          <cell r="X863" t="str">
            <v>Yes</v>
          </cell>
          <cell r="Y863" t="str">
            <v>NULL</v>
          </cell>
          <cell r="Z863" t="str">
            <v>NULL</v>
          </cell>
          <cell r="AB863">
            <v>635</v>
          </cell>
          <cell r="AD863">
            <v>2</v>
          </cell>
          <cell r="AE863" t="str">
            <v>NULL</v>
          </cell>
          <cell r="AF863">
            <v>2</v>
          </cell>
          <cell r="AG863">
            <v>2</v>
          </cell>
          <cell r="AH863" t="str">
            <v>NULL</v>
          </cell>
          <cell r="AI863">
            <v>2</v>
          </cell>
          <cell r="AJ863" t="str">
            <v>NULL</v>
          </cell>
          <cell r="AK863">
            <v>2</v>
          </cell>
          <cell r="AL863">
            <v>9</v>
          </cell>
        </row>
        <row r="864">
          <cell r="A864">
            <v>131898</v>
          </cell>
          <cell r="B864">
            <v>3836905</v>
          </cell>
          <cell r="C864" t="str">
            <v>David Young Community Academy</v>
          </cell>
          <cell r="D864" t="str">
            <v>Yorkshire and the Humber</v>
          </cell>
          <cell r="E864" t="str">
            <v>North East, Yorkshire &amp; Humber</v>
          </cell>
          <cell r="F864" t="str">
            <v>Leeds</v>
          </cell>
          <cell r="G864" t="str">
            <v>Leeds East</v>
          </cell>
          <cell r="H864" t="str">
            <v>LS14 6NU</v>
          </cell>
          <cell r="I864" t="str">
            <v>Academy Sponsor Led</v>
          </cell>
          <cell r="J864" t="str">
            <v>Secondary</v>
          </cell>
          <cell r="K864" t="str">
            <v>Has a sixth form</v>
          </cell>
          <cell r="L864">
            <v>10008539</v>
          </cell>
          <cell r="M864">
            <v>42306</v>
          </cell>
          <cell r="N864">
            <v>42307</v>
          </cell>
          <cell r="O864" t="str">
            <v>Section 8 Inspection due to Parental Complaint</v>
          </cell>
          <cell r="P864" t="str">
            <v>Schools - S5</v>
          </cell>
          <cell r="Q864" t="str">
            <v>NULL</v>
          </cell>
          <cell r="R864">
            <v>4</v>
          </cell>
          <cell r="S864" t="str">
            <v>SM</v>
          </cell>
          <cell r="T864">
            <v>4</v>
          </cell>
          <cell r="U864">
            <v>4</v>
          </cell>
          <cell r="V864">
            <v>4</v>
          </cell>
          <cell r="W864">
            <v>4</v>
          </cell>
          <cell r="X864" t="str">
            <v>No</v>
          </cell>
          <cell r="Y864" t="str">
            <v>NULL</v>
          </cell>
          <cell r="Z864">
            <v>4</v>
          </cell>
          <cell r="AB864">
            <v>1016</v>
          </cell>
          <cell r="AD864">
            <v>2</v>
          </cell>
          <cell r="AE864" t="str">
            <v>NULL</v>
          </cell>
          <cell r="AF864">
            <v>2</v>
          </cell>
          <cell r="AG864">
            <v>2</v>
          </cell>
          <cell r="AH864" t="str">
            <v>NULL</v>
          </cell>
          <cell r="AI864">
            <v>2</v>
          </cell>
          <cell r="AJ864" t="str">
            <v>NULL</v>
          </cell>
          <cell r="AK864">
            <v>9</v>
          </cell>
          <cell r="AL864" t="str">
            <v>NULL</v>
          </cell>
        </row>
        <row r="865">
          <cell r="A865">
            <v>131915</v>
          </cell>
          <cell r="B865">
            <v>8257000</v>
          </cell>
          <cell r="C865" t="str">
            <v>Maplewood School</v>
          </cell>
          <cell r="D865" t="str">
            <v>South East</v>
          </cell>
          <cell r="E865" t="str">
            <v>South East</v>
          </cell>
          <cell r="F865" t="str">
            <v>Buckinghamshire</v>
          </cell>
          <cell r="G865" t="str">
            <v>Wycombe</v>
          </cell>
          <cell r="H865" t="str">
            <v>HP13 5HB</v>
          </cell>
          <cell r="I865" t="str">
            <v>Community Special School</v>
          </cell>
          <cell r="J865" t="str">
            <v>Not Applicable</v>
          </cell>
          <cell r="K865" t="str">
            <v>Has a sixth form</v>
          </cell>
          <cell r="L865">
            <v>10004093</v>
          </cell>
          <cell r="M865">
            <v>42332</v>
          </cell>
          <cell r="N865">
            <v>42333</v>
          </cell>
          <cell r="O865" t="str">
            <v>Schools into Special Measures Visit 4</v>
          </cell>
          <cell r="P865" t="str">
            <v>Schools - S5</v>
          </cell>
          <cell r="Q865" t="str">
            <v>NULL</v>
          </cell>
          <cell r="R865">
            <v>2</v>
          </cell>
          <cell r="S865" t="str">
            <v>NULL</v>
          </cell>
          <cell r="T865">
            <v>2</v>
          </cell>
          <cell r="U865">
            <v>2</v>
          </cell>
          <cell r="V865">
            <v>2</v>
          </cell>
          <cell r="W865">
            <v>2</v>
          </cell>
          <cell r="X865" t="str">
            <v>Yes</v>
          </cell>
          <cell r="Y865">
            <v>2</v>
          </cell>
          <cell r="Z865">
            <v>2</v>
          </cell>
          <cell r="AB865">
            <v>46</v>
          </cell>
          <cell r="AD865">
            <v>4</v>
          </cell>
          <cell r="AE865" t="str">
            <v>NULL</v>
          </cell>
          <cell r="AF865">
            <v>4</v>
          </cell>
          <cell r="AG865">
            <v>3</v>
          </cell>
          <cell r="AH865" t="str">
            <v>NULL</v>
          </cell>
          <cell r="AI865">
            <v>4</v>
          </cell>
          <cell r="AJ865" t="str">
            <v>NULL</v>
          </cell>
          <cell r="AK865" t="str">
            <v>NULL</v>
          </cell>
          <cell r="AL865" t="str">
            <v>NULL</v>
          </cell>
        </row>
        <row r="866">
          <cell r="A866">
            <v>131945</v>
          </cell>
          <cell r="B866">
            <v>8564005</v>
          </cell>
          <cell r="C866" t="str">
            <v>New College Leicester</v>
          </cell>
          <cell r="D866" t="str">
            <v>East Midlands</v>
          </cell>
          <cell r="E866" t="str">
            <v>East Midlands</v>
          </cell>
          <cell r="F866" t="str">
            <v>Leicester</v>
          </cell>
          <cell r="G866" t="str">
            <v>Leicester West</v>
          </cell>
          <cell r="H866" t="str">
            <v>LE3 6DN</v>
          </cell>
          <cell r="I866" t="str">
            <v>Foundation School</v>
          </cell>
          <cell r="J866" t="str">
            <v>Secondary</v>
          </cell>
          <cell r="K866" t="str">
            <v>Has a sixth form</v>
          </cell>
          <cell r="L866">
            <v>10000513</v>
          </cell>
          <cell r="M866">
            <v>42311</v>
          </cell>
          <cell r="N866">
            <v>42312</v>
          </cell>
          <cell r="O866" t="str">
            <v>Maintained Academy and School Short inspection</v>
          </cell>
          <cell r="P866" t="str">
            <v>Schools - S5</v>
          </cell>
          <cell r="Q866" t="str">
            <v>NULL</v>
          </cell>
          <cell r="R866">
            <v>3</v>
          </cell>
          <cell r="S866" t="str">
            <v>NULL</v>
          </cell>
          <cell r="T866">
            <v>3</v>
          </cell>
          <cell r="U866">
            <v>3</v>
          </cell>
          <cell r="V866">
            <v>2</v>
          </cell>
          <cell r="W866">
            <v>3</v>
          </cell>
          <cell r="X866" t="str">
            <v>Yes</v>
          </cell>
          <cell r="Y866" t="str">
            <v>NULL</v>
          </cell>
          <cell r="Z866">
            <v>2</v>
          </cell>
          <cell r="AB866">
            <v>781</v>
          </cell>
          <cell r="AD866">
            <v>2</v>
          </cell>
          <cell r="AE866" t="str">
            <v>NULL</v>
          </cell>
          <cell r="AF866">
            <v>2</v>
          </cell>
          <cell r="AG866">
            <v>2</v>
          </cell>
          <cell r="AH866" t="str">
            <v>NULL</v>
          </cell>
          <cell r="AI866">
            <v>2</v>
          </cell>
          <cell r="AJ866" t="str">
            <v>NULL</v>
          </cell>
          <cell r="AK866" t="str">
            <v>NULL</v>
          </cell>
          <cell r="AL866" t="str">
            <v>NULL</v>
          </cell>
        </row>
        <row r="867">
          <cell r="A867">
            <v>132008</v>
          </cell>
          <cell r="B867">
            <v>3057011</v>
          </cell>
          <cell r="C867" t="str">
            <v>Burwood School</v>
          </cell>
          <cell r="D867" t="str">
            <v>London</v>
          </cell>
          <cell r="E867" t="str">
            <v>London</v>
          </cell>
          <cell r="F867" t="str">
            <v>Bromley</v>
          </cell>
          <cell r="G867" t="str">
            <v>Orpington</v>
          </cell>
          <cell r="H867" t="str">
            <v>BR6 9BD</v>
          </cell>
          <cell r="I867" t="str">
            <v>Community Special School</v>
          </cell>
          <cell r="J867" t="str">
            <v>Not Applicable</v>
          </cell>
          <cell r="K867" t="str">
            <v>Not applicable</v>
          </cell>
          <cell r="L867">
            <v>10005986</v>
          </cell>
          <cell r="M867">
            <v>42299</v>
          </cell>
          <cell r="N867">
            <v>42299</v>
          </cell>
          <cell r="O867" t="str">
            <v>Requires Improvement monitoring Visit 1</v>
          </cell>
          <cell r="P867" t="str">
            <v>Schools - S8</v>
          </cell>
          <cell r="Q867" t="str">
            <v>NULL</v>
          </cell>
          <cell r="R867" t="str">
            <v>NULL</v>
          </cell>
          <cell r="S867" t="str">
            <v>NULL</v>
          </cell>
          <cell r="T867" t="str">
            <v>NULL</v>
          </cell>
          <cell r="U867" t="str">
            <v>NULL</v>
          </cell>
          <cell r="V867" t="str">
            <v>NULL</v>
          </cell>
          <cell r="W867" t="str">
            <v>NULL</v>
          </cell>
          <cell r="X867" t="str">
            <v>NULL</v>
          </cell>
          <cell r="Y867" t="str">
            <v>NULL</v>
          </cell>
          <cell r="Z867" t="str">
            <v>NULL</v>
          </cell>
          <cell r="AB867">
            <v>36</v>
          </cell>
          <cell r="AD867">
            <v>3</v>
          </cell>
          <cell r="AE867" t="str">
            <v>NULL</v>
          </cell>
          <cell r="AF867">
            <v>3</v>
          </cell>
          <cell r="AG867">
            <v>3</v>
          </cell>
          <cell r="AH867" t="str">
            <v>NULL</v>
          </cell>
          <cell r="AI867">
            <v>3</v>
          </cell>
          <cell r="AJ867" t="str">
            <v>NULL</v>
          </cell>
          <cell r="AK867">
            <v>9</v>
          </cell>
          <cell r="AL867">
            <v>9</v>
          </cell>
        </row>
        <row r="868">
          <cell r="A868">
            <v>132031</v>
          </cell>
          <cell r="B868">
            <v>8732452</v>
          </cell>
          <cell r="C868" t="str">
            <v>Bushmead Primary School</v>
          </cell>
          <cell r="D868" t="str">
            <v>East of England</v>
          </cell>
          <cell r="E868" t="str">
            <v>East of England</v>
          </cell>
          <cell r="F868" t="str">
            <v>Cambridgeshire</v>
          </cell>
          <cell r="G868" t="str">
            <v>Huntingdon</v>
          </cell>
          <cell r="H868" t="str">
            <v>PE19 8BT</v>
          </cell>
          <cell r="I868" t="str">
            <v>Community School</v>
          </cell>
          <cell r="J868" t="str">
            <v>Primary</v>
          </cell>
          <cell r="K868" t="str">
            <v>Does not have a sixth form</v>
          </cell>
          <cell r="L868">
            <v>10007713</v>
          </cell>
          <cell r="M868">
            <v>42341</v>
          </cell>
          <cell r="N868">
            <v>42341</v>
          </cell>
          <cell r="O868" t="str">
            <v>Requires Improvement monitoring Visit 2</v>
          </cell>
          <cell r="P868" t="str">
            <v>Schools - S8</v>
          </cell>
          <cell r="Q868" t="str">
            <v>NULL</v>
          </cell>
          <cell r="R868" t="str">
            <v>NULL</v>
          </cell>
          <cell r="S868" t="str">
            <v>NULL</v>
          </cell>
          <cell r="T868" t="str">
            <v>NULL</v>
          </cell>
          <cell r="U868" t="str">
            <v>NULL</v>
          </cell>
          <cell r="V868" t="str">
            <v>NULL</v>
          </cell>
          <cell r="W868" t="str">
            <v>NULL</v>
          </cell>
          <cell r="X868" t="str">
            <v>NULL</v>
          </cell>
          <cell r="Y868" t="str">
            <v>NULL</v>
          </cell>
          <cell r="Z868" t="str">
            <v>NULL</v>
          </cell>
          <cell r="AB868">
            <v>256</v>
          </cell>
          <cell r="AD868">
            <v>3</v>
          </cell>
          <cell r="AE868" t="str">
            <v>NULL</v>
          </cell>
          <cell r="AF868">
            <v>3</v>
          </cell>
          <cell r="AG868">
            <v>3</v>
          </cell>
          <cell r="AH868" t="str">
            <v>NULL</v>
          </cell>
          <cell r="AI868">
            <v>3</v>
          </cell>
          <cell r="AJ868" t="str">
            <v>NULL</v>
          </cell>
          <cell r="AK868">
            <v>3</v>
          </cell>
          <cell r="AL868">
            <v>9</v>
          </cell>
        </row>
        <row r="869">
          <cell r="A869">
            <v>132084</v>
          </cell>
          <cell r="B869">
            <v>8812014</v>
          </cell>
          <cell r="C869" t="str">
            <v>The Willows Primary School</v>
          </cell>
          <cell r="D869" t="str">
            <v>East of England</v>
          </cell>
          <cell r="E869" t="str">
            <v>East of England</v>
          </cell>
          <cell r="F869" t="str">
            <v>Essex</v>
          </cell>
          <cell r="G869" t="str">
            <v>Basildon and Billericay</v>
          </cell>
          <cell r="H869" t="str">
            <v>SS14 2EX</v>
          </cell>
          <cell r="I869" t="str">
            <v>Community School</v>
          </cell>
          <cell r="J869" t="str">
            <v>Primary</v>
          </cell>
          <cell r="K869" t="str">
            <v>Does not have a sixth form</v>
          </cell>
          <cell r="L869">
            <v>10001932</v>
          </cell>
          <cell r="M869">
            <v>42346</v>
          </cell>
          <cell r="N869">
            <v>42347</v>
          </cell>
          <cell r="O869" t="str">
            <v>Requires Improvement S5 Reinspection Visit 2</v>
          </cell>
          <cell r="P869" t="str">
            <v>Schools - S5</v>
          </cell>
          <cell r="Q869" t="str">
            <v>NULL</v>
          </cell>
          <cell r="R869">
            <v>2</v>
          </cell>
          <cell r="S869" t="str">
            <v>NULL</v>
          </cell>
          <cell r="T869">
            <v>2</v>
          </cell>
          <cell r="U869">
            <v>2</v>
          </cell>
          <cell r="V869">
            <v>2</v>
          </cell>
          <cell r="W869">
            <v>2</v>
          </cell>
          <cell r="X869" t="str">
            <v>Yes</v>
          </cell>
          <cell r="Y869">
            <v>2</v>
          </cell>
          <cell r="Z869" t="str">
            <v>NULL</v>
          </cell>
          <cell r="AB869">
            <v>509</v>
          </cell>
          <cell r="AD869">
            <v>3</v>
          </cell>
          <cell r="AE869" t="str">
            <v>NULL</v>
          </cell>
          <cell r="AF869">
            <v>3</v>
          </cell>
          <cell r="AG869">
            <v>3</v>
          </cell>
          <cell r="AH869" t="str">
            <v>NULL</v>
          </cell>
          <cell r="AI869">
            <v>2</v>
          </cell>
          <cell r="AJ869" t="str">
            <v>NULL</v>
          </cell>
          <cell r="AK869" t="str">
            <v>NULL</v>
          </cell>
          <cell r="AL869" t="str">
            <v>NULL</v>
          </cell>
        </row>
        <row r="870">
          <cell r="A870">
            <v>132091</v>
          </cell>
          <cell r="B870">
            <v>9192008</v>
          </cell>
          <cell r="C870" t="str">
            <v>Lodge Farm Primary School</v>
          </cell>
          <cell r="D870" t="str">
            <v>East of England</v>
          </cell>
          <cell r="E870" t="str">
            <v>East of England</v>
          </cell>
          <cell r="F870" t="str">
            <v>Hertfordshire</v>
          </cell>
          <cell r="G870" t="str">
            <v>Stevenage</v>
          </cell>
          <cell r="H870" t="str">
            <v>SG2 0HP</v>
          </cell>
          <cell r="I870" t="str">
            <v>Community School</v>
          </cell>
          <cell r="J870" t="str">
            <v>Primary</v>
          </cell>
          <cell r="K870" t="str">
            <v>Does not have a sixth form</v>
          </cell>
          <cell r="L870">
            <v>10009884</v>
          </cell>
          <cell r="M870">
            <v>42331</v>
          </cell>
          <cell r="N870">
            <v>42331</v>
          </cell>
          <cell r="O870" t="str">
            <v>Requires Improvement monitoring Visit 2</v>
          </cell>
          <cell r="P870" t="str">
            <v>Schools - S8</v>
          </cell>
          <cell r="Q870" t="str">
            <v>NULL</v>
          </cell>
          <cell r="R870" t="str">
            <v>NULL</v>
          </cell>
          <cell r="S870" t="str">
            <v>NULL</v>
          </cell>
          <cell r="T870" t="str">
            <v>NULL</v>
          </cell>
          <cell r="U870" t="str">
            <v>NULL</v>
          </cell>
          <cell r="V870" t="str">
            <v>NULL</v>
          </cell>
          <cell r="W870" t="str">
            <v>NULL</v>
          </cell>
          <cell r="X870" t="str">
            <v>NULL</v>
          </cell>
          <cell r="Y870" t="str">
            <v>NULL</v>
          </cell>
          <cell r="Z870" t="str">
            <v>NULL</v>
          </cell>
          <cell r="AB870">
            <v>467</v>
          </cell>
          <cell r="AD870">
            <v>3</v>
          </cell>
          <cell r="AE870" t="str">
            <v>NULL</v>
          </cell>
          <cell r="AF870">
            <v>3</v>
          </cell>
          <cell r="AG870">
            <v>3</v>
          </cell>
          <cell r="AH870" t="str">
            <v>NULL</v>
          </cell>
          <cell r="AI870">
            <v>3</v>
          </cell>
          <cell r="AJ870" t="str">
            <v>NULL</v>
          </cell>
          <cell r="AK870">
            <v>2</v>
          </cell>
          <cell r="AL870">
            <v>9</v>
          </cell>
        </row>
        <row r="871">
          <cell r="A871">
            <v>132255</v>
          </cell>
          <cell r="B871">
            <v>3501103</v>
          </cell>
          <cell r="C871" t="str">
            <v>Youth Challenge Pru</v>
          </cell>
          <cell r="D871" t="str">
            <v>North West</v>
          </cell>
          <cell r="E871" t="str">
            <v>North West</v>
          </cell>
          <cell r="F871" t="str">
            <v>Bolton</v>
          </cell>
          <cell r="G871" t="str">
            <v>Bolton South East</v>
          </cell>
          <cell r="H871" t="str">
            <v>BL3 6AB</v>
          </cell>
          <cell r="I871" t="str">
            <v>Pupil Referral Unit</v>
          </cell>
          <cell r="J871" t="str">
            <v>Not Applicable</v>
          </cell>
          <cell r="K871" t="str">
            <v>Not applicable</v>
          </cell>
          <cell r="L871">
            <v>10006657</v>
          </cell>
          <cell r="M871">
            <v>42285</v>
          </cell>
          <cell r="N871">
            <v>42285</v>
          </cell>
          <cell r="O871" t="str">
            <v>S8 No Formal Designation Visit</v>
          </cell>
          <cell r="P871" t="str">
            <v>Schools - S8</v>
          </cell>
          <cell r="Q871" t="str">
            <v>NULL</v>
          </cell>
          <cell r="R871" t="str">
            <v>NULL</v>
          </cell>
          <cell r="S871" t="str">
            <v>NULL</v>
          </cell>
          <cell r="T871" t="str">
            <v>NULL</v>
          </cell>
          <cell r="U871" t="str">
            <v>NULL</v>
          </cell>
          <cell r="V871" t="str">
            <v>NULL</v>
          </cell>
          <cell r="W871" t="str">
            <v>NULL</v>
          </cell>
          <cell r="X871" t="str">
            <v>Met</v>
          </cell>
          <cell r="Y871" t="str">
            <v>NULL</v>
          </cell>
          <cell r="Z871" t="str">
            <v>NULL</v>
          </cell>
          <cell r="AB871">
            <v>67</v>
          </cell>
          <cell r="AD871">
            <v>1</v>
          </cell>
          <cell r="AE871" t="str">
            <v>NULL</v>
          </cell>
          <cell r="AF871">
            <v>2</v>
          </cell>
          <cell r="AG871">
            <v>1</v>
          </cell>
          <cell r="AH871" t="str">
            <v>NULL</v>
          </cell>
          <cell r="AI871">
            <v>1</v>
          </cell>
          <cell r="AJ871" t="str">
            <v>NULL</v>
          </cell>
          <cell r="AK871">
            <v>9</v>
          </cell>
          <cell r="AL871">
            <v>9</v>
          </cell>
        </row>
        <row r="872">
          <cell r="A872">
            <v>132267</v>
          </cell>
          <cell r="B872">
            <v>8872685</v>
          </cell>
          <cell r="C872" t="str">
            <v>Temple Mill Primary School</v>
          </cell>
          <cell r="D872" t="str">
            <v>South East</v>
          </cell>
          <cell r="E872" t="str">
            <v>South East</v>
          </cell>
          <cell r="F872" t="str">
            <v>Medway</v>
          </cell>
          <cell r="G872" t="str">
            <v>Rochester and Strood</v>
          </cell>
          <cell r="H872" t="str">
            <v>ME2 3NL</v>
          </cell>
          <cell r="I872" t="str">
            <v>Community School</v>
          </cell>
          <cell r="J872" t="str">
            <v>Primary</v>
          </cell>
          <cell r="K872" t="str">
            <v>Does not have a sixth form</v>
          </cell>
          <cell r="L872">
            <v>10004027</v>
          </cell>
          <cell r="M872">
            <v>42297</v>
          </cell>
          <cell r="N872">
            <v>42298</v>
          </cell>
          <cell r="O872" t="str">
            <v>Schools into Special Measures Visit 3</v>
          </cell>
          <cell r="P872" t="str">
            <v>Schools - S8</v>
          </cell>
          <cell r="Q872" t="str">
            <v>NULL</v>
          </cell>
          <cell r="R872" t="str">
            <v>NULL</v>
          </cell>
          <cell r="S872" t="str">
            <v>NULL</v>
          </cell>
          <cell r="T872" t="str">
            <v>NULL</v>
          </cell>
          <cell r="U872" t="str">
            <v>NULL</v>
          </cell>
          <cell r="V872" t="str">
            <v>NULL</v>
          </cell>
          <cell r="W872" t="str">
            <v>NULL</v>
          </cell>
          <cell r="X872" t="str">
            <v>NULL</v>
          </cell>
          <cell r="Y872" t="str">
            <v>NULL</v>
          </cell>
          <cell r="Z872" t="str">
            <v>NULL</v>
          </cell>
          <cell r="AB872">
            <v>222</v>
          </cell>
          <cell r="AD872">
            <v>4</v>
          </cell>
          <cell r="AE872" t="str">
            <v>NULL</v>
          </cell>
          <cell r="AF872">
            <v>4</v>
          </cell>
          <cell r="AG872">
            <v>4</v>
          </cell>
          <cell r="AH872" t="str">
            <v>NULL</v>
          </cell>
          <cell r="AI872">
            <v>4</v>
          </cell>
          <cell r="AJ872" t="str">
            <v>NULL</v>
          </cell>
          <cell r="AK872">
            <v>4</v>
          </cell>
          <cell r="AL872">
            <v>9</v>
          </cell>
        </row>
        <row r="873">
          <cell r="A873">
            <v>132405</v>
          </cell>
        </row>
        <row r="874">
          <cell r="A874">
            <v>132414</v>
          </cell>
        </row>
        <row r="875">
          <cell r="A875">
            <v>132415</v>
          </cell>
        </row>
        <row r="876">
          <cell r="A876">
            <v>132762</v>
          </cell>
          <cell r="B876">
            <v>8824736</v>
          </cell>
          <cell r="C876" t="str">
            <v>Futures Community College</v>
          </cell>
          <cell r="D876" t="str">
            <v>East of England</v>
          </cell>
          <cell r="E876" t="str">
            <v>East of England</v>
          </cell>
          <cell r="F876" t="str">
            <v>Southend on Sea</v>
          </cell>
          <cell r="G876" t="str">
            <v>Rochford and Southend East</v>
          </cell>
          <cell r="H876" t="str">
            <v>SS2 4UY</v>
          </cell>
          <cell r="I876" t="str">
            <v>Foundation School</v>
          </cell>
          <cell r="J876" t="str">
            <v>Secondary</v>
          </cell>
          <cell r="K876" t="str">
            <v>Does not have a sixth form</v>
          </cell>
          <cell r="L876">
            <v>10005299</v>
          </cell>
          <cell r="M876">
            <v>42326</v>
          </cell>
          <cell r="N876">
            <v>42327</v>
          </cell>
          <cell r="O876" t="str">
            <v>Schools into Special Measures Visit 5</v>
          </cell>
          <cell r="P876" t="str">
            <v>Schools - S8</v>
          </cell>
          <cell r="Q876" t="str">
            <v>NULL</v>
          </cell>
          <cell r="R876" t="str">
            <v>NULL</v>
          </cell>
          <cell r="S876" t="str">
            <v>NULL</v>
          </cell>
          <cell r="T876" t="str">
            <v>NULL</v>
          </cell>
          <cell r="U876" t="str">
            <v>NULL</v>
          </cell>
          <cell r="V876" t="str">
            <v>NULL</v>
          </cell>
          <cell r="W876" t="str">
            <v>NULL</v>
          </cell>
          <cell r="X876" t="str">
            <v>NULL</v>
          </cell>
          <cell r="Y876" t="str">
            <v>NULL</v>
          </cell>
          <cell r="Z876" t="str">
            <v>NULL</v>
          </cell>
          <cell r="AB876">
            <v>594</v>
          </cell>
          <cell r="AD876">
            <v>4</v>
          </cell>
          <cell r="AE876" t="str">
            <v>NULL</v>
          </cell>
          <cell r="AF876">
            <v>4</v>
          </cell>
          <cell r="AG876">
            <v>4</v>
          </cell>
          <cell r="AH876" t="str">
            <v>NULL</v>
          </cell>
          <cell r="AI876">
            <v>4</v>
          </cell>
          <cell r="AJ876" t="str">
            <v>NULL</v>
          </cell>
          <cell r="AK876" t="str">
            <v>NULL</v>
          </cell>
          <cell r="AL876" t="str">
            <v>NULL</v>
          </cell>
        </row>
        <row r="877">
          <cell r="A877">
            <v>132829</v>
          </cell>
          <cell r="B877">
            <v>8862691</v>
          </cell>
          <cell r="C877" t="str">
            <v>St Nicholas Church of England (Controlled) Primary School</v>
          </cell>
          <cell r="D877" t="str">
            <v>South East</v>
          </cell>
          <cell r="E877" t="str">
            <v>South East</v>
          </cell>
          <cell r="F877" t="str">
            <v>Kent</v>
          </cell>
          <cell r="G877" t="str">
            <v>Folkestone and Hythe</v>
          </cell>
          <cell r="H877" t="str">
            <v>TN28 8BP</v>
          </cell>
          <cell r="I877" t="str">
            <v>Voluntary Controlled School</v>
          </cell>
          <cell r="J877" t="str">
            <v>Primary</v>
          </cell>
          <cell r="K877" t="str">
            <v>Does not have a sixth form</v>
          </cell>
          <cell r="L877">
            <v>10001642</v>
          </cell>
          <cell r="M877">
            <v>42333</v>
          </cell>
          <cell r="N877">
            <v>42334</v>
          </cell>
          <cell r="O877" t="str">
            <v>Serious Weaknesses S5 Reinspection</v>
          </cell>
          <cell r="P877" t="str">
            <v>Schools - S5</v>
          </cell>
          <cell r="Q877" t="str">
            <v>NULL</v>
          </cell>
          <cell r="R877">
            <v>4</v>
          </cell>
          <cell r="S877" t="str">
            <v>SWK</v>
          </cell>
          <cell r="T877">
            <v>4</v>
          </cell>
          <cell r="U877">
            <v>4</v>
          </cell>
          <cell r="V877">
            <v>3</v>
          </cell>
          <cell r="W877">
            <v>3</v>
          </cell>
          <cell r="X877" t="str">
            <v>Yes</v>
          </cell>
          <cell r="Y877">
            <v>3</v>
          </cell>
          <cell r="Z877" t="str">
            <v>NULL</v>
          </cell>
          <cell r="AB877">
            <v>319</v>
          </cell>
          <cell r="AD877">
            <v>4</v>
          </cell>
          <cell r="AE877" t="str">
            <v>NULL</v>
          </cell>
          <cell r="AF877">
            <v>4</v>
          </cell>
          <cell r="AG877">
            <v>4</v>
          </cell>
          <cell r="AH877" t="str">
            <v>NULL</v>
          </cell>
          <cell r="AI877">
            <v>3</v>
          </cell>
          <cell r="AJ877" t="str">
            <v>NULL</v>
          </cell>
          <cell r="AK877" t="str">
            <v>NULL</v>
          </cell>
          <cell r="AL877" t="str">
            <v>NULL</v>
          </cell>
        </row>
        <row r="878">
          <cell r="A878">
            <v>133114</v>
          </cell>
          <cell r="B878">
            <v>8836905</v>
          </cell>
          <cell r="C878" t="str">
            <v>The Gateway Academy</v>
          </cell>
          <cell r="D878" t="str">
            <v>East of England</v>
          </cell>
          <cell r="E878" t="str">
            <v>East of England</v>
          </cell>
          <cell r="F878" t="str">
            <v>Thurrock</v>
          </cell>
          <cell r="G878" t="str">
            <v>Thurrock</v>
          </cell>
          <cell r="H878" t="str">
            <v>RM16 4LU</v>
          </cell>
          <cell r="I878" t="str">
            <v>Academy Sponsor Led</v>
          </cell>
          <cell r="J878" t="str">
            <v>Secondary</v>
          </cell>
          <cell r="K878" t="str">
            <v>Has a sixth form</v>
          </cell>
          <cell r="L878">
            <v>10005732</v>
          </cell>
          <cell r="M878">
            <v>42269</v>
          </cell>
          <cell r="N878">
            <v>42269</v>
          </cell>
          <cell r="O878" t="str">
            <v>S8 No Formal Designation Visit</v>
          </cell>
          <cell r="P878" t="str">
            <v>Schools - S8</v>
          </cell>
          <cell r="Q878" t="str">
            <v>NULL</v>
          </cell>
          <cell r="R878" t="str">
            <v>NULL</v>
          </cell>
          <cell r="S878" t="str">
            <v>NULL</v>
          </cell>
          <cell r="T878" t="str">
            <v>NULL</v>
          </cell>
          <cell r="U878" t="str">
            <v>NULL</v>
          </cell>
          <cell r="V878" t="str">
            <v>NULL</v>
          </cell>
          <cell r="W878" t="str">
            <v>NULL</v>
          </cell>
          <cell r="X878" t="str">
            <v>Met</v>
          </cell>
          <cell r="Y878" t="str">
            <v>NULL</v>
          </cell>
          <cell r="Z878" t="str">
            <v>NULL</v>
          </cell>
          <cell r="AB878">
            <v>982</v>
          </cell>
          <cell r="AD878">
            <v>1</v>
          </cell>
          <cell r="AE878" t="str">
            <v>NULL</v>
          </cell>
          <cell r="AF878">
            <v>2</v>
          </cell>
          <cell r="AG878">
            <v>2</v>
          </cell>
          <cell r="AH878" t="str">
            <v>NULL</v>
          </cell>
          <cell r="AI878">
            <v>1</v>
          </cell>
          <cell r="AJ878" t="str">
            <v>NULL</v>
          </cell>
          <cell r="AK878">
            <v>9</v>
          </cell>
          <cell r="AL878">
            <v>3</v>
          </cell>
        </row>
        <row r="879">
          <cell r="A879">
            <v>133277</v>
          </cell>
          <cell r="B879">
            <v>8913775</v>
          </cell>
          <cell r="C879" t="str">
            <v>Sutton Road Primary School</v>
          </cell>
          <cell r="D879" t="str">
            <v>East Midlands</v>
          </cell>
          <cell r="E879" t="str">
            <v>East Midlands</v>
          </cell>
          <cell r="F879" t="str">
            <v>Nottinghamshire</v>
          </cell>
          <cell r="G879" t="str">
            <v>Mansfield</v>
          </cell>
          <cell r="H879" t="str">
            <v>NG18 5SF</v>
          </cell>
          <cell r="I879" t="str">
            <v>Community School</v>
          </cell>
          <cell r="J879" t="str">
            <v>Primary</v>
          </cell>
          <cell r="K879" t="str">
            <v>Does not have a sixth form</v>
          </cell>
          <cell r="L879">
            <v>10000491</v>
          </cell>
          <cell r="M879">
            <v>42311</v>
          </cell>
          <cell r="N879">
            <v>42311</v>
          </cell>
          <cell r="O879" t="str">
            <v>Maintained Academy and School Short inspection</v>
          </cell>
          <cell r="P879" t="str">
            <v>Schools - Short inspection</v>
          </cell>
          <cell r="Q879" t="str">
            <v>NULL</v>
          </cell>
          <cell r="R879" t="str">
            <v>NULL</v>
          </cell>
          <cell r="S879" t="str">
            <v>NULL</v>
          </cell>
          <cell r="T879" t="str">
            <v>NULL</v>
          </cell>
          <cell r="U879" t="str">
            <v>NULL</v>
          </cell>
          <cell r="V879" t="str">
            <v>NULL</v>
          </cell>
          <cell r="W879" t="str">
            <v>NULL</v>
          </cell>
          <cell r="X879" t="str">
            <v>Yes</v>
          </cell>
          <cell r="Y879" t="str">
            <v>NULL</v>
          </cell>
          <cell r="Z879" t="str">
            <v>NULL</v>
          </cell>
          <cell r="AB879">
            <v>457</v>
          </cell>
          <cell r="AD879">
            <v>2</v>
          </cell>
          <cell r="AE879" t="str">
            <v>NULL</v>
          </cell>
          <cell r="AF879">
            <v>2</v>
          </cell>
          <cell r="AG879">
            <v>2</v>
          </cell>
          <cell r="AH879" t="str">
            <v>NULL</v>
          </cell>
          <cell r="AI879">
            <v>2</v>
          </cell>
          <cell r="AJ879" t="str">
            <v>NULL</v>
          </cell>
          <cell r="AK879">
            <v>8</v>
          </cell>
          <cell r="AL879" t="str">
            <v>NULL</v>
          </cell>
        </row>
        <row r="880">
          <cell r="A880">
            <v>133306</v>
          </cell>
          <cell r="B880">
            <v>3304334</v>
          </cell>
          <cell r="C880" t="str">
            <v>Al-Hijrah School</v>
          </cell>
          <cell r="D880" t="str">
            <v>West Midlands</v>
          </cell>
          <cell r="E880" t="str">
            <v>West Midlands</v>
          </cell>
          <cell r="F880" t="str">
            <v>Birmingham</v>
          </cell>
          <cell r="G880" t="str">
            <v>Birmingham, Ladywood</v>
          </cell>
          <cell r="H880" t="str">
            <v>B9 4US</v>
          </cell>
          <cell r="I880" t="str">
            <v>Voluntary Aided School</v>
          </cell>
          <cell r="J880" t="str">
            <v>All Through</v>
          </cell>
          <cell r="K880" t="str">
            <v>Does not have a sixth form</v>
          </cell>
          <cell r="L880">
            <v>10001619</v>
          </cell>
          <cell r="M880">
            <v>42340</v>
          </cell>
          <cell r="N880">
            <v>42341</v>
          </cell>
          <cell r="O880" t="str">
            <v>Special Measures S5 ReInspection</v>
          </cell>
          <cell r="P880" t="str">
            <v>Schools - S5</v>
          </cell>
          <cell r="Q880" t="str">
            <v>NULL</v>
          </cell>
          <cell r="R880">
            <v>3</v>
          </cell>
          <cell r="S880" t="str">
            <v>NULL</v>
          </cell>
          <cell r="T880">
            <v>3</v>
          </cell>
          <cell r="U880">
            <v>3</v>
          </cell>
          <cell r="V880">
            <v>3</v>
          </cell>
          <cell r="W880">
            <v>3</v>
          </cell>
          <cell r="X880" t="str">
            <v>Yes</v>
          </cell>
          <cell r="Y880">
            <v>3</v>
          </cell>
          <cell r="Z880" t="str">
            <v>NULL</v>
          </cell>
          <cell r="AB880">
            <v>767</v>
          </cell>
          <cell r="AD880">
            <v>4</v>
          </cell>
          <cell r="AE880" t="str">
            <v>NULL</v>
          </cell>
          <cell r="AF880">
            <v>4</v>
          </cell>
          <cell r="AG880">
            <v>4</v>
          </cell>
          <cell r="AH880" t="str">
            <v>NULL</v>
          </cell>
          <cell r="AI880">
            <v>4</v>
          </cell>
          <cell r="AJ880" t="str">
            <v>NULL</v>
          </cell>
          <cell r="AK880" t="str">
            <v>NULL</v>
          </cell>
          <cell r="AL880" t="str">
            <v>NULL</v>
          </cell>
        </row>
        <row r="881">
          <cell r="A881">
            <v>133325</v>
          </cell>
          <cell r="B881">
            <v>3732365</v>
          </cell>
          <cell r="C881" t="str">
            <v>Firs Hill Community Primary School</v>
          </cell>
          <cell r="D881" t="str">
            <v>Yorkshire and the Humber</v>
          </cell>
          <cell r="E881" t="str">
            <v>North East, Yorkshire &amp; Humber</v>
          </cell>
          <cell r="F881" t="str">
            <v>Sheffield</v>
          </cell>
          <cell r="G881" t="str">
            <v>Sheffield, Brightside and Hillsborough</v>
          </cell>
          <cell r="H881" t="str">
            <v>S3 9AN</v>
          </cell>
          <cell r="I881" t="str">
            <v>Community School</v>
          </cell>
          <cell r="J881" t="str">
            <v>Primary</v>
          </cell>
          <cell r="K881" t="str">
            <v>Does not have a sixth form</v>
          </cell>
          <cell r="L881">
            <v>10002046</v>
          </cell>
          <cell r="M881">
            <v>42284</v>
          </cell>
          <cell r="N881">
            <v>42285</v>
          </cell>
          <cell r="O881" t="str">
            <v>Requires Improvement S5 Reinspection Visit 1</v>
          </cell>
          <cell r="P881" t="str">
            <v>Schools - S5</v>
          </cell>
          <cell r="Q881" t="str">
            <v>NULL</v>
          </cell>
          <cell r="R881">
            <v>4</v>
          </cell>
          <cell r="S881" t="str">
            <v>SM</v>
          </cell>
          <cell r="T881">
            <v>3</v>
          </cell>
          <cell r="U881">
            <v>3</v>
          </cell>
          <cell r="V881">
            <v>4</v>
          </cell>
          <cell r="W881">
            <v>4</v>
          </cell>
          <cell r="X881" t="str">
            <v>No</v>
          </cell>
          <cell r="Y881">
            <v>2</v>
          </cell>
          <cell r="Z881" t="str">
            <v>NULL</v>
          </cell>
          <cell r="AB881">
            <v>521</v>
          </cell>
          <cell r="AD881">
            <v>3</v>
          </cell>
          <cell r="AE881" t="str">
            <v>NULL</v>
          </cell>
          <cell r="AF881">
            <v>3</v>
          </cell>
          <cell r="AG881">
            <v>3</v>
          </cell>
          <cell r="AH881" t="str">
            <v>NULL</v>
          </cell>
          <cell r="AI881">
            <v>2</v>
          </cell>
          <cell r="AJ881" t="str">
            <v>NULL</v>
          </cell>
          <cell r="AK881" t="str">
            <v>NULL</v>
          </cell>
          <cell r="AL881" t="str">
            <v>NULL</v>
          </cell>
        </row>
        <row r="882">
          <cell r="A882">
            <v>133340</v>
          </cell>
          <cell r="B882">
            <v>3847053</v>
          </cell>
          <cell r="C882" t="str">
            <v>Wakefield Pathways School</v>
          </cell>
          <cell r="D882" t="str">
            <v>Yorkshire and the Humber</v>
          </cell>
          <cell r="E882" t="str">
            <v>North East, Yorkshire &amp; Humber</v>
          </cell>
          <cell r="F882" t="str">
            <v>Wakefield</v>
          </cell>
          <cell r="G882" t="str">
            <v>Normanton, Pontefract and Castleford</v>
          </cell>
          <cell r="H882" t="str">
            <v>WF10 3QJ</v>
          </cell>
          <cell r="I882" t="str">
            <v>Community Special School</v>
          </cell>
          <cell r="J882" t="str">
            <v>Not Applicable</v>
          </cell>
          <cell r="K882" t="str">
            <v>Not applicable</v>
          </cell>
          <cell r="L882">
            <v>10004106</v>
          </cell>
          <cell r="M882">
            <v>42319</v>
          </cell>
          <cell r="N882">
            <v>42320</v>
          </cell>
          <cell r="O882" t="str">
            <v>Schools into Special Measures Visit 3</v>
          </cell>
          <cell r="P882" t="str">
            <v>Schools - S8</v>
          </cell>
          <cell r="Q882" t="str">
            <v>NULL</v>
          </cell>
          <cell r="R882" t="str">
            <v>NULL</v>
          </cell>
          <cell r="S882" t="str">
            <v>NULL</v>
          </cell>
          <cell r="T882" t="str">
            <v>NULL</v>
          </cell>
          <cell r="U882" t="str">
            <v>NULL</v>
          </cell>
          <cell r="V882" t="str">
            <v>NULL</v>
          </cell>
          <cell r="W882" t="str">
            <v>NULL</v>
          </cell>
          <cell r="X882" t="str">
            <v>NULL</v>
          </cell>
          <cell r="Y882" t="str">
            <v>NULL</v>
          </cell>
          <cell r="Z882" t="str">
            <v>NULL</v>
          </cell>
          <cell r="AB882">
            <v>62</v>
          </cell>
          <cell r="AD882">
            <v>4</v>
          </cell>
          <cell r="AE882" t="str">
            <v>NULL</v>
          </cell>
          <cell r="AF882">
            <v>4</v>
          </cell>
          <cell r="AG882">
            <v>4</v>
          </cell>
          <cell r="AH882" t="str">
            <v>NULL</v>
          </cell>
          <cell r="AI882">
            <v>4</v>
          </cell>
          <cell r="AJ882" t="str">
            <v>NULL</v>
          </cell>
          <cell r="AK882">
            <v>4</v>
          </cell>
          <cell r="AL882">
            <v>9</v>
          </cell>
        </row>
        <row r="883">
          <cell r="A883">
            <v>133356</v>
          </cell>
          <cell r="B883">
            <v>9351106</v>
          </cell>
          <cell r="C883" t="str">
            <v>Kingsfield Centre</v>
          </cell>
          <cell r="D883" t="str">
            <v>East of England</v>
          </cell>
          <cell r="E883" t="str">
            <v>East of England</v>
          </cell>
          <cell r="F883" t="str">
            <v>Suffolk</v>
          </cell>
          <cell r="G883" t="str">
            <v>Bury St Edmunds</v>
          </cell>
          <cell r="H883" t="str">
            <v>IP14 1SZ</v>
          </cell>
          <cell r="I883" t="str">
            <v>Pupil Referral Unit</v>
          </cell>
          <cell r="J883" t="str">
            <v>Not Applicable</v>
          </cell>
          <cell r="K883" t="str">
            <v>Not applicable</v>
          </cell>
          <cell r="L883">
            <v>10005827</v>
          </cell>
          <cell r="M883">
            <v>42285</v>
          </cell>
          <cell r="N883">
            <v>42285</v>
          </cell>
          <cell r="O883" t="str">
            <v>Schools into Special Measures Visit 2</v>
          </cell>
          <cell r="P883" t="str">
            <v>Schools - S8</v>
          </cell>
          <cell r="Q883" t="str">
            <v>NULL</v>
          </cell>
          <cell r="R883" t="str">
            <v>NULL</v>
          </cell>
          <cell r="S883" t="str">
            <v>NULL</v>
          </cell>
          <cell r="T883" t="str">
            <v>NULL</v>
          </cell>
          <cell r="U883" t="str">
            <v>NULL</v>
          </cell>
          <cell r="V883" t="str">
            <v>NULL</v>
          </cell>
          <cell r="W883" t="str">
            <v>NULL</v>
          </cell>
          <cell r="X883" t="str">
            <v>NULL</v>
          </cell>
          <cell r="Y883" t="str">
            <v>NULL</v>
          </cell>
          <cell r="Z883" t="str">
            <v>NULL</v>
          </cell>
          <cell r="AB883">
            <v>20</v>
          </cell>
          <cell r="AD883">
            <v>4</v>
          </cell>
          <cell r="AE883" t="str">
            <v>NULL</v>
          </cell>
          <cell r="AF883">
            <v>4</v>
          </cell>
          <cell r="AG883">
            <v>4</v>
          </cell>
          <cell r="AH883" t="str">
            <v>NULL</v>
          </cell>
          <cell r="AI883">
            <v>4</v>
          </cell>
          <cell r="AJ883" t="str">
            <v>NULL</v>
          </cell>
          <cell r="AK883">
            <v>9</v>
          </cell>
          <cell r="AL883">
            <v>9</v>
          </cell>
        </row>
        <row r="884">
          <cell r="A884">
            <v>133386</v>
          </cell>
          <cell r="B884">
            <v>3096905</v>
          </cell>
          <cell r="C884" t="str">
            <v>Greig City Academy</v>
          </cell>
          <cell r="D884" t="str">
            <v>London</v>
          </cell>
          <cell r="E884" t="str">
            <v>London</v>
          </cell>
          <cell r="F884" t="str">
            <v>Haringey</v>
          </cell>
          <cell r="G884" t="str">
            <v>Hornsey and Wood Green</v>
          </cell>
          <cell r="H884" t="str">
            <v>N8 7NU</v>
          </cell>
          <cell r="I884" t="str">
            <v>Academy Sponsor Led</v>
          </cell>
          <cell r="J884" t="str">
            <v>Secondary</v>
          </cell>
          <cell r="K884" t="str">
            <v>Has a sixth form</v>
          </cell>
          <cell r="L884">
            <v>10001012</v>
          </cell>
          <cell r="M884">
            <v>42346</v>
          </cell>
          <cell r="N884">
            <v>42347</v>
          </cell>
          <cell r="O884" t="str">
            <v>Maintained Academy and School Short inspection</v>
          </cell>
          <cell r="P884" t="str">
            <v>Schools - S5</v>
          </cell>
          <cell r="Q884" t="str">
            <v>NULL</v>
          </cell>
          <cell r="R884">
            <v>2</v>
          </cell>
          <cell r="S884" t="str">
            <v>NULL</v>
          </cell>
          <cell r="T884">
            <v>2</v>
          </cell>
          <cell r="U884">
            <v>2</v>
          </cell>
          <cell r="V884">
            <v>2</v>
          </cell>
          <cell r="W884">
            <v>2</v>
          </cell>
          <cell r="X884" t="str">
            <v>Yes</v>
          </cell>
          <cell r="Y884" t="str">
            <v>NULL</v>
          </cell>
          <cell r="Z884">
            <v>2</v>
          </cell>
          <cell r="AB884">
            <v>1128</v>
          </cell>
          <cell r="AD884">
            <v>2</v>
          </cell>
          <cell r="AE884" t="str">
            <v>NULL</v>
          </cell>
          <cell r="AF884">
            <v>2</v>
          </cell>
          <cell r="AG884">
            <v>2</v>
          </cell>
          <cell r="AH884" t="str">
            <v>NULL</v>
          </cell>
          <cell r="AI884">
            <v>2</v>
          </cell>
          <cell r="AJ884" t="str">
            <v>NULL</v>
          </cell>
          <cell r="AK884">
            <v>9</v>
          </cell>
          <cell r="AL884">
            <v>2</v>
          </cell>
        </row>
        <row r="885">
          <cell r="A885">
            <v>133398</v>
          </cell>
          <cell r="B885">
            <v>8881121</v>
          </cell>
          <cell r="C885" t="str">
            <v>Chadwick High School</v>
          </cell>
          <cell r="D885" t="str">
            <v>North West</v>
          </cell>
          <cell r="E885" t="str">
            <v>North West</v>
          </cell>
          <cell r="F885" t="str">
            <v>Lancashire</v>
          </cell>
          <cell r="G885" t="str">
            <v>Morecambe and Lunesdale</v>
          </cell>
          <cell r="H885" t="str">
            <v>LA1 2AY</v>
          </cell>
          <cell r="I885" t="str">
            <v>Pupil Referral Unit</v>
          </cell>
          <cell r="J885" t="str">
            <v>Not Applicable</v>
          </cell>
          <cell r="K885" t="str">
            <v>Not applicable</v>
          </cell>
          <cell r="L885">
            <v>10006712</v>
          </cell>
          <cell r="M885">
            <v>42332</v>
          </cell>
          <cell r="N885">
            <v>42333</v>
          </cell>
          <cell r="O885" t="str">
            <v>Schools into Special Measures Visit 1</v>
          </cell>
          <cell r="P885" t="str">
            <v>Schools - S8</v>
          </cell>
          <cell r="Q885" t="str">
            <v>NULL</v>
          </cell>
          <cell r="R885" t="str">
            <v>NULL</v>
          </cell>
          <cell r="S885" t="str">
            <v>NULL</v>
          </cell>
          <cell r="T885" t="str">
            <v>NULL</v>
          </cell>
          <cell r="U885" t="str">
            <v>NULL</v>
          </cell>
          <cell r="V885" t="str">
            <v>NULL</v>
          </cell>
          <cell r="W885" t="str">
            <v>NULL</v>
          </cell>
          <cell r="X885" t="str">
            <v>NULL</v>
          </cell>
          <cell r="Y885" t="str">
            <v>NULL</v>
          </cell>
          <cell r="Z885" t="str">
            <v>NULL</v>
          </cell>
          <cell r="AB885">
            <v>61</v>
          </cell>
          <cell r="AD885">
            <v>4</v>
          </cell>
          <cell r="AE885" t="str">
            <v>NULL</v>
          </cell>
          <cell r="AF885">
            <v>4</v>
          </cell>
          <cell r="AG885">
            <v>4</v>
          </cell>
          <cell r="AH885" t="str">
            <v>NULL</v>
          </cell>
          <cell r="AI885">
            <v>4</v>
          </cell>
          <cell r="AJ885" t="str">
            <v>NULL</v>
          </cell>
          <cell r="AK885">
            <v>9</v>
          </cell>
          <cell r="AL885">
            <v>9</v>
          </cell>
        </row>
        <row r="886">
          <cell r="A886">
            <v>133484</v>
          </cell>
          <cell r="B886">
            <v>3732368</v>
          </cell>
          <cell r="C886" t="str">
            <v>Lower Meadow Primary School</v>
          </cell>
          <cell r="D886" t="str">
            <v>Yorkshire and the Humber</v>
          </cell>
          <cell r="E886" t="str">
            <v>North East, Yorkshire &amp; Humber</v>
          </cell>
          <cell r="F886" t="str">
            <v>Sheffield</v>
          </cell>
          <cell r="G886" t="str">
            <v>Sheffield, Heeley</v>
          </cell>
          <cell r="H886" t="str">
            <v>S8 8EE</v>
          </cell>
          <cell r="I886" t="str">
            <v>Foundation School</v>
          </cell>
          <cell r="J886" t="str">
            <v>Primary</v>
          </cell>
          <cell r="K886" t="str">
            <v>Does not have a sixth form</v>
          </cell>
          <cell r="L886">
            <v>10005199</v>
          </cell>
          <cell r="M886">
            <v>42297</v>
          </cell>
          <cell r="N886">
            <v>42298</v>
          </cell>
          <cell r="O886" t="str">
            <v>Schools into Special Measures Visit 5</v>
          </cell>
          <cell r="P886" t="str">
            <v>Schools - S8</v>
          </cell>
          <cell r="Q886" t="str">
            <v>NULL</v>
          </cell>
          <cell r="R886" t="str">
            <v>NULL</v>
          </cell>
          <cell r="S886" t="str">
            <v>NULL</v>
          </cell>
          <cell r="T886" t="str">
            <v>NULL</v>
          </cell>
          <cell r="U886" t="str">
            <v>NULL</v>
          </cell>
          <cell r="V886" t="str">
            <v>NULL</v>
          </cell>
          <cell r="W886" t="str">
            <v>NULL</v>
          </cell>
          <cell r="X886" t="str">
            <v>NULL</v>
          </cell>
          <cell r="Y886" t="str">
            <v>NULL</v>
          </cell>
          <cell r="Z886" t="str">
            <v>NULL</v>
          </cell>
          <cell r="AB886">
            <v>293</v>
          </cell>
          <cell r="AD886">
            <v>4</v>
          </cell>
          <cell r="AE886" t="str">
            <v>NULL</v>
          </cell>
          <cell r="AF886">
            <v>4</v>
          </cell>
          <cell r="AG886">
            <v>4</v>
          </cell>
          <cell r="AH886" t="str">
            <v>NULL</v>
          </cell>
          <cell r="AI886">
            <v>4</v>
          </cell>
          <cell r="AJ886" t="str">
            <v>NULL</v>
          </cell>
          <cell r="AK886" t="str">
            <v>NULL</v>
          </cell>
          <cell r="AL886" t="str">
            <v>NULL</v>
          </cell>
        </row>
        <row r="887">
          <cell r="A887">
            <v>133513</v>
          </cell>
          <cell r="B887">
            <v>8252011</v>
          </cell>
          <cell r="C887" t="str">
            <v>Princes Risborough Primary School</v>
          </cell>
          <cell r="D887" t="str">
            <v>South East</v>
          </cell>
          <cell r="E887" t="str">
            <v>South East</v>
          </cell>
          <cell r="F887" t="str">
            <v>Buckinghamshire</v>
          </cell>
          <cell r="G887" t="str">
            <v>Buckingham</v>
          </cell>
          <cell r="H887" t="str">
            <v>HP27 9HY</v>
          </cell>
          <cell r="I887" t="str">
            <v>Community School</v>
          </cell>
          <cell r="J887" t="str">
            <v>Primary</v>
          </cell>
          <cell r="K887" t="str">
            <v>Does not have a sixth form</v>
          </cell>
          <cell r="L887">
            <v>10000453</v>
          </cell>
          <cell r="M887">
            <v>42346</v>
          </cell>
          <cell r="N887">
            <v>42347</v>
          </cell>
          <cell r="O887" t="str">
            <v>Maintained Academy and School Short inspection</v>
          </cell>
          <cell r="P887" t="str">
            <v>Schools - S5</v>
          </cell>
          <cell r="Q887" t="str">
            <v>NULL</v>
          </cell>
          <cell r="R887">
            <v>4</v>
          </cell>
          <cell r="S887" t="str">
            <v>SM</v>
          </cell>
          <cell r="T887">
            <v>4</v>
          </cell>
          <cell r="U887">
            <v>4</v>
          </cell>
          <cell r="V887">
            <v>3</v>
          </cell>
          <cell r="W887">
            <v>4</v>
          </cell>
          <cell r="X887" t="str">
            <v>Yes</v>
          </cell>
          <cell r="Y887">
            <v>4</v>
          </cell>
          <cell r="Z887" t="str">
            <v>NULL</v>
          </cell>
          <cell r="AB887">
            <v>287</v>
          </cell>
          <cell r="AD887">
            <v>2</v>
          </cell>
          <cell r="AE887" t="str">
            <v>NULL</v>
          </cell>
          <cell r="AF887">
            <v>2</v>
          </cell>
          <cell r="AG887">
            <v>2</v>
          </cell>
          <cell r="AH887" t="str">
            <v>NULL</v>
          </cell>
          <cell r="AI887">
            <v>2</v>
          </cell>
          <cell r="AJ887" t="str">
            <v>NULL</v>
          </cell>
          <cell r="AK887">
            <v>8</v>
          </cell>
          <cell r="AL887" t="str">
            <v>NULL</v>
          </cell>
        </row>
        <row r="888">
          <cell r="A888">
            <v>133558</v>
          </cell>
          <cell r="B888">
            <v>3942340</v>
          </cell>
          <cell r="C888" t="str">
            <v>Dubmire Primary</v>
          </cell>
          <cell r="D888" t="str">
            <v>North East</v>
          </cell>
          <cell r="E888" t="str">
            <v>North East, Yorkshire &amp; Humber</v>
          </cell>
          <cell r="F888" t="str">
            <v>Sunderland</v>
          </cell>
          <cell r="G888" t="str">
            <v>Houghton and Sunderland South</v>
          </cell>
          <cell r="H888" t="str">
            <v>DH4 6HL</v>
          </cell>
          <cell r="I888" t="str">
            <v>Community School</v>
          </cell>
          <cell r="J888" t="str">
            <v>Primary</v>
          </cell>
          <cell r="K888" t="str">
            <v>Does not have a sixth form</v>
          </cell>
          <cell r="L888">
            <v>10002035</v>
          </cell>
          <cell r="M888">
            <v>42277</v>
          </cell>
          <cell r="N888">
            <v>42278</v>
          </cell>
          <cell r="O888" t="str">
            <v>Requires Improvement S5 Reinspection Visit 1</v>
          </cell>
          <cell r="P888" t="str">
            <v>Schools - S5</v>
          </cell>
          <cell r="Q888" t="str">
            <v>NULL</v>
          </cell>
          <cell r="R888">
            <v>4</v>
          </cell>
          <cell r="S888" t="str">
            <v>SM</v>
          </cell>
          <cell r="T888">
            <v>4</v>
          </cell>
          <cell r="U888">
            <v>4</v>
          </cell>
          <cell r="V888">
            <v>3</v>
          </cell>
          <cell r="W888">
            <v>4</v>
          </cell>
          <cell r="X888" t="str">
            <v>Yes</v>
          </cell>
          <cell r="Y888">
            <v>4</v>
          </cell>
          <cell r="Z888">
            <v>0</v>
          </cell>
          <cell r="AB888">
            <v>533</v>
          </cell>
          <cell r="AD888">
            <v>3</v>
          </cell>
          <cell r="AE888" t="str">
            <v>NULL</v>
          </cell>
          <cell r="AF888">
            <v>3</v>
          </cell>
          <cell r="AG888">
            <v>3</v>
          </cell>
          <cell r="AH888" t="str">
            <v>NULL</v>
          </cell>
          <cell r="AI888">
            <v>3</v>
          </cell>
          <cell r="AJ888" t="str">
            <v>NULL</v>
          </cell>
          <cell r="AK888" t="str">
            <v>NULL</v>
          </cell>
          <cell r="AL888" t="str">
            <v>NULL</v>
          </cell>
        </row>
        <row r="889">
          <cell r="A889">
            <v>133580</v>
          </cell>
          <cell r="B889">
            <v>8684084</v>
          </cell>
          <cell r="C889" t="str">
            <v>Churchmead Church of England (VA) School</v>
          </cell>
          <cell r="D889" t="str">
            <v>South East</v>
          </cell>
          <cell r="E889" t="str">
            <v>South East</v>
          </cell>
          <cell r="F889" t="str">
            <v>Windsor and Maidenhead</v>
          </cell>
          <cell r="G889" t="str">
            <v>Windsor</v>
          </cell>
          <cell r="H889" t="str">
            <v>SL3 9JQ</v>
          </cell>
          <cell r="I889" t="str">
            <v>Voluntary Aided School</v>
          </cell>
          <cell r="J889" t="str">
            <v>Secondary</v>
          </cell>
          <cell r="K889" t="str">
            <v>Has a sixth form</v>
          </cell>
          <cell r="L889">
            <v>10002292</v>
          </cell>
          <cell r="M889">
            <v>42339</v>
          </cell>
          <cell r="N889">
            <v>42340</v>
          </cell>
          <cell r="O889" t="str">
            <v>Requires Improvement S5 Reinspection Visit 1</v>
          </cell>
          <cell r="P889" t="str">
            <v>Schools - S5</v>
          </cell>
          <cell r="Q889" t="str">
            <v>NULL</v>
          </cell>
          <cell r="R889">
            <v>2</v>
          </cell>
          <cell r="S889" t="str">
            <v>NULL</v>
          </cell>
          <cell r="T889">
            <v>2</v>
          </cell>
          <cell r="U889">
            <v>2</v>
          </cell>
          <cell r="V889">
            <v>2</v>
          </cell>
          <cell r="W889">
            <v>2</v>
          </cell>
          <cell r="X889" t="str">
            <v>Yes</v>
          </cell>
          <cell r="Y889" t="str">
            <v>NULL</v>
          </cell>
          <cell r="Z889" t="str">
            <v>NULL</v>
          </cell>
          <cell r="AB889">
            <v>412</v>
          </cell>
          <cell r="AD889">
            <v>3</v>
          </cell>
          <cell r="AE889" t="str">
            <v>NULL</v>
          </cell>
          <cell r="AF889">
            <v>3</v>
          </cell>
          <cell r="AG889">
            <v>3</v>
          </cell>
          <cell r="AH889" t="str">
            <v>NULL</v>
          </cell>
          <cell r="AI889">
            <v>3</v>
          </cell>
          <cell r="AJ889" t="str">
            <v>NULL</v>
          </cell>
          <cell r="AK889" t="str">
            <v>NULL</v>
          </cell>
          <cell r="AL889" t="str">
            <v>NULL</v>
          </cell>
        </row>
        <row r="890">
          <cell r="A890">
            <v>133619</v>
          </cell>
          <cell r="B890">
            <v>8672814</v>
          </cell>
          <cell r="C890" t="str">
            <v>Sandy Lane Primary School</v>
          </cell>
          <cell r="D890" t="str">
            <v>South East</v>
          </cell>
          <cell r="E890" t="str">
            <v>South East</v>
          </cell>
          <cell r="F890" t="str">
            <v>Bracknell Forest</v>
          </cell>
          <cell r="G890" t="str">
            <v>Bracknell</v>
          </cell>
          <cell r="H890" t="str">
            <v>RG12 2JG</v>
          </cell>
          <cell r="I890" t="str">
            <v>Community School</v>
          </cell>
          <cell r="J890" t="str">
            <v>Primary</v>
          </cell>
          <cell r="K890" t="str">
            <v>Does not have a sixth form</v>
          </cell>
          <cell r="L890">
            <v>10007321</v>
          </cell>
          <cell r="M890">
            <v>42314</v>
          </cell>
          <cell r="N890">
            <v>42314</v>
          </cell>
          <cell r="O890" t="str">
            <v>Requires Improvement monitoring Visit 1</v>
          </cell>
          <cell r="P890" t="str">
            <v>Schools - S8</v>
          </cell>
          <cell r="Q890" t="str">
            <v>NULL</v>
          </cell>
          <cell r="R890" t="str">
            <v>NULL</v>
          </cell>
          <cell r="S890" t="str">
            <v>NULL</v>
          </cell>
          <cell r="T890" t="str">
            <v>NULL</v>
          </cell>
          <cell r="U890" t="str">
            <v>NULL</v>
          </cell>
          <cell r="V890" t="str">
            <v>NULL</v>
          </cell>
          <cell r="W890" t="str">
            <v>NULL</v>
          </cell>
          <cell r="X890" t="str">
            <v>NULL</v>
          </cell>
          <cell r="Y890" t="str">
            <v>NULL</v>
          </cell>
          <cell r="Z890" t="str">
            <v>NULL</v>
          </cell>
          <cell r="AB890">
            <v>671</v>
          </cell>
          <cell r="AD890">
            <v>3</v>
          </cell>
          <cell r="AE890" t="str">
            <v>NULL</v>
          </cell>
          <cell r="AF890">
            <v>3</v>
          </cell>
          <cell r="AG890">
            <v>3</v>
          </cell>
          <cell r="AH890" t="str">
            <v>NULL</v>
          </cell>
          <cell r="AI890">
            <v>3</v>
          </cell>
          <cell r="AJ890" t="str">
            <v>NULL</v>
          </cell>
          <cell r="AK890">
            <v>3</v>
          </cell>
          <cell r="AL890">
            <v>9</v>
          </cell>
        </row>
        <row r="891">
          <cell r="A891">
            <v>133653</v>
          </cell>
          <cell r="B891">
            <v>8457000</v>
          </cell>
          <cell r="C891" t="str">
            <v>St Mary's School and 6th Form College</v>
          </cell>
          <cell r="D891" t="str">
            <v>South East</v>
          </cell>
          <cell r="E891" t="str">
            <v>South East</v>
          </cell>
          <cell r="F891" t="str">
            <v>East Sussex</v>
          </cell>
          <cell r="G891" t="str">
            <v>Bexhill and Battle</v>
          </cell>
          <cell r="H891" t="str">
            <v>TN40 2LU</v>
          </cell>
          <cell r="I891" t="str">
            <v>Non-Maintained Special School</v>
          </cell>
          <cell r="J891" t="str">
            <v>Not Applicable</v>
          </cell>
          <cell r="K891" t="str">
            <v>Has a sixth form</v>
          </cell>
          <cell r="L891">
            <v>10005276</v>
          </cell>
          <cell r="M891">
            <v>42311</v>
          </cell>
          <cell r="N891">
            <v>42312</v>
          </cell>
          <cell r="O891" t="str">
            <v>Schools into Special Measures Visit 3</v>
          </cell>
          <cell r="P891" t="str">
            <v>Schools - S8</v>
          </cell>
          <cell r="Q891" t="str">
            <v>NULL</v>
          </cell>
          <cell r="R891" t="str">
            <v>NULL</v>
          </cell>
          <cell r="S891" t="str">
            <v>NULL</v>
          </cell>
          <cell r="T891" t="str">
            <v>NULL</v>
          </cell>
          <cell r="U891" t="str">
            <v>NULL</v>
          </cell>
          <cell r="V891" t="str">
            <v>NULL</v>
          </cell>
          <cell r="W891" t="str">
            <v>NULL</v>
          </cell>
          <cell r="X891" t="str">
            <v>NULL</v>
          </cell>
          <cell r="Y891" t="str">
            <v>NULL</v>
          </cell>
          <cell r="Z891" t="str">
            <v>NULL</v>
          </cell>
          <cell r="AB891">
            <v>104</v>
          </cell>
          <cell r="AD891">
            <v>4</v>
          </cell>
          <cell r="AE891" t="str">
            <v>NULL</v>
          </cell>
          <cell r="AF891">
            <v>4</v>
          </cell>
          <cell r="AG891">
            <v>4</v>
          </cell>
          <cell r="AH891" t="str">
            <v>NULL</v>
          </cell>
          <cell r="AI891">
            <v>4</v>
          </cell>
          <cell r="AJ891" t="str">
            <v>NULL</v>
          </cell>
          <cell r="AK891">
            <v>9</v>
          </cell>
          <cell r="AL891">
            <v>4</v>
          </cell>
        </row>
        <row r="892">
          <cell r="A892">
            <v>133659</v>
          </cell>
          <cell r="B892">
            <v>8062001</v>
          </cell>
          <cell r="C892" t="str">
            <v>Ayresome Primary School</v>
          </cell>
          <cell r="D892" t="str">
            <v>North East</v>
          </cell>
          <cell r="E892" t="str">
            <v>North East, Yorkshire &amp; Humber</v>
          </cell>
          <cell r="F892" t="str">
            <v>Middlesbrough</v>
          </cell>
          <cell r="G892" t="str">
            <v>Middlesbrough</v>
          </cell>
          <cell r="H892" t="str">
            <v>TS1 4NT</v>
          </cell>
          <cell r="I892" t="str">
            <v>Community School</v>
          </cell>
          <cell r="J892" t="str">
            <v>Primary</v>
          </cell>
          <cell r="K892" t="str">
            <v>Does not have a sixth form</v>
          </cell>
          <cell r="L892">
            <v>10002094</v>
          </cell>
          <cell r="M892">
            <v>42270</v>
          </cell>
          <cell r="N892">
            <v>42271</v>
          </cell>
          <cell r="O892" t="str">
            <v>Requires Improvement S5 Reinspection Visit 1</v>
          </cell>
          <cell r="P892" t="str">
            <v>Schools - S5</v>
          </cell>
          <cell r="Q892" t="str">
            <v>NULL</v>
          </cell>
          <cell r="R892">
            <v>3</v>
          </cell>
          <cell r="S892" t="str">
            <v>NULL</v>
          </cell>
          <cell r="T892">
            <v>3</v>
          </cell>
          <cell r="U892">
            <v>3</v>
          </cell>
          <cell r="V892">
            <v>2</v>
          </cell>
          <cell r="W892">
            <v>2</v>
          </cell>
          <cell r="X892" t="str">
            <v>Yes</v>
          </cell>
          <cell r="Y892">
            <v>2</v>
          </cell>
          <cell r="Z892" t="str">
            <v>NULL</v>
          </cell>
          <cell r="AB892">
            <v>673</v>
          </cell>
          <cell r="AD892">
            <v>3</v>
          </cell>
          <cell r="AE892" t="str">
            <v>NULL</v>
          </cell>
          <cell r="AF892">
            <v>3</v>
          </cell>
          <cell r="AG892">
            <v>3</v>
          </cell>
          <cell r="AH892" t="str">
            <v>NULL</v>
          </cell>
          <cell r="AI892">
            <v>3</v>
          </cell>
          <cell r="AJ892" t="str">
            <v>NULL</v>
          </cell>
          <cell r="AK892" t="str">
            <v>NULL</v>
          </cell>
          <cell r="AL892" t="str">
            <v>NULL</v>
          </cell>
        </row>
        <row r="893">
          <cell r="A893">
            <v>133672</v>
          </cell>
          <cell r="B893">
            <v>8774230</v>
          </cell>
          <cell r="C893" t="str">
            <v>Sir Thomas Boteler Church of England High School</v>
          </cell>
          <cell r="D893" t="str">
            <v>North West</v>
          </cell>
          <cell r="E893" t="str">
            <v>North West</v>
          </cell>
          <cell r="F893" t="str">
            <v>Warrington</v>
          </cell>
          <cell r="G893" t="str">
            <v>Warrington South</v>
          </cell>
          <cell r="H893" t="str">
            <v>WA4 1JL</v>
          </cell>
          <cell r="I893" t="str">
            <v>Voluntary Aided School</v>
          </cell>
          <cell r="J893" t="str">
            <v>Secondary</v>
          </cell>
          <cell r="K893" t="str">
            <v>Does not have a sixth form</v>
          </cell>
          <cell r="L893">
            <v>10004011</v>
          </cell>
          <cell r="M893">
            <v>42284</v>
          </cell>
          <cell r="N893">
            <v>42285</v>
          </cell>
          <cell r="O893" t="str">
            <v>Schools into Special Measures Visit 3</v>
          </cell>
          <cell r="P893" t="str">
            <v>Schools - S8</v>
          </cell>
          <cell r="Q893" t="str">
            <v>NULL</v>
          </cell>
          <cell r="R893" t="str">
            <v>NULL</v>
          </cell>
          <cell r="S893" t="str">
            <v>NULL</v>
          </cell>
          <cell r="T893" t="str">
            <v>NULL</v>
          </cell>
          <cell r="U893" t="str">
            <v>NULL</v>
          </cell>
          <cell r="V893" t="str">
            <v>NULL</v>
          </cell>
          <cell r="W893" t="str">
            <v>NULL</v>
          </cell>
          <cell r="X893" t="str">
            <v>NULL</v>
          </cell>
          <cell r="Y893" t="str">
            <v>NULL</v>
          </cell>
          <cell r="Z893" t="str">
            <v>NULL</v>
          </cell>
          <cell r="AB893">
            <v>709</v>
          </cell>
          <cell r="AD893">
            <v>4</v>
          </cell>
          <cell r="AE893" t="str">
            <v>NULL</v>
          </cell>
          <cell r="AF893">
            <v>4</v>
          </cell>
          <cell r="AG893">
            <v>4</v>
          </cell>
          <cell r="AH893" t="str">
            <v>NULL</v>
          </cell>
          <cell r="AI893">
            <v>4</v>
          </cell>
          <cell r="AJ893" t="str">
            <v>NULL</v>
          </cell>
          <cell r="AK893">
            <v>9</v>
          </cell>
          <cell r="AL893">
            <v>9</v>
          </cell>
        </row>
        <row r="894">
          <cell r="A894">
            <v>133678</v>
          </cell>
          <cell r="B894">
            <v>3551103</v>
          </cell>
          <cell r="C894" t="str">
            <v>Alder Brook Primary Partnership Centre</v>
          </cell>
          <cell r="D894" t="str">
            <v>North West</v>
          </cell>
          <cell r="E894" t="str">
            <v>North West</v>
          </cell>
          <cell r="F894" t="str">
            <v>Salford</v>
          </cell>
          <cell r="G894" t="str">
            <v>Worsley and Eccles South</v>
          </cell>
          <cell r="H894" t="str">
            <v>M30 8LE</v>
          </cell>
          <cell r="I894" t="str">
            <v>Pupil Referral Unit</v>
          </cell>
          <cell r="J894" t="str">
            <v>Not Applicable</v>
          </cell>
          <cell r="K894" t="str">
            <v>Does not have a sixth form</v>
          </cell>
          <cell r="L894">
            <v>10003887</v>
          </cell>
          <cell r="M894">
            <v>42325</v>
          </cell>
          <cell r="N894">
            <v>42325</v>
          </cell>
          <cell r="O894" t="str">
            <v>Maintained Academy and School Short inspection</v>
          </cell>
          <cell r="P894" t="str">
            <v>Schools - Short inspection</v>
          </cell>
          <cell r="Q894" t="str">
            <v>NULL</v>
          </cell>
          <cell r="R894" t="str">
            <v>NULL</v>
          </cell>
          <cell r="S894" t="str">
            <v>NULL</v>
          </cell>
          <cell r="T894" t="str">
            <v>NULL</v>
          </cell>
          <cell r="U894" t="str">
            <v>NULL</v>
          </cell>
          <cell r="V894" t="str">
            <v>NULL</v>
          </cell>
          <cell r="W894" t="str">
            <v>NULL</v>
          </cell>
          <cell r="X894" t="str">
            <v>Yes</v>
          </cell>
          <cell r="Y894" t="str">
            <v>NULL</v>
          </cell>
          <cell r="Z894" t="str">
            <v>NULL</v>
          </cell>
          <cell r="AB894">
            <v>18</v>
          </cell>
          <cell r="AD894">
            <v>2</v>
          </cell>
          <cell r="AE894" t="str">
            <v>NULL</v>
          </cell>
          <cell r="AF894">
            <v>2</v>
          </cell>
          <cell r="AG894">
            <v>2</v>
          </cell>
          <cell r="AH894" t="str">
            <v>NULL</v>
          </cell>
          <cell r="AI894">
            <v>2</v>
          </cell>
          <cell r="AJ894" t="str">
            <v>NULL</v>
          </cell>
          <cell r="AK894" t="str">
            <v>NULL</v>
          </cell>
          <cell r="AL894" t="str">
            <v>NULL</v>
          </cell>
        </row>
        <row r="895">
          <cell r="A895">
            <v>133700</v>
          </cell>
          <cell r="B895">
            <v>8132003</v>
          </cell>
          <cell r="C895" t="str">
            <v>Lincoln Gardens Primary School</v>
          </cell>
          <cell r="D895" t="str">
            <v>Yorkshire and the Humber</v>
          </cell>
          <cell r="E895" t="str">
            <v>North East, Yorkshire &amp; Humber</v>
          </cell>
          <cell r="F895" t="str">
            <v>North Lincolnshire</v>
          </cell>
          <cell r="G895" t="str">
            <v>Scunthorpe</v>
          </cell>
          <cell r="H895" t="str">
            <v>DN16 2ED</v>
          </cell>
          <cell r="I895" t="str">
            <v>Community School</v>
          </cell>
          <cell r="J895" t="str">
            <v>Primary</v>
          </cell>
          <cell r="K895" t="str">
            <v>Does not have a sixth form</v>
          </cell>
          <cell r="L895">
            <v>10007172</v>
          </cell>
          <cell r="M895">
            <v>42345</v>
          </cell>
          <cell r="N895">
            <v>42345</v>
          </cell>
          <cell r="O895" t="str">
            <v>Requires Improvement monitoring Visit 1</v>
          </cell>
          <cell r="P895" t="str">
            <v>Schools - S8</v>
          </cell>
          <cell r="Q895" t="str">
            <v>NULL</v>
          </cell>
          <cell r="R895" t="str">
            <v>NULL</v>
          </cell>
          <cell r="S895" t="str">
            <v>NULL</v>
          </cell>
          <cell r="T895" t="str">
            <v>NULL</v>
          </cell>
          <cell r="U895" t="str">
            <v>NULL</v>
          </cell>
          <cell r="V895" t="str">
            <v>NULL</v>
          </cell>
          <cell r="W895" t="str">
            <v>NULL</v>
          </cell>
          <cell r="X895" t="str">
            <v>NULL</v>
          </cell>
          <cell r="Y895" t="str">
            <v>NULL</v>
          </cell>
          <cell r="Z895" t="str">
            <v>NULL</v>
          </cell>
          <cell r="AB895">
            <v>505</v>
          </cell>
          <cell r="AD895">
            <v>3</v>
          </cell>
          <cell r="AE895" t="str">
            <v>NULL</v>
          </cell>
          <cell r="AF895">
            <v>3</v>
          </cell>
          <cell r="AG895">
            <v>3</v>
          </cell>
          <cell r="AH895" t="str">
            <v>NULL</v>
          </cell>
          <cell r="AI895">
            <v>3</v>
          </cell>
          <cell r="AJ895" t="str">
            <v>NULL</v>
          </cell>
          <cell r="AK895">
            <v>2</v>
          </cell>
          <cell r="AL895">
            <v>9</v>
          </cell>
        </row>
        <row r="896">
          <cell r="A896">
            <v>133707</v>
          </cell>
          <cell r="B896">
            <v>3093001</v>
          </cell>
          <cell r="C896" t="str">
            <v>Mulberry Primary School</v>
          </cell>
          <cell r="D896" t="str">
            <v>London</v>
          </cell>
          <cell r="E896" t="str">
            <v>London</v>
          </cell>
          <cell r="F896" t="str">
            <v>Haringey</v>
          </cell>
          <cell r="G896" t="str">
            <v>Tottenham</v>
          </cell>
          <cell r="H896" t="str">
            <v>N17 9RB</v>
          </cell>
          <cell r="I896" t="str">
            <v>Community School</v>
          </cell>
          <cell r="J896" t="str">
            <v>Primary</v>
          </cell>
          <cell r="K896" t="str">
            <v>Does not have a sixth form</v>
          </cell>
          <cell r="L896">
            <v>10005792</v>
          </cell>
          <cell r="M896">
            <v>42312</v>
          </cell>
          <cell r="N896">
            <v>42312</v>
          </cell>
          <cell r="O896" t="str">
            <v>Section 8 Inspection due to Parental Complaint</v>
          </cell>
          <cell r="P896" t="str">
            <v>Schools - S8</v>
          </cell>
          <cell r="Q896" t="str">
            <v>NULL</v>
          </cell>
          <cell r="R896" t="str">
            <v>NULL</v>
          </cell>
          <cell r="S896" t="str">
            <v>NULL</v>
          </cell>
          <cell r="T896" t="str">
            <v>NULL</v>
          </cell>
          <cell r="U896" t="str">
            <v>NULL</v>
          </cell>
          <cell r="V896" t="str">
            <v>NULL</v>
          </cell>
          <cell r="W896" t="str">
            <v>NULL</v>
          </cell>
          <cell r="X896" t="str">
            <v>Met</v>
          </cell>
          <cell r="Y896" t="str">
            <v>NULL</v>
          </cell>
          <cell r="Z896" t="str">
            <v>NULL</v>
          </cell>
          <cell r="AB896">
            <v>687</v>
          </cell>
          <cell r="AD896">
            <v>2</v>
          </cell>
          <cell r="AE896" t="str">
            <v>NULL</v>
          </cell>
          <cell r="AF896">
            <v>2</v>
          </cell>
          <cell r="AG896">
            <v>2</v>
          </cell>
          <cell r="AH896" t="str">
            <v>NULL</v>
          </cell>
          <cell r="AI896">
            <v>2</v>
          </cell>
          <cell r="AJ896" t="str">
            <v>NULL</v>
          </cell>
          <cell r="AK896" t="str">
            <v>NULL</v>
          </cell>
          <cell r="AL896" t="str">
            <v>NULL</v>
          </cell>
        </row>
        <row r="897">
          <cell r="A897">
            <v>133753</v>
          </cell>
          <cell r="B897">
            <v>3801106</v>
          </cell>
          <cell r="C897" t="str">
            <v>Education In Hospital 1 (Airedale)</v>
          </cell>
          <cell r="D897" t="str">
            <v>Yorkshire and the Humber</v>
          </cell>
          <cell r="E897" t="str">
            <v>North East, Yorkshire &amp; Humber</v>
          </cell>
          <cell r="F897" t="str">
            <v>Bradford</v>
          </cell>
          <cell r="G897" t="str">
            <v>Bradford East</v>
          </cell>
          <cell r="H897" t="str">
            <v>BD4 7EB</v>
          </cell>
          <cell r="I897" t="str">
            <v>Pupil Referral Unit</v>
          </cell>
          <cell r="J897" t="str">
            <v>Not Applicable</v>
          </cell>
          <cell r="K897" t="str">
            <v>Not applicable</v>
          </cell>
          <cell r="L897">
            <v>10001583</v>
          </cell>
          <cell r="M897">
            <v>42269</v>
          </cell>
          <cell r="N897">
            <v>42270</v>
          </cell>
          <cell r="O897" t="str">
            <v>Special Measures S5 ReInspection</v>
          </cell>
          <cell r="P897" t="str">
            <v>Schools - S5</v>
          </cell>
          <cell r="Q897" t="str">
            <v>NULL</v>
          </cell>
          <cell r="R897">
            <v>3</v>
          </cell>
          <cell r="S897" t="str">
            <v>NULL</v>
          </cell>
          <cell r="T897">
            <v>3</v>
          </cell>
          <cell r="U897">
            <v>3</v>
          </cell>
          <cell r="V897">
            <v>2</v>
          </cell>
          <cell r="W897">
            <v>3</v>
          </cell>
          <cell r="X897" t="str">
            <v>Yes</v>
          </cell>
          <cell r="Y897" t="str">
            <v>NULL</v>
          </cell>
          <cell r="Z897" t="str">
            <v>NULL</v>
          </cell>
          <cell r="AB897">
            <v>4</v>
          </cell>
          <cell r="AD897">
            <v>4</v>
          </cell>
          <cell r="AE897" t="str">
            <v>NULL</v>
          </cell>
          <cell r="AF897">
            <v>4</v>
          </cell>
          <cell r="AG897">
            <v>4</v>
          </cell>
          <cell r="AH897" t="str">
            <v>NULL</v>
          </cell>
          <cell r="AI897">
            <v>4</v>
          </cell>
          <cell r="AJ897" t="str">
            <v>NULL</v>
          </cell>
          <cell r="AK897" t="str">
            <v>NULL</v>
          </cell>
          <cell r="AL897" t="str">
            <v>NULL</v>
          </cell>
        </row>
        <row r="898">
          <cell r="A898">
            <v>133754</v>
          </cell>
          <cell r="B898">
            <v>3151100</v>
          </cell>
          <cell r="C898" t="str">
            <v>The Smart Centre</v>
          </cell>
          <cell r="D898" t="str">
            <v>London</v>
          </cell>
          <cell r="E898" t="str">
            <v>London</v>
          </cell>
          <cell r="F898" t="str">
            <v>Merton</v>
          </cell>
          <cell r="G898" t="str">
            <v>Mitcham and Morden</v>
          </cell>
          <cell r="H898" t="str">
            <v>SM4 6PT</v>
          </cell>
          <cell r="I898" t="str">
            <v>Pupil Referral Unit</v>
          </cell>
          <cell r="J898" t="str">
            <v>Not Applicable</v>
          </cell>
          <cell r="K898" t="str">
            <v>Not applicable</v>
          </cell>
          <cell r="L898">
            <v>10001328</v>
          </cell>
          <cell r="M898">
            <v>42283</v>
          </cell>
          <cell r="N898">
            <v>42283</v>
          </cell>
          <cell r="O898" t="str">
            <v>Maintained Academy and School Short inspection</v>
          </cell>
          <cell r="P898" t="str">
            <v>Schools - Short inspection</v>
          </cell>
          <cell r="Q898" t="str">
            <v>NULL</v>
          </cell>
          <cell r="R898" t="str">
            <v>NULL</v>
          </cell>
          <cell r="S898" t="str">
            <v>NULL</v>
          </cell>
          <cell r="T898" t="str">
            <v>NULL</v>
          </cell>
          <cell r="U898" t="str">
            <v>NULL</v>
          </cell>
          <cell r="V898" t="str">
            <v>NULL</v>
          </cell>
          <cell r="W898" t="str">
            <v>NULL</v>
          </cell>
          <cell r="X898" t="str">
            <v>Yes</v>
          </cell>
          <cell r="Y898" t="str">
            <v>NULL</v>
          </cell>
          <cell r="Z898" t="str">
            <v>NULL</v>
          </cell>
          <cell r="AB898">
            <v>50</v>
          </cell>
          <cell r="AD898">
            <v>2</v>
          </cell>
          <cell r="AE898" t="str">
            <v>NULL</v>
          </cell>
          <cell r="AF898">
            <v>2</v>
          </cell>
          <cell r="AG898">
            <v>2</v>
          </cell>
          <cell r="AH898" t="str">
            <v>NULL</v>
          </cell>
          <cell r="AI898">
            <v>2</v>
          </cell>
          <cell r="AJ898" t="str">
            <v>NULL</v>
          </cell>
          <cell r="AK898" t="str">
            <v>NULL</v>
          </cell>
          <cell r="AL898" t="str">
            <v>NULL</v>
          </cell>
        </row>
        <row r="899">
          <cell r="A899">
            <v>133782</v>
          </cell>
          <cell r="B899">
            <v>8733885</v>
          </cell>
          <cell r="C899" t="str">
            <v>Orchards Church of England Primary School</v>
          </cell>
          <cell r="D899" t="str">
            <v>East of England</v>
          </cell>
          <cell r="E899" t="str">
            <v>East of England</v>
          </cell>
          <cell r="F899" t="str">
            <v>Cambridgeshire</v>
          </cell>
          <cell r="G899" t="str">
            <v>North East Cambridgeshire</v>
          </cell>
          <cell r="H899" t="str">
            <v>PE13 3NP</v>
          </cell>
          <cell r="I899" t="str">
            <v>Voluntary Controlled School</v>
          </cell>
          <cell r="J899" t="str">
            <v>Primary</v>
          </cell>
          <cell r="K899" t="str">
            <v>Does not have a sixth form</v>
          </cell>
          <cell r="L899">
            <v>10006582</v>
          </cell>
          <cell r="M899">
            <v>42278</v>
          </cell>
          <cell r="N899">
            <v>42278</v>
          </cell>
          <cell r="O899" t="str">
            <v>Requires Improvement monitoring Visit 1</v>
          </cell>
          <cell r="P899" t="str">
            <v>Schools - S8</v>
          </cell>
          <cell r="Q899" t="str">
            <v>NULL</v>
          </cell>
          <cell r="R899" t="str">
            <v>NULL</v>
          </cell>
          <cell r="S899" t="str">
            <v>NULL</v>
          </cell>
          <cell r="T899" t="str">
            <v>NULL</v>
          </cell>
          <cell r="U899" t="str">
            <v>NULL</v>
          </cell>
          <cell r="V899" t="str">
            <v>NULL</v>
          </cell>
          <cell r="W899" t="str">
            <v>NULL</v>
          </cell>
          <cell r="X899" t="str">
            <v>NULL</v>
          </cell>
          <cell r="Y899" t="str">
            <v>NULL</v>
          </cell>
          <cell r="Z899" t="str">
            <v>NULL</v>
          </cell>
          <cell r="AB899">
            <v>473</v>
          </cell>
          <cell r="AD899">
            <v>3</v>
          </cell>
          <cell r="AE899" t="str">
            <v>NULL</v>
          </cell>
          <cell r="AF899">
            <v>3</v>
          </cell>
          <cell r="AG899">
            <v>3</v>
          </cell>
          <cell r="AH899" t="str">
            <v>NULL</v>
          </cell>
          <cell r="AI899">
            <v>3</v>
          </cell>
          <cell r="AJ899" t="str">
            <v>NULL</v>
          </cell>
          <cell r="AK899">
            <v>2</v>
          </cell>
          <cell r="AL899">
            <v>9</v>
          </cell>
        </row>
        <row r="900">
          <cell r="A900">
            <v>133931</v>
          </cell>
          <cell r="B900">
            <v>3173516</v>
          </cell>
          <cell r="C900" t="str">
            <v>Oakdale Junior School</v>
          </cell>
          <cell r="D900" t="str">
            <v>London</v>
          </cell>
          <cell r="E900" t="str">
            <v>London</v>
          </cell>
          <cell r="F900" t="str">
            <v>Redbridge</v>
          </cell>
          <cell r="G900" t="str">
            <v>Ilford North</v>
          </cell>
          <cell r="H900" t="str">
            <v>E18 1JX</v>
          </cell>
          <cell r="I900" t="str">
            <v>Community School</v>
          </cell>
          <cell r="J900" t="str">
            <v>Primary</v>
          </cell>
          <cell r="K900" t="str">
            <v>Does not have a sixth form</v>
          </cell>
          <cell r="L900">
            <v>10001975</v>
          </cell>
          <cell r="M900">
            <v>42340</v>
          </cell>
          <cell r="N900">
            <v>42341</v>
          </cell>
          <cell r="O900" t="str">
            <v>Requires Improvement S5 Reinspection Visit 1</v>
          </cell>
          <cell r="P900" t="str">
            <v>Schools - S5</v>
          </cell>
          <cell r="Q900" t="str">
            <v>NULL</v>
          </cell>
          <cell r="R900">
            <v>2</v>
          </cell>
          <cell r="S900" t="str">
            <v>NULL</v>
          </cell>
          <cell r="T900">
            <v>2</v>
          </cell>
          <cell r="U900">
            <v>2</v>
          </cell>
          <cell r="V900">
            <v>2</v>
          </cell>
          <cell r="W900">
            <v>2</v>
          </cell>
          <cell r="X900" t="str">
            <v>Yes</v>
          </cell>
          <cell r="Y900" t="str">
            <v>NULL</v>
          </cell>
          <cell r="Z900" t="str">
            <v>NULL</v>
          </cell>
          <cell r="AB900">
            <v>347</v>
          </cell>
          <cell r="AD900">
            <v>3</v>
          </cell>
          <cell r="AE900" t="str">
            <v>NULL</v>
          </cell>
          <cell r="AF900">
            <v>3</v>
          </cell>
          <cell r="AG900">
            <v>3</v>
          </cell>
          <cell r="AH900" t="str">
            <v>NULL</v>
          </cell>
          <cell r="AI900">
            <v>3</v>
          </cell>
          <cell r="AJ900" t="str">
            <v>NULL</v>
          </cell>
          <cell r="AK900" t="str">
            <v>NULL</v>
          </cell>
          <cell r="AL900" t="str">
            <v>NULL</v>
          </cell>
        </row>
        <row r="901">
          <cell r="A901">
            <v>133973</v>
          </cell>
          <cell r="B901">
            <v>9383364</v>
          </cell>
          <cell r="C901" t="str">
            <v>Northgate Primary School</v>
          </cell>
          <cell r="D901" t="str">
            <v>South East</v>
          </cell>
          <cell r="E901" t="str">
            <v>South East</v>
          </cell>
          <cell r="F901" t="str">
            <v>West Sussex</v>
          </cell>
          <cell r="G901" t="str">
            <v>Crawley</v>
          </cell>
          <cell r="H901" t="str">
            <v>RH10 8DX</v>
          </cell>
          <cell r="I901" t="str">
            <v>Community School</v>
          </cell>
          <cell r="J901" t="str">
            <v>Primary</v>
          </cell>
          <cell r="K901" t="str">
            <v>Does not have a sixth form</v>
          </cell>
          <cell r="L901">
            <v>10000452</v>
          </cell>
          <cell r="M901">
            <v>42311</v>
          </cell>
          <cell r="N901">
            <v>42312</v>
          </cell>
          <cell r="O901" t="str">
            <v>Maintained Academy and School Short inspection</v>
          </cell>
          <cell r="P901" t="str">
            <v>Schools - S5</v>
          </cell>
          <cell r="Q901" t="str">
            <v>NULL</v>
          </cell>
          <cell r="R901">
            <v>3</v>
          </cell>
          <cell r="S901" t="str">
            <v>NULL</v>
          </cell>
          <cell r="T901">
            <v>3</v>
          </cell>
          <cell r="U901">
            <v>3</v>
          </cell>
          <cell r="V901">
            <v>3</v>
          </cell>
          <cell r="W901">
            <v>3</v>
          </cell>
          <cell r="X901" t="str">
            <v>Yes</v>
          </cell>
          <cell r="Y901">
            <v>2</v>
          </cell>
          <cell r="Z901" t="str">
            <v>NULL</v>
          </cell>
          <cell r="AB901">
            <v>500</v>
          </cell>
          <cell r="AD901">
            <v>2</v>
          </cell>
          <cell r="AE901" t="str">
            <v>NULL</v>
          </cell>
          <cell r="AF901">
            <v>2</v>
          </cell>
          <cell r="AG901">
            <v>2</v>
          </cell>
          <cell r="AH901" t="str">
            <v>NULL</v>
          </cell>
          <cell r="AI901">
            <v>2</v>
          </cell>
          <cell r="AJ901" t="str">
            <v>NULL</v>
          </cell>
          <cell r="AK901">
            <v>8</v>
          </cell>
          <cell r="AL901" t="str">
            <v>NULL</v>
          </cell>
        </row>
        <row r="902">
          <cell r="A902">
            <v>134076</v>
          </cell>
          <cell r="B902">
            <v>8062002</v>
          </cell>
          <cell r="C902" t="str">
            <v>Whinney Banks Primary School</v>
          </cell>
          <cell r="D902" t="str">
            <v>North East</v>
          </cell>
          <cell r="E902" t="str">
            <v>North East, Yorkshire &amp; Humber</v>
          </cell>
          <cell r="F902" t="str">
            <v>Middlesbrough</v>
          </cell>
          <cell r="G902" t="str">
            <v>Middlesbrough</v>
          </cell>
          <cell r="H902" t="str">
            <v>TS5 4QQ</v>
          </cell>
          <cell r="I902" t="str">
            <v>Community School</v>
          </cell>
          <cell r="J902" t="str">
            <v>Primary</v>
          </cell>
          <cell r="K902" t="str">
            <v>Does not have a sixth form</v>
          </cell>
          <cell r="L902">
            <v>10000580</v>
          </cell>
          <cell r="M902">
            <v>42297</v>
          </cell>
          <cell r="N902">
            <v>42297</v>
          </cell>
          <cell r="O902" t="str">
            <v>Maintained Academy and School Short inspection</v>
          </cell>
          <cell r="P902" t="str">
            <v>Schools - Short inspection</v>
          </cell>
          <cell r="Q902" t="str">
            <v>NULL</v>
          </cell>
          <cell r="R902" t="str">
            <v>NULL</v>
          </cell>
          <cell r="S902" t="str">
            <v>NULL</v>
          </cell>
          <cell r="T902" t="str">
            <v>NULL</v>
          </cell>
          <cell r="U902" t="str">
            <v>NULL</v>
          </cell>
          <cell r="V902" t="str">
            <v>NULL</v>
          </cell>
          <cell r="W902" t="str">
            <v>NULL</v>
          </cell>
          <cell r="X902" t="str">
            <v>Yes</v>
          </cell>
          <cell r="Y902" t="str">
            <v>NULL</v>
          </cell>
          <cell r="Z902" t="str">
            <v>NULL</v>
          </cell>
          <cell r="AB902">
            <v>463</v>
          </cell>
          <cell r="AD902">
            <v>2</v>
          </cell>
          <cell r="AE902" t="str">
            <v>NULL</v>
          </cell>
          <cell r="AF902">
            <v>2</v>
          </cell>
          <cell r="AG902">
            <v>2</v>
          </cell>
          <cell r="AH902" t="str">
            <v>NULL</v>
          </cell>
          <cell r="AI902">
            <v>1</v>
          </cell>
          <cell r="AJ902" t="str">
            <v>NULL</v>
          </cell>
          <cell r="AK902">
            <v>8</v>
          </cell>
          <cell r="AL902" t="str">
            <v>NULL</v>
          </cell>
        </row>
        <row r="903">
          <cell r="A903">
            <v>134083</v>
          </cell>
          <cell r="B903">
            <v>3303413</v>
          </cell>
          <cell r="C903" t="str">
            <v>Springfield Primary School</v>
          </cell>
          <cell r="D903" t="str">
            <v>West Midlands</v>
          </cell>
          <cell r="E903" t="str">
            <v>West Midlands</v>
          </cell>
          <cell r="F903" t="str">
            <v>Birmingham</v>
          </cell>
          <cell r="G903" t="str">
            <v>Birmingham, Hall Green</v>
          </cell>
          <cell r="H903" t="str">
            <v>B13 9NY</v>
          </cell>
          <cell r="I903" t="str">
            <v>Community School</v>
          </cell>
          <cell r="J903" t="str">
            <v>Primary</v>
          </cell>
          <cell r="K903" t="str">
            <v>Not applicable</v>
          </cell>
          <cell r="L903">
            <v>10006575</v>
          </cell>
          <cell r="M903">
            <v>42346</v>
          </cell>
          <cell r="N903">
            <v>42347</v>
          </cell>
          <cell r="O903" t="str">
            <v>Schools into Special Measures Visit 1</v>
          </cell>
          <cell r="P903" t="str">
            <v>Schools - S8</v>
          </cell>
          <cell r="Q903" t="str">
            <v>NULL</v>
          </cell>
          <cell r="R903" t="str">
            <v>NULL</v>
          </cell>
          <cell r="S903" t="str">
            <v>NULL</v>
          </cell>
          <cell r="T903" t="str">
            <v>NULL</v>
          </cell>
          <cell r="U903" t="str">
            <v>NULL</v>
          </cell>
          <cell r="V903" t="str">
            <v>NULL</v>
          </cell>
          <cell r="W903" t="str">
            <v>NULL</v>
          </cell>
          <cell r="X903" t="str">
            <v>NULL</v>
          </cell>
          <cell r="Y903" t="str">
            <v>NULL</v>
          </cell>
          <cell r="Z903" t="str">
            <v>NULL</v>
          </cell>
          <cell r="AB903">
            <v>665</v>
          </cell>
          <cell r="AD903">
            <v>4</v>
          </cell>
          <cell r="AE903" t="str">
            <v>NULL</v>
          </cell>
          <cell r="AF903">
            <v>4</v>
          </cell>
          <cell r="AG903">
            <v>4</v>
          </cell>
          <cell r="AH903" t="str">
            <v>NULL</v>
          </cell>
          <cell r="AI903">
            <v>4</v>
          </cell>
          <cell r="AJ903" t="str">
            <v>NULL</v>
          </cell>
          <cell r="AK903">
            <v>4</v>
          </cell>
          <cell r="AL903">
            <v>9</v>
          </cell>
        </row>
        <row r="904">
          <cell r="A904">
            <v>134159</v>
          </cell>
          <cell r="B904">
            <v>8611111</v>
          </cell>
          <cell r="C904" t="str">
            <v>Merit Pupil Referral Service</v>
          </cell>
          <cell r="D904" t="str">
            <v>West Midlands</v>
          </cell>
          <cell r="E904" t="str">
            <v>West Midlands</v>
          </cell>
          <cell r="F904" t="str">
            <v>Stoke-on-Trent</v>
          </cell>
          <cell r="G904" t="str">
            <v>Stoke-on-Trent Central</v>
          </cell>
          <cell r="H904" t="str">
            <v>ST2 9JA</v>
          </cell>
          <cell r="I904" t="str">
            <v>Pupil Referral Unit</v>
          </cell>
          <cell r="J904" t="str">
            <v>Not Applicable</v>
          </cell>
          <cell r="K904" t="str">
            <v>Does not have a sixth form</v>
          </cell>
          <cell r="L904">
            <v>10005616</v>
          </cell>
          <cell r="M904">
            <v>42347</v>
          </cell>
          <cell r="N904">
            <v>42347</v>
          </cell>
          <cell r="O904" t="str">
            <v>Maintained Academy and School Short inspection</v>
          </cell>
          <cell r="P904" t="str">
            <v>Schools - Short inspection</v>
          </cell>
          <cell r="Q904" t="str">
            <v>NULL</v>
          </cell>
          <cell r="R904" t="str">
            <v>NULL</v>
          </cell>
          <cell r="S904" t="str">
            <v>NULL</v>
          </cell>
          <cell r="T904" t="str">
            <v>NULL</v>
          </cell>
          <cell r="U904" t="str">
            <v>NULL</v>
          </cell>
          <cell r="V904" t="str">
            <v>NULL</v>
          </cell>
          <cell r="W904" t="str">
            <v>NULL</v>
          </cell>
          <cell r="X904" t="str">
            <v>Yes</v>
          </cell>
          <cell r="Y904" t="str">
            <v>NULL</v>
          </cell>
          <cell r="Z904" t="str">
            <v>NULL</v>
          </cell>
          <cell r="AB904">
            <v>3</v>
          </cell>
          <cell r="AD904">
            <v>2</v>
          </cell>
          <cell r="AE904" t="str">
            <v>NULL</v>
          </cell>
          <cell r="AF904">
            <v>2</v>
          </cell>
          <cell r="AG904">
            <v>2</v>
          </cell>
          <cell r="AH904" t="str">
            <v>NULL</v>
          </cell>
          <cell r="AI904">
            <v>1</v>
          </cell>
          <cell r="AJ904" t="str">
            <v>NULL</v>
          </cell>
          <cell r="AK904" t="str">
            <v>NULL</v>
          </cell>
          <cell r="AL904" t="str">
            <v>NULL</v>
          </cell>
        </row>
        <row r="905">
          <cell r="A905">
            <v>134195</v>
          </cell>
          <cell r="B905">
            <v>3514005</v>
          </cell>
          <cell r="C905" t="str">
            <v>Manchester Mesivta School</v>
          </cell>
          <cell r="D905" t="str">
            <v>North West</v>
          </cell>
          <cell r="E905" t="str">
            <v>North West</v>
          </cell>
          <cell r="F905" t="str">
            <v>Bury</v>
          </cell>
          <cell r="G905" t="str">
            <v>Bury South</v>
          </cell>
          <cell r="H905" t="str">
            <v>M25 0PH</v>
          </cell>
          <cell r="I905" t="str">
            <v>Voluntary Controlled School</v>
          </cell>
          <cell r="J905" t="str">
            <v>Secondary</v>
          </cell>
          <cell r="K905" t="str">
            <v>Does not have a sixth form</v>
          </cell>
          <cell r="L905">
            <v>10002275</v>
          </cell>
          <cell r="M905">
            <v>42291</v>
          </cell>
          <cell r="N905">
            <v>42292</v>
          </cell>
          <cell r="O905" t="str">
            <v>Requires Improvement S5 Reinspection Visit 1</v>
          </cell>
          <cell r="P905" t="str">
            <v>Schools - S5</v>
          </cell>
          <cell r="Q905" t="str">
            <v>NULL</v>
          </cell>
          <cell r="R905">
            <v>2</v>
          </cell>
          <cell r="S905" t="str">
            <v>NULL</v>
          </cell>
          <cell r="T905">
            <v>2</v>
          </cell>
          <cell r="U905">
            <v>2</v>
          </cell>
          <cell r="V905">
            <v>2</v>
          </cell>
          <cell r="W905">
            <v>2</v>
          </cell>
          <cell r="X905" t="str">
            <v>Yes</v>
          </cell>
          <cell r="Y905" t="str">
            <v>NULL</v>
          </cell>
          <cell r="Z905" t="str">
            <v>NULL</v>
          </cell>
          <cell r="AB905">
            <v>142</v>
          </cell>
          <cell r="AD905">
            <v>3</v>
          </cell>
          <cell r="AE905" t="str">
            <v>NULL</v>
          </cell>
          <cell r="AF905">
            <v>3</v>
          </cell>
          <cell r="AG905">
            <v>3</v>
          </cell>
          <cell r="AH905" t="str">
            <v>NULL</v>
          </cell>
          <cell r="AI905">
            <v>3</v>
          </cell>
          <cell r="AJ905" t="str">
            <v>NULL</v>
          </cell>
          <cell r="AK905" t="str">
            <v>NULL</v>
          </cell>
          <cell r="AL905" t="str">
            <v>NULL</v>
          </cell>
        </row>
        <row r="906">
          <cell r="A906">
            <v>134221</v>
          </cell>
          <cell r="B906">
            <v>8016905</v>
          </cell>
          <cell r="C906" t="str">
            <v>The City Academy Bristol</v>
          </cell>
          <cell r="D906" t="str">
            <v>South West</v>
          </cell>
          <cell r="E906" t="str">
            <v>South West</v>
          </cell>
          <cell r="F906" t="str">
            <v>Bristol</v>
          </cell>
          <cell r="G906" t="str">
            <v>Bristol West</v>
          </cell>
          <cell r="H906" t="str">
            <v>BS5 9JH</v>
          </cell>
          <cell r="I906" t="str">
            <v>Academy Sponsor Led</v>
          </cell>
          <cell r="J906" t="str">
            <v>Secondary</v>
          </cell>
          <cell r="K906" t="str">
            <v>Has a sixth form</v>
          </cell>
          <cell r="L906">
            <v>10004022</v>
          </cell>
          <cell r="M906">
            <v>42339</v>
          </cell>
          <cell r="N906">
            <v>42340</v>
          </cell>
          <cell r="O906" t="str">
            <v>Schools into Special Measures Visit 2</v>
          </cell>
          <cell r="P906" t="str">
            <v>Schools - S8</v>
          </cell>
          <cell r="Q906" t="str">
            <v>NULL</v>
          </cell>
          <cell r="R906" t="str">
            <v>NULL</v>
          </cell>
          <cell r="S906" t="str">
            <v>NULL</v>
          </cell>
          <cell r="T906" t="str">
            <v>NULL</v>
          </cell>
          <cell r="U906" t="str">
            <v>NULL</v>
          </cell>
          <cell r="V906" t="str">
            <v>NULL</v>
          </cell>
          <cell r="W906" t="str">
            <v>NULL</v>
          </cell>
          <cell r="X906" t="str">
            <v>NULL</v>
          </cell>
          <cell r="Y906" t="str">
            <v>NULL</v>
          </cell>
          <cell r="Z906" t="str">
            <v>NULL</v>
          </cell>
          <cell r="AB906">
            <v>833</v>
          </cell>
          <cell r="AD906">
            <v>4</v>
          </cell>
          <cell r="AE906" t="str">
            <v>NULL</v>
          </cell>
          <cell r="AF906">
            <v>4</v>
          </cell>
          <cell r="AG906">
            <v>4</v>
          </cell>
          <cell r="AH906" t="str">
            <v>NULL</v>
          </cell>
          <cell r="AI906">
            <v>4</v>
          </cell>
          <cell r="AJ906" t="str">
            <v>NULL</v>
          </cell>
          <cell r="AK906">
            <v>9</v>
          </cell>
          <cell r="AL906">
            <v>4</v>
          </cell>
        </row>
        <row r="907">
          <cell r="A907">
            <v>134225</v>
          </cell>
          <cell r="B907">
            <v>2106906</v>
          </cell>
          <cell r="C907" t="str">
            <v>Harris Academy Peckham</v>
          </cell>
          <cell r="D907" t="str">
            <v>London</v>
          </cell>
          <cell r="E907" t="str">
            <v>London</v>
          </cell>
          <cell r="F907" t="str">
            <v>Southwark</v>
          </cell>
          <cell r="G907" t="str">
            <v>Camberwell and Peckham</v>
          </cell>
          <cell r="H907" t="str">
            <v>SE15 5DZ</v>
          </cell>
          <cell r="I907" t="str">
            <v>Academy Sponsor Led</v>
          </cell>
          <cell r="J907" t="str">
            <v>Secondary</v>
          </cell>
          <cell r="K907" t="str">
            <v>Has a sixth form</v>
          </cell>
          <cell r="L907">
            <v>10000969</v>
          </cell>
          <cell r="M907">
            <v>42277</v>
          </cell>
          <cell r="N907">
            <v>42277</v>
          </cell>
          <cell r="O907" t="str">
            <v>Maintained Academy and School Short inspection</v>
          </cell>
          <cell r="P907" t="str">
            <v>Schools - Short inspection</v>
          </cell>
          <cell r="Q907" t="str">
            <v>NULL</v>
          </cell>
          <cell r="R907" t="str">
            <v>NULL</v>
          </cell>
          <cell r="S907" t="str">
            <v>NULL</v>
          </cell>
          <cell r="T907" t="str">
            <v>NULL</v>
          </cell>
          <cell r="U907" t="str">
            <v>NULL</v>
          </cell>
          <cell r="V907" t="str">
            <v>NULL</v>
          </cell>
          <cell r="W907" t="str">
            <v>NULL</v>
          </cell>
          <cell r="X907" t="str">
            <v>Yes</v>
          </cell>
          <cell r="Y907" t="str">
            <v>NULL</v>
          </cell>
          <cell r="Z907" t="str">
            <v>NULL</v>
          </cell>
          <cell r="AB907">
            <v>792</v>
          </cell>
          <cell r="AD907">
            <v>2</v>
          </cell>
          <cell r="AE907" t="str">
            <v>NULL</v>
          </cell>
          <cell r="AF907">
            <v>2</v>
          </cell>
          <cell r="AG907">
            <v>2</v>
          </cell>
          <cell r="AH907" t="str">
            <v>NULL</v>
          </cell>
          <cell r="AI907">
            <v>1</v>
          </cell>
          <cell r="AJ907" t="str">
            <v>NULL</v>
          </cell>
          <cell r="AK907">
            <v>9</v>
          </cell>
          <cell r="AL907">
            <v>3</v>
          </cell>
        </row>
        <row r="908">
          <cell r="A908">
            <v>134226</v>
          </cell>
          <cell r="B908">
            <v>3046905</v>
          </cell>
          <cell r="C908" t="str">
            <v>Capital City Academy</v>
          </cell>
          <cell r="D908" t="str">
            <v>London</v>
          </cell>
          <cell r="E908" t="str">
            <v>London</v>
          </cell>
          <cell r="F908" t="str">
            <v>Brent</v>
          </cell>
          <cell r="G908" t="str">
            <v>Brent Central</v>
          </cell>
          <cell r="H908" t="str">
            <v>NW10 3ST</v>
          </cell>
          <cell r="I908" t="str">
            <v>Academy Sponsor Led</v>
          </cell>
          <cell r="J908" t="str">
            <v>Secondary</v>
          </cell>
          <cell r="K908" t="str">
            <v>Has a sixth form</v>
          </cell>
          <cell r="L908">
            <v>10002545</v>
          </cell>
          <cell r="M908">
            <v>42326</v>
          </cell>
          <cell r="N908">
            <v>42327</v>
          </cell>
          <cell r="O908" t="str">
            <v>Serious Weaknesses S5 Reinspection</v>
          </cell>
          <cell r="P908" t="str">
            <v>Schools - S5</v>
          </cell>
          <cell r="Q908" t="str">
            <v>NULL</v>
          </cell>
          <cell r="R908">
            <v>2</v>
          </cell>
          <cell r="S908" t="str">
            <v>NULL</v>
          </cell>
          <cell r="T908">
            <v>2</v>
          </cell>
          <cell r="U908">
            <v>2</v>
          </cell>
          <cell r="V908">
            <v>2</v>
          </cell>
          <cell r="W908">
            <v>2</v>
          </cell>
          <cell r="X908" t="str">
            <v>Yes</v>
          </cell>
          <cell r="Y908" t="str">
            <v>NULL</v>
          </cell>
          <cell r="Z908">
            <v>2</v>
          </cell>
          <cell r="AB908">
            <v>1175</v>
          </cell>
          <cell r="AD908">
            <v>4</v>
          </cell>
          <cell r="AE908" t="str">
            <v>NULL</v>
          </cell>
          <cell r="AF908">
            <v>4</v>
          </cell>
          <cell r="AG908">
            <v>4</v>
          </cell>
          <cell r="AH908" t="str">
            <v>NULL</v>
          </cell>
          <cell r="AI908">
            <v>3</v>
          </cell>
          <cell r="AJ908" t="str">
            <v>NULL</v>
          </cell>
          <cell r="AK908" t="str">
            <v>NULL</v>
          </cell>
          <cell r="AL908" t="str">
            <v>NULL</v>
          </cell>
        </row>
        <row r="909">
          <cell r="A909">
            <v>134236</v>
          </cell>
          <cell r="B909">
            <v>3712032</v>
          </cell>
          <cell r="C909" t="str">
            <v>The Woodlands Primary School</v>
          </cell>
          <cell r="D909" t="str">
            <v>Yorkshire and the Humber</v>
          </cell>
          <cell r="E909" t="str">
            <v>North East, Yorkshire &amp; Humber</v>
          </cell>
          <cell r="F909" t="str">
            <v>Doncaster</v>
          </cell>
          <cell r="G909" t="str">
            <v>Doncaster North</v>
          </cell>
          <cell r="H909" t="str">
            <v>DN6 7RG</v>
          </cell>
          <cell r="I909" t="str">
            <v>Community School</v>
          </cell>
          <cell r="J909" t="str">
            <v>Primary</v>
          </cell>
          <cell r="K909" t="str">
            <v>Does not have a sixth form</v>
          </cell>
          <cell r="L909">
            <v>10006717</v>
          </cell>
          <cell r="M909">
            <v>42345</v>
          </cell>
          <cell r="N909">
            <v>42345</v>
          </cell>
          <cell r="O909" t="str">
            <v>Requires Improvement monitoring Visit 1</v>
          </cell>
          <cell r="P909" t="str">
            <v>Schools - S8</v>
          </cell>
          <cell r="Q909" t="str">
            <v>NULL</v>
          </cell>
          <cell r="R909" t="str">
            <v>NULL</v>
          </cell>
          <cell r="S909" t="str">
            <v>NULL</v>
          </cell>
          <cell r="T909" t="str">
            <v>NULL</v>
          </cell>
          <cell r="U909" t="str">
            <v>NULL</v>
          </cell>
          <cell r="V909" t="str">
            <v>NULL</v>
          </cell>
          <cell r="W909" t="str">
            <v>NULL</v>
          </cell>
          <cell r="X909" t="str">
            <v>NULL</v>
          </cell>
          <cell r="Y909" t="str">
            <v>NULL</v>
          </cell>
          <cell r="Z909" t="str">
            <v>NULL</v>
          </cell>
          <cell r="AB909">
            <v>465</v>
          </cell>
          <cell r="AD909">
            <v>3</v>
          </cell>
          <cell r="AE909" t="str">
            <v>NULL</v>
          </cell>
          <cell r="AF909">
            <v>3</v>
          </cell>
          <cell r="AG909">
            <v>3</v>
          </cell>
          <cell r="AH909" t="str">
            <v>NULL</v>
          </cell>
          <cell r="AI909">
            <v>3</v>
          </cell>
          <cell r="AJ909" t="str">
            <v>NULL</v>
          </cell>
          <cell r="AK909">
            <v>3</v>
          </cell>
          <cell r="AL909">
            <v>9</v>
          </cell>
        </row>
        <row r="910">
          <cell r="A910">
            <v>134241</v>
          </cell>
          <cell r="B910">
            <v>8011012</v>
          </cell>
          <cell r="C910" t="str">
            <v>Knowle West Early Years Centre</v>
          </cell>
          <cell r="D910" t="str">
            <v>South West</v>
          </cell>
          <cell r="E910" t="str">
            <v>South West</v>
          </cell>
          <cell r="F910" t="str">
            <v>Bristol</v>
          </cell>
          <cell r="G910" t="str">
            <v>Bristol South</v>
          </cell>
          <cell r="H910" t="str">
            <v>BS4 1NN</v>
          </cell>
          <cell r="I910" t="str">
            <v>LA Nursery School</v>
          </cell>
          <cell r="J910" t="str">
            <v>Nursery</v>
          </cell>
          <cell r="K910" t="str">
            <v>Not applicable</v>
          </cell>
          <cell r="L910">
            <v>10005509</v>
          </cell>
          <cell r="M910">
            <v>42283</v>
          </cell>
          <cell r="N910">
            <v>42283</v>
          </cell>
          <cell r="O910" t="str">
            <v>Maintained Academy and School Short inspection</v>
          </cell>
          <cell r="P910" t="str">
            <v>Schools - Short inspection</v>
          </cell>
          <cell r="Q910" t="str">
            <v>NULL</v>
          </cell>
          <cell r="R910" t="str">
            <v>NULL</v>
          </cell>
          <cell r="S910" t="str">
            <v>NULL</v>
          </cell>
          <cell r="T910" t="str">
            <v>NULL</v>
          </cell>
          <cell r="U910" t="str">
            <v>NULL</v>
          </cell>
          <cell r="V910" t="str">
            <v>NULL</v>
          </cell>
          <cell r="W910" t="str">
            <v>NULL</v>
          </cell>
          <cell r="X910" t="str">
            <v>Yes</v>
          </cell>
          <cell r="Y910" t="str">
            <v>NULL</v>
          </cell>
          <cell r="Z910" t="str">
            <v>NULL</v>
          </cell>
          <cell r="AB910">
            <v>123</v>
          </cell>
          <cell r="AD910">
            <v>2</v>
          </cell>
          <cell r="AE910" t="str">
            <v>NULL</v>
          </cell>
          <cell r="AF910">
            <v>2</v>
          </cell>
          <cell r="AG910">
            <v>2</v>
          </cell>
          <cell r="AH910" t="str">
            <v>NULL</v>
          </cell>
          <cell r="AI910">
            <v>2</v>
          </cell>
          <cell r="AJ910" t="str">
            <v>NULL</v>
          </cell>
          <cell r="AK910">
            <v>8</v>
          </cell>
          <cell r="AL910" t="str">
            <v>NULL</v>
          </cell>
        </row>
        <row r="911">
          <cell r="A911">
            <v>134253</v>
          </cell>
          <cell r="B911">
            <v>8926905</v>
          </cell>
          <cell r="C911" t="str">
            <v>Djanogly City Academy</v>
          </cell>
          <cell r="D911" t="str">
            <v>East Midlands</v>
          </cell>
          <cell r="E911" t="str">
            <v>East Midlands</v>
          </cell>
          <cell r="F911" t="str">
            <v>Nottingham</v>
          </cell>
          <cell r="G911" t="str">
            <v>Nottingham East</v>
          </cell>
          <cell r="H911" t="str">
            <v>NG7 6ND</v>
          </cell>
          <cell r="I911" t="str">
            <v>Academy Sponsor Led</v>
          </cell>
          <cell r="J911" t="str">
            <v>Secondary</v>
          </cell>
          <cell r="K911" t="str">
            <v>Has a sixth form</v>
          </cell>
          <cell r="L911">
            <v>10005835</v>
          </cell>
          <cell r="M911">
            <v>42269</v>
          </cell>
          <cell r="N911">
            <v>42270</v>
          </cell>
          <cell r="O911" t="str">
            <v>Schools into Special Measures Visit 5</v>
          </cell>
          <cell r="P911" t="str">
            <v>Schools - S5</v>
          </cell>
          <cell r="Q911" t="str">
            <v>NULL</v>
          </cell>
          <cell r="R911">
            <v>3</v>
          </cell>
          <cell r="S911" t="str">
            <v>NULL</v>
          </cell>
          <cell r="T911">
            <v>3</v>
          </cell>
          <cell r="U911">
            <v>3</v>
          </cell>
          <cell r="V911">
            <v>3</v>
          </cell>
          <cell r="W911">
            <v>2</v>
          </cell>
          <cell r="X911" t="str">
            <v>Yes</v>
          </cell>
          <cell r="Y911" t="str">
            <v>NULL</v>
          </cell>
          <cell r="Z911">
            <v>2</v>
          </cell>
          <cell r="AB911">
            <v>877</v>
          </cell>
          <cell r="AD911">
            <v>4</v>
          </cell>
          <cell r="AE911" t="str">
            <v>NULL</v>
          </cell>
          <cell r="AF911">
            <v>4</v>
          </cell>
          <cell r="AG911">
            <v>4</v>
          </cell>
          <cell r="AH911" t="str">
            <v>NULL</v>
          </cell>
          <cell r="AI911">
            <v>4</v>
          </cell>
          <cell r="AJ911" t="str">
            <v>NULL</v>
          </cell>
          <cell r="AK911" t="str">
            <v>NULL</v>
          </cell>
          <cell r="AL911" t="str">
            <v>NULL</v>
          </cell>
        </row>
        <row r="912">
          <cell r="A912">
            <v>134261</v>
          </cell>
          <cell r="B912">
            <v>3367015</v>
          </cell>
          <cell r="C912" t="str">
            <v>New Park School</v>
          </cell>
          <cell r="D912" t="str">
            <v>West Midlands</v>
          </cell>
          <cell r="E912" t="str">
            <v>West Midlands</v>
          </cell>
          <cell r="F912" t="str">
            <v>Wolverhampton</v>
          </cell>
          <cell r="G912" t="str">
            <v>Wolverhampton South West</v>
          </cell>
          <cell r="H912" t="str">
            <v>WV6 0UB</v>
          </cell>
          <cell r="I912" t="str">
            <v>Community Special School</v>
          </cell>
          <cell r="J912" t="str">
            <v>Not Applicable</v>
          </cell>
          <cell r="K912" t="str">
            <v>Not applicable</v>
          </cell>
          <cell r="L912">
            <v>10005174</v>
          </cell>
          <cell r="M912">
            <v>42326</v>
          </cell>
          <cell r="N912">
            <v>42327</v>
          </cell>
          <cell r="O912" t="str">
            <v>Schools into Special Measures Visit 5</v>
          </cell>
          <cell r="P912" t="str">
            <v>Schools - S8</v>
          </cell>
          <cell r="Q912" t="str">
            <v>NULL</v>
          </cell>
          <cell r="R912" t="str">
            <v>NULL</v>
          </cell>
          <cell r="S912" t="str">
            <v>NULL</v>
          </cell>
          <cell r="T912" t="str">
            <v>NULL</v>
          </cell>
          <cell r="U912" t="str">
            <v>NULL</v>
          </cell>
          <cell r="V912" t="str">
            <v>NULL</v>
          </cell>
          <cell r="W912" t="str">
            <v>NULL</v>
          </cell>
          <cell r="X912" t="str">
            <v>NULL</v>
          </cell>
          <cell r="Y912" t="str">
            <v>NULL</v>
          </cell>
          <cell r="Z912" t="str">
            <v>NULL</v>
          </cell>
          <cell r="AB912">
            <v>76</v>
          </cell>
          <cell r="AD912">
            <v>4</v>
          </cell>
          <cell r="AE912" t="str">
            <v>NULL</v>
          </cell>
          <cell r="AF912">
            <v>4</v>
          </cell>
          <cell r="AG912">
            <v>4</v>
          </cell>
          <cell r="AH912" t="str">
            <v>NULL</v>
          </cell>
          <cell r="AI912">
            <v>4</v>
          </cell>
          <cell r="AJ912" t="str">
            <v>NULL</v>
          </cell>
          <cell r="AK912" t="str">
            <v>NULL</v>
          </cell>
          <cell r="AL912" t="str">
            <v>NULL</v>
          </cell>
        </row>
        <row r="913">
          <cell r="A913">
            <v>134278</v>
          </cell>
          <cell r="B913">
            <v>3842001</v>
          </cell>
          <cell r="C913" t="str">
            <v>Cobblers Lane Primary School</v>
          </cell>
          <cell r="D913" t="str">
            <v>Yorkshire and the Humber</v>
          </cell>
          <cell r="E913" t="str">
            <v>North East, Yorkshire &amp; Humber</v>
          </cell>
          <cell r="F913" t="str">
            <v>Wakefield</v>
          </cell>
          <cell r="G913" t="str">
            <v>Normanton, Pontefract and Castleford</v>
          </cell>
          <cell r="H913" t="str">
            <v>WF8 2HN</v>
          </cell>
          <cell r="I913" t="str">
            <v>Foundation School</v>
          </cell>
          <cell r="J913" t="str">
            <v>Primary</v>
          </cell>
          <cell r="K913" t="str">
            <v>Does not have a sixth form</v>
          </cell>
          <cell r="L913">
            <v>10007962</v>
          </cell>
          <cell r="M913">
            <v>42332</v>
          </cell>
          <cell r="N913">
            <v>42332</v>
          </cell>
          <cell r="O913" t="str">
            <v>Requires Improvement monitoring Visit 2</v>
          </cell>
          <cell r="P913" t="str">
            <v>Schools - S8</v>
          </cell>
          <cell r="Q913" t="str">
            <v>NULL</v>
          </cell>
          <cell r="R913" t="str">
            <v>NULL</v>
          </cell>
          <cell r="S913" t="str">
            <v>NULL</v>
          </cell>
          <cell r="T913" t="str">
            <v>NULL</v>
          </cell>
          <cell r="U913" t="str">
            <v>NULL</v>
          </cell>
          <cell r="V913" t="str">
            <v>NULL</v>
          </cell>
          <cell r="W913" t="str">
            <v>NULL</v>
          </cell>
          <cell r="X913" t="str">
            <v>NULL</v>
          </cell>
          <cell r="Y913" t="str">
            <v>NULL</v>
          </cell>
          <cell r="Z913" t="str">
            <v>NULL</v>
          </cell>
          <cell r="AB913">
            <v>341</v>
          </cell>
          <cell r="AD913">
            <v>3</v>
          </cell>
          <cell r="AE913" t="str">
            <v>NULL</v>
          </cell>
          <cell r="AF913">
            <v>3</v>
          </cell>
          <cell r="AG913">
            <v>3</v>
          </cell>
          <cell r="AH913" t="str">
            <v>NULL</v>
          </cell>
          <cell r="AI913">
            <v>3</v>
          </cell>
          <cell r="AJ913" t="str">
            <v>NULL</v>
          </cell>
          <cell r="AK913">
            <v>2</v>
          </cell>
          <cell r="AL913">
            <v>9</v>
          </cell>
        </row>
        <row r="914">
          <cell r="A914">
            <v>134449</v>
          </cell>
          <cell r="B914">
            <v>3063414</v>
          </cell>
          <cell r="C914" t="str">
            <v>Davidson Primary School</v>
          </cell>
          <cell r="D914" t="str">
            <v>London</v>
          </cell>
          <cell r="E914" t="str">
            <v>London</v>
          </cell>
          <cell r="F914" t="str">
            <v>Croydon</v>
          </cell>
          <cell r="G914" t="str">
            <v>Croydon Central</v>
          </cell>
          <cell r="H914" t="str">
            <v>CR0 6JA</v>
          </cell>
          <cell r="I914" t="str">
            <v>Community School</v>
          </cell>
          <cell r="J914" t="str">
            <v>Primary</v>
          </cell>
          <cell r="K914" t="str">
            <v>Does not have a sixth form</v>
          </cell>
          <cell r="L914">
            <v>10005499</v>
          </cell>
          <cell r="M914">
            <v>42297</v>
          </cell>
          <cell r="N914">
            <v>42298</v>
          </cell>
          <cell r="O914" t="str">
            <v>Maintained Academy and School Short inspection</v>
          </cell>
          <cell r="P914" t="str">
            <v>Schools - S5</v>
          </cell>
          <cell r="Q914" t="str">
            <v>NULL</v>
          </cell>
          <cell r="R914">
            <v>4</v>
          </cell>
          <cell r="S914" t="str">
            <v>SM</v>
          </cell>
          <cell r="T914">
            <v>4</v>
          </cell>
          <cell r="U914">
            <v>4</v>
          </cell>
          <cell r="V914">
            <v>3</v>
          </cell>
          <cell r="W914">
            <v>4</v>
          </cell>
          <cell r="X914" t="str">
            <v>Yes</v>
          </cell>
          <cell r="Y914">
            <v>4</v>
          </cell>
          <cell r="Z914" t="str">
            <v>NULL</v>
          </cell>
          <cell r="AB914">
            <v>455</v>
          </cell>
          <cell r="AD914">
            <v>2</v>
          </cell>
          <cell r="AE914" t="str">
            <v>NULL</v>
          </cell>
          <cell r="AF914">
            <v>2</v>
          </cell>
          <cell r="AG914">
            <v>2</v>
          </cell>
          <cell r="AH914" t="str">
            <v>NULL</v>
          </cell>
          <cell r="AI914">
            <v>2</v>
          </cell>
          <cell r="AJ914" t="str">
            <v>NULL</v>
          </cell>
          <cell r="AK914" t="str">
            <v>NULL</v>
          </cell>
          <cell r="AL914" t="str">
            <v>NULL</v>
          </cell>
        </row>
        <row r="915">
          <cell r="A915">
            <v>134475</v>
          </cell>
          <cell r="B915">
            <v>3063415</v>
          </cell>
          <cell r="C915" t="str">
            <v>Kensington Avenue Primary School</v>
          </cell>
          <cell r="D915" t="str">
            <v>London</v>
          </cell>
          <cell r="E915" t="str">
            <v>London</v>
          </cell>
          <cell r="F915" t="str">
            <v>Croydon</v>
          </cell>
          <cell r="G915" t="str">
            <v>Croydon North</v>
          </cell>
          <cell r="H915" t="str">
            <v>CR7 8BT</v>
          </cell>
          <cell r="I915" t="str">
            <v>Community School</v>
          </cell>
          <cell r="J915" t="str">
            <v>Primary</v>
          </cell>
          <cell r="K915" t="str">
            <v>Does not have a sixth form</v>
          </cell>
          <cell r="L915">
            <v>10005979</v>
          </cell>
          <cell r="M915">
            <v>42262</v>
          </cell>
          <cell r="N915">
            <v>42262</v>
          </cell>
          <cell r="O915" t="str">
            <v>Requires Improvement monitoring Visit 1</v>
          </cell>
          <cell r="P915" t="str">
            <v>Schools - S8</v>
          </cell>
          <cell r="Q915" t="str">
            <v>NULL</v>
          </cell>
          <cell r="R915" t="str">
            <v>NULL</v>
          </cell>
          <cell r="S915" t="str">
            <v>NULL</v>
          </cell>
          <cell r="T915" t="str">
            <v>NULL</v>
          </cell>
          <cell r="U915" t="str">
            <v>NULL</v>
          </cell>
          <cell r="V915" t="str">
            <v>NULL</v>
          </cell>
          <cell r="W915" t="str">
            <v>NULL</v>
          </cell>
          <cell r="X915" t="str">
            <v>NULL</v>
          </cell>
          <cell r="Y915" t="str">
            <v>NULL</v>
          </cell>
          <cell r="Z915" t="str">
            <v>NULL</v>
          </cell>
          <cell r="AB915">
            <v>652</v>
          </cell>
          <cell r="AD915">
            <v>3</v>
          </cell>
          <cell r="AE915" t="str">
            <v>NULL</v>
          </cell>
          <cell r="AF915">
            <v>3</v>
          </cell>
          <cell r="AG915">
            <v>3</v>
          </cell>
          <cell r="AH915" t="str">
            <v>NULL</v>
          </cell>
          <cell r="AI915">
            <v>3</v>
          </cell>
          <cell r="AJ915" t="str">
            <v>NULL</v>
          </cell>
          <cell r="AK915">
            <v>2</v>
          </cell>
          <cell r="AL915">
            <v>9</v>
          </cell>
        </row>
        <row r="916">
          <cell r="A916">
            <v>134597</v>
          </cell>
          <cell r="B916">
            <v>3071104</v>
          </cell>
          <cell r="C916" t="str">
            <v>Ealing Primary Centre</v>
          </cell>
          <cell r="D916" t="str">
            <v>London</v>
          </cell>
          <cell r="E916" t="str">
            <v>London</v>
          </cell>
          <cell r="F916" t="str">
            <v>Ealing</v>
          </cell>
          <cell r="G916" t="str">
            <v>Ealing North</v>
          </cell>
          <cell r="H916" t="str">
            <v>UB6 8QJ</v>
          </cell>
          <cell r="I916" t="str">
            <v>Pupil Referral Unit</v>
          </cell>
          <cell r="J916" t="str">
            <v>Not Applicable</v>
          </cell>
          <cell r="K916" t="str">
            <v>Not applicable</v>
          </cell>
          <cell r="L916">
            <v>10006371</v>
          </cell>
          <cell r="M916">
            <v>42311</v>
          </cell>
          <cell r="N916">
            <v>42311</v>
          </cell>
          <cell r="O916" t="str">
            <v>Maintained Academy and School Short inspection</v>
          </cell>
          <cell r="P916" t="str">
            <v>Schools - Short inspection</v>
          </cell>
          <cell r="Q916" t="str">
            <v>NULL</v>
          </cell>
          <cell r="R916" t="str">
            <v>NULL</v>
          </cell>
          <cell r="S916" t="str">
            <v>NULL</v>
          </cell>
          <cell r="T916" t="str">
            <v>NULL</v>
          </cell>
          <cell r="U916" t="str">
            <v>NULL</v>
          </cell>
          <cell r="V916" t="str">
            <v>NULL</v>
          </cell>
          <cell r="W916" t="str">
            <v>NULL</v>
          </cell>
          <cell r="X916" t="str">
            <v>Yes</v>
          </cell>
          <cell r="Y916" t="str">
            <v>NULL</v>
          </cell>
          <cell r="Z916" t="str">
            <v>NULL</v>
          </cell>
          <cell r="AB916">
            <v>5</v>
          </cell>
          <cell r="AD916">
            <v>2</v>
          </cell>
          <cell r="AE916" t="str">
            <v>NULL</v>
          </cell>
          <cell r="AF916">
            <v>2</v>
          </cell>
          <cell r="AG916">
            <v>2</v>
          </cell>
          <cell r="AH916" t="str">
            <v>NULL</v>
          </cell>
          <cell r="AI916">
            <v>2</v>
          </cell>
          <cell r="AJ916" t="str">
            <v>NULL</v>
          </cell>
          <cell r="AK916">
            <v>9</v>
          </cell>
          <cell r="AL916">
            <v>9</v>
          </cell>
        </row>
        <row r="917">
          <cell r="A917">
            <v>134707</v>
          </cell>
          <cell r="B917">
            <v>8853394</v>
          </cell>
          <cell r="C917" t="str">
            <v>The Fairfield Community Primary School</v>
          </cell>
          <cell r="D917" t="str">
            <v>West Midlands</v>
          </cell>
          <cell r="E917" t="str">
            <v>West Midlands</v>
          </cell>
          <cell r="F917" t="str">
            <v>Worcestershire</v>
          </cell>
          <cell r="G917" t="str">
            <v>Worcester</v>
          </cell>
          <cell r="H917" t="str">
            <v>WR4 9HG</v>
          </cell>
          <cell r="I917" t="str">
            <v>Community School</v>
          </cell>
          <cell r="J917" t="str">
            <v>Primary</v>
          </cell>
          <cell r="K917" t="str">
            <v>Does not have a sixth form</v>
          </cell>
          <cell r="L917">
            <v>10004084</v>
          </cell>
          <cell r="M917">
            <v>42326</v>
          </cell>
          <cell r="N917">
            <v>42327</v>
          </cell>
          <cell r="O917" t="str">
            <v>Schools into Special Measures Visit 2</v>
          </cell>
          <cell r="P917" t="str">
            <v>Schools - S8</v>
          </cell>
          <cell r="Q917" t="str">
            <v>NULL</v>
          </cell>
          <cell r="R917" t="str">
            <v>NULL</v>
          </cell>
          <cell r="S917" t="str">
            <v>NULL</v>
          </cell>
          <cell r="T917" t="str">
            <v>NULL</v>
          </cell>
          <cell r="U917" t="str">
            <v>NULL</v>
          </cell>
          <cell r="V917" t="str">
            <v>NULL</v>
          </cell>
          <cell r="W917" t="str">
            <v>NULL</v>
          </cell>
          <cell r="X917" t="str">
            <v>NULL</v>
          </cell>
          <cell r="Y917" t="str">
            <v>NULL</v>
          </cell>
          <cell r="Z917" t="str">
            <v>NULL</v>
          </cell>
          <cell r="AB917">
            <v>202</v>
          </cell>
          <cell r="AD917">
            <v>4</v>
          </cell>
          <cell r="AE917" t="str">
            <v>NULL</v>
          </cell>
          <cell r="AF917">
            <v>4</v>
          </cell>
          <cell r="AG917">
            <v>4</v>
          </cell>
          <cell r="AH917" t="str">
            <v>NULL</v>
          </cell>
          <cell r="AI917">
            <v>4</v>
          </cell>
          <cell r="AJ917" t="str">
            <v>NULL</v>
          </cell>
          <cell r="AK917">
            <v>4</v>
          </cell>
          <cell r="AL917">
            <v>9</v>
          </cell>
        </row>
        <row r="918">
          <cell r="A918">
            <v>134732</v>
          </cell>
          <cell r="B918">
            <v>9363937</v>
          </cell>
          <cell r="C918" t="str">
            <v>Manorfield Primary and Nursery School</v>
          </cell>
          <cell r="D918" t="str">
            <v>South East</v>
          </cell>
          <cell r="E918" t="str">
            <v>South East</v>
          </cell>
          <cell r="F918" t="str">
            <v>Surrey</v>
          </cell>
          <cell r="G918" t="str">
            <v>East Surrey</v>
          </cell>
          <cell r="H918" t="str">
            <v>RH6 8AL</v>
          </cell>
          <cell r="I918" t="str">
            <v>Community School</v>
          </cell>
          <cell r="J918" t="str">
            <v>Primary</v>
          </cell>
          <cell r="K918" t="str">
            <v>Does not have a sixth form</v>
          </cell>
          <cell r="L918">
            <v>10002315</v>
          </cell>
          <cell r="M918">
            <v>42297</v>
          </cell>
          <cell r="N918">
            <v>42298</v>
          </cell>
          <cell r="O918" t="str">
            <v>Requires Improvement S5 Reinspection Visit 1</v>
          </cell>
          <cell r="P918" t="str">
            <v>Schools - S5</v>
          </cell>
          <cell r="Q918" t="str">
            <v>NULL</v>
          </cell>
          <cell r="R918">
            <v>2</v>
          </cell>
          <cell r="S918" t="str">
            <v>NULL</v>
          </cell>
          <cell r="T918">
            <v>2</v>
          </cell>
          <cell r="U918">
            <v>2</v>
          </cell>
          <cell r="V918">
            <v>2</v>
          </cell>
          <cell r="W918">
            <v>2</v>
          </cell>
          <cell r="X918" t="str">
            <v>Yes</v>
          </cell>
          <cell r="Y918">
            <v>2</v>
          </cell>
          <cell r="Z918" t="str">
            <v>NULL</v>
          </cell>
          <cell r="AB918">
            <v>294</v>
          </cell>
          <cell r="AD918">
            <v>3</v>
          </cell>
          <cell r="AE918" t="str">
            <v>NULL</v>
          </cell>
          <cell r="AF918">
            <v>3</v>
          </cell>
          <cell r="AG918">
            <v>3</v>
          </cell>
          <cell r="AH918" t="str">
            <v>NULL</v>
          </cell>
          <cell r="AI918">
            <v>3</v>
          </cell>
          <cell r="AJ918" t="str">
            <v>NULL</v>
          </cell>
          <cell r="AK918" t="str">
            <v>NULL</v>
          </cell>
          <cell r="AL918" t="str">
            <v>NULL</v>
          </cell>
        </row>
        <row r="919">
          <cell r="A919">
            <v>134766</v>
          </cell>
          <cell r="B919">
            <v>8961103</v>
          </cell>
          <cell r="C919" t="str">
            <v>Pine Lodge</v>
          </cell>
          <cell r="D919" t="str">
            <v>North West</v>
          </cell>
          <cell r="E919" t="str">
            <v>North West</v>
          </cell>
          <cell r="F919" t="str">
            <v>Cheshire West and Chester</v>
          </cell>
          <cell r="G919" t="str">
            <v>City of Chester</v>
          </cell>
          <cell r="H919" t="str">
            <v>CH2 1AW</v>
          </cell>
          <cell r="I919" t="str">
            <v>Pupil Referral Unit</v>
          </cell>
          <cell r="J919" t="str">
            <v>Not Applicable</v>
          </cell>
          <cell r="K919" t="str">
            <v>Not applicable</v>
          </cell>
          <cell r="L919">
            <v>10001392</v>
          </cell>
          <cell r="M919">
            <v>42318</v>
          </cell>
          <cell r="N919">
            <v>42318</v>
          </cell>
          <cell r="O919" t="str">
            <v>Maintained Academy and School Short inspection</v>
          </cell>
          <cell r="P919" t="str">
            <v>Schools - Short inspection</v>
          </cell>
          <cell r="Q919" t="str">
            <v>NULL</v>
          </cell>
          <cell r="R919" t="str">
            <v>NULL</v>
          </cell>
          <cell r="S919" t="str">
            <v>NULL</v>
          </cell>
          <cell r="T919" t="str">
            <v>NULL</v>
          </cell>
          <cell r="U919" t="str">
            <v>NULL</v>
          </cell>
          <cell r="V919" t="str">
            <v>NULL</v>
          </cell>
          <cell r="W919" t="str">
            <v>NULL</v>
          </cell>
          <cell r="X919" t="str">
            <v>Yes</v>
          </cell>
          <cell r="Y919" t="str">
            <v>NULL</v>
          </cell>
          <cell r="Z919" t="str">
            <v>NULL</v>
          </cell>
          <cell r="AB919">
            <v>1</v>
          </cell>
          <cell r="AD919">
            <v>1</v>
          </cell>
          <cell r="AE919" t="str">
            <v>NULL</v>
          </cell>
          <cell r="AF919">
            <v>1</v>
          </cell>
          <cell r="AG919">
            <v>1</v>
          </cell>
          <cell r="AH919" t="str">
            <v>NULL</v>
          </cell>
          <cell r="AI919">
            <v>1</v>
          </cell>
          <cell r="AJ919" t="str">
            <v>NULL</v>
          </cell>
          <cell r="AK919" t="str">
            <v>NULL</v>
          </cell>
          <cell r="AL919" t="str">
            <v>NULL</v>
          </cell>
        </row>
        <row r="920">
          <cell r="A920">
            <v>134865</v>
          </cell>
          <cell r="B920">
            <v>3427008</v>
          </cell>
          <cell r="C920" t="str">
            <v>Lansbury Bridge School</v>
          </cell>
          <cell r="D920" t="str">
            <v>North West</v>
          </cell>
          <cell r="E920" t="str">
            <v>North West</v>
          </cell>
          <cell r="F920" t="str">
            <v>St Helens</v>
          </cell>
          <cell r="G920" t="str">
            <v>St Helens North</v>
          </cell>
          <cell r="H920" t="str">
            <v>WA9 1TB</v>
          </cell>
          <cell r="I920" t="str">
            <v>Community Special School</v>
          </cell>
          <cell r="J920" t="str">
            <v>Not Applicable</v>
          </cell>
          <cell r="K920" t="str">
            <v>Not applicable</v>
          </cell>
          <cell r="L920">
            <v>10004122</v>
          </cell>
          <cell r="M920">
            <v>42353</v>
          </cell>
          <cell r="N920">
            <v>42354</v>
          </cell>
          <cell r="O920" t="str">
            <v>Schools into Special Measures Visit 3</v>
          </cell>
          <cell r="P920" t="str">
            <v>Schools - S5</v>
          </cell>
          <cell r="Q920" t="str">
            <v>NULL</v>
          </cell>
          <cell r="R920">
            <v>2</v>
          </cell>
          <cell r="S920" t="str">
            <v>NULL</v>
          </cell>
          <cell r="T920">
            <v>2</v>
          </cell>
          <cell r="U920">
            <v>2</v>
          </cell>
          <cell r="V920">
            <v>2</v>
          </cell>
          <cell r="W920">
            <v>2</v>
          </cell>
          <cell r="X920" t="str">
            <v>Yes</v>
          </cell>
          <cell r="Y920">
            <v>2</v>
          </cell>
          <cell r="Z920" t="str">
            <v>NULL</v>
          </cell>
          <cell r="AB920">
            <v>208</v>
          </cell>
          <cell r="AD920">
            <v>4</v>
          </cell>
          <cell r="AE920" t="str">
            <v>NULL</v>
          </cell>
          <cell r="AF920">
            <v>3</v>
          </cell>
          <cell r="AG920">
            <v>3</v>
          </cell>
          <cell r="AH920" t="str">
            <v>NULL</v>
          </cell>
          <cell r="AI920">
            <v>4</v>
          </cell>
          <cell r="AJ920" t="str">
            <v>NULL</v>
          </cell>
          <cell r="AK920">
            <v>4</v>
          </cell>
          <cell r="AL920">
            <v>9</v>
          </cell>
        </row>
        <row r="921">
          <cell r="A921">
            <v>134866</v>
          </cell>
          <cell r="B921">
            <v>8963803</v>
          </cell>
          <cell r="C921" t="str">
            <v>The Acorns Primary and Nursery School</v>
          </cell>
          <cell r="D921" t="str">
            <v>North West</v>
          </cell>
          <cell r="E921" t="str">
            <v>North West</v>
          </cell>
          <cell r="F921" t="str">
            <v>Cheshire West and Chester</v>
          </cell>
          <cell r="G921" t="str">
            <v>Ellesmere Port and Neston</v>
          </cell>
          <cell r="H921" t="str">
            <v>CH65 7ED</v>
          </cell>
          <cell r="I921" t="str">
            <v>Community School</v>
          </cell>
          <cell r="J921" t="str">
            <v>Primary</v>
          </cell>
          <cell r="K921" t="str">
            <v>Does not have a sixth form</v>
          </cell>
          <cell r="L921">
            <v>10006766</v>
          </cell>
          <cell r="M921">
            <v>42348</v>
          </cell>
          <cell r="N921">
            <v>42348</v>
          </cell>
          <cell r="O921" t="str">
            <v>Requires Improvement monitoring Visit 1</v>
          </cell>
          <cell r="P921" t="str">
            <v>Schools - S8</v>
          </cell>
          <cell r="Q921" t="str">
            <v>NULL</v>
          </cell>
          <cell r="R921" t="str">
            <v>NULL</v>
          </cell>
          <cell r="S921" t="str">
            <v>NULL</v>
          </cell>
          <cell r="T921" t="str">
            <v>NULL</v>
          </cell>
          <cell r="U921" t="str">
            <v>NULL</v>
          </cell>
          <cell r="V921" t="str">
            <v>NULL</v>
          </cell>
          <cell r="W921" t="str">
            <v>NULL</v>
          </cell>
          <cell r="X921" t="str">
            <v>NULL</v>
          </cell>
          <cell r="Y921" t="str">
            <v>NULL</v>
          </cell>
          <cell r="Z921" t="str">
            <v>NULL</v>
          </cell>
          <cell r="AB921">
            <v>345</v>
          </cell>
          <cell r="AD921">
            <v>3</v>
          </cell>
          <cell r="AE921" t="str">
            <v>NULL</v>
          </cell>
          <cell r="AF921">
            <v>3</v>
          </cell>
          <cell r="AG921">
            <v>3</v>
          </cell>
          <cell r="AH921" t="str">
            <v>NULL</v>
          </cell>
          <cell r="AI921">
            <v>3</v>
          </cell>
          <cell r="AJ921" t="str">
            <v>NULL</v>
          </cell>
          <cell r="AK921">
            <v>2</v>
          </cell>
          <cell r="AL921">
            <v>9</v>
          </cell>
        </row>
        <row r="922">
          <cell r="A922">
            <v>134889</v>
          </cell>
          <cell r="B922">
            <v>8927041</v>
          </cell>
          <cell r="C922" t="str">
            <v>Sutherland House School</v>
          </cell>
          <cell r="D922" t="str">
            <v>East Midlands</v>
          </cell>
          <cell r="E922" t="str">
            <v>East Midlands</v>
          </cell>
          <cell r="F922" t="str">
            <v>Nottingham</v>
          </cell>
          <cell r="G922" t="str">
            <v>Nottingham East</v>
          </cell>
          <cell r="H922" t="str">
            <v>NG3 7AP</v>
          </cell>
          <cell r="I922" t="str">
            <v>Non-Maintained Special School</v>
          </cell>
          <cell r="J922" t="str">
            <v>Not Applicable</v>
          </cell>
          <cell r="K922" t="str">
            <v>Has a sixth form</v>
          </cell>
          <cell r="L922">
            <v>10007929</v>
          </cell>
          <cell r="M922">
            <v>42283</v>
          </cell>
          <cell r="N922">
            <v>42284</v>
          </cell>
          <cell r="O922" t="str">
            <v>S8 No Formal Designation Visit</v>
          </cell>
          <cell r="P922" t="str">
            <v>Schools - S5</v>
          </cell>
          <cell r="Q922" t="str">
            <v>NULL</v>
          </cell>
          <cell r="R922">
            <v>3</v>
          </cell>
          <cell r="S922" t="str">
            <v>NULL</v>
          </cell>
          <cell r="T922">
            <v>3</v>
          </cell>
          <cell r="U922">
            <v>3</v>
          </cell>
          <cell r="V922">
            <v>2</v>
          </cell>
          <cell r="W922">
            <v>3</v>
          </cell>
          <cell r="X922" t="str">
            <v>Yes</v>
          </cell>
          <cell r="Y922" t="str">
            <v>NULL</v>
          </cell>
          <cell r="Z922">
            <v>3</v>
          </cell>
          <cell r="AB922">
            <v>88</v>
          </cell>
          <cell r="AD922">
            <v>1</v>
          </cell>
          <cell r="AE922" t="str">
            <v>NULL</v>
          </cell>
          <cell r="AF922">
            <v>2</v>
          </cell>
          <cell r="AG922">
            <v>2</v>
          </cell>
          <cell r="AH922" t="str">
            <v>NULL</v>
          </cell>
          <cell r="AI922">
            <v>1</v>
          </cell>
          <cell r="AJ922" t="str">
            <v>NULL</v>
          </cell>
          <cell r="AK922">
            <v>1</v>
          </cell>
          <cell r="AL922">
            <v>1</v>
          </cell>
        </row>
        <row r="923">
          <cell r="A923">
            <v>134965</v>
          </cell>
          <cell r="B923">
            <v>9263429</v>
          </cell>
          <cell r="C923" t="str">
            <v>Lakenham Primary School</v>
          </cell>
          <cell r="D923" t="str">
            <v>East of England</v>
          </cell>
          <cell r="E923" t="str">
            <v>East of England</v>
          </cell>
          <cell r="F923" t="str">
            <v>Norfolk</v>
          </cell>
          <cell r="G923" t="str">
            <v>Norwich South</v>
          </cell>
          <cell r="H923" t="str">
            <v>NR1 2HL</v>
          </cell>
          <cell r="I923" t="str">
            <v>Foundation School</v>
          </cell>
          <cell r="J923" t="str">
            <v>Primary</v>
          </cell>
          <cell r="K923" t="str">
            <v>Does not have a sixth form</v>
          </cell>
          <cell r="L923">
            <v>10001892</v>
          </cell>
          <cell r="M923">
            <v>42340</v>
          </cell>
          <cell r="N923">
            <v>42341</v>
          </cell>
          <cell r="O923" t="str">
            <v>Requires Improvement S5 Reinspection Visit 1</v>
          </cell>
          <cell r="P923" t="str">
            <v>Schools - S5</v>
          </cell>
          <cell r="Q923" t="str">
            <v>NULL</v>
          </cell>
          <cell r="R923">
            <v>2</v>
          </cell>
          <cell r="S923" t="str">
            <v>NULL</v>
          </cell>
          <cell r="T923">
            <v>2</v>
          </cell>
          <cell r="U923">
            <v>2</v>
          </cell>
          <cell r="V923">
            <v>1</v>
          </cell>
          <cell r="W923">
            <v>2</v>
          </cell>
          <cell r="X923" t="str">
            <v>Yes</v>
          </cell>
          <cell r="Y923">
            <v>2</v>
          </cell>
          <cell r="Z923" t="str">
            <v>NULL</v>
          </cell>
          <cell r="AB923">
            <v>389</v>
          </cell>
          <cell r="AD923">
            <v>3</v>
          </cell>
          <cell r="AE923" t="str">
            <v>NULL</v>
          </cell>
          <cell r="AF923">
            <v>3</v>
          </cell>
          <cell r="AG923">
            <v>3</v>
          </cell>
          <cell r="AH923" t="str">
            <v>NULL</v>
          </cell>
          <cell r="AI923">
            <v>2</v>
          </cell>
          <cell r="AJ923" t="str">
            <v>NULL</v>
          </cell>
          <cell r="AK923" t="str">
            <v>NULL</v>
          </cell>
          <cell r="AL923" t="str">
            <v>NULL</v>
          </cell>
        </row>
        <row r="924">
          <cell r="A924">
            <v>135007</v>
          </cell>
          <cell r="B924">
            <v>3716905</v>
          </cell>
          <cell r="C924" t="str">
            <v>Trinity Academy</v>
          </cell>
          <cell r="D924" t="str">
            <v>Yorkshire and the Humber</v>
          </cell>
          <cell r="E924" t="str">
            <v>North East, Yorkshire &amp; Humber</v>
          </cell>
          <cell r="F924" t="str">
            <v>Doncaster</v>
          </cell>
          <cell r="G924" t="str">
            <v>Don Valley</v>
          </cell>
          <cell r="H924" t="str">
            <v>DN8 5BY</v>
          </cell>
          <cell r="I924" t="str">
            <v>Academy Sponsor Led</v>
          </cell>
          <cell r="J924" t="str">
            <v>Secondary</v>
          </cell>
          <cell r="K924" t="str">
            <v>Has a sixth form</v>
          </cell>
          <cell r="L924">
            <v>10004235</v>
          </cell>
          <cell r="M924">
            <v>42269</v>
          </cell>
          <cell r="N924">
            <v>42270</v>
          </cell>
          <cell r="O924" t="str">
            <v>Schools into Special Measures Visit 5</v>
          </cell>
          <cell r="P924" t="str">
            <v>Schools - S5</v>
          </cell>
          <cell r="Q924" t="str">
            <v>NULL</v>
          </cell>
          <cell r="R924">
            <v>3</v>
          </cell>
          <cell r="S924" t="str">
            <v>NULL</v>
          </cell>
          <cell r="T924">
            <v>3</v>
          </cell>
          <cell r="U924">
            <v>3</v>
          </cell>
          <cell r="V924">
            <v>3</v>
          </cell>
          <cell r="W924">
            <v>3</v>
          </cell>
          <cell r="X924" t="str">
            <v>Yes</v>
          </cell>
          <cell r="Y924" t="str">
            <v>NULL</v>
          </cell>
          <cell r="Z924">
            <v>2</v>
          </cell>
          <cell r="AB924">
            <v>1270</v>
          </cell>
          <cell r="AD924">
            <v>4</v>
          </cell>
          <cell r="AE924" t="str">
            <v>NULL</v>
          </cell>
          <cell r="AF924">
            <v>4</v>
          </cell>
          <cell r="AG924">
            <v>4</v>
          </cell>
          <cell r="AH924" t="str">
            <v>NULL</v>
          </cell>
          <cell r="AI924">
            <v>4</v>
          </cell>
          <cell r="AJ924" t="str">
            <v>NULL</v>
          </cell>
          <cell r="AK924" t="str">
            <v>NULL</v>
          </cell>
          <cell r="AL924" t="str">
            <v>NULL</v>
          </cell>
        </row>
        <row r="925">
          <cell r="A925">
            <v>135036</v>
          </cell>
          <cell r="B925">
            <v>8853011</v>
          </cell>
          <cell r="C925" t="str">
            <v>St Anne's CofE VC Primary School</v>
          </cell>
          <cell r="D925" t="str">
            <v>West Midlands</v>
          </cell>
          <cell r="E925" t="str">
            <v>West Midlands</v>
          </cell>
          <cell r="F925" t="str">
            <v>Worcestershire</v>
          </cell>
          <cell r="G925" t="str">
            <v>Wyre Forest</v>
          </cell>
          <cell r="H925" t="str">
            <v>DY12 2UQ</v>
          </cell>
          <cell r="I925" t="str">
            <v>Voluntary Controlled School</v>
          </cell>
          <cell r="J925" t="str">
            <v>Primary</v>
          </cell>
          <cell r="K925" t="str">
            <v>Does not have a sixth form</v>
          </cell>
          <cell r="L925">
            <v>10005258</v>
          </cell>
          <cell r="M925">
            <v>42291</v>
          </cell>
          <cell r="N925">
            <v>42292</v>
          </cell>
          <cell r="O925" t="str">
            <v>Schools into Special Measures Visit 2</v>
          </cell>
          <cell r="P925" t="str">
            <v>Schools - S8</v>
          </cell>
          <cell r="Q925" t="str">
            <v>NULL</v>
          </cell>
          <cell r="R925" t="str">
            <v>NULL</v>
          </cell>
          <cell r="S925" t="str">
            <v>NULL</v>
          </cell>
          <cell r="T925" t="str">
            <v>NULL</v>
          </cell>
          <cell r="U925" t="str">
            <v>NULL</v>
          </cell>
          <cell r="V925" t="str">
            <v>NULL</v>
          </cell>
          <cell r="W925" t="str">
            <v>NULL</v>
          </cell>
          <cell r="X925" t="str">
            <v>NULL</v>
          </cell>
          <cell r="Y925" t="str">
            <v>NULL</v>
          </cell>
          <cell r="Z925" t="str">
            <v>NULL</v>
          </cell>
          <cell r="AB925">
            <v>300</v>
          </cell>
          <cell r="AD925">
            <v>4</v>
          </cell>
          <cell r="AE925" t="str">
            <v>NULL</v>
          </cell>
          <cell r="AF925">
            <v>4</v>
          </cell>
          <cell r="AG925">
            <v>4</v>
          </cell>
          <cell r="AH925" t="str">
            <v>NULL</v>
          </cell>
          <cell r="AI925">
            <v>4</v>
          </cell>
          <cell r="AJ925" t="str">
            <v>NULL</v>
          </cell>
          <cell r="AK925">
            <v>2</v>
          </cell>
          <cell r="AL925">
            <v>9</v>
          </cell>
        </row>
        <row r="926">
          <cell r="A926">
            <v>135046</v>
          </cell>
          <cell r="B926">
            <v>8853330</v>
          </cell>
          <cell r="C926" t="str">
            <v>Chaddesley Corbett Endowed Primary School</v>
          </cell>
          <cell r="D926" t="str">
            <v>West Midlands</v>
          </cell>
          <cell r="E926" t="str">
            <v>West Midlands</v>
          </cell>
          <cell r="F926" t="str">
            <v>Worcestershire</v>
          </cell>
          <cell r="G926" t="str">
            <v>Wyre Forest</v>
          </cell>
          <cell r="H926" t="str">
            <v>DY10 4QN</v>
          </cell>
          <cell r="I926" t="str">
            <v>Voluntary Aided School</v>
          </cell>
          <cell r="J926" t="str">
            <v>Primary</v>
          </cell>
          <cell r="K926" t="str">
            <v>Does not have a sixth form</v>
          </cell>
          <cell r="L926">
            <v>10006683</v>
          </cell>
          <cell r="M926">
            <v>42326</v>
          </cell>
          <cell r="N926">
            <v>42326</v>
          </cell>
          <cell r="O926" t="str">
            <v>Requires Improvement monitoring Visit 1</v>
          </cell>
          <cell r="P926" t="str">
            <v>Schools - S8</v>
          </cell>
          <cell r="Q926" t="str">
            <v>NULL</v>
          </cell>
          <cell r="R926" t="str">
            <v>NULL</v>
          </cell>
          <cell r="S926" t="str">
            <v>NULL</v>
          </cell>
          <cell r="T926" t="str">
            <v>NULL</v>
          </cell>
          <cell r="U926" t="str">
            <v>NULL</v>
          </cell>
          <cell r="V926" t="str">
            <v>NULL</v>
          </cell>
          <cell r="W926" t="str">
            <v>NULL</v>
          </cell>
          <cell r="X926" t="str">
            <v>NULL</v>
          </cell>
          <cell r="Y926" t="str">
            <v>NULL</v>
          </cell>
          <cell r="Z926" t="str">
            <v>NULL</v>
          </cell>
          <cell r="AB926">
            <v>180</v>
          </cell>
          <cell r="AD926">
            <v>3</v>
          </cell>
          <cell r="AE926" t="str">
            <v>NULL</v>
          </cell>
          <cell r="AF926">
            <v>3</v>
          </cell>
          <cell r="AG926">
            <v>3</v>
          </cell>
          <cell r="AH926" t="str">
            <v>NULL</v>
          </cell>
          <cell r="AI926">
            <v>3</v>
          </cell>
          <cell r="AJ926" t="str">
            <v>NULL</v>
          </cell>
          <cell r="AK926">
            <v>2</v>
          </cell>
          <cell r="AL926">
            <v>9</v>
          </cell>
        </row>
        <row r="927">
          <cell r="A927">
            <v>135049</v>
          </cell>
          <cell r="B927">
            <v>8852908</v>
          </cell>
          <cell r="C927" t="str">
            <v>Foley Park Primary School and Nursery</v>
          </cell>
          <cell r="D927" t="str">
            <v>West Midlands</v>
          </cell>
          <cell r="E927" t="str">
            <v>West Midlands</v>
          </cell>
          <cell r="F927" t="str">
            <v>Worcestershire</v>
          </cell>
          <cell r="G927" t="str">
            <v>Wyre Forest</v>
          </cell>
          <cell r="H927" t="str">
            <v>DY11 7AW</v>
          </cell>
          <cell r="I927" t="str">
            <v>Community School</v>
          </cell>
          <cell r="J927" t="str">
            <v>Primary</v>
          </cell>
          <cell r="K927" t="str">
            <v>Does not have a sixth form</v>
          </cell>
          <cell r="L927">
            <v>10002456</v>
          </cell>
          <cell r="M927">
            <v>42340</v>
          </cell>
          <cell r="N927">
            <v>42341</v>
          </cell>
          <cell r="O927" t="str">
            <v>Requires Improvement S5 Reinspection Visit 1</v>
          </cell>
          <cell r="P927" t="str">
            <v>Schools - S5</v>
          </cell>
          <cell r="Q927" t="str">
            <v>NULL</v>
          </cell>
          <cell r="R927">
            <v>2</v>
          </cell>
          <cell r="S927" t="str">
            <v>NULL</v>
          </cell>
          <cell r="T927">
            <v>2</v>
          </cell>
          <cell r="U927">
            <v>2</v>
          </cell>
          <cell r="V927">
            <v>2</v>
          </cell>
          <cell r="W927">
            <v>2</v>
          </cell>
          <cell r="X927" t="str">
            <v>Yes</v>
          </cell>
          <cell r="Y927">
            <v>2</v>
          </cell>
          <cell r="Z927" t="str">
            <v>NULL</v>
          </cell>
          <cell r="AB927">
            <v>215</v>
          </cell>
          <cell r="AD927">
            <v>3</v>
          </cell>
          <cell r="AE927" t="str">
            <v>NULL</v>
          </cell>
          <cell r="AF927">
            <v>3</v>
          </cell>
          <cell r="AG927">
            <v>3</v>
          </cell>
          <cell r="AH927" t="str">
            <v>NULL</v>
          </cell>
          <cell r="AI927">
            <v>3</v>
          </cell>
          <cell r="AJ927" t="str">
            <v>NULL</v>
          </cell>
          <cell r="AK927" t="str">
            <v>NULL</v>
          </cell>
          <cell r="AL927" t="str">
            <v>NULL</v>
          </cell>
        </row>
        <row r="928">
          <cell r="A928">
            <v>135071</v>
          </cell>
          <cell r="B928">
            <v>3556905</v>
          </cell>
          <cell r="C928" t="str">
            <v>Salford City Academy</v>
          </cell>
          <cell r="D928" t="str">
            <v>North West</v>
          </cell>
          <cell r="E928" t="str">
            <v>North West</v>
          </cell>
          <cell r="F928" t="str">
            <v>Salford</v>
          </cell>
          <cell r="G928" t="str">
            <v>Worsley and Eccles South</v>
          </cell>
          <cell r="H928" t="str">
            <v>M30 7PQ</v>
          </cell>
          <cell r="I928" t="str">
            <v>Academy Sponsor Led</v>
          </cell>
          <cell r="J928" t="str">
            <v>Secondary</v>
          </cell>
          <cell r="K928" t="str">
            <v>Has a sixth form</v>
          </cell>
          <cell r="L928">
            <v>10004290</v>
          </cell>
          <cell r="M928">
            <v>42269</v>
          </cell>
          <cell r="N928">
            <v>42270</v>
          </cell>
          <cell r="O928" t="str">
            <v>Serious Weaknesses S5 Reinspection</v>
          </cell>
          <cell r="P928" t="str">
            <v>Schools - S5</v>
          </cell>
          <cell r="Q928" t="str">
            <v>NULL</v>
          </cell>
          <cell r="R928">
            <v>2</v>
          </cell>
          <cell r="S928" t="str">
            <v>NULL</v>
          </cell>
          <cell r="T928">
            <v>2</v>
          </cell>
          <cell r="U928">
            <v>2</v>
          </cell>
          <cell r="V928">
            <v>2</v>
          </cell>
          <cell r="W928">
            <v>2</v>
          </cell>
          <cell r="X928" t="str">
            <v>Yes</v>
          </cell>
          <cell r="Y928" t="str">
            <v>NULL</v>
          </cell>
          <cell r="Z928">
            <v>2</v>
          </cell>
          <cell r="AB928">
            <v>606</v>
          </cell>
          <cell r="AD928">
            <v>4</v>
          </cell>
          <cell r="AE928" t="str">
            <v>NULL</v>
          </cell>
          <cell r="AF928">
            <v>4</v>
          </cell>
          <cell r="AG928">
            <v>3</v>
          </cell>
          <cell r="AH928" t="str">
            <v>NULL</v>
          </cell>
          <cell r="AI928">
            <v>3</v>
          </cell>
          <cell r="AJ928" t="str">
            <v>NULL</v>
          </cell>
          <cell r="AK928" t="str">
            <v>NULL</v>
          </cell>
          <cell r="AL928" t="str">
            <v>NULL</v>
          </cell>
        </row>
        <row r="929">
          <cell r="A929">
            <v>135122</v>
          </cell>
          <cell r="B929">
            <v>3574028</v>
          </cell>
          <cell r="C929" t="str">
            <v>Denton Community College</v>
          </cell>
          <cell r="D929" t="str">
            <v>North West</v>
          </cell>
          <cell r="E929" t="str">
            <v>North West</v>
          </cell>
          <cell r="F929" t="str">
            <v>Tameside</v>
          </cell>
          <cell r="G929" t="str">
            <v>Denton and Reddish</v>
          </cell>
          <cell r="H929" t="str">
            <v>M34 3NG</v>
          </cell>
          <cell r="I929" t="str">
            <v>Community School</v>
          </cell>
          <cell r="J929" t="str">
            <v>Secondary</v>
          </cell>
          <cell r="K929" t="str">
            <v>Does not have a sixth form</v>
          </cell>
          <cell r="L929">
            <v>10002198</v>
          </cell>
          <cell r="M929">
            <v>42298</v>
          </cell>
          <cell r="N929">
            <v>42299</v>
          </cell>
          <cell r="O929" t="str">
            <v>Requires Improvement S5 Reinspection Visit 1</v>
          </cell>
          <cell r="P929" t="str">
            <v>Schools - S5</v>
          </cell>
          <cell r="Q929" t="str">
            <v>NULL</v>
          </cell>
          <cell r="R929">
            <v>2</v>
          </cell>
          <cell r="S929" t="str">
            <v>NULL</v>
          </cell>
          <cell r="T929">
            <v>2</v>
          </cell>
          <cell r="U929">
            <v>2</v>
          </cell>
          <cell r="V929">
            <v>2</v>
          </cell>
          <cell r="W929">
            <v>2</v>
          </cell>
          <cell r="X929" t="str">
            <v>Yes</v>
          </cell>
          <cell r="Y929" t="str">
            <v>NULL</v>
          </cell>
          <cell r="Z929" t="str">
            <v>NULL</v>
          </cell>
          <cell r="AB929">
            <v>1012</v>
          </cell>
          <cell r="AD929">
            <v>3</v>
          </cell>
          <cell r="AE929" t="str">
            <v>NULL</v>
          </cell>
          <cell r="AF929">
            <v>3</v>
          </cell>
          <cell r="AG929">
            <v>3</v>
          </cell>
          <cell r="AH929" t="str">
            <v>NULL</v>
          </cell>
          <cell r="AI929">
            <v>3</v>
          </cell>
          <cell r="AJ929" t="str">
            <v>NULL</v>
          </cell>
          <cell r="AK929" t="str">
            <v>NULL</v>
          </cell>
          <cell r="AL929" t="str">
            <v>NULL</v>
          </cell>
        </row>
        <row r="930">
          <cell r="A930">
            <v>135195</v>
          </cell>
          <cell r="B930">
            <v>8866908</v>
          </cell>
          <cell r="C930" t="str">
            <v>Folkestone Academy</v>
          </cell>
          <cell r="D930" t="str">
            <v>South East</v>
          </cell>
          <cell r="E930" t="str">
            <v>South East</v>
          </cell>
          <cell r="F930" t="str">
            <v>Kent</v>
          </cell>
          <cell r="G930" t="str">
            <v>Folkestone and Hythe</v>
          </cell>
          <cell r="H930" t="str">
            <v>CT19 5FP</v>
          </cell>
          <cell r="I930" t="str">
            <v>Academy Sponsor Led</v>
          </cell>
          <cell r="J930" t="str">
            <v>All Through</v>
          </cell>
          <cell r="K930" t="str">
            <v>Has a sixth form</v>
          </cell>
          <cell r="L930">
            <v>10005781</v>
          </cell>
          <cell r="M930">
            <v>42297</v>
          </cell>
          <cell r="N930">
            <v>42298</v>
          </cell>
          <cell r="O930" t="str">
            <v>Requires Improvement S5 Reinspection Visit 1</v>
          </cell>
          <cell r="P930" t="str">
            <v>Schools - S5</v>
          </cell>
          <cell r="Q930" t="str">
            <v>NULL</v>
          </cell>
          <cell r="R930">
            <v>2</v>
          </cell>
          <cell r="S930" t="str">
            <v>NULL</v>
          </cell>
          <cell r="T930">
            <v>2</v>
          </cell>
          <cell r="U930">
            <v>2</v>
          </cell>
          <cell r="V930">
            <v>2</v>
          </cell>
          <cell r="W930">
            <v>2</v>
          </cell>
          <cell r="X930" t="str">
            <v>Yes</v>
          </cell>
          <cell r="Y930">
            <v>1</v>
          </cell>
          <cell r="Z930">
            <v>2</v>
          </cell>
          <cell r="AB930">
            <v>1891</v>
          </cell>
          <cell r="AD930">
            <v>3</v>
          </cell>
          <cell r="AE930" t="str">
            <v>NULL</v>
          </cell>
          <cell r="AF930">
            <v>3</v>
          </cell>
          <cell r="AG930">
            <v>3</v>
          </cell>
          <cell r="AH930" t="str">
            <v>NULL</v>
          </cell>
          <cell r="AI930">
            <v>2</v>
          </cell>
          <cell r="AJ930" t="str">
            <v>NULL</v>
          </cell>
          <cell r="AK930" t="str">
            <v>NULL</v>
          </cell>
          <cell r="AL930" t="str">
            <v>NULL</v>
          </cell>
        </row>
        <row r="931">
          <cell r="A931">
            <v>135204</v>
          </cell>
          <cell r="B931">
            <v>8603499</v>
          </cell>
          <cell r="C931" t="str">
            <v>Langdale Primary School</v>
          </cell>
          <cell r="D931" t="str">
            <v>West Midlands</v>
          </cell>
          <cell r="E931" t="str">
            <v>West Midlands</v>
          </cell>
          <cell r="F931" t="str">
            <v>Staffordshire</v>
          </cell>
          <cell r="G931" t="str">
            <v>Newcastle-under-Lyme</v>
          </cell>
          <cell r="H931" t="str">
            <v>ST5 3QE</v>
          </cell>
          <cell r="I931" t="str">
            <v>Foundation School</v>
          </cell>
          <cell r="J931" t="str">
            <v>Primary</v>
          </cell>
          <cell r="K931" t="str">
            <v>Does not have a sixth form</v>
          </cell>
          <cell r="L931">
            <v>10006677</v>
          </cell>
          <cell r="M931">
            <v>42312</v>
          </cell>
          <cell r="N931">
            <v>42312</v>
          </cell>
          <cell r="O931" t="str">
            <v>Requires Improvement monitoring Visit 1</v>
          </cell>
          <cell r="P931" t="str">
            <v>Schools - S8</v>
          </cell>
          <cell r="Q931" t="str">
            <v>NULL</v>
          </cell>
          <cell r="R931" t="str">
            <v>NULL</v>
          </cell>
          <cell r="S931" t="str">
            <v>NULL</v>
          </cell>
          <cell r="T931" t="str">
            <v>NULL</v>
          </cell>
          <cell r="U931" t="str">
            <v>NULL</v>
          </cell>
          <cell r="V931" t="str">
            <v>NULL</v>
          </cell>
          <cell r="W931" t="str">
            <v>NULL</v>
          </cell>
          <cell r="X931" t="str">
            <v>NULL</v>
          </cell>
          <cell r="Y931" t="str">
            <v>NULL</v>
          </cell>
          <cell r="Z931" t="str">
            <v>NULL</v>
          </cell>
          <cell r="AB931">
            <v>427</v>
          </cell>
          <cell r="AD931">
            <v>3</v>
          </cell>
          <cell r="AE931" t="str">
            <v>NULL</v>
          </cell>
          <cell r="AF931">
            <v>3</v>
          </cell>
          <cell r="AG931">
            <v>3</v>
          </cell>
          <cell r="AH931" t="str">
            <v>NULL</v>
          </cell>
          <cell r="AI931">
            <v>3</v>
          </cell>
          <cell r="AJ931" t="str">
            <v>NULL</v>
          </cell>
          <cell r="AK931">
            <v>3</v>
          </cell>
          <cell r="AL931">
            <v>9</v>
          </cell>
        </row>
        <row r="932">
          <cell r="A932">
            <v>135211</v>
          </cell>
          <cell r="B932">
            <v>3103514</v>
          </cell>
          <cell r="C932" t="str">
            <v>Cedars Manor School</v>
          </cell>
          <cell r="D932" t="str">
            <v>London</v>
          </cell>
          <cell r="E932" t="str">
            <v>London</v>
          </cell>
          <cell r="F932" t="str">
            <v>Harrow</v>
          </cell>
          <cell r="G932" t="str">
            <v>Harrow East</v>
          </cell>
          <cell r="H932" t="str">
            <v>HA3 6LS</v>
          </cell>
          <cell r="I932" t="str">
            <v>Community School</v>
          </cell>
          <cell r="J932" t="str">
            <v>Primary</v>
          </cell>
          <cell r="K932" t="str">
            <v>Does not have a sixth form</v>
          </cell>
          <cell r="L932">
            <v>10001506</v>
          </cell>
          <cell r="M932">
            <v>42326</v>
          </cell>
          <cell r="N932">
            <v>42326</v>
          </cell>
          <cell r="O932" t="str">
            <v>Maintained Academy and School Short inspection</v>
          </cell>
          <cell r="P932" t="str">
            <v>Schools - Short inspection</v>
          </cell>
          <cell r="Q932" t="str">
            <v>NULL</v>
          </cell>
          <cell r="R932" t="str">
            <v>NULL</v>
          </cell>
          <cell r="S932" t="str">
            <v>NULL</v>
          </cell>
          <cell r="T932" t="str">
            <v>NULL</v>
          </cell>
          <cell r="U932" t="str">
            <v>NULL</v>
          </cell>
          <cell r="V932" t="str">
            <v>NULL</v>
          </cell>
          <cell r="W932" t="str">
            <v>NULL</v>
          </cell>
          <cell r="X932" t="str">
            <v>Yes</v>
          </cell>
          <cell r="Y932" t="str">
            <v>NULL</v>
          </cell>
          <cell r="Z932" t="str">
            <v>NULL</v>
          </cell>
          <cell r="AB932">
            <v>612</v>
          </cell>
          <cell r="AD932">
            <v>2</v>
          </cell>
          <cell r="AE932" t="str">
            <v>NULL</v>
          </cell>
          <cell r="AF932">
            <v>2</v>
          </cell>
          <cell r="AG932">
            <v>2</v>
          </cell>
          <cell r="AH932" t="str">
            <v>NULL</v>
          </cell>
          <cell r="AI932">
            <v>2</v>
          </cell>
          <cell r="AJ932" t="str">
            <v>NULL</v>
          </cell>
          <cell r="AK932">
            <v>1</v>
          </cell>
          <cell r="AL932">
            <v>9</v>
          </cell>
        </row>
        <row r="933">
          <cell r="A933">
            <v>135283</v>
          </cell>
          <cell r="B933">
            <v>9283514</v>
          </cell>
          <cell r="C933" t="str">
            <v>Little Stanion Primary School</v>
          </cell>
          <cell r="D933" t="str">
            <v>East Midlands</v>
          </cell>
          <cell r="E933" t="str">
            <v>East Midlands</v>
          </cell>
          <cell r="F933" t="str">
            <v>Northamptonshire</v>
          </cell>
          <cell r="G933" t="str">
            <v>Corby</v>
          </cell>
          <cell r="H933" t="str">
            <v>NN18 8TD</v>
          </cell>
          <cell r="I933" t="str">
            <v>Community School</v>
          </cell>
          <cell r="J933" t="str">
            <v>Primary</v>
          </cell>
          <cell r="K933" t="str">
            <v>Does not have a sixth form</v>
          </cell>
          <cell r="L933">
            <v>10001821</v>
          </cell>
          <cell r="M933">
            <v>42292</v>
          </cell>
          <cell r="N933">
            <v>42293</v>
          </cell>
          <cell r="O933" t="str">
            <v>Requires Improvement S5 Reinspection Visit 1</v>
          </cell>
          <cell r="P933" t="str">
            <v>Schools - S5</v>
          </cell>
          <cell r="Q933" t="str">
            <v>NULL</v>
          </cell>
          <cell r="R933">
            <v>2</v>
          </cell>
          <cell r="S933" t="str">
            <v>NULL</v>
          </cell>
          <cell r="T933">
            <v>2</v>
          </cell>
          <cell r="U933">
            <v>2</v>
          </cell>
          <cell r="V933">
            <v>2</v>
          </cell>
          <cell r="W933">
            <v>2</v>
          </cell>
          <cell r="X933" t="str">
            <v>Yes</v>
          </cell>
          <cell r="Y933">
            <v>2</v>
          </cell>
          <cell r="Z933" t="str">
            <v>NULL</v>
          </cell>
          <cell r="AB933">
            <v>195</v>
          </cell>
          <cell r="AD933">
            <v>3</v>
          </cell>
          <cell r="AE933" t="str">
            <v>NULL</v>
          </cell>
          <cell r="AF933">
            <v>3</v>
          </cell>
          <cell r="AG933">
            <v>3</v>
          </cell>
          <cell r="AH933" t="str">
            <v>NULL</v>
          </cell>
          <cell r="AI933">
            <v>3</v>
          </cell>
          <cell r="AJ933" t="str">
            <v>NULL</v>
          </cell>
          <cell r="AK933" t="str">
            <v>NULL</v>
          </cell>
          <cell r="AL933" t="str">
            <v>NULL</v>
          </cell>
        </row>
        <row r="934">
          <cell r="A934">
            <v>135286</v>
          </cell>
          <cell r="B934">
            <v>3913875</v>
          </cell>
          <cell r="C934" t="str">
            <v>Brunton First School</v>
          </cell>
          <cell r="D934" t="str">
            <v>North East</v>
          </cell>
          <cell r="E934" t="str">
            <v>North East, Yorkshire &amp; Humber</v>
          </cell>
          <cell r="F934" t="str">
            <v>Newcastle upon Tyne</v>
          </cell>
          <cell r="G934" t="str">
            <v>Newcastle upon Tyne North</v>
          </cell>
          <cell r="H934" t="str">
            <v>NE13 9BD</v>
          </cell>
          <cell r="I934" t="str">
            <v>Foundation School</v>
          </cell>
          <cell r="J934" t="str">
            <v>Primary</v>
          </cell>
          <cell r="K934" t="str">
            <v>Does not have a sixth form</v>
          </cell>
          <cell r="L934">
            <v>10001124</v>
          </cell>
          <cell r="M934">
            <v>42311</v>
          </cell>
          <cell r="N934">
            <v>42312</v>
          </cell>
          <cell r="O934" t="str">
            <v>Maintained Academy and School Short inspection</v>
          </cell>
          <cell r="P934" t="str">
            <v>Schools - S5</v>
          </cell>
          <cell r="Q934" t="str">
            <v>NULL</v>
          </cell>
          <cell r="R934">
            <v>2</v>
          </cell>
          <cell r="S934" t="str">
            <v>NULL</v>
          </cell>
          <cell r="T934">
            <v>2</v>
          </cell>
          <cell r="U934">
            <v>2</v>
          </cell>
          <cell r="V934">
            <v>2</v>
          </cell>
          <cell r="W934">
            <v>2</v>
          </cell>
          <cell r="X934" t="str">
            <v>Yes</v>
          </cell>
          <cell r="Y934">
            <v>2</v>
          </cell>
          <cell r="Z934" t="str">
            <v>NULL</v>
          </cell>
          <cell r="AB934">
            <v>270</v>
          </cell>
          <cell r="AD934">
            <v>2</v>
          </cell>
          <cell r="AE934" t="str">
            <v>NULL</v>
          </cell>
          <cell r="AF934">
            <v>2</v>
          </cell>
          <cell r="AG934">
            <v>2</v>
          </cell>
          <cell r="AH934" t="str">
            <v>NULL</v>
          </cell>
          <cell r="AI934">
            <v>2</v>
          </cell>
          <cell r="AJ934" t="str">
            <v>NULL</v>
          </cell>
          <cell r="AK934">
            <v>2</v>
          </cell>
          <cell r="AL934">
            <v>9</v>
          </cell>
        </row>
        <row r="935">
          <cell r="A935">
            <v>135305</v>
          </cell>
          <cell r="B935">
            <v>8866911</v>
          </cell>
          <cell r="C935" t="str">
            <v>Spires Academy</v>
          </cell>
          <cell r="D935" t="str">
            <v>South East</v>
          </cell>
          <cell r="E935" t="str">
            <v>South East</v>
          </cell>
          <cell r="F935" t="str">
            <v>Kent</v>
          </cell>
          <cell r="G935" t="str">
            <v>Canterbury</v>
          </cell>
          <cell r="H935" t="str">
            <v>CT2 0HD</v>
          </cell>
          <cell r="I935" t="str">
            <v>Academy Sponsor Led</v>
          </cell>
          <cell r="J935" t="str">
            <v>Secondary</v>
          </cell>
          <cell r="K935" t="str">
            <v>Has a sixth form</v>
          </cell>
          <cell r="L935">
            <v>10007310</v>
          </cell>
          <cell r="M935">
            <v>42314</v>
          </cell>
          <cell r="N935">
            <v>42314</v>
          </cell>
          <cell r="O935" t="str">
            <v>Requires Improvement monitoring Visit 1</v>
          </cell>
          <cell r="P935" t="str">
            <v>Schools - S8</v>
          </cell>
          <cell r="Q935" t="str">
            <v>NULL</v>
          </cell>
          <cell r="R935" t="str">
            <v>NULL</v>
          </cell>
          <cell r="S935" t="str">
            <v>NULL</v>
          </cell>
          <cell r="T935" t="str">
            <v>NULL</v>
          </cell>
          <cell r="U935" t="str">
            <v>NULL</v>
          </cell>
          <cell r="V935" t="str">
            <v>NULL</v>
          </cell>
          <cell r="W935" t="str">
            <v>NULL</v>
          </cell>
          <cell r="X935" t="str">
            <v>NULL</v>
          </cell>
          <cell r="Y935" t="str">
            <v>NULL</v>
          </cell>
          <cell r="Z935" t="str">
            <v>NULL</v>
          </cell>
          <cell r="AB935">
            <v>602</v>
          </cell>
          <cell r="AD935">
            <v>3</v>
          </cell>
          <cell r="AE935" t="str">
            <v>NULL</v>
          </cell>
          <cell r="AF935">
            <v>3</v>
          </cell>
          <cell r="AG935">
            <v>3</v>
          </cell>
          <cell r="AH935" t="str">
            <v>NULL</v>
          </cell>
          <cell r="AI935">
            <v>3</v>
          </cell>
          <cell r="AJ935" t="str">
            <v>NULL</v>
          </cell>
          <cell r="AK935">
            <v>9</v>
          </cell>
          <cell r="AL935">
            <v>3</v>
          </cell>
        </row>
        <row r="936">
          <cell r="A936">
            <v>135313</v>
          </cell>
          <cell r="B936">
            <v>3546905</v>
          </cell>
          <cell r="C936" t="str">
            <v>St Anne's Church of England Academy</v>
          </cell>
          <cell r="D936" t="str">
            <v>North West</v>
          </cell>
          <cell r="E936" t="str">
            <v>North West</v>
          </cell>
          <cell r="F936" t="str">
            <v>Rochdale</v>
          </cell>
          <cell r="G936" t="str">
            <v>Heywood and Middleton</v>
          </cell>
          <cell r="H936" t="str">
            <v>M24 6XN</v>
          </cell>
          <cell r="I936" t="str">
            <v>Academy Sponsor Led</v>
          </cell>
          <cell r="J936" t="str">
            <v>Secondary</v>
          </cell>
          <cell r="K936" t="str">
            <v>Has a sixth form</v>
          </cell>
          <cell r="L936">
            <v>10005527</v>
          </cell>
          <cell r="M936">
            <v>42325</v>
          </cell>
          <cell r="N936">
            <v>42326</v>
          </cell>
          <cell r="O936" t="str">
            <v>Maintained Academy and School Short inspection</v>
          </cell>
          <cell r="P936" t="str">
            <v>Schools - S5</v>
          </cell>
          <cell r="Q936" t="str">
            <v>NULL</v>
          </cell>
          <cell r="R936">
            <v>3</v>
          </cell>
          <cell r="S936" t="str">
            <v>NULL</v>
          </cell>
          <cell r="T936">
            <v>3</v>
          </cell>
          <cell r="U936">
            <v>3</v>
          </cell>
          <cell r="V936">
            <v>2</v>
          </cell>
          <cell r="W936">
            <v>2</v>
          </cell>
          <cell r="X936" t="str">
            <v>Yes</v>
          </cell>
          <cell r="Y936" t="str">
            <v>NULL</v>
          </cell>
          <cell r="Z936">
            <v>3</v>
          </cell>
          <cell r="AB936">
            <v>690</v>
          </cell>
          <cell r="AD936">
            <v>2</v>
          </cell>
          <cell r="AE936" t="str">
            <v>NULL</v>
          </cell>
          <cell r="AF936">
            <v>2</v>
          </cell>
          <cell r="AG936">
            <v>2</v>
          </cell>
          <cell r="AH936" t="str">
            <v>NULL</v>
          </cell>
          <cell r="AI936">
            <v>2</v>
          </cell>
          <cell r="AJ936" t="str">
            <v>NULL</v>
          </cell>
          <cell r="AK936" t="str">
            <v>NULL</v>
          </cell>
          <cell r="AL936" t="str">
            <v>NULL</v>
          </cell>
        </row>
        <row r="937">
          <cell r="A937">
            <v>135314</v>
          </cell>
          <cell r="B937">
            <v>8416905</v>
          </cell>
          <cell r="C937" t="str">
            <v>St Aidan's Church of England Academy</v>
          </cell>
          <cell r="D937" t="str">
            <v>North East</v>
          </cell>
          <cell r="E937" t="str">
            <v>North East, Yorkshire &amp; Humber</v>
          </cell>
          <cell r="F937" t="str">
            <v>Darlington</v>
          </cell>
          <cell r="G937" t="str">
            <v>Darlington</v>
          </cell>
          <cell r="H937" t="str">
            <v>DL1 1LL</v>
          </cell>
          <cell r="I937" t="str">
            <v>Academy Sponsor Led</v>
          </cell>
          <cell r="J937" t="str">
            <v>Secondary</v>
          </cell>
          <cell r="K937" t="str">
            <v>Not applicable</v>
          </cell>
          <cell r="L937">
            <v>10005851</v>
          </cell>
          <cell r="M937">
            <v>42285</v>
          </cell>
          <cell r="N937">
            <v>42285</v>
          </cell>
          <cell r="O937" t="str">
            <v>Schools with Serious Weaknesses Visit 3</v>
          </cell>
          <cell r="P937" t="str">
            <v>Schools - S8</v>
          </cell>
          <cell r="Q937" t="str">
            <v>NULL</v>
          </cell>
          <cell r="R937" t="str">
            <v>NULL</v>
          </cell>
          <cell r="S937" t="str">
            <v>NULL</v>
          </cell>
          <cell r="T937" t="str">
            <v>NULL</v>
          </cell>
          <cell r="U937" t="str">
            <v>NULL</v>
          </cell>
          <cell r="V937" t="str">
            <v>NULL</v>
          </cell>
          <cell r="W937" t="str">
            <v>NULL</v>
          </cell>
          <cell r="X937" t="str">
            <v>NULL</v>
          </cell>
          <cell r="Y937" t="str">
            <v>NULL</v>
          </cell>
          <cell r="Z937" t="str">
            <v>NULL</v>
          </cell>
          <cell r="AB937">
            <v>576</v>
          </cell>
          <cell r="AD937">
            <v>4</v>
          </cell>
          <cell r="AE937" t="str">
            <v>NULL</v>
          </cell>
          <cell r="AF937">
            <v>4</v>
          </cell>
          <cell r="AG937">
            <v>4</v>
          </cell>
          <cell r="AH937" t="str">
            <v>NULL</v>
          </cell>
          <cell r="AI937">
            <v>3</v>
          </cell>
          <cell r="AJ937" t="str">
            <v>NULL</v>
          </cell>
          <cell r="AK937">
            <v>9</v>
          </cell>
          <cell r="AL937">
            <v>9</v>
          </cell>
        </row>
        <row r="938">
          <cell r="A938">
            <v>135331</v>
          </cell>
          <cell r="B938">
            <v>9161107</v>
          </cell>
          <cell r="C938" t="str">
            <v>Stroud and Cotswold Pupil Referral Services</v>
          </cell>
          <cell r="D938" t="str">
            <v>South West</v>
          </cell>
          <cell r="E938" t="str">
            <v>South West</v>
          </cell>
          <cell r="F938" t="str">
            <v>Gloucestershire</v>
          </cell>
          <cell r="G938" t="str">
            <v>Stroud</v>
          </cell>
          <cell r="H938" t="str">
            <v>GL5 1JR</v>
          </cell>
          <cell r="I938" t="str">
            <v>Pupil Referral Unit</v>
          </cell>
          <cell r="J938" t="str">
            <v>Not Applicable</v>
          </cell>
          <cell r="K938" t="str">
            <v>Not applicable</v>
          </cell>
          <cell r="L938">
            <v>10006666</v>
          </cell>
          <cell r="M938">
            <v>42339</v>
          </cell>
          <cell r="N938">
            <v>42339</v>
          </cell>
          <cell r="O938" t="str">
            <v>Requires Improvement monitoring Visit 1</v>
          </cell>
          <cell r="P938" t="str">
            <v>Schools - S8</v>
          </cell>
          <cell r="Q938" t="str">
            <v>NULL</v>
          </cell>
          <cell r="R938" t="str">
            <v>NULL</v>
          </cell>
          <cell r="S938" t="str">
            <v>NULL</v>
          </cell>
          <cell r="T938" t="str">
            <v>NULL</v>
          </cell>
          <cell r="U938" t="str">
            <v>NULL</v>
          </cell>
          <cell r="V938" t="str">
            <v>NULL</v>
          </cell>
          <cell r="W938" t="str">
            <v>NULL</v>
          </cell>
          <cell r="X938" t="str">
            <v>NULL</v>
          </cell>
          <cell r="Y938" t="str">
            <v>NULL</v>
          </cell>
          <cell r="Z938" t="str">
            <v>NULL</v>
          </cell>
          <cell r="AB938">
            <v>25</v>
          </cell>
          <cell r="AD938">
            <v>3</v>
          </cell>
          <cell r="AE938" t="str">
            <v>NULL</v>
          </cell>
          <cell r="AF938">
            <v>3</v>
          </cell>
          <cell r="AG938">
            <v>3</v>
          </cell>
          <cell r="AH938" t="str">
            <v>NULL</v>
          </cell>
          <cell r="AI938">
            <v>3</v>
          </cell>
          <cell r="AJ938" t="str">
            <v>NULL</v>
          </cell>
          <cell r="AK938">
            <v>9</v>
          </cell>
          <cell r="AL938">
            <v>9</v>
          </cell>
        </row>
        <row r="939">
          <cell r="A939">
            <v>135335</v>
          </cell>
          <cell r="B939">
            <v>3316905</v>
          </cell>
          <cell r="C939" t="str">
            <v>Grace Academy Coventry</v>
          </cell>
          <cell r="D939" t="str">
            <v>West Midlands</v>
          </cell>
          <cell r="E939" t="str">
            <v>West Midlands</v>
          </cell>
          <cell r="F939" t="str">
            <v>Coventry</v>
          </cell>
          <cell r="G939" t="str">
            <v>Coventry North East</v>
          </cell>
          <cell r="H939" t="str">
            <v>CV2 2RH</v>
          </cell>
          <cell r="I939" t="str">
            <v>Academy Sponsor Led</v>
          </cell>
          <cell r="J939" t="str">
            <v>Secondary</v>
          </cell>
          <cell r="K939" t="str">
            <v>Has a sixth form</v>
          </cell>
          <cell r="L939">
            <v>10005170</v>
          </cell>
          <cell r="M939">
            <v>42311</v>
          </cell>
          <cell r="N939">
            <v>42312</v>
          </cell>
          <cell r="O939" t="str">
            <v>Schools into Special Measures Visit 5</v>
          </cell>
          <cell r="P939" t="str">
            <v>Schools - S8</v>
          </cell>
          <cell r="Q939" t="str">
            <v>NULL</v>
          </cell>
          <cell r="R939" t="str">
            <v>NULL</v>
          </cell>
          <cell r="S939" t="str">
            <v>NULL</v>
          </cell>
          <cell r="T939" t="str">
            <v>NULL</v>
          </cell>
          <cell r="U939" t="str">
            <v>NULL</v>
          </cell>
          <cell r="V939" t="str">
            <v>NULL</v>
          </cell>
          <cell r="W939" t="str">
            <v>NULL</v>
          </cell>
          <cell r="X939" t="str">
            <v>NULL</v>
          </cell>
          <cell r="Y939" t="str">
            <v>NULL</v>
          </cell>
          <cell r="Z939" t="str">
            <v>NULL</v>
          </cell>
          <cell r="AB939">
            <v>806</v>
          </cell>
          <cell r="AD939">
            <v>4</v>
          </cell>
          <cell r="AE939" t="str">
            <v>NULL</v>
          </cell>
          <cell r="AF939">
            <v>4</v>
          </cell>
          <cell r="AG939">
            <v>4</v>
          </cell>
          <cell r="AH939" t="str">
            <v>NULL</v>
          </cell>
          <cell r="AI939">
            <v>4</v>
          </cell>
          <cell r="AJ939" t="str">
            <v>NULL</v>
          </cell>
          <cell r="AK939" t="str">
            <v>NULL</v>
          </cell>
          <cell r="AL939" t="str">
            <v>NULL</v>
          </cell>
        </row>
        <row r="940">
          <cell r="A940">
            <v>135479</v>
          </cell>
          <cell r="B940">
            <v>3404615</v>
          </cell>
          <cell r="C940" t="str">
            <v>All Saints Catholic High School</v>
          </cell>
          <cell r="D940" t="str">
            <v>North West</v>
          </cell>
          <cell r="E940" t="str">
            <v>North West</v>
          </cell>
          <cell r="F940" t="str">
            <v>Knowsley</v>
          </cell>
          <cell r="G940" t="str">
            <v>Knowsley</v>
          </cell>
          <cell r="H940" t="str">
            <v>L33 8XF</v>
          </cell>
          <cell r="I940" t="str">
            <v>Voluntary Aided School</v>
          </cell>
          <cell r="J940" t="str">
            <v>Secondary</v>
          </cell>
          <cell r="K940" t="str">
            <v>Has a sixth form</v>
          </cell>
          <cell r="L940">
            <v>10004119</v>
          </cell>
          <cell r="M940">
            <v>42347</v>
          </cell>
          <cell r="N940">
            <v>42348</v>
          </cell>
          <cell r="O940" t="str">
            <v>Schools into Special Measures Visit 3</v>
          </cell>
          <cell r="P940" t="str">
            <v>Schools - S8</v>
          </cell>
          <cell r="Q940" t="str">
            <v>NULL</v>
          </cell>
          <cell r="R940" t="str">
            <v>NULL</v>
          </cell>
          <cell r="S940" t="str">
            <v>NULL</v>
          </cell>
          <cell r="T940" t="str">
            <v>NULL</v>
          </cell>
          <cell r="U940" t="str">
            <v>NULL</v>
          </cell>
          <cell r="V940" t="str">
            <v>NULL</v>
          </cell>
          <cell r="W940" t="str">
            <v>NULL</v>
          </cell>
          <cell r="X940" t="str">
            <v>NULL</v>
          </cell>
          <cell r="Y940" t="str">
            <v>NULL</v>
          </cell>
          <cell r="Z940" t="str">
            <v>NULL</v>
          </cell>
          <cell r="AB940">
            <v>1046</v>
          </cell>
          <cell r="AD940">
            <v>4</v>
          </cell>
          <cell r="AE940" t="str">
            <v>NULL</v>
          </cell>
          <cell r="AF940">
            <v>4</v>
          </cell>
          <cell r="AG940">
            <v>4</v>
          </cell>
          <cell r="AH940" t="str">
            <v>NULL</v>
          </cell>
          <cell r="AI940">
            <v>4</v>
          </cell>
          <cell r="AJ940" t="str">
            <v>NULL</v>
          </cell>
          <cell r="AK940">
            <v>9</v>
          </cell>
          <cell r="AL940">
            <v>3</v>
          </cell>
        </row>
        <row r="941">
          <cell r="A941">
            <v>135564</v>
          </cell>
          <cell r="B941">
            <v>9256906</v>
          </cell>
          <cell r="C941" t="str">
            <v>The Priory City of Lincoln Academy</v>
          </cell>
          <cell r="D941" t="str">
            <v>East Midlands</v>
          </cell>
          <cell r="E941" t="str">
            <v>East Midlands</v>
          </cell>
          <cell r="F941" t="str">
            <v>Lincolnshire</v>
          </cell>
          <cell r="G941" t="str">
            <v>Lincoln</v>
          </cell>
          <cell r="H941" t="str">
            <v>LN6 0EP</v>
          </cell>
          <cell r="I941" t="str">
            <v>Academy Sponsor Led</v>
          </cell>
          <cell r="J941" t="str">
            <v>Secondary</v>
          </cell>
          <cell r="K941" t="str">
            <v>Has a sixth form</v>
          </cell>
          <cell r="L941">
            <v>10001830</v>
          </cell>
          <cell r="M941">
            <v>42346</v>
          </cell>
          <cell r="N941">
            <v>42347</v>
          </cell>
          <cell r="O941" t="str">
            <v>Requires Improvement S5 Reinspection Visit 1</v>
          </cell>
          <cell r="P941" t="str">
            <v>Schools - S5</v>
          </cell>
          <cell r="Q941" t="str">
            <v>NULL</v>
          </cell>
          <cell r="R941">
            <v>2</v>
          </cell>
          <cell r="S941" t="str">
            <v>NULL</v>
          </cell>
          <cell r="T941">
            <v>2</v>
          </cell>
          <cell r="U941">
            <v>2</v>
          </cell>
          <cell r="V941">
            <v>2</v>
          </cell>
          <cell r="W941">
            <v>2</v>
          </cell>
          <cell r="X941" t="str">
            <v>Yes</v>
          </cell>
          <cell r="Y941" t="str">
            <v>NULL</v>
          </cell>
          <cell r="Z941">
            <v>2</v>
          </cell>
          <cell r="AB941">
            <v>779</v>
          </cell>
          <cell r="AD941">
            <v>3</v>
          </cell>
          <cell r="AE941" t="str">
            <v>NULL</v>
          </cell>
          <cell r="AF941">
            <v>3</v>
          </cell>
          <cell r="AG941">
            <v>3</v>
          </cell>
          <cell r="AH941" t="str">
            <v>NULL</v>
          </cell>
          <cell r="AI941">
            <v>3</v>
          </cell>
          <cell r="AJ941" t="str">
            <v>NULL</v>
          </cell>
          <cell r="AK941" t="str">
            <v>NULL</v>
          </cell>
          <cell r="AL941" t="str">
            <v>NULL</v>
          </cell>
        </row>
        <row r="942">
          <cell r="A942">
            <v>135620</v>
          </cell>
          <cell r="B942">
            <v>9096905</v>
          </cell>
          <cell r="C942" t="str">
            <v>Richard Rose Morton Academy</v>
          </cell>
          <cell r="D942" t="str">
            <v>North West</v>
          </cell>
          <cell r="E942" t="str">
            <v>North West</v>
          </cell>
          <cell r="F942" t="str">
            <v>Cumbria</v>
          </cell>
          <cell r="G942" t="str">
            <v>Carlisle</v>
          </cell>
          <cell r="H942" t="str">
            <v>CA2 6LB</v>
          </cell>
          <cell r="I942" t="str">
            <v>Academy Sponsor Led</v>
          </cell>
          <cell r="J942" t="str">
            <v>Secondary</v>
          </cell>
          <cell r="K942" t="str">
            <v>Has a sixth form</v>
          </cell>
          <cell r="L942">
            <v>10001587</v>
          </cell>
          <cell r="M942">
            <v>42283</v>
          </cell>
          <cell r="N942">
            <v>42284</v>
          </cell>
          <cell r="O942" t="str">
            <v>Special Measures S5 ReInspection</v>
          </cell>
          <cell r="P942" t="str">
            <v>Schools - S5</v>
          </cell>
          <cell r="Q942" t="str">
            <v>NULL</v>
          </cell>
          <cell r="R942">
            <v>3</v>
          </cell>
          <cell r="S942" t="str">
            <v>NULL</v>
          </cell>
          <cell r="T942">
            <v>3</v>
          </cell>
          <cell r="U942">
            <v>3</v>
          </cell>
          <cell r="V942">
            <v>2</v>
          </cell>
          <cell r="W942">
            <v>2</v>
          </cell>
          <cell r="X942" t="str">
            <v>Yes</v>
          </cell>
          <cell r="Y942" t="str">
            <v>NULL</v>
          </cell>
          <cell r="Z942" t="str">
            <v>NULL</v>
          </cell>
          <cell r="AB942">
            <v>528</v>
          </cell>
          <cell r="AD942">
            <v>4</v>
          </cell>
          <cell r="AE942" t="str">
            <v>NULL</v>
          </cell>
          <cell r="AF942">
            <v>4</v>
          </cell>
          <cell r="AG942">
            <v>4</v>
          </cell>
          <cell r="AH942" t="str">
            <v>NULL</v>
          </cell>
          <cell r="AI942">
            <v>4</v>
          </cell>
          <cell r="AJ942" t="str">
            <v>NULL</v>
          </cell>
          <cell r="AK942" t="str">
            <v>NULL</v>
          </cell>
          <cell r="AL942" t="str">
            <v>NULL</v>
          </cell>
        </row>
        <row r="943">
          <cell r="A943">
            <v>135661</v>
          </cell>
          <cell r="B943">
            <v>3556906</v>
          </cell>
          <cell r="C943" t="str">
            <v>Oasis Academy MediaCityUK</v>
          </cell>
          <cell r="D943" t="str">
            <v>North West</v>
          </cell>
          <cell r="E943" t="str">
            <v>North West</v>
          </cell>
          <cell r="F943" t="str">
            <v>Salford</v>
          </cell>
          <cell r="G943" t="str">
            <v>Salford and Eccles</v>
          </cell>
          <cell r="H943" t="str">
            <v>M50 3UQ</v>
          </cell>
          <cell r="I943" t="str">
            <v>Academy Sponsor Led</v>
          </cell>
          <cell r="J943" t="str">
            <v>Secondary</v>
          </cell>
          <cell r="K943" t="str">
            <v>Does not have a sixth form</v>
          </cell>
          <cell r="L943">
            <v>10005410</v>
          </cell>
          <cell r="M943">
            <v>42332</v>
          </cell>
          <cell r="N943">
            <v>42333</v>
          </cell>
          <cell r="O943" t="str">
            <v>Schools into Special Measures Visit 4</v>
          </cell>
          <cell r="P943" t="str">
            <v>Schools - S8</v>
          </cell>
          <cell r="Q943" t="str">
            <v>NULL</v>
          </cell>
          <cell r="R943" t="str">
            <v>NULL</v>
          </cell>
          <cell r="S943" t="str">
            <v>NULL</v>
          </cell>
          <cell r="T943" t="str">
            <v>NULL</v>
          </cell>
          <cell r="U943" t="str">
            <v>NULL</v>
          </cell>
          <cell r="V943" t="str">
            <v>NULL</v>
          </cell>
          <cell r="W943" t="str">
            <v>NULL</v>
          </cell>
          <cell r="X943" t="str">
            <v>NULL</v>
          </cell>
          <cell r="Y943" t="str">
            <v>NULL</v>
          </cell>
          <cell r="Z943" t="str">
            <v>NULL</v>
          </cell>
          <cell r="AB943">
            <v>458</v>
          </cell>
          <cell r="AD943">
            <v>4</v>
          </cell>
          <cell r="AE943" t="str">
            <v>NULL</v>
          </cell>
          <cell r="AF943">
            <v>4</v>
          </cell>
          <cell r="AG943">
            <v>4</v>
          </cell>
          <cell r="AH943" t="str">
            <v>NULL</v>
          </cell>
          <cell r="AI943">
            <v>4</v>
          </cell>
          <cell r="AJ943" t="str">
            <v>NULL</v>
          </cell>
          <cell r="AK943" t="str">
            <v>NULL</v>
          </cell>
          <cell r="AL943" t="str">
            <v>NULL</v>
          </cell>
        </row>
        <row r="944">
          <cell r="A944">
            <v>135662</v>
          </cell>
          <cell r="B944">
            <v>8846905</v>
          </cell>
          <cell r="C944" t="str">
            <v>The Hereford Academy</v>
          </cell>
          <cell r="D944" t="str">
            <v>West Midlands</v>
          </cell>
          <cell r="E944" t="str">
            <v>West Midlands</v>
          </cell>
          <cell r="F944" t="str">
            <v>Herefordshire</v>
          </cell>
          <cell r="G944" t="str">
            <v>Hereford and South Herefordshire</v>
          </cell>
          <cell r="H944" t="str">
            <v>HR2 7NG</v>
          </cell>
          <cell r="I944" t="str">
            <v>Academy Sponsor Led</v>
          </cell>
          <cell r="J944" t="str">
            <v>Secondary</v>
          </cell>
          <cell r="K944" t="str">
            <v>Has a sixth form</v>
          </cell>
          <cell r="L944">
            <v>10001615</v>
          </cell>
          <cell r="M944">
            <v>42326</v>
          </cell>
          <cell r="N944">
            <v>42327</v>
          </cell>
          <cell r="O944" t="str">
            <v>Special Measures S5 ReInspection</v>
          </cell>
          <cell r="P944" t="str">
            <v>Schools - S5</v>
          </cell>
          <cell r="Q944" t="str">
            <v>NULL</v>
          </cell>
          <cell r="R944">
            <v>4</v>
          </cell>
          <cell r="S944" t="str">
            <v>SWK</v>
          </cell>
          <cell r="T944">
            <v>4</v>
          </cell>
          <cell r="U944">
            <v>3</v>
          </cell>
          <cell r="V944">
            <v>3</v>
          </cell>
          <cell r="W944">
            <v>3</v>
          </cell>
          <cell r="X944" t="str">
            <v>Yes</v>
          </cell>
          <cell r="Y944" t="str">
            <v>NULL</v>
          </cell>
          <cell r="Z944">
            <v>3</v>
          </cell>
          <cell r="AB944">
            <v>888</v>
          </cell>
          <cell r="AD944">
            <v>4</v>
          </cell>
          <cell r="AE944" t="str">
            <v>NULL</v>
          </cell>
          <cell r="AF944">
            <v>4</v>
          </cell>
          <cell r="AG944">
            <v>4</v>
          </cell>
          <cell r="AH944" t="str">
            <v>NULL</v>
          </cell>
          <cell r="AI944">
            <v>4</v>
          </cell>
          <cell r="AJ944" t="str">
            <v>NULL</v>
          </cell>
          <cell r="AK944" t="str">
            <v>NULL</v>
          </cell>
          <cell r="AL944" t="str">
            <v>NULL</v>
          </cell>
        </row>
        <row r="945">
          <cell r="A945">
            <v>135666</v>
          </cell>
          <cell r="B945">
            <v>9256908</v>
          </cell>
          <cell r="C945" t="str">
            <v>The Gainsborough Academy</v>
          </cell>
          <cell r="D945" t="str">
            <v>East Midlands</v>
          </cell>
          <cell r="E945" t="str">
            <v>East Midlands</v>
          </cell>
          <cell r="F945" t="str">
            <v>Lincolnshire</v>
          </cell>
          <cell r="G945" t="str">
            <v>Gainsborough</v>
          </cell>
          <cell r="H945" t="str">
            <v>DN21 1PB</v>
          </cell>
          <cell r="I945" t="str">
            <v>Academy Sponsor Led</v>
          </cell>
          <cell r="J945" t="str">
            <v>Secondary</v>
          </cell>
          <cell r="K945" t="str">
            <v>Not applicable</v>
          </cell>
          <cell r="L945">
            <v>10009294</v>
          </cell>
          <cell r="M945">
            <v>42317</v>
          </cell>
          <cell r="N945">
            <v>42317</v>
          </cell>
          <cell r="O945" t="str">
            <v>Requires Improvement monitoring Visit 2</v>
          </cell>
          <cell r="P945" t="str">
            <v>Schools - S8</v>
          </cell>
          <cell r="Q945" t="str">
            <v>NULL</v>
          </cell>
          <cell r="R945" t="str">
            <v>NULL</v>
          </cell>
          <cell r="S945" t="str">
            <v>NULL</v>
          </cell>
          <cell r="T945" t="str">
            <v>NULL</v>
          </cell>
          <cell r="U945" t="str">
            <v>NULL</v>
          </cell>
          <cell r="V945" t="str">
            <v>NULL</v>
          </cell>
          <cell r="W945" t="str">
            <v>NULL</v>
          </cell>
          <cell r="X945" t="str">
            <v>NULL</v>
          </cell>
          <cell r="Y945" t="str">
            <v>NULL</v>
          </cell>
          <cell r="Z945" t="str">
            <v>NULL</v>
          </cell>
          <cell r="AB945">
            <v>796</v>
          </cell>
          <cell r="AD945">
            <v>3</v>
          </cell>
          <cell r="AE945" t="str">
            <v>NULL</v>
          </cell>
          <cell r="AF945">
            <v>3</v>
          </cell>
          <cell r="AG945">
            <v>3</v>
          </cell>
          <cell r="AH945" t="str">
            <v>NULL</v>
          </cell>
          <cell r="AI945">
            <v>3</v>
          </cell>
          <cell r="AJ945" t="str">
            <v>NULL</v>
          </cell>
          <cell r="AK945">
            <v>9</v>
          </cell>
          <cell r="AL945">
            <v>9</v>
          </cell>
        </row>
        <row r="946">
          <cell r="A946">
            <v>135720</v>
          </cell>
          <cell r="B946">
            <v>3533393</v>
          </cell>
          <cell r="C946" t="str">
            <v>Holy Cross CofE Primary School</v>
          </cell>
          <cell r="D946" t="str">
            <v>North West</v>
          </cell>
          <cell r="E946" t="str">
            <v>North West</v>
          </cell>
          <cell r="F946" t="str">
            <v>Oldham</v>
          </cell>
          <cell r="G946" t="str">
            <v>Oldham East and Saddleworth</v>
          </cell>
          <cell r="H946" t="str">
            <v>OL1 3EZ</v>
          </cell>
          <cell r="I946" t="str">
            <v>Voluntary Aided School</v>
          </cell>
          <cell r="J946" t="str">
            <v>Primary</v>
          </cell>
          <cell r="K946" t="str">
            <v>Does not have a sixth form</v>
          </cell>
          <cell r="L946">
            <v>10002218</v>
          </cell>
          <cell r="M946">
            <v>42339</v>
          </cell>
          <cell r="N946">
            <v>42340</v>
          </cell>
          <cell r="O946" t="str">
            <v>Requires Improvement S5 Reinspection Visit 1</v>
          </cell>
          <cell r="P946" t="str">
            <v>Schools - S5</v>
          </cell>
          <cell r="Q946" t="str">
            <v>NULL</v>
          </cell>
          <cell r="R946">
            <v>2</v>
          </cell>
          <cell r="S946" t="str">
            <v>NULL</v>
          </cell>
          <cell r="T946">
            <v>2</v>
          </cell>
          <cell r="U946">
            <v>2</v>
          </cell>
          <cell r="V946">
            <v>2</v>
          </cell>
          <cell r="W946">
            <v>2</v>
          </cell>
          <cell r="X946" t="str">
            <v>Yes</v>
          </cell>
          <cell r="Y946">
            <v>2</v>
          </cell>
          <cell r="Z946" t="str">
            <v>NULL</v>
          </cell>
          <cell r="AB946">
            <v>464</v>
          </cell>
          <cell r="AD946">
            <v>3</v>
          </cell>
          <cell r="AE946" t="str">
            <v>NULL</v>
          </cell>
          <cell r="AF946">
            <v>3</v>
          </cell>
          <cell r="AG946">
            <v>3</v>
          </cell>
          <cell r="AH946" t="str">
            <v>NULL</v>
          </cell>
          <cell r="AI946">
            <v>3</v>
          </cell>
          <cell r="AJ946" t="str">
            <v>NULL</v>
          </cell>
          <cell r="AK946" t="str">
            <v>NULL</v>
          </cell>
          <cell r="AL946" t="str">
            <v>NULL</v>
          </cell>
        </row>
        <row r="947">
          <cell r="A947">
            <v>135731</v>
          </cell>
          <cell r="B947">
            <v>8764721</v>
          </cell>
          <cell r="C947" t="str">
            <v>St Chads Catholic and Church of England High School</v>
          </cell>
          <cell r="D947" t="str">
            <v>North West</v>
          </cell>
          <cell r="E947" t="str">
            <v>North West</v>
          </cell>
          <cell r="F947" t="str">
            <v>Halton</v>
          </cell>
          <cell r="G947" t="str">
            <v>Halton</v>
          </cell>
          <cell r="H947" t="str">
            <v>WA7 5YH</v>
          </cell>
          <cell r="I947" t="str">
            <v>Voluntary Aided School</v>
          </cell>
          <cell r="J947" t="str">
            <v>Secondary</v>
          </cell>
          <cell r="K947" t="str">
            <v>Has a sixth form</v>
          </cell>
          <cell r="L947">
            <v>10006644</v>
          </cell>
          <cell r="M947">
            <v>42325</v>
          </cell>
          <cell r="N947">
            <v>42326</v>
          </cell>
          <cell r="O947" t="str">
            <v>Schools into Special Measures Visit 4</v>
          </cell>
          <cell r="P947" t="str">
            <v>Schools - S8</v>
          </cell>
          <cell r="Q947" t="str">
            <v>NULL</v>
          </cell>
          <cell r="R947" t="str">
            <v>NULL</v>
          </cell>
          <cell r="S947" t="str">
            <v>NULL</v>
          </cell>
          <cell r="T947" t="str">
            <v>NULL</v>
          </cell>
          <cell r="U947" t="str">
            <v>NULL</v>
          </cell>
          <cell r="V947" t="str">
            <v>NULL</v>
          </cell>
          <cell r="W947" t="str">
            <v>NULL</v>
          </cell>
          <cell r="X947" t="str">
            <v>NULL</v>
          </cell>
          <cell r="Y947" t="str">
            <v>NULL</v>
          </cell>
          <cell r="Z947" t="str">
            <v>NULL</v>
          </cell>
          <cell r="AB947">
            <v>1102</v>
          </cell>
          <cell r="AD947">
            <v>4</v>
          </cell>
          <cell r="AE947" t="str">
            <v>NULL</v>
          </cell>
          <cell r="AF947">
            <v>4</v>
          </cell>
          <cell r="AG947">
            <v>4</v>
          </cell>
          <cell r="AH947" t="str">
            <v>NULL</v>
          </cell>
          <cell r="AI947">
            <v>4</v>
          </cell>
          <cell r="AJ947" t="str">
            <v>NULL</v>
          </cell>
          <cell r="AK947">
            <v>9</v>
          </cell>
          <cell r="AL947">
            <v>3</v>
          </cell>
        </row>
        <row r="948">
          <cell r="A948">
            <v>135744</v>
          </cell>
          <cell r="B948">
            <v>9386911</v>
          </cell>
          <cell r="C948" t="str">
            <v>The Sir Robert Woodard Academy</v>
          </cell>
          <cell r="D948" t="str">
            <v>South East</v>
          </cell>
          <cell r="E948" t="str">
            <v>South East</v>
          </cell>
          <cell r="F948" t="str">
            <v>West Sussex</v>
          </cell>
          <cell r="G948" t="str">
            <v>East Worthing and Shoreham</v>
          </cell>
          <cell r="H948" t="str">
            <v>BN15 9QZ</v>
          </cell>
          <cell r="I948" t="str">
            <v>Academy Sponsor Led</v>
          </cell>
          <cell r="J948" t="str">
            <v>Secondary</v>
          </cell>
          <cell r="K948" t="str">
            <v>Has a sixth form</v>
          </cell>
          <cell r="L948">
            <v>10002300</v>
          </cell>
          <cell r="M948">
            <v>42346</v>
          </cell>
          <cell r="N948">
            <v>42347</v>
          </cell>
          <cell r="O948" t="str">
            <v>Requires Improvement S5 Reinspection Visit 1</v>
          </cell>
          <cell r="P948" t="str">
            <v>Schools - S5</v>
          </cell>
          <cell r="Q948" t="str">
            <v>NULL</v>
          </cell>
          <cell r="R948">
            <v>3</v>
          </cell>
          <cell r="S948" t="str">
            <v>NULL</v>
          </cell>
          <cell r="T948">
            <v>3</v>
          </cell>
          <cell r="U948">
            <v>3</v>
          </cell>
          <cell r="V948">
            <v>2</v>
          </cell>
          <cell r="W948">
            <v>2</v>
          </cell>
          <cell r="X948" t="str">
            <v>Yes</v>
          </cell>
          <cell r="Y948" t="str">
            <v>NULL</v>
          </cell>
          <cell r="Z948">
            <v>2</v>
          </cell>
          <cell r="AB948">
            <v>986</v>
          </cell>
          <cell r="AD948">
            <v>3</v>
          </cell>
          <cell r="AE948" t="str">
            <v>NULL</v>
          </cell>
          <cell r="AF948">
            <v>3</v>
          </cell>
          <cell r="AG948">
            <v>3</v>
          </cell>
          <cell r="AH948" t="str">
            <v>NULL</v>
          </cell>
          <cell r="AI948">
            <v>2</v>
          </cell>
          <cell r="AJ948" t="str">
            <v>NULL</v>
          </cell>
          <cell r="AK948" t="str">
            <v>NULL</v>
          </cell>
          <cell r="AL948" t="str">
            <v>NULL</v>
          </cell>
        </row>
        <row r="949">
          <cell r="A949">
            <v>135745</v>
          </cell>
          <cell r="B949">
            <v>9386912</v>
          </cell>
          <cell r="C949" t="str">
            <v>The Littlehampton Academy</v>
          </cell>
          <cell r="D949" t="str">
            <v>South East</v>
          </cell>
          <cell r="E949" t="str">
            <v>South East</v>
          </cell>
          <cell r="F949" t="str">
            <v>West Sussex</v>
          </cell>
          <cell r="G949" t="str">
            <v>Bognor Regis and Littlehampton</v>
          </cell>
          <cell r="H949" t="str">
            <v>BN17 6FE</v>
          </cell>
          <cell r="I949" t="str">
            <v>Academy Sponsor Led</v>
          </cell>
          <cell r="J949" t="str">
            <v>Secondary</v>
          </cell>
          <cell r="K949" t="str">
            <v>Has a sixth form</v>
          </cell>
          <cell r="L949">
            <v>10005237</v>
          </cell>
          <cell r="M949">
            <v>42333</v>
          </cell>
          <cell r="N949">
            <v>42334</v>
          </cell>
          <cell r="O949" t="str">
            <v>Schools into Special Measures Visit 5</v>
          </cell>
          <cell r="P949" t="str">
            <v>Schools - S8</v>
          </cell>
          <cell r="Q949" t="str">
            <v>NULL</v>
          </cell>
          <cell r="R949" t="str">
            <v>NULL</v>
          </cell>
          <cell r="S949" t="str">
            <v>NULL</v>
          </cell>
          <cell r="T949" t="str">
            <v>NULL</v>
          </cell>
          <cell r="U949" t="str">
            <v>NULL</v>
          </cell>
          <cell r="V949" t="str">
            <v>NULL</v>
          </cell>
          <cell r="W949" t="str">
            <v>NULL</v>
          </cell>
          <cell r="X949" t="str">
            <v>NULL</v>
          </cell>
          <cell r="Y949" t="str">
            <v>NULL</v>
          </cell>
          <cell r="Z949" t="str">
            <v>NULL</v>
          </cell>
          <cell r="AB949">
            <v>1586</v>
          </cell>
          <cell r="AD949">
            <v>4</v>
          </cell>
          <cell r="AE949" t="str">
            <v>NULL</v>
          </cell>
          <cell r="AF949">
            <v>4</v>
          </cell>
          <cell r="AG949">
            <v>4</v>
          </cell>
          <cell r="AH949" t="str">
            <v>NULL</v>
          </cell>
          <cell r="AI949">
            <v>4</v>
          </cell>
          <cell r="AJ949" t="str">
            <v>NULL</v>
          </cell>
          <cell r="AK949" t="str">
            <v>NULL</v>
          </cell>
          <cell r="AL949" t="str">
            <v>NULL</v>
          </cell>
        </row>
        <row r="950">
          <cell r="A950">
            <v>135747</v>
          </cell>
          <cell r="B950">
            <v>3025427</v>
          </cell>
          <cell r="C950" t="str">
            <v>JCoSS</v>
          </cell>
          <cell r="D950" t="str">
            <v>London</v>
          </cell>
          <cell r="E950" t="str">
            <v>London</v>
          </cell>
          <cell r="F950" t="str">
            <v>Barnet</v>
          </cell>
          <cell r="G950" t="str">
            <v>Chipping Barnet</v>
          </cell>
          <cell r="H950" t="str">
            <v>EN4 9GE</v>
          </cell>
          <cell r="I950" t="str">
            <v>Voluntary Aided School</v>
          </cell>
          <cell r="J950" t="str">
            <v>Secondary</v>
          </cell>
          <cell r="K950" t="str">
            <v>Has a sixth form</v>
          </cell>
          <cell r="L950">
            <v>10000583</v>
          </cell>
          <cell r="M950">
            <v>42339</v>
          </cell>
          <cell r="N950">
            <v>42340</v>
          </cell>
          <cell r="O950" t="str">
            <v>Maintained Academy and School Short inspection</v>
          </cell>
          <cell r="P950" t="str">
            <v>Schools - S5</v>
          </cell>
          <cell r="Q950" t="str">
            <v>NULL</v>
          </cell>
          <cell r="R950">
            <v>2</v>
          </cell>
          <cell r="S950" t="str">
            <v>NULL</v>
          </cell>
          <cell r="T950">
            <v>2</v>
          </cell>
          <cell r="U950">
            <v>2</v>
          </cell>
          <cell r="V950">
            <v>2</v>
          </cell>
          <cell r="W950">
            <v>2</v>
          </cell>
          <cell r="X950" t="str">
            <v>Yes</v>
          </cell>
          <cell r="Y950" t="str">
            <v>NULL</v>
          </cell>
          <cell r="Z950">
            <v>1</v>
          </cell>
          <cell r="AB950">
            <v>966</v>
          </cell>
          <cell r="AD950">
            <v>2</v>
          </cell>
          <cell r="AE950" t="str">
            <v>NULL</v>
          </cell>
          <cell r="AF950">
            <v>2</v>
          </cell>
          <cell r="AG950">
            <v>2</v>
          </cell>
          <cell r="AH950" t="str">
            <v>NULL</v>
          </cell>
          <cell r="AI950">
            <v>1</v>
          </cell>
          <cell r="AJ950" t="str">
            <v>NULL</v>
          </cell>
          <cell r="AK950">
            <v>9</v>
          </cell>
          <cell r="AL950" t="str">
            <v>NULL</v>
          </cell>
        </row>
        <row r="951">
          <cell r="A951">
            <v>135761</v>
          </cell>
          <cell r="B951">
            <v>8926906</v>
          </cell>
          <cell r="C951" t="str">
            <v>Nottingham University Samworth Academy</v>
          </cell>
          <cell r="D951" t="str">
            <v>East Midlands</v>
          </cell>
          <cell r="E951" t="str">
            <v>East Midlands</v>
          </cell>
          <cell r="F951" t="str">
            <v>Nottingham</v>
          </cell>
          <cell r="G951" t="str">
            <v>Nottingham North</v>
          </cell>
          <cell r="H951" t="str">
            <v>NG8 4HY</v>
          </cell>
          <cell r="I951" t="str">
            <v>Academy Sponsor Led</v>
          </cell>
          <cell r="J951" t="str">
            <v>Secondary</v>
          </cell>
          <cell r="K951" t="str">
            <v>Has a sixth form</v>
          </cell>
          <cell r="L951">
            <v>10006108</v>
          </cell>
          <cell r="M951">
            <v>42297</v>
          </cell>
          <cell r="N951">
            <v>42298</v>
          </cell>
          <cell r="O951" t="str">
            <v>Schools into Special Measures Visit 5</v>
          </cell>
          <cell r="P951" t="str">
            <v>Schools - S5</v>
          </cell>
          <cell r="Q951" t="str">
            <v>NULL</v>
          </cell>
          <cell r="R951">
            <v>3</v>
          </cell>
          <cell r="S951" t="str">
            <v>NULL</v>
          </cell>
          <cell r="T951">
            <v>3</v>
          </cell>
          <cell r="U951">
            <v>3</v>
          </cell>
          <cell r="V951">
            <v>3</v>
          </cell>
          <cell r="W951">
            <v>3</v>
          </cell>
          <cell r="X951" t="str">
            <v>Yes</v>
          </cell>
          <cell r="Y951" t="str">
            <v>NULL</v>
          </cell>
          <cell r="Z951">
            <v>3</v>
          </cell>
          <cell r="AB951">
            <v>743</v>
          </cell>
          <cell r="AD951">
            <v>4</v>
          </cell>
          <cell r="AE951" t="str">
            <v>NULL</v>
          </cell>
          <cell r="AF951">
            <v>4</v>
          </cell>
          <cell r="AG951">
            <v>4</v>
          </cell>
          <cell r="AH951" t="str">
            <v>NULL</v>
          </cell>
          <cell r="AI951">
            <v>4</v>
          </cell>
          <cell r="AJ951" t="str">
            <v>NULL</v>
          </cell>
          <cell r="AK951" t="str">
            <v>NULL</v>
          </cell>
          <cell r="AL951" t="str">
            <v>NULL</v>
          </cell>
        </row>
        <row r="952">
          <cell r="A952">
            <v>135789</v>
          </cell>
          <cell r="B952">
            <v>8935206</v>
          </cell>
          <cell r="C952" t="str">
            <v>Meole Brace Church of England Primary and Nursery</v>
          </cell>
          <cell r="D952" t="str">
            <v>West Midlands</v>
          </cell>
          <cell r="E952" t="str">
            <v>West Midlands</v>
          </cell>
          <cell r="F952" t="str">
            <v>Shropshire</v>
          </cell>
          <cell r="G952" t="str">
            <v>Shrewsbury and Atcham</v>
          </cell>
          <cell r="H952" t="str">
            <v>SY3 9HG</v>
          </cell>
          <cell r="I952" t="str">
            <v>Voluntary Controlled School</v>
          </cell>
          <cell r="J952" t="str">
            <v>Primary</v>
          </cell>
          <cell r="K952" t="str">
            <v>Does not have a sixth form</v>
          </cell>
          <cell r="L952">
            <v>10001235</v>
          </cell>
          <cell r="M952">
            <v>42325</v>
          </cell>
          <cell r="N952">
            <v>42326</v>
          </cell>
          <cell r="O952" t="str">
            <v>Maintained Academy and School Short inspection</v>
          </cell>
          <cell r="P952" t="str">
            <v>Schools - S5</v>
          </cell>
          <cell r="Q952" t="str">
            <v>NULL</v>
          </cell>
          <cell r="R952">
            <v>2</v>
          </cell>
          <cell r="S952" t="str">
            <v>NULL</v>
          </cell>
          <cell r="T952">
            <v>2</v>
          </cell>
          <cell r="U952">
            <v>2</v>
          </cell>
          <cell r="V952">
            <v>1</v>
          </cell>
          <cell r="W952">
            <v>2</v>
          </cell>
          <cell r="X952" t="str">
            <v>Yes</v>
          </cell>
          <cell r="Y952">
            <v>1</v>
          </cell>
          <cell r="Z952" t="str">
            <v>NULL</v>
          </cell>
          <cell r="AB952">
            <v>356</v>
          </cell>
          <cell r="AD952">
            <v>2</v>
          </cell>
          <cell r="AE952" t="str">
            <v>NULL</v>
          </cell>
          <cell r="AF952">
            <v>2</v>
          </cell>
          <cell r="AG952">
            <v>2</v>
          </cell>
          <cell r="AH952" t="str">
            <v>NULL</v>
          </cell>
          <cell r="AI952">
            <v>2</v>
          </cell>
          <cell r="AJ952" t="str">
            <v>NULL</v>
          </cell>
          <cell r="AK952">
            <v>2</v>
          </cell>
          <cell r="AL952">
            <v>9</v>
          </cell>
        </row>
        <row r="953">
          <cell r="A953">
            <v>135813</v>
          </cell>
          <cell r="B953">
            <v>9383376</v>
          </cell>
          <cell r="C953" t="str">
            <v>Billingshurst Primary School</v>
          </cell>
          <cell r="D953" t="str">
            <v>South East</v>
          </cell>
          <cell r="E953" t="str">
            <v>South East</v>
          </cell>
          <cell r="F953" t="str">
            <v>West Sussex</v>
          </cell>
          <cell r="G953" t="str">
            <v>Horsham</v>
          </cell>
          <cell r="H953" t="str">
            <v>RH14 9RE</v>
          </cell>
          <cell r="I953" t="str">
            <v>Community School</v>
          </cell>
          <cell r="J953" t="str">
            <v>Primary</v>
          </cell>
          <cell r="K953" t="str">
            <v>Does not have a sixth form</v>
          </cell>
          <cell r="L953">
            <v>10001640</v>
          </cell>
          <cell r="M953">
            <v>42347</v>
          </cell>
          <cell r="N953">
            <v>42348</v>
          </cell>
          <cell r="O953" t="str">
            <v>Serious Weaknesses S5 Reinspection</v>
          </cell>
          <cell r="P953" t="str">
            <v>Schools - S5</v>
          </cell>
          <cell r="Q953" t="str">
            <v>NULL</v>
          </cell>
          <cell r="R953">
            <v>2</v>
          </cell>
          <cell r="S953" t="str">
            <v>NULL</v>
          </cell>
          <cell r="T953">
            <v>2</v>
          </cell>
          <cell r="U953">
            <v>2</v>
          </cell>
          <cell r="V953">
            <v>2</v>
          </cell>
          <cell r="W953">
            <v>2</v>
          </cell>
          <cell r="X953" t="str">
            <v>Yes</v>
          </cell>
          <cell r="Y953">
            <v>2</v>
          </cell>
          <cell r="Z953" t="str">
            <v>NULL</v>
          </cell>
          <cell r="AB953">
            <v>612</v>
          </cell>
          <cell r="AD953">
            <v>4</v>
          </cell>
          <cell r="AE953" t="str">
            <v>NULL</v>
          </cell>
          <cell r="AF953">
            <v>4</v>
          </cell>
          <cell r="AG953">
            <v>4</v>
          </cell>
          <cell r="AH953" t="str">
            <v>NULL</v>
          </cell>
          <cell r="AI953">
            <v>3</v>
          </cell>
          <cell r="AJ953" t="str">
            <v>NULL</v>
          </cell>
          <cell r="AK953" t="str">
            <v>NULL</v>
          </cell>
          <cell r="AL953" t="str">
            <v>NULL</v>
          </cell>
        </row>
        <row r="954">
          <cell r="A954">
            <v>135843</v>
          </cell>
          <cell r="B954">
            <v>2095201</v>
          </cell>
          <cell r="C954" t="str">
            <v>Prendergast Vale School</v>
          </cell>
          <cell r="D954" t="str">
            <v>London</v>
          </cell>
          <cell r="E954" t="str">
            <v>London</v>
          </cell>
          <cell r="F954" t="str">
            <v>Lewisham</v>
          </cell>
          <cell r="G954" t="str">
            <v>Lewisham, Deptford</v>
          </cell>
          <cell r="H954" t="str">
            <v>SE13 7BN</v>
          </cell>
          <cell r="I954" t="str">
            <v>Foundation School</v>
          </cell>
          <cell r="J954" t="str">
            <v>All Through</v>
          </cell>
          <cell r="K954" t="str">
            <v>Does not have a sixth form</v>
          </cell>
          <cell r="L954">
            <v>10010135</v>
          </cell>
          <cell r="M954">
            <v>42353</v>
          </cell>
          <cell r="N954">
            <v>42354</v>
          </cell>
          <cell r="O954" t="str">
            <v>S8 No Formal Designation Visit</v>
          </cell>
          <cell r="P954" t="str">
            <v>Schools - S5</v>
          </cell>
          <cell r="Q954" t="str">
            <v>NULL</v>
          </cell>
          <cell r="R954">
            <v>3</v>
          </cell>
          <cell r="S954" t="str">
            <v>NULL</v>
          </cell>
          <cell r="T954">
            <v>3</v>
          </cell>
          <cell r="U954">
            <v>3</v>
          </cell>
          <cell r="V954">
            <v>3</v>
          </cell>
          <cell r="W954">
            <v>3</v>
          </cell>
          <cell r="X954" t="str">
            <v>Yes</v>
          </cell>
          <cell r="Y954">
            <v>2</v>
          </cell>
          <cell r="Z954" t="str">
            <v>NULL</v>
          </cell>
          <cell r="AB954">
            <v>738</v>
          </cell>
          <cell r="AD954">
            <v>2</v>
          </cell>
          <cell r="AE954" t="str">
            <v>NULL</v>
          </cell>
          <cell r="AF954">
            <v>2</v>
          </cell>
          <cell r="AG954">
            <v>2</v>
          </cell>
          <cell r="AH954" t="str">
            <v>NULL</v>
          </cell>
          <cell r="AI954">
            <v>2</v>
          </cell>
          <cell r="AJ954" t="str">
            <v>NULL</v>
          </cell>
          <cell r="AK954">
            <v>2</v>
          </cell>
          <cell r="AL954">
            <v>9</v>
          </cell>
        </row>
        <row r="955">
          <cell r="A955">
            <v>135854</v>
          </cell>
          <cell r="B955">
            <v>8673358</v>
          </cell>
          <cell r="C955" t="str">
            <v>Jennett's Park CofE Primary School</v>
          </cell>
          <cell r="D955" t="str">
            <v>South East</v>
          </cell>
          <cell r="E955" t="str">
            <v>South East</v>
          </cell>
          <cell r="F955" t="str">
            <v>Bracknell Forest</v>
          </cell>
          <cell r="G955" t="str">
            <v>Bracknell</v>
          </cell>
          <cell r="H955" t="str">
            <v>RG12 8EB</v>
          </cell>
          <cell r="I955" t="str">
            <v>Voluntary Aided School</v>
          </cell>
          <cell r="J955" t="str">
            <v>Primary</v>
          </cell>
          <cell r="K955" t="str">
            <v>Does not have a sixth form</v>
          </cell>
          <cell r="L955">
            <v>10003986</v>
          </cell>
          <cell r="M955">
            <v>42326</v>
          </cell>
          <cell r="N955">
            <v>42327</v>
          </cell>
          <cell r="O955" t="str">
            <v>Schools into Special Measures Visit 2</v>
          </cell>
          <cell r="P955" t="str">
            <v>Schools - S8</v>
          </cell>
          <cell r="Q955" t="str">
            <v>NULL</v>
          </cell>
          <cell r="R955" t="str">
            <v>NULL</v>
          </cell>
          <cell r="S955" t="str">
            <v>NULL</v>
          </cell>
          <cell r="T955" t="str">
            <v>NULL</v>
          </cell>
          <cell r="U955" t="str">
            <v>NULL</v>
          </cell>
          <cell r="V955" t="str">
            <v>NULL</v>
          </cell>
          <cell r="W955" t="str">
            <v>NULL</v>
          </cell>
          <cell r="X955" t="str">
            <v>NULL</v>
          </cell>
          <cell r="Y955" t="str">
            <v>NULL</v>
          </cell>
          <cell r="Z955" t="str">
            <v>NULL</v>
          </cell>
          <cell r="AB955">
            <v>346</v>
          </cell>
          <cell r="AD955">
            <v>4</v>
          </cell>
          <cell r="AE955" t="str">
            <v>NULL</v>
          </cell>
          <cell r="AF955">
            <v>4</v>
          </cell>
          <cell r="AG955">
            <v>4</v>
          </cell>
          <cell r="AH955" t="str">
            <v>NULL</v>
          </cell>
          <cell r="AI955">
            <v>4</v>
          </cell>
          <cell r="AJ955" t="str">
            <v>NULL</v>
          </cell>
          <cell r="AK955">
            <v>2</v>
          </cell>
          <cell r="AL955">
            <v>9</v>
          </cell>
        </row>
        <row r="956">
          <cell r="A956">
            <v>135864</v>
          </cell>
          <cell r="B956">
            <v>3576906</v>
          </cell>
          <cell r="C956" t="str">
            <v>Droylsden Academy</v>
          </cell>
          <cell r="D956" t="str">
            <v>North West</v>
          </cell>
          <cell r="E956" t="str">
            <v>North West</v>
          </cell>
          <cell r="F956" t="str">
            <v>Tameside</v>
          </cell>
          <cell r="G956" t="str">
            <v>Ashton-under-Lyne</v>
          </cell>
          <cell r="H956" t="str">
            <v>M43 6QD</v>
          </cell>
          <cell r="I956" t="str">
            <v>Academy Sponsor Led</v>
          </cell>
          <cell r="J956" t="str">
            <v>Secondary</v>
          </cell>
          <cell r="K956" t="str">
            <v>Not applicable</v>
          </cell>
          <cell r="L956">
            <v>10001636</v>
          </cell>
          <cell r="M956">
            <v>42278</v>
          </cell>
          <cell r="N956">
            <v>42279</v>
          </cell>
          <cell r="O956" t="str">
            <v>Serious Weaknesses S5 Reinspection</v>
          </cell>
          <cell r="P956" t="str">
            <v>Schools - S5</v>
          </cell>
          <cell r="Q956" t="str">
            <v>NULL</v>
          </cell>
          <cell r="R956">
            <v>3</v>
          </cell>
          <cell r="S956" t="str">
            <v>NULL</v>
          </cell>
          <cell r="T956">
            <v>3</v>
          </cell>
          <cell r="U956">
            <v>3</v>
          </cell>
          <cell r="V956">
            <v>2</v>
          </cell>
          <cell r="W956">
            <v>2</v>
          </cell>
          <cell r="X956" t="str">
            <v>Yes</v>
          </cell>
          <cell r="Y956" t="str">
            <v>NULL</v>
          </cell>
          <cell r="Z956" t="str">
            <v>NULL</v>
          </cell>
          <cell r="AB956">
            <v>881</v>
          </cell>
          <cell r="AD956">
            <v>4</v>
          </cell>
          <cell r="AE956" t="str">
            <v>NULL</v>
          </cell>
          <cell r="AF956">
            <v>4</v>
          </cell>
          <cell r="AG956">
            <v>4</v>
          </cell>
          <cell r="AH956" t="str">
            <v>NULL</v>
          </cell>
          <cell r="AI956">
            <v>3</v>
          </cell>
          <cell r="AJ956" t="str">
            <v>NULL</v>
          </cell>
          <cell r="AK956" t="str">
            <v>NULL</v>
          </cell>
          <cell r="AL956" t="str">
            <v>NULL</v>
          </cell>
        </row>
        <row r="957">
          <cell r="A957">
            <v>135876</v>
          </cell>
          <cell r="B957">
            <v>9196905</v>
          </cell>
          <cell r="C957" t="str">
            <v>Francis Combe Academy</v>
          </cell>
          <cell r="D957" t="str">
            <v>East of England</v>
          </cell>
          <cell r="E957" t="str">
            <v>East of England</v>
          </cell>
          <cell r="F957" t="str">
            <v>Hertfordshire</v>
          </cell>
          <cell r="G957" t="str">
            <v>Watford</v>
          </cell>
          <cell r="H957" t="str">
            <v>WD25 7HW</v>
          </cell>
          <cell r="I957" t="str">
            <v>Academy Sponsor Led</v>
          </cell>
          <cell r="J957" t="str">
            <v>Secondary</v>
          </cell>
          <cell r="K957" t="str">
            <v>Has a sixth form</v>
          </cell>
          <cell r="L957">
            <v>10001914</v>
          </cell>
          <cell r="M957">
            <v>42311</v>
          </cell>
          <cell r="N957">
            <v>42312</v>
          </cell>
          <cell r="O957" t="str">
            <v>Requires Improvement S5 Reinspection Visit 1</v>
          </cell>
          <cell r="P957" t="str">
            <v>Schools - S5</v>
          </cell>
          <cell r="Q957" t="str">
            <v>NULL</v>
          </cell>
          <cell r="R957">
            <v>2</v>
          </cell>
          <cell r="S957" t="str">
            <v>NULL</v>
          </cell>
          <cell r="T957">
            <v>2</v>
          </cell>
          <cell r="U957">
            <v>2</v>
          </cell>
          <cell r="V957">
            <v>2</v>
          </cell>
          <cell r="W957">
            <v>2</v>
          </cell>
          <cell r="X957" t="str">
            <v>Yes</v>
          </cell>
          <cell r="Y957" t="str">
            <v>NULL</v>
          </cell>
          <cell r="Z957">
            <v>2</v>
          </cell>
          <cell r="AB957">
            <v>1126</v>
          </cell>
          <cell r="AD957">
            <v>3</v>
          </cell>
          <cell r="AE957" t="str">
            <v>NULL</v>
          </cell>
          <cell r="AF957">
            <v>3</v>
          </cell>
          <cell r="AG957">
            <v>3</v>
          </cell>
          <cell r="AH957" t="str">
            <v>NULL</v>
          </cell>
          <cell r="AI957">
            <v>3</v>
          </cell>
          <cell r="AJ957" t="str">
            <v>NULL</v>
          </cell>
          <cell r="AK957" t="str">
            <v>NULL</v>
          </cell>
          <cell r="AL957" t="str">
            <v>NULL</v>
          </cell>
        </row>
        <row r="958">
          <cell r="A958">
            <v>135877</v>
          </cell>
          <cell r="B958">
            <v>3446905</v>
          </cell>
          <cell r="C958" t="str">
            <v>Birkenhead High School Academy</v>
          </cell>
          <cell r="D958" t="str">
            <v>North West</v>
          </cell>
          <cell r="E958" t="str">
            <v>North West</v>
          </cell>
          <cell r="F958" t="str">
            <v>Wirral</v>
          </cell>
          <cell r="G958" t="str">
            <v>Birkenhead</v>
          </cell>
          <cell r="H958" t="str">
            <v>CH43 1TY</v>
          </cell>
          <cell r="I958" t="str">
            <v>Academy Sponsor Led</v>
          </cell>
          <cell r="J958" t="str">
            <v>All Through</v>
          </cell>
          <cell r="K958" t="str">
            <v>Has a sixth form</v>
          </cell>
          <cell r="L958">
            <v>10005568</v>
          </cell>
          <cell r="M958">
            <v>42290</v>
          </cell>
          <cell r="N958">
            <v>42291</v>
          </cell>
          <cell r="O958" t="str">
            <v>Maintained Academy and School Short inspection</v>
          </cell>
          <cell r="P958" t="str">
            <v>Schools - S5</v>
          </cell>
          <cell r="Q958" t="str">
            <v>NULL</v>
          </cell>
          <cell r="R958">
            <v>1</v>
          </cell>
          <cell r="S958" t="str">
            <v>NULL</v>
          </cell>
          <cell r="T958">
            <v>1</v>
          </cell>
          <cell r="U958">
            <v>1</v>
          </cell>
          <cell r="V958">
            <v>1</v>
          </cell>
          <cell r="W958">
            <v>1</v>
          </cell>
          <cell r="X958" t="str">
            <v>Yes</v>
          </cell>
          <cell r="Y958">
            <v>1</v>
          </cell>
          <cell r="Z958">
            <v>1</v>
          </cell>
          <cell r="AB958">
            <v>1022</v>
          </cell>
          <cell r="AD958">
            <v>2</v>
          </cell>
          <cell r="AE958" t="str">
            <v>NULL</v>
          </cell>
          <cell r="AF958">
            <v>2</v>
          </cell>
          <cell r="AG958">
            <v>3</v>
          </cell>
          <cell r="AH958" t="str">
            <v>NULL</v>
          </cell>
          <cell r="AI958">
            <v>2</v>
          </cell>
          <cell r="AJ958" t="str">
            <v>NULL</v>
          </cell>
          <cell r="AK958">
            <v>8</v>
          </cell>
          <cell r="AL958" t="str">
            <v>NULL</v>
          </cell>
        </row>
        <row r="959">
          <cell r="A959">
            <v>135881</v>
          </cell>
          <cell r="B959">
            <v>8926907</v>
          </cell>
          <cell r="C959" t="str">
            <v>Nottingham Academy</v>
          </cell>
          <cell r="D959" t="str">
            <v>East Midlands</v>
          </cell>
          <cell r="E959" t="str">
            <v>East Midlands</v>
          </cell>
          <cell r="F959" t="str">
            <v>Nottingham</v>
          </cell>
          <cell r="G959" t="str">
            <v>Nottingham East</v>
          </cell>
          <cell r="H959" t="str">
            <v>NG3 7EB</v>
          </cell>
          <cell r="I959" t="str">
            <v>Academy Sponsor Led</v>
          </cell>
          <cell r="J959" t="str">
            <v>All Through</v>
          </cell>
          <cell r="K959" t="str">
            <v>Has a sixth form</v>
          </cell>
          <cell r="L959">
            <v>10005716</v>
          </cell>
          <cell r="M959">
            <v>42318</v>
          </cell>
          <cell r="N959">
            <v>42318</v>
          </cell>
          <cell r="O959" t="str">
            <v>Maintained Academy and School Short inspection</v>
          </cell>
          <cell r="P959" t="str">
            <v>Schools - Short inspection</v>
          </cell>
          <cell r="Q959" t="str">
            <v>NULL</v>
          </cell>
          <cell r="R959" t="str">
            <v>NULL</v>
          </cell>
          <cell r="S959" t="str">
            <v>NULL</v>
          </cell>
          <cell r="T959" t="str">
            <v>NULL</v>
          </cell>
          <cell r="U959" t="str">
            <v>NULL</v>
          </cell>
          <cell r="V959" t="str">
            <v>NULL</v>
          </cell>
          <cell r="W959" t="str">
            <v>NULL</v>
          </cell>
          <cell r="X959" t="str">
            <v>Yes</v>
          </cell>
          <cell r="Y959" t="str">
            <v>NULL</v>
          </cell>
          <cell r="Z959" t="str">
            <v>NULL</v>
          </cell>
          <cell r="AB959">
            <v>2904</v>
          </cell>
          <cell r="AD959">
            <v>2</v>
          </cell>
          <cell r="AE959" t="str">
            <v>NULL</v>
          </cell>
          <cell r="AF959">
            <v>2</v>
          </cell>
          <cell r="AG959">
            <v>2</v>
          </cell>
          <cell r="AH959" t="str">
            <v>NULL</v>
          </cell>
          <cell r="AI959">
            <v>1</v>
          </cell>
          <cell r="AJ959" t="str">
            <v>NULL</v>
          </cell>
          <cell r="AK959">
            <v>8</v>
          </cell>
          <cell r="AL959" t="str">
            <v>NULL</v>
          </cell>
        </row>
        <row r="960">
          <cell r="A960">
            <v>135886</v>
          </cell>
          <cell r="B960">
            <v>9296906</v>
          </cell>
          <cell r="C960" t="str">
            <v>Northumberland CofE Academy</v>
          </cell>
          <cell r="D960" t="str">
            <v>North East</v>
          </cell>
          <cell r="E960" t="str">
            <v>North East, Yorkshire &amp; Humber</v>
          </cell>
          <cell r="F960" t="str">
            <v>Northumberland</v>
          </cell>
          <cell r="G960" t="str">
            <v>Wansbeck</v>
          </cell>
          <cell r="H960" t="str">
            <v>NE63 9FZ</v>
          </cell>
          <cell r="I960" t="str">
            <v>Academy Sponsor Led</v>
          </cell>
          <cell r="J960" t="str">
            <v>All Through</v>
          </cell>
          <cell r="K960" t="str">
            <v>Has a sixth form</v>
          </cell>
          <cell r="L960">
            <v>10002059</v>
          </cell>
          <cell r="M960">
            <v>42276</v>
          </cell>
          <cell r="N960">
            <v>42277</v>
          </cell>
          <cell r="O960" t="str">
            <v>Requires Improvement S5 Reinspection Visit 1</v>
          </cell>
          <cell r="P960" t="str">
            <v>Schools - S5</v>
          </cell>
          <cell r="Q960" t="str">
            <v>NULL</v>
          </cell>
          <cell r="R960">
            <v>3</v>
          </cell>
          <cell r="S960" t="str">
            <v>NULL</v>
          </cell>
          <cell r="T960">
            <v>3</v>
          </cell>
          <cell r="U960">
            <v>3</v>
          </cell>
          <cell r="V960">
            <v>2</v>
          </cell>
          <cell r="W960">
            <v>2</v>
          </cell>
          <cell r="X960" t="str">
            <v>Yes</v>
          </cell>
          <cell r="Y960">
            <v>3</v>
          </cell>
          <cell r="Z960">
            <v>2</v>
          </cell>
          <cell r="AB960">
            <v>2487</v>
          </cell>
          <cell r="AD960">
            <v>3</v>
          </cell>
          <cell r="AE960" t="str">
            <v>NULL</v>
          </cell>
          <cell r="AF960">
            <v>3</v>
          </cell>
          <cell r="AG960">
            <v>3</v>
          </cell>
          <cell r="AH960" t="str">
            <v>NULL</v>
          </cell>
          <cell r="AI960">
            <v>3</v>
          </cell>
          <cell r="AJ960" t="str">
            <v>NULL</v>
          </cell>
          <cell r="AK960" t="str">
            <v>NULL</v>
          </cell>
          <cell r="AL960" t="str">
            <v>NULL</v>
          </cell>
        </row>
        <row r="961">
          <cell r="A961">
            <v>135892</v>
          </cell>
          <cell r="B961">
            <v>3704802</v>
          </cell>
          <cell r="C961" t="str">
            <v>Carlton Community College</v>
          </cell>
          <cell r="D961" t="str">
            <v>Yorkshire and the Humber</v>
          </cell>
          <cell r="E961" t="str">
            <v>North East, Yorkshire &amp; Humber</v>
          </cell>
          <cell r="F961" t="str">
            <v>Barnsley</v>
          </cell>
          <cell r="G961" t="str">
            <v>Barnsley Central</v>
          </cell>
          <cell r="H961" t="str">
            <v>S71 3EW</v>
          </cell>
          <cell r="I961" t="str">
            <v>Community School</v>
          </cell>
          <cell r="J961" t="str">
            <v>Secondary</v>
          </cell>
          <cell r="K961" t="str">
            <v>Does not have a sixth form</v>
          </cell>
          <cell r="L961">
            <v>10003990</v>
          </cell>
          <cell r="M961">
            <v>42339</v>
          </cell>
          <cell r="N961">
            <v>42340</v>
          </cell>
          <cell r="O961" t="str">
            <v>Schools into Special Measures Visit 3</v>
          </cell>
          <cell r="P961" t="str">
            <v>Schools - S5</v>
          </cell>
          <cell r="Q961" t="str">
            <v>NULL</v>
          </cell>
          <cell r="R961">
            <v>2</v>
          </cell>
          <cell r="S961" t="str">
            <v>NULL</v>
          </cell>
          <cell r="T961">
            <v>2</v>
          </cell>
          <cell r="U961">
            <v>2</v>
          </cell>
          <cell r="V961">
            <v>2</v>
          </cell>
          <cell r="W961">
            <v>2</v>
          </cell>
          <cell r="X961" t="str">
            <v>Yes</v>
          </cell>
          <cell r="Y961" t="str">
            <v>NULL</v>
          </cell>
          <cell r="Z961" t="str">
            <v>NULL</v>
          </cell>
          <cell r="AB961">
            <v>814</v>
          </cell>
          <cell r="AD961">
            <v>4</v>
          </cell>
          <cell r="AE961" t="str">
            <v>NULL</v>
          </cell>
          <cell r="AF961">
            <v>4</v>
          </cell>
          <cell r="AG961">
            <v>4</v>
          </cell>
          <cell r="AH961" t="str">
            <v>NULL</v>
          </cell>
          <cell r="AI961">
            <v>4</v>
          </cell>
          <cell r="AJ961" t="str">
            <v>NULL</v>
          </cell>
          <cell r="AK961">
            <v>9</v>
          </cell>
          <cell r="AL961">
            <v>9</v>
          </cell>
        </row>
        <row r="962">
          <cell r="A962">
            <v>135895</v>
          </cell>
          <cell r="B962">
            <v>8816908</v>
          </cell>
          <cell r="C962" t="str">
            <v>The Basildon Lower Academy</v>
          </cell>
          <cell r="D962" t="str">
            <v>East of England</v>
          </cell>
          <cell r="E962" t="str">
            <v>East of England</v>
          </cell>
          <cell r="F962" t="str">
            <v>Essex</v>
          </cell>
          <cell r="G962" t="str">
            <v>South Basildon and East Thurrock</v>
          </cell>
          <cell r="H962" t="str">
            <v>SS14 1UX</v>
          </cell>
          <cell r="I962" t="str">
            <v>Academy Sponsor Led</v>
          </cell>
          <cell r="J962" t="str">
            <v>Secondary</v>
          </cell>
          <cell r="K962" t="str">
            <v>Not applicable</v>
          </cell>
          <cell r="L962">
            <v>10001936</v>
          </cell>
          <cell r="M962">
            <v>42327</v>
          </cell>
          <cell r="N962">
            <v>42328</v>
          </cell>
          <cell r="O962" t="str">
            <v>Requires Improvement S5 Reinspection Visit 1</v>
          </cell>
          <cell r="P962" t="str">
            <v>Schools - S5</v>
          </cell>
          <cell r="Q962" t="str">
            <v>NULL</v>
          </cell>
          <cell r="R962">
            <v>2</v>
          </cell>
          <cell r="S962" t="str">
            <v>NULL</v>
          </cell>
          <cell r="T962">
            <v>2</v>
          </cell>
          <cell r="U962">
            <v>2</v>
          </cell>
          <cell r="V962">
            <v>2</v>
          </cell>
          <cell r="W962">
            <v>2</v>
          </cell>
          <cell r="X962" t="str">
            <v>Yes</v>
          </cell>
          <cell r="Y962" t="str">
            <v>NULL</v>
          </cell>
          <cell r="Z962" t="str">
            <v>NULL</v>
          </cell>
          <cell r="AB962">
            <v>476</v>
          </cell>
          <cell r="AD962">
            <v>3</v>
          </cell>
          <cell r="AE962" t="str">
            <v>NULL</v>
          </cell>
          <cell r="AF962">
            <v>3</v>
          </cell>
          <cell r="AG962">
            <v>3</v>
          </cell>
          <cell r="AH962" t="str">
            <v>NULL</v>
          </cell>
          <cell r="AI962">
            <v>2</v>
          </cell>
          <cell r="AJ962" t="str">
            <v>NULL</v>
          </cell>
          <cell r="AK962" t="str">
            <v>NULL</v>
          </cell>
          <cell r="AL962" t="str">
            <v>NULL</v>
          </cell>
        </row>
        <row r="963">
          <cell r="A963">
            <v>135897</v>
          </cell>
          <cell r="B963">
            <v>8816909</v>
          </cell>
          <cell r="C963" t="str">
            <v>The Basildon Upper Academy</v>
          </cell>
          <cell r="D963" t="str">
            <v>East of England</v>
          </cell>
          <cell r="E963" t="str">
            <v>East of England</v>
          </cell>
          <cell r="F963" t="str">
            <v>Essex</v>
          </cell>
          <cell r="G963" t="str">
            <v>South Basildon and East Thurrock</v>
          </cell>
          <cell r="H963" t="str">
            <v>SS13 3HL</v>
          </cell>
          <cell r="I963" t="str">
            <v>Academy Sponsor Led</v>
          </cell>
          <cell r="J963" t="str">
            <v>Secondary</v>
          </cell>
          <cell r="K963" t="str">
            <v>Has a sixth form</v>
          </cell>
          <cell r="L963">
            <v>10001937</v>
          </cell>
          <cell r="M963">
            <v>42327</v>
          </cell>
          <cell r="N963">
            <v>42328</v>
          </cell>
          <cell r="O963" t="str">
            <v>Requires Improvement S5 Reinspection Visit 1</v>
          </cell>
          <cell r="P963" t="str">
            <v>Schools - S5</v>
          </cell>
          <cell r="Q963" t="str">
            <v>NULL</v>
          </cell>
          <cell r="R963">
            <v>2</v>
          </cell>
          <cell r="S963" t="str">
            <v>NULL</v>
          </cell>
          <cell r="T963">
            <v>2</v>
          </cell>
          <cell r="U963">
            <v>2</v>
          </cell>
          <cell r="V963">
            <v>2</v>
          </cell>
          <cell r="W963">
            <v>2</v>
          </cell>
          <cell r="X963" t="str">
            <v>Yes</v>
          </cell>
          <cell r="Y963" t="str">
            <v>NULL</v>
          </cell>
          <cell r="Z963">
            <v>2</v>
          </cell>
          <cell r="AB963">
            <v>702</v>
          </cell>
          <cell r="AD963">
            <v>3</v>
          </cell>
          <cell r="AE963" t="str">
            <v>NULL</v>
          </cell>
          <cell r="AF963">
            <v>3</v>
          </cell>
          <cell r="AG963">
            <v>3</v>
          </cell>
          <cell r="AH963" t="str">
            <v>NULL</v>
          </cell>
          <cell r="AI963">
            <v>2</v>
          </cell>
          <cell r="AJ963" t="str">
            <v>NULL</v>
          </cell>
          <cell r="AK963" t="str">
            <v>NULL</v>
          </cell>
          <cell r="AL963" t="str">
            <v>NULL</v>
          </cell>
        </row>
        <row r="964">
          <cell r="A964">
            <v>135905</v>
          </cell>
          <cell r="B964">
            <v>3526910</v>
          </cell>
          <cell r="C964" t="str">
            <v>Manchester Creative and Media Academy</v>
          </cell>
          <cell r="D964" t="str">
            <v>North West</v>
          </cell>
          <cell r="E964" t="str">
            <v>North West</v>
          </cell>
          <cell r="F964" t="str">
            <v>Manchester</v>
          </cell>
          <cell r="G964" t="str">
            <v>Blackley and Broughton</v>
          </cell>
          <cell r="H964" t="str">
            <v>M9 7SS</v>
          </cell>
          <cell r="I964" t="str">
            <v>Academy Sponsor Led</v>
          </cell>
          <cell r="J964" t="str">
            <v>Secondary</v>
          </cell>
          <cell r="K964" t="str">
            <v>Has a sixth form</v>
          </cell>
          <cell r="L964">
            <v>10006721</v>
          </cell>
          <cell r="M964">
            <v>42353</v>
          </cell>
          <cell r="N964">
            <v>42353</v>
          </cell>
          <cell r="O964" t="str">
            <v>Schools with Serious Weaknesses Visit 1</v>
          </cell>
          <cell r="P964" t="str">
            <v>Schools - S8</v>
          </cell>
          <cell r="Q964" t="str">
            <v>NULL</v>
          </cell>
          <cell r="R964" t="str">
            <v>NULL</v>
          </cell>
          <cell r="S964" t="str">
            <v>NULL</v>
          </cell>
          <cell r="T964" t="str">
            <v>NULL</v>
          </cell>
          <cell r="U964" t="str">
            <v>NULL</v>
          </cell>
          <cell r="V964" t="str">
            <v>NULL</v>
          </cell>
          <cell r="W964" t="str">
            <v>NULL</v>
          </cell>
          <cell r="X964" t="str">
            <v>NULL</v>
          </cell>
          <cell r="Y964" t="str">
            <v>NULL</v>
          </cell>
          <cell r="Z964" t="str">
            <v>NULL</v>
          </cell>
          <cell r="AB964">
            <v>885</v>
          </cell>
          <cell r="AD964">
            <v>4</v>
          </cell>
          <cell r="AE964" t="str">
            <v>NULL</v>
          </cell>
          <cell r="AF964">
            <v>4</v>
          </cell>
          <cell r="AG964">
            <v>4</v>
          </cell>
          <cell r="AH964" t="str">
            <v>NULL</v>
          </cell>
          <cell r="AI964">
            <v>3</v>
          </cell>
          <cell r="AJ964" t="str">
            <v>NULL</v>
          </cell>
          <cell r="AK964">
            <v>9</v>
          </cell>
          <cell r="AL964">
            <v>3</v>
          </cell>
        </row>
        <row r="965">
          <cell r="A965">
            <v>135942</v>
          </cell>
          <cell r="B965">
            <v>3716906</v>
          </cell>
          <cell r="C965" t="str">
            <v>De Warenne Academy</v>
          </cell>
          <cell r="D965" t="str">
            <v>Yorkshire and the Humber</v>
          </cell>
          <cell r="E965" t="str">
            <v>North East, Yorkshire &amp; Humber</v>
          </cell>
          <cell r="F965" t="str">
            <v>Doncaster</v>
          </cell>
          <cell r="G965" t="str">
            <v>Don Valley</v>
          </cell>
          <cell r="H965" t="str">
            <v>DN12 3JY</v>
          </cell>
          <cell r="I965" t="str">
            <v>Academy Sponsor Led</v>
          </cell>
          <cell r="J965" t="str">
            <v>Secondary</v>
          </cell>
          <cell r="K965" t="str">
            <v>Has a sixth form</v>
          </cell>
          <cell r="L965">
            <v>10002157</v>
          </cell>
          <cell r="M965">
            <v>42332</v>
          </cell>
          <cell r="N965">
            <v>42333</v>
          </cell>
          <cell r="O965" t="str">
            <v>Requires Improvement S5 Reinspection Visit 1</v>
          </cell>
          <cell r="P965" t="str">
            <v>Schools - S5</v>
          </cell>
          <cell r="Q965" t="str">
            <v>NULL</v>
          </cell>
          <cell r="R965">
            <v>3</v>
          </cell>
          <cell r="S965" t="str">
            <v>NULL</v>
          </cell>
          <cell r="T965">
            <v>3</v>
          </cell>
          <cell r="U965">
            <v>3</v>
          </cell>
          <cell r="V965">
            <v>3</v>
          </cell>
          <cell r="W965">
            <v>3</v>
          </cell>
          <cell r="X965" t="str">
            <v>Yes</v>
          </cell>
          <cell r="Y965" t="str">
            <v>NULL</v>
          </cell>
          <cell r="Z965">
            <v>3</v>
          </cell>
          <cell r="AB965">
            <v>718</v>
          </cell>
          <cell r="AD965">
            <v>3</v>
          </cell>
          <cell r="AE965" t="str">
            <v>NULL</v>
          </cell>
          <cell r="AF965">
            <v>3</v>
          </cell>
          <cell r="AG965">
            <v>3</v>
          </cell>
          <cell r="AH965" t="str">
            <v>NULL</v>
          </cell>
          <cell r="AI965">
            <v>2</v>
          </cell>
          <cell r="AJ965" t="str">
            <v>NULL</v>
          </cell>
          <cell r="AK965" t="str">
            <v>NULL</v>
          </cell>
          <cell r="AL965" t="str">
            <v>NULL</v>
          </cell>
        </row>
        <row r="966">
          <cell r="A966">
            <v>135943</v>
          </cell>
          <cell r="B966">
            <v>8036907</v>
          </cell>
          <cell r="C966" t="str">
            <v>The Ridings Federation Yate International Academy</v>
          </cell>
          <cell r="D966" t="str">
            <v>South West</v>
          </cell>
          <cell r="E966" t="str">
            <v>South West</v>
          </cell>
          <cell r="F966" t="str">
            <v>South Gloucestershire</v>
          </cell>
          <cell r="G966" t="str">
            <v>Thornbury and Yate</v>
          </cell>
          <cell r="H966" t="str">
            <v>BS37 4DX</v>
          </cell>
          <cell r="I966" t="str">
            <v>Academy Sponsor Led</v>
          </cell>
          <cell r="J966" t="str">
            <v>All Through</v>
          </cell>
          <cell r="K966" t="str">
            <v>Has a sixth form</v>
          </cell>
          <cell r="L966">
            <v>10002422</v>
          </cell>
          <cell r="M966">
            <v>42284</v>
          </cell>
          <cell r="N966">
            <v>42285</v>
          </cell>
          <cell r="O966" t="str">
            <v>Requires Improvement S5 Reinspection Visit 1</v>
          </cell>
          <cell r="P966" t="str">
            <v>Schools - S5</v>
          </cell>
          <cell r="Q966" t="str">
            <v>NULL</v>
          </cell>
          <cell r="R966">
            <v>3</v>
          </cell>
          <cell r="S966" t="str">
            <v>NULL</v>
          </cell>
          <cell r="T966">
            <v>3</v>
          </cell>
          <cell r="U966">
            <v>3</v>
          </cell>
          <cell r="V966">
            <v>3</v>
          </cell>
          <cell r="W966">
            <v>3</v>
          </cell>
          <cell r="X966" t="str">
            <v>Yes</v>
          </cell>
          <cell r="Y966">
            <v>2</v>
          </cell>
          <cell r="Z966">
            <v>3</v>
          </cell>
          <cell r="AB966">
            <v>1054</v>
          </cell>
          <cell r="AD966">
            <v>3</v>
          </cell>
          <cell r="AE966" t="str">
            <v>NULL</v>
          </cell>
          <cell r="AF966">
            <v>3</v>
          </cell>
          <cell r="AG966">
            <v>3</v>
          </cell>
          <cell r="AH966" t="str">
            <v>NULL</v>
          </cell>
          <cell r="AI966">
            <v>2</v>
          </cell>
          <cell r="AJ966" t="str">
            <v>NULL</v>
          </cell>
          <cell r="AK966" t="str">
            <v>NULL</v>
          </cell>
          <cell r="AL966" t="str">
            <v>NULL</v>
          </cell>
        </row>
        <row r="967">
          <cell r="A967">
            <v>135944</v>
          </cell>
          <cell r="B967">
            <v>8036908</v>
          </cell>
          <cell r="C967" t="str">
            <v>The Ridings Federation Winterbourne International Academy</v>
          </cell>
          <cell r="D967" t="str">
            <v>South West</v>
          </cell>
          <cell r="E967" t="str">
            <v>South West</v>
          </cell>
          <cell r="F967" t="str">
            <v>South Gloucestershire</v>
          </cell>
          <cell r="G967" t="str">
            <v>Filton and Bradley Stoke</v>
          </cell>
          <cell r="H967" t="str">
            <v>BS36 1JL</v>
          </cell>
          <cell r="I967" t="str">
            <v>Academy Sponsor Led</v>
          </cell>
          <cell r="J967" t="str">
            <v>Secondary</v>
          </cell>
          <cell r="K967" t="str">
            <v>Has a sixth form</v>
          </cell>
          <cell r="L967">
            <v>10005874</v>
          </cell>
          <cell r="M967">
            <v>42261</v>
          </cell>
          <cell r="N967">
            <v>42261</v>
          </cell>
          <cell r="O967" t="str">
            <v>Requires Improvement monitoring Visit 1</v>
          </cell>
          <cell r="P967" t="str">
            <v>Schools - S8</v>
          </cell>
          <cell r="Q967" t="str">
            <v>NULL</v>
          </cell>
          <cell r="R967" t="str">
            <v>NULL</v>
          </cell>
          <cell r="S967" t="str">
            <v>NULL</v>
          </cell>
          <cell r="T967" t="str">
            <v>NULL</v>
          </cell>
          <cell r="U967" t="str">
            <v>NULL</v>
          </cell>
          <cell r="V967" t="str">
            <v>NULL</v>
          </cell>
          <cell r="W967" t="str">
            <v>NULL</v>
          </cell>
          <cell r="X967" t="str">
            <v>NULL</v>
          </cell>
          <cell r="Y967" t="str">
            <v>NULL</v>
          </cell>
          <cell r="Z967" t="str">
            <v>NULL</v>
          </cell>
          <cell r="AB967">
            <v>1808</v>
          </cell>
          <cell r="AD967">
            <v>3</v>
          </cell>
          <cell r="AE967" t="str">
            <v>NULL</v>
          </cell>
          <cell r="AF967">
            <v>3</v>
          </cell>
          <cell r="AG967">
            <v>3</v>
          </cell>
          <cell r="AH967" t="str">
            <v>NULL</v>
          </cell>
          <cell r="AI967">
            <v>3</v>
          </cell>
          <cell r="AJ967" t="str">
            <v>NULL</v>
          </cell>
          <cell r="AK967">
            <v>9</v>
          </cell>
          <cell r="AL967">
            <v>2</v>
          </cell>
        </row>
        <row r="968">
          <cell r="A968">
            <v>135946</v>
          </cell>
          <cell r="B968">
            <v>8236905</v>
          </cell>
          <cell r="C968" t="str">
            <v>All Saints Academy Dunstable</v>
          </cell>
          <cell r="D968" t="str">
            <v>East of England</v>
          </cell>
          <cell r="E968" t="str">
            <v>East of England</v>
          </cell>
          <cell r="F968" t="str">
            <v>Central Bedfordshire</v>
          </cell>
          <cell r="G968" t="str">
            <v>South West Bedfordshire</v>
          </cell>
          <cell r="H968" t="str">
            <v>LU5 5AB</v>
          </cell>
          <cell r="I968" t="str">
            <v>Academy Sponsor Led</v>
          </cell>
          <cell r="J968" t="str">
            <v>Secondary</v>
          </cell>
          <cell r="K968" t="str">
            <v>Has a sixth form</v>
          </cell>
          <cell r="L968">
            <v>10008519</v>
          </cell>
          <cell r="M968">
            <v>42353</v>
          </cell>
          <cell r="N968">
            <v>42353</v>
          </cell>
          <cell r="O968" t="str">
            <v>Schools with Serious Weaknesses Visit 1</v>
          </cell>
          <cell r="P968" t="str">
            <v>Schools - S8</v>
          </cell>
          <cell r="Q968" t="str">
            <v>NULL</v>
          </cell>
          <cell r="R968" t="str">
            <v>NULL</v>
          </cell>
          <cell r="S968" t="str">
            <v>NULL</v>
          </cell>
          <cell r="T968" t="str">
            <v>NULL</v>
          </cell>
          <cell r="U968" t="str">
            <v>NULL</v>
          </cell>
          <cell r="V968" t="str">
            <v>NULL</v>
          </cell>
          <cell r="W968" t="str">
            <v>NULL</v>
          </cell>
          <cell r="X968" t="str">
            <v>NULL</v>
          </cell>
          <cell r="Y968" t="str">
            <v>NULL</v>
          </cell>
          <cell r="Z968" t="str">
            <v>NULL</v>
          </cell>
          <cell r="AB968">
            <v>846</v>
          </cell>
          <cell r="AD968">
            <v>4</v>
          </cell>
          <cell r="AE968" t="str">
            <v>NULL</v>
          </cell>
          <cell r="AF968">
            <v>4</v>
          </cell>
          <cell r="AG968">
            <v>4</v>
          </cell>
          <cell r="AH968" t="str">
            <v>NULL</v>
          </cell>
          <cell r="AI968">
            <v>3</v>
          </cell>
          <cell r="AJ968" t="str">
            <v>NULL</v>
          </cell>
          <cell r="AK968">
            <v>9</v>
          </cell>
          <cell r="AL968">
            <v>4</v>
          </cell>
        </row>
        <row r="969">
          <cell r="A969">
            <v>135953</v>
          </cell>
          <cell r="B969">
            <v>9365222</v>
          </cell>
          <cell r="C969" t="str">
            <v>Surrey Hills Church of England Primary School</v>
          </cell>
          <cell r="D969" t="str">
            <v>South East</v>
          </cell>
          <cell r="E969" t="str">
            <v>South East</v>
          </cell>
          <cell r="F969" t="str">
            <v>Surrey</v>
          </cell>
          <cell r="G969" t="str">
            <v>Mole Valley</v>
          </cell>
          <cell r="H969" t="str">
            <v>RH4 3QF</v>
          </cell>
          <cell r="I969" t="str">
            <v>Voluntary Aided School</v>
          </cell>
          <cell r="J969" t="str">
            <v>Primary</v>
          </cell>
          <cell r="K969" t="str">
            <v>Does not have a sixth form</v>
          </cell>
          <cell r="L969">
            <v>10005698</v>
          </cell>
          <cell r="M969">
            <v>42339</v>
          </cell>
          <cell r="N969">
            <v>42340</v>
          </cell>
          <cell r="O969" t="str">
            <v>Maintained Academy and School Short inspection</v>
          </cell>
          <cell r="P969" t="str">
            <v>Schools - S5</v>
          </cell>
          <cell r="Q969" t="str">
            <v>NULL</v>
          </cell>
          <cell r="R969">
            <v>3</v>
          </cell>
          <cell r="S969" t="str">
            <v>NULL</v>
          </cell>
          <cell r="T969">
            <v>3</v>
          </cell>
          <cell r="U969">
            <v>3</v>
          </cell>
          <cell r="V969">
            <v>2</v>
          </cell>
          <cell r="W969">
            <v>3</v>
          </cell>
          <cell r="X969" t="str">
            <v>Yes</v>
          </cell>
          <cell r="Y969">
            <v>2</v>
          </cell>
          <cell r="Z969" t="str">
            <v>NULL</v>
          </cell>
          <cell r="AB969">
            <v>301</v>
          </cell>
          <cell r="AD969">
            <v>2</v>
          </cell>
          <cell r="AE969" t="str">
            <v>NULL</v>
          </cell>
          <cell r="AF969">
            <v>2</v>
          </cell>
          <cell r="AG969">
            <v>2</v>
          </cell>
          <cell r="AH969" t="str">
            <v>NULL</v>
          </cell>
          <cell r="AI969">
            <v>1</v>
          </cell>
          <cell r="AJ969" t="str">
            <v>NULL</v>
          </cell>
          <cell r="AK969">
            <v>2</v>
          </cell>
          <cell r="AL969">
            <v>9</v>
          </cell>
        </row>
        <row r="970">
          <cell r="A970">
            <v>135960</v>
          </cell>
          <cell r="B970">
            <v>8836906</v>
          </cell>
          <cell r="C970" t="str">
            <v>Ormiston Park Academy</v>
          </cell>
          <cell r="D970" t="str">
            <v>East of England</v>
          </cell>
          <cell r="E970" t="str">
            <v>East of England</v>
          </cell>
          <cell r="F970" t="str">
            <v>Thurrock</v>
          </cell>
          <cell r="G970" t="str">
            <v>Thurrock</v>
          </cell>
          <cell r="H970" t="str">
            <v>RM15 4RU</v>
          </cell>
          <cell r="I970" t="str">
            <v>Academy Sponsor Led</v>
          </cell>
          <cell r="J970" t="str">
            <v>Secondary</v>
          </cell>
          <cell r="K970" t="str">
            <v>Has a sixth form</v>
          </cell>
          <cell r="L970">
            <v>10005451</v>
          </cell>
          <cell r="M970">
            <v>42285</v>
          </cell>
          <cell r="N970">
            <v>42285</v>
          </cell>
          <cell r="O970" t="str">
            <v>Requires Improvement monitoring Visit 1</v>
          </cell>
          <cell r="P970" t="str">
            <v>Schools - S8</v>
          </cell>
          <cell r="Q970" t="str">
            <v>NULL</v>
          </cell>
          <cell r="R970" t="str">
            <v>NULL</v>
          </cell>
          <cell r="S970" t="str">
            <v>NULL</v>
          </cell>
          <cell r="T970" t="str">
            <v>NULL</v>
          </cell>
          <cell r="U970" t="str">
            <v>NULL</v>
          </cell>
          <cell r="V970" t="str">
            <v>NULL</v>
          </cell>
          <cell r="W970" t="str">
            <v>NULL</v>
          </cell>
          <cell r="X970" t="str">
            <v>NULL</v>
          </cell>
          <cell r="Y970" t="str">
            <v>NULL</v>
          </cell>
          <cell r="Z970" t="str">
            <v>NULL</v>
          </cell>
          <cell r="AB970">
            <v>506</v>
          </cell>
          <cell r="AD970">
            <v>3</v>
          </cell>
          <cell r="AE970" t="str">
            <v>NULL</v>
          </cell>
          <cell r="AF970">
            <v>3</v>
          </cell>
          <cell r="AG970">
            <v>3</v>
          </cell>
          <cell r="AH970" t="str">
            <v>NULL</v>
          </cell>
          <cell r="AI970">
            <v>3</v>
          </cell>
          <cell r="AJ970" t="str">
            <v>NULL</v>
          </cell>
          <cell r="AK970">
            <v>9</v>
          </cell>
          <cell r="AL970">
            <v>3</v>
          </cell>
        </row>
        <row r="971">
          <cell r="A971">
            <v>135966</v>
          </cell>
          <cell r="B971">
            <v>9286908</v>
          </cell>
          <cell r="C971" t="str">
            <v>Kettering Buccleuch Academy</v>
          </cell>
          <cell r="D971" t="str">
            <v>East Midlands</v>
          </cell>
          <cell r="E971" t="str">
            <v>East Midlands</v>
          </cell>
          <cell r="F971" t="str">
            <v>Northamptonshire</v>
          </cell>
          <cell r="G971" t="str">
            <v>Kettering</v>
          </cell>
          <cell r="H971" t="str">
            <v>NN16 9NS</v>
          </cell>
          <cell r="I971" t="str">
            <v>Academy Sponsor Led</v>
          </cell>
          <cell r="J971" t="str">
            <v>All Through</v>
          </cell>
          <cell r="K971" t="str">
            <v>Has a sixth form</v>
          </cell>
          <cell r="L971">
            <v>10001629</v>
          </cell>
          <cell r="M971">
            <v>42339</v>
          </cell>
          <cell r="N971">
            <v>42340</v>
          </cell>
          <cell r="O971" t="str">
            <v>Serious Weaknesses S5 Reinspection</v>
          </cell>
          <cell r="P971" t="str">
            <v>Schools - S5</v>
          </cell>
          <cell r="Q971" t="str">
            <v>NULL</v>
          </cell>
          <cell r="R971">
            <v>3</v>
          </cell>
          <cell r="S971" t="str">
            <v>NULL</v>
          </cell>
          <cell r="T971">
            <v>3</v>
          </cell>
          <cell r="U971">
            <v>3</v>
          </cell>
          <cell r="V971">
            <v>2</v>
          </cell>
          <cell r="W971">
            <v>3</v>
          </cell>
          <cell r="X971" t="str">
            <v>Yes</v>
          </cell>
          <cell r="Y971">
            <v>3</v>
          </cell>
          <cell r="Z971">
            <v>2</v>
          </cell>
          <cell r="AB971">
            <v>1375</v>
          </cell>
          <cell r="AD971">
            <v>4</v>
          </cell>
          <cell r="AE971" t="str">
            <v>NULL</v>
          </cell>
          <cell r="AF971">
            <v>4</v>
          </cell>
          <cell r="AG971">
            <v>3</v>
          </cell>
          <cell r="AH971" t="str">
            <v>NULL</v>
          </cell>
          <cell r="AI971">
            <v>3</v>
          </cell>
          <cell r="AJ971" t="str">
            <v>NULL</v>
          </cell>
          <cell r="AK971" t="str">
            <v>NULL</v>
          </cell>
          <cell r="AL971" t="str">
            <v>NULL</v>
          </cell>
        </row>
        <row r="972">
          <cell r="A972">
            <v>135970</v>
          </cell>
          <cell r="B972">
            <v>3306908</v>
          </cell>
          <cell r="C972" t="str">
            <v>Ark St Alban's Academy</v>
          </cell>
          <cell r="D972" t="str">
            <v>West Midlands</v>
          </cell>
          <cell r="E972" t="str">
            <v>West Midlands</v>
          </cell>
          <cell r="F972" t="str">
            <v>Birmingham</v>
          </cell>
          <cell r="G972" t="str">
            <v>Birmingham, Ladywood</v>
          </cell>
          <cell r="H972" t="str">
            <v>B12 0YH</v>
          </cell>
          <cell r="I972" t="str">
            <v>Academy Sponsor Led</v>
          </cell>
          <cell r="J972" t="str">
            <v>Secondary</v>
          </cell>
          <cell r="K972" t="str">
            <v>Has a sixth form</v>
          </cell>
          <cell r="L972">
            <v>10008084</v>
          </cell>
          <cell r="M972">
            <v>42345</v>
          </cell>
          <cell r="N972">
            <v>42345</v>
          </cell>
          <cell r="O972" t="str">
            <v>S8 No Formal Designation Visit</v>
          </cell>
          <cell r="P972" t="str">
            <v>Schools - S8</v>
          </cell>
          <cell r="Q972" t="str">
            <v>NULL</v>
          </cell>
          <cell r="R972" t="str">
            <v>NULL</v>
          </cell>
          <cell r="S972" t="str">
            <v>NULL</v>
          </cell>
          <cell r="T972" t="str">
            <v>NULL</v>
          </cell>
          <cell r="U972" t="str">
            <v>NULL</v>
          </cell>
          <cell r="V972" t="str">
            <v>NULL</v>
          </cell>
          <cell r="W972" t="str">
            <v>NULL</v>
          </cell>
          <cell r="X972" t="str">
            <v>Not applicable</v>
          </cell>
          <cell r="Y972" t="str">
            <v>NULL</v>
          </cell>
          <cell r="Z972" t="str">
            <v>NULL</v>
          </cell>
          <cell r="AB972">
            <v>582</v>
          </cell>
          <cell r="AD972">
            <v>1</v>
          </cell>
          <cell r="AE972" t="str">
            <v>NULL</v>
          </cell>
          <cell r="AF972">
            <v>1</v>
          </cell>
          <cell r="AG972">
            <v>1</v>
          </cell>
          <cell r="AH972" t="str">
            <v>NULL</v>
          </cell>
          <cell r="AI972">
            <v>1</v>
          </cell>
          <cell r="AJ972" t="str">
            <v>NULL</v>
          </cell>
          <cell r="AK972">
            <v>9</v>
          </cell>
          <cell r="AL972">
            <v>9</v>
          </cell>
        </row>
        <row r="973">
          <cell r="A973">
            <v>135971</v>
          </cell>
          <cell r="B973">
            <v>3346906</v>
          </cell>
          <cell r="C973" t="str">
            <v>Park Hall Academy</v>
          </cell>
          <cell r="D973" t="str">
            <v>West Midlands</v>
          </cell>
          <cell r="E973" t="str">
            <v>West Midlands</v>
          </cell>
          <cell r="F973" t="str">
            <v>Solihull</v>
          </cell>
          <cell r="G973" t="str">
            <v>Meriden</v>
          </cell>
          <cell r="H973" t="str">
            <v>B36 9HF</v>
          </cell>
          <cell r="I973" t="str">
            <v>Academy Sponsor Led</v>
          </cell>
          <cell r="J973" t="str">
            <v>Secondary</v>
          </cell>
          <cell r="K973" t="str">
            <v>Has a sixth form</v>
          </cell>
          <cell r="L973">
            <v>10004236</v>
          </cell>
          <cell r="M973">
            <v>42269</v>
          </cell>
          <cell r="N973">
            <v>42270</v>
          </cell>
          <cell r="O973" t="str">
            <v>Schools into Special Measures Visit 5</v>
          </cell>
          <cell r="P973" t="str">
            <v>Schools - S5</v>
          </cell>
          <cell r="Q973" t="str">
            <v>NULL</v>
          </cell>
          <cell r="R973">
            <v>3</v>
          </cell>
          <cell r="S973" t="str">
            <v>NULL</v>
          </cell>
          <cell r="T973">
            <v>3</v>
          </cell>
          <cell r="U973">
            <v>3</v>
          </cell>
          <cell r="V973">
            <v>3</v>
          </cell>
          <cell r="W973">
            <v>2</v>
          </cell>
          <cell r="X973" t="str">
            <v>Yes</v>
          </cell>
          <cell r="Y973" t="str">
            <v>NULL</v>
          </cell>
          <cell r="Z973">
            <v>2</v>
          </cell>
          <cell r="AB973">
            <v>1157</v>
          </cell>
          <cell r="AD973">
            <v>4</v>
          </cell>
          <cell r="AE973" t="str">
            <v>NULL</v>
          </cell>
          <cell r="AF973">
            <v>4</v>
          </cell>
          <cell r="AG973">
            <v>4</v>
          </cell>
          <cell r="AH973" t="str">
            <v>NULL</v>
          </cell>
          <cell r="AI973">
            <v>4</v>
          </cell>
          <cell r="AJ973" t="str">
            <v>NULL</v>
          </cell>
          <cell r="AK973" t="str">
            <v>NULL</v>
          </cell>
          <cell r="AL973" t="str">
            <v>NULL</v>
          </cell>
        </row>
        <row r="974">
          <cell r="A974">
            <v>135973</v>
          </cell>
          <cell r="B974">
            <v>3046907</v>
          </cell>
          <cell r="C974" t="str">
            <v>The Crest Academies</v>
          </cell>
          <cell r="D974" t="str">
            <v>London</v>
          </cell>
          <cell r="E974" t="str">
            <v>London</v>
          </cell>
          <cell r="F974" t="str">
            <v>Brent</v>
          </cell>
          <cell r="G974" t="str">
            <v>Brent Central</v>
          </cell>
          <cell r="H974" t="str">
            <v>NW2 7SN</v>
          </cell>
          <cell r="I974" t="str">
            <v>Academy Sponsor Led</v>
          </cell>
          <cell r="J974" t="str">
            <v>Secondary</v>
          </cell>
          <cell r="K974" t="str">
            <v>Has a sixth form</v>
          </cell>
          <cell r="L974">
            <v>10007134</v>
          </cell>
          <cell r="M974">
            <v>42339</v>
          </cell>
          <cell r="N974">
            <v>42340</v>
          </cell>
          <cell r="O974" t="str">
            <v>Schools into Special Measures Visit 2</v>
          </cell>
          <cell r="P974" t="str">
            <v>Schools - S8</v>
          </cell>
          <cell r="Q974" t="str">
            <v>NULL</v>
          </cell>
          <cell r="R974" t="str">
            <v>NULL</v>
          </cell>
          <cell r="S974" t="str">
            <v>NULL</v>
          </cell>
          <cell r="T974" t="str">
            <v>NULL</v>
          </cell>
          <cell r="U974" t="str">
            <v>NULL</v>
          </cell>
          <cell r="V974" t="str">
            <v>NULL</v>
          </cell>
          <cell r="W974" t="str">
            <v>NULL</v>
          </cell>
          <cell r="X974" t="str">
            <v>NULL</v>
          </cell>
          <cell r="Y974" t="str">
            <v>NULL</v>
          </cell>
          <cell r="Z974" t="str">
            <v>NULL</v>
          </cell>
          <cell r="AB974">
            <v>1301</v>
          </cell>
          <cell r="AD974">
            <v>4</v>
          </cell>
          <cell r="AE974" t="str">
            <v>NULL</v>
          </cell>
          <cell r="AF974">
            <v>4</v>
          </cell>
          <cell r="AG974">
            <v>4</v>
          </cell>
          <cell r="AH974" t="str">
            <v>NULL</v>
          </cell>
          <cell r="AI974">
            <v>4</v>
          </cell>
          <cell r="AJ974" t="str">
            <v>NULL</v>
          </cell>
          <cell r="AK974">
            <v>9</v>
          </cell>
          <cell r="AL974">
            <v>4</v>
          </cell>
        </row>
        <row r="975">
          <cell r="A975">
            <v>136008</v>
          </cell>
          <cell r="B975">
            <v>9212043</v>
          </cell>
          <cell r="C975" t="str">
            <v>Queens Gate Foundation Primary</v>
          </cell>
          <cell r="D975" t="str">
            <v>South East</v>
          </cell>
          <cell r="E975" t="str">
            <v>South East</v>
          </cell>
          <cell r="F975" t="str">
            <v>Isle of Wight</v>
          </cell>
          <cell r="G975" t="str">
            <v>Isle of Wight</v>
          </cell>
          <cell r="H975" t="str">
            <v>PO32 6PA</v>
          </cell>
          <cell r="I975" t="str">
            <v>Foundation School</v>
          </cell>
          <cell r="J975" t="str">
            <v>Primary</v>
          </cell>
          <cell r="K975" t="str">
            <v>Does not have a sixth form</v>
          </cell>
          <cell r="L975">
            <v>10005724</v>
          </cell>
          <cell r="M975">
            <v>42332</v>
          </cell>
          <cell r="N975">
            <v>42332</v>
          </cell>
          <cell r="O975" t="str">
            <v>Maintained Academy and School Short inspection</v>
          </cell>
          <cell r="P975" t="str">
            <v>Schools - Short inspection</v>
          </cell>
          <cell r="Q975" t="str">
            <v>NULL</v>
          </cell>
          <cell r="R975" t="str">
            <v>NULL</v>
          </cell>
          <cell r="S975" t="str">
            <v>NULL</v>
          </cell>
          <cell r="T975" t="str">
            <v>NULL</v>
          </cell>
          <cell r="U975" t="str">
            <v>NULL</v>
          </cell>
          <cell r="V975" t="str">
            <v>NULL</v>
          </cell>
          <cell r="W975" t="str">
            <v>NULL</v>
          </cell>
          <cell r="X975" t="str">
            <v>Yes</v>
          </cell>
          <cell r="Y975" t="str">
            <v>NULL</v>
          </cell>
          <cell r="Z975" t="str">
            <v>NULL</v>
          </cell>
          <cell r="AB975">
            <v>381</v>
          </cell>
          <cell r="AD975">
            <v>2</v>
          </cell>
          <cell r="AE975" t="str">
            <v>NULL</v>
          </cell>
          <cell r="AF975">
            <v>2</v>
          </cell>
          <cell r="AG975">
            <v>2</v>
          </cell>
          <cell r="AH975" t="str">
            <v>NULL</v>
          </cell>
          <cell r="AI975">
            <v>2</v>
          </cell>
          <cell r="AJ975" t="str">
            <v>NULL</v>
          </cell>
          <cell r="AK975">
            <v>8</v>
          </cell>
          <cell r="AL975" t="str">
            <v>NULL</v>
          </cell>
        </row>
        <row r="976">
          <cell r="A976">
            <v>136010</v>
          </cell>
          <cell r="B976">
            <v>9214030</v>
          </cell>
          <cell r="C976" t="str">
            <v>Medina College</v>
          </cell>
          <cell r="D976" t="str">
            <v>South East</v>
          </cell>
          <cell r="E976" t="str">
            <v>South East</v>
          </cell>
          <cell r="F976" t="str">
            <v>Isle of Wight</v>
          </cell>
          <cell r="G976" t="str">
            <v>Isle of Wight</v>
          </cell>
          <cell r="H976" t="str">
            <v>PO30 2DX</v>
          </cell>
          <cell r="I976" t="str">
            <v>Foundation School</v>
          </cell>
          <cell r="J976" t="str">
            <v>Secondary</v>
          </cell>
          <cell r="K976" t="str">
            <v>Has a sixth form</v>
          </cell>
          <cell r="L976">
            <v>10006365</v>
          </cell>
          <cell r="M976">
            <v>42292</v>
          </cell>
          <cell r="N976">
            <v>42292</v>
          </cell>
          <cell r="O976" t="str">
            <v>Requires Improvement monitoring Visit 1</v>
          </cell>
          <cell r="P976" t="str">
            <v>Schools - S8</v>
          </cell>
          <cell r="Q976" t="str">
            <v>NULL</v>
          </cell>
          <cell r="R976" t="str">
            <v>NULL</v>
          </cell>
          <cell r="S976" t="str">
            <v>NULL</v>
          </cell>
          <cell r="T976" t="str">
            <v>NULL</v>
          </cell>
          <cell r="U976" t="str">
            <v>NULL</v>
          </cell>
          <cell r="V976" t="str">
            <v>NULL</v>
          </cell>
          <cell r="W976" t="str">
            <v>NULL</v>
          </cell>
          <cell r="X976" t="str">
            <v>NULL</v>
          </cell>
          <cell r="Y976" t="str">
            <v>NULL</v>
          </cell>
          <cell r="Z976" t="str">
            <v>NULL</v>
          </cell>
          <cell r="AB976">
            <v>1375</v>
          </cell>
          <cell r="AD976">
            <v>3</v>
          </cell>
          <cell r="AE976" t="str">
            <v>NULL</v>
          </cell>
          <cell r="AF976">
            <v>3</v>
          </cell>
          <cell r="AG976">
            <v>3</v>
          </cell>
          <cell r="AH976" t="str">
            <v>NULL</v>
          </cell>
          <cell r="AI976">
            <v>3</v>
          </cell>
          <cell r="AJ976" t="str">
            <v>NULL</v>
          </cell>
          <cell r="AK976">
            <v>9</v>
          </cell>
          <cell r="AL976">
            <v>3</v>
          </cell>
        </row>
        <row r="977">
          <cell r="A977">
            <v>136012</v>
          </cell>
          <cell r="B977">
            <v>9214032</v>
          </cell>
          <cell r="C977" t="str">
            <v>Carisbrooke College</v>
          </cell>
          <cell r="D977" t="str">
            <v>South East</v>
          </cell>
          <cell r="E977" t="str">
            <v>South East</v>
          </cell>
          <cell r="F977" t="str">
            <v>Isle of Wight</v>
          </cell>
          <cell r="G977" t="str">
            <v>Isle of Wight</v>
          </cell>
          <cell r="H977" t="str">
            <v>PO30 5QU</v>
          </cell>
          <cell r="I977" t="str">
            <v>Foundation School</v>
          </cell>
          <cell r="J977" t="str">
            <v>Secondary</v>
          </cell>
          <cell r="K977" t="str">
            <v>Has a sixth form</v>
          </cell>
          <cell r="L977">
            <v>10006364</v>
          </cell>
          <cell r="M977">
            <v>42320</v>
          </cell>
          <cell r="N977">
            <v>42320</v>
          </cell>
          <cell r="O977" t="str">
            <v>Requires Improvement monitoring Visit 1</v>
          </cell>
          <cell r="P977" t="str">
            <v>Schools - S8</v>
          </cell>
          <cell r="Q977" t="str">
            <v>NULL</v>
          </cell>
          <cell r="R977" t="str">
            <v>NULL</v>
          </cell>
          <cell r="S977" t="str">
            <v>NULL</v>
          </cell>
          <cell r="T977" t="str">
            <v>NULL</v>
          </cell>
          <cell r="U977" t="str">
            <v>NULL</v>
          </cell>
          <cell r="V977" t="str">
            <v>NULL</v>
          </cell>
          <cell r="W977" t="str">
            <v>NULL</v>
          </cell>
          <cell r="X977" t="str">
            <v>NULL</v>
          </cell>
          <cell r="Y977" t="str">
            <v>NULL</v>
          </cell>
          <cell r="Z977" t="str">
            <v>NULL</v>
          </cell>
          <cell r="AB977">
            <v>1065</v>
          </cell>
          <cell r="AD977">
            <v>3</v>
          </cell>
          <cell r="AE977" t="str">
            <v>NULL</v>
          </cell>
          <cell r="AF977">
            <v>3</v>
          </cell>
          <cell r="AG977">
            <v>3</v>
          </cell>
          <cell r="AH977" t="str">
            <v>NULL</v>
          </cell>
          <cell r="AI977">
            <v>3</v>
          </cell>
          <cell r="AJ977" t="str">
            <v>NULL</v>
          </cell>
          <cell r="AK977">
            <v>9</v>
          </cell>
          <cell r="AL977">
            <v>3</v>
          </cell>
        </row>
        <row r="978">
          <cell r="A978">
            <v>136085</v>
          </cell>
          <cell r="B978">
            <v>8226905</v>
          </cell>
          <cell r="C978" t="str">
            <v>Bedford Academy</v>
          </cell>
          <cell r="D978" t="str">
            <v>East of England</v>
          </cell>
          <cell r="E978" t="str">
            <v>East of England</v>
          </cell>
          <cell r="F978" t="str">
            <v>Bedford</v>
          </cell>
          <cell r="G978" t="str">
            <v>Bedford</v>
          </cell>
          <cell r="H978" t="str">
            <v>MK42 9TR</v>
          </cell>
          <cell r="I978" t="str">
            <v>Academy Sponsor Led</v>
          </cell>
          <cell r="J978" t="str">
            <v>Secondary</v>
          </cell>
          <cell r="K978" t="str">
            <v>Has a sixth form</v>
          </cell>
          <cell r="L978">
            <v>10005614</v>
          </cell>
          <cell r="M978">
            <v>42299</v>
          </cell>
          <cell r="N978">
            <v>42300</v>
          </cell>
          <cell r="O978" t="str">
            <v>Maintained Academy and School Short inspection</v>
          </cell>
          <cell r="P978" t="str">
            <v>Schools - S5</v>
          </cell>
          <cell r="Q978" t="str">
            <v>NULL</v>
          </cell>
          <cell r="R978">
            <v>2</v>
          </cell>
          <cell r="S978" t="str">
            <v>NULL</v>
          </cell>
          <cell r="T978">
            <v>2</v>
          </cell>
          <cell r="U978">
            <v>2</v>
          </cell>
          <cell r="V978">
            <v>2</v>
          </cell>
          <cell r="W978">
            <v>1</v>
          </cell>
          <cell r="X978" t="str">
            <v>Yes</v>
          </cell>
          <cell r="Y978" t="str">
            <v>NULL</v>
          </cell>
          <cell r="Z978">
            <v>2</v>
          </cell>
          <cell r="AB978">
            <v>1118</v>
          </cell>
          <cell r="AD978">
            <v>2</v>
          </cell>
          <cell r="AE978" t="str">
            <v>NULL</v>
          </cell>
          <cell r="AF978">
            <v>2</v>
          </cell>
          <cell r="AG978">
            <v>2</v>
          </cell>
          <cell r="AH978" t="str">
            <v>NULL</v>
          </cell>
          <cell r="AI978">
            <v>1</v>
          </cell>
          <cell r="AJ978" t="str">
            <v>NULL</v>
          </cell>
          <cell r="AK978" t="str">
            <v>NULL</v>
          </cell>
          <cell r="AL978" t="str">
            <v>NULL</v>
          </cell>
        </row>
        <row r="979">
          <cell r="A979">
            <v>136108</v>
          </cell>
          <cell r="B979">
            <v>8876907</v>
          </cell>
          <cell r="C979" t="str">
            <v>The Victory Academy</v>
          </cell>
          <cell r="D979" t="str">
            <v>South East</v>
          </cell>
          <cell r="E979" t="str">
            <v>South East</v>
          </cell>
          <cell r="F979" t="str">
            <v>Medway</v>
          </cell>
          <cell r="G979" t="str">
            <v>Chatham and Aylesford</v>
          </cell>
          <cell r="H979" t="str">
            <v>ME4 5JB</v>
          </cell>
          <cell r="I979" t="str">
            <v>Academy Sponsor Led</v>
          </cell>
          <cell r="J979" t="str">
            <v>Secondary</v>
          </cell>
          <cell r="K979" t="str">
            <v>Has a sixth form</v>
          </cell>
          <cell r="L979">
            <v>10007334</v>
          </cell>
          <cell r="M979">
            <v>42328</v>
          </cell>
          <cell r="N979">
            <v>42328</v>
          </cell>
          <cell r="O979" t="str">
            <v>Requires Improvement monitoring Visit 1</v>
          </cell>
          <cell r="P979" t="str">
            <v>Schools - S8</v>
          </cell>
          <cell r="Q979" t="str">
            <v>NULL</v>
          </cell>
          <cell r="R979" t="str">
            <v>NULL</v>
          </cell>
          <cell r="S979" t="str">
            <v>NULL</v>
          </cell>
          <cell r="T979" t="str">
            <v>NULL</v>
          </cell>
          <cell r="U979" t="str">
            <v>NULL</v>
          </cell>
          <cell r="V979" t="str">
            <v>NULL</v>
          </cell>
          <cell r="W979" t="str">
            <v>NULL</v>
          </cell>
          <cell r="X979" t="str">
            <v>NULL</v>
          </cell>
          <cell r="Y979" t="str">
            <v>NULL</v>
          </cell>
          <cell r="Z979" t="str">
            <v>NULL</v>
          </cell>
          <cell r="AB979">
            <v>846</v>
          </cell>
          <cell r="AD979">
            <v>3</v>
          </cell>
          <cell r="AE979" t="str">
            <v>NULL</v>
          </cell>
          <cell r="AF979">
            <v>3</v>
          </cell>
          <cell r="AG979">
            <v>3</v>
          </cell>
          <cell r="AH979" t="str">
            <v>NULL</v>
          </cell>
          <cell r="AI979">
            <v>3</v>
          </cell>
          <cell r="AJ979" t="str">
            <v>NULL</v>
          </cell>
          <cell r="AK979">
            <v>9</v>
          </cell>
          <cell r="AL979">
            <v>3</v>
          </cell>
        </row>
        <row r="980">
          <cell r="A980">
            <v>136119</v>
          </cell>
          <cell r="B980">
            <v>3416908</v>
          </cell>
          <cell r="C980" t="str">
            <v>Enterprise South Liverpool Academy</v>
          </cell>
          <cell r="D980" t="str">
            <v>North West</v>
          </cell>
          <cell r="E980" t="str">
            <v>North West</v>
          </cell>
          <cell r="F980" t="str">
            <v>Liverpool</v>
          </cell>
          <cell r="G980" t="str">
            <v>Garston and Halewood</v>
          </cell>
          <cell r="H980" t="str">
            <v>L19 5NY</v>
          </cell>
          <cell r="I980" t="str">
            <v>Academy Sponsor Led</v>
          </cell>
          <cell r="J980" t="str">
            <v>Secondary</v>
          </cell>
          <cell r="K980" t="str">
            <v>Has a sixth form</v>
          </cell>
          <cell r="L980">
            <v>10006643</v>
          </cell>
          <cell r="M980">
            <v>42347</v>
          </cell>
          <cell r="N980">
            <v>42348</v>
          </cell>
          <cell r="O980" t="str">
            <v>Schools into Special Measures Visit 4</v>
          </cell>
          <cell r="P980" t="str">
            <v>Schools - S8</v>
          </cell>
          <cell r="Q980" t="str">
            <v>NULL</v>
          </cell>
          <cell r="R980" t="str">
            <v>NULL</v>
          </cell>
          <cell r="S980" t="str">
            <v>NULL</v>
          </cell>
          <cell r="T980" t="str">
            <v>NULL</v>
          </cell>
          <cell r="U980" t="str">
            <v>NULL</v>
          </cell>
          <cell r="V980" t="str">
            <v>NULL</v>
          </cell>
          <cell r="W980" t="str">
            <v>NULL</v>
          </cell>
          <cell r="X980" t="str">
            <v>NULL</v>
          </cell>
          <cell r="Y980" t="str">
            <v>NULL</v>
          </cell>
          <cell r="Z980" t="str">
            <v>NULL</v>
          </cell>
          <cell r="AB980">
            <v>944</v>
          </cell>
          <cell r="AD980">
            <v>4</v>
          </cell>
          <cell r="AE980" t="str">
            <v>NULL</v>
          </cell>
          <cell r="AF980">
            <v>4</v>
          </cell>
          <cell r="AG980">
            <v>4</v>
          </cell>
          <cell r="AH980" t="str">
            <v>NULL</v>
          </cell>
          <cell r="AI980">
            <v>4</v>
          </cell>
          <cell r="AJ980" t="str">
            <v>NULL</v>
          </cell>
          <cell r="AK980">
            <v>9</v>
          </cell>
          <cell r="AL980">
            <v>3</v>
          </cell>
        </row>
        <row r="981">
          <cell r="A981">
            <v>136128</v>
          </cell>
          <cell r="B981">
            <v>8866905</v>
          </cell>
          <cell r="C981" t="str">
            <v>Knole Academy</v>
          </cell>
          <cell r="D981" t="str">
            <v>South East</v>
          </cell>
          <cell r="E981" t="str">
            <v>South East</v>
          </cell>
          <cell r="F981" t="str">
            <v>Kent</v>
          </cell>
          <cell r="G981" t="str">
            <v>Sevenoaks</v>
          </cell>
          <cell r="H981" t="str">
            <v>TN13 3LE</v>
          </cell>
          <cell r="I981" t="str">
            <v>Academy Sponsor Led</v>
          </cell>
          <cell r="J981" t="str">
            <v>Secondary</v>
          </cell>
          <cell r="K981" t="str">
            <v>Has a sixth form</v>
          </cell>
          <cell r="L981">
            <v>10002705</v>
          </cell>
          <cell r="M981">
            <v>42325</v>
          </cell>
          <cell r="N981">
            <v>42326</v>
          </cell>
          <cell r="O981" t="str">
            <v>Maintained Academy and School Short inspection</v>
          </cell>
          <cell r="P981" t="str">
            <v>Schools - S5</v>
          </cell>
          <cell r="Q981" t="str">
            <v>NULL</v>
          </cell>
          <cell r="R981">
            <v>3</v>
          </cell>
          <cell r="S981" t="str">
            <v>NULL</v>
          </cell>
          <cell r="T981">
            <v>3</v>
          </cell>
          <cell r="U981">
            <v>3</v>
          </cell>
          <cell r="V981">
            <v>2</v>
          </cell>
          <cell r="W981">
            <v>3</v>
          </cell>
          <cell r="X981" t="str">
            <v>Yes</v>
          </cell>
          <cell r="Y981" t="str">
            <v>NULL</v>
          </cell>
          <cell r="Z981">
            <v>2</v>
          </cell>
          <cell r="AB981">
            <v>1233</v>
          </cell>
          <cell r="AD981">
            <v>2</v>
          </cell>
          <cell r="AE981" t="str">
            <v>NULL</v>
          </cell>
          <cell r="AF981">
            <v>2</v>
          </cell>
          <cell r="AG981">
            <v>2</v>
          </cell>
          <cell r="AH981" t="str">
            <v>NULL</v>
          </cell>
          <cell r="AI981">
            <v>2</v>
          </cell>
          <cell r="AJ981" t="str">
            <v>NULL</v>
          </cell>
          <cell r="AK981" t="str">
            <v>NULL</v>
          </cell>
          <cell r="AL981" t="str">
            <v>NULL</v>
          </cell>
        </row>
        <row r="982">
          <cell r="A982">
            <v>136148</v>
          </cell>
          <cell r="B982">
            <v>3536907</v>
          </cell>
          <cell r="C982" t="str">
            <v>Waterhead Academy</v>
          </cell>
          <cell r="D982" t="str">
            <v>North West</v>
          </cell>
          <cell r="E982" t="str">
            <v>North West</v>
          </cell>
          <cell r="F982" t="str">
            <v>Oldham</v>
          </cell>
          <cell r="G982" t="str">
            <v>Oldham East and Saddleworth</v>
          </cell>
          <cell r="H982" t="str">
            <v>OL4 3NY</v>
          </cell>
          <cell r="I982" t="str">
            <v>Academy Sponsor Led</v>
          </cell>
          <cell r="J982" t="str">
            <v>Secondary</v>
          </cell>
          <cell r="K982" t="str">
            <v>Not applicable</v>
          </cell>
          <cell r="L982">
            <v>10004044</v>
          </cell>
          <cell r="M982">
            <v>42318</v>
          </cell>
          <cell r="N982">
            <v>42319</v>
          </cell>
          <cell r="O982" t="str">
            <v>Schools into Special Measures Visit 3</v>
          </cell>
          <cell r="P982" t="str">
            <v>Schools - S8</v>
          </cell>
          <cell r="Q982" t="str">
            <v>NULL</v>
          </cell>
          <cell r="R982" t="str">
            <v>NULL</v>
          </cell>
          <cell r="S982" t="str">
            <v>NULL</v>
          </cell>
          <cell r="T982" t="str">
            <v>NULL</v>
          </cell>
          <cell r="U982" t="str">
            <v>NULL</v>
          </cell>
          <cell r="V982" t="str">
            <v>NULL</v>
          </cell>
          <cell r="W982" t="str">
            <v>NULL</v>
          </cell>
          <cell r="X982" t="str">
            <v>NULL</v>
          </cell>
          <cell r="Y982" t="str">
            <v>NULL</v>
          </cell>
          <cell r="Z982" t="str">
            <v>NULL</v>
          </cell>
          <cell r="AB982">
            <v>1262</v>
          </cell>
          <cell r="AD982">
            <v>4</v>
          </cell>
          <cell r="AE982" t="str">
            <v>NULL</v>
          </cell>
          <cell r="AF982">
            <v>4</v>
          </cell>
          <cell r="AG982">
            <v>4</v>
          </cell>
          <cell r="AH982" t="str">
            <v>NULL</v>
          </cell>
          <cell r="AI982">
            <v>4</v>
          </cell>
          <cell r="AJ982" t="str">
            <v>NULL</v>
          </cell>
          <cell r="AK982">
            <v>9</v>
          </cell>
          <cell r="AL982">
            <v>9</v>
          </cell>
        </row>
        <row r="983">
          <cell r="A983">
            <v>136158</v>
          </cell>
          <cell r="B983">
            <v>9376905</v>
          </cell>
          <cell r="C983" t="str">
            <v>The Nuneaton Academy</v>
          </cell>
          <cell r="D983" t="str">
            <v>West Midlands</v>
          </cell>
          <cell r="E983" t="str">
            <v>West Midlands</v>
          </cell>
          <cell r="F983" t="str">
            <v>Warwickshire</v>
          </cell>
          <cell r="G983" t="str">
            <v>Nuneaton</v>
          </cell>
          <cell r="H983" t="str">
            <v>CV10 7PD</v>
          </cell>
          <cell r="I983" t="str">
            <v>Academy Sponsor Led</v>
          </cell>
          <cell r="J983" t="str">
            <v>Secondary</v>
          </cell>
          <cell r="K983" t="str">
            <v>Has a sixth form</v>
          </cell>
          <cell r="L983">
            <v>10005179</v>
          </cell>
          <cell r="M983">
            <v>42284</v>
          </cell>
          <cell r="N983">
            <v>42285</v>
          </cell>
          <cell r="O983" t="str">
            <v>Schools into Special Measures Visit 5</v>
          </cell>
          <cell r="P983" t="str">
            <v>Schools - S8</v>
          </cell>
          <cell r="Q983" t="str">
            <v>NULL</v>
          </cell>
          <cell r="R983" t="str">
            <v>NULL</v>
          </cell>
          <cell r="S983" t="str">
            <v>NULL</v>
          </cell>
          <cell r="T983" t="str">
            <v>NULL</v>
          </cell>
          <cell r="U983" t="str">
            <v>NULL</v>
          </cell>
          <cell r="V983" t="str">
            <v>NULL</v>
          </cell>
          <cell r="W983" t="str">
            <v>NULL</v>
          </cell>
          <cell r="X983" t="str">
            <v>NULL</v>
          </cell>
          <cell r="Y983" t="str">
            <v>NULL</v>
          </cell>
          <cell r="Z983" t="str">
            <v>NULL</v>
          </cell>
          <cell r="AB983">
            <v>835</v>
          </cell>
          <cell r="AD983">
            <v>4</v>
          </cell>
          <cell r="AE983" t="str">
            <v>NULL</v>
          </cell>
          <cell r="AF983">
            <v>4</v>
          </cell>
          <cell r="AG983">
            <v>4</v>
          </cell>
          <cell r="AH983" t="str">
            <v>NULL</v>
          </cell>
          <cell r="AI983">
            <v>4</v>
          </cell>
          <cell r="AJ983" t="str">
            <v>NULL</v>
          </cell>
          <cell r="AK983" t="str">
            <v>NULL</v>
          </cell>
          <cell r="AL983" t="str">
            <v>NULL</v>
          </cell>
        </row>
        <row r="984">
          <cell r="A984">
            <v>136195</v>
          </cell>
          <cell r="B984">
            <v>8816911</v>
          </cell>
          <cell r="C984" t="str">
            <v>Colchester Academy</v>
          </cell>
          <cell r="D984" t="str">
            <v>East of England</v>
          </cell>
          <cell r="E984" t="str">
            <v>East of England</v>
          </cell>
          <cell r="F984" t="str">
            <v>Essex</v>
          </cell>
          <cell r="G984" t="str">
            <v>Colchester</v>
          </cell>
          <cell r="H984" t="str">
            <v>CO4 3JL</v>
          </cell>
          <cell r="I984" t="str">
            <v>Academy Sponsor Led</v>
          </cell>
          <cell r="J984" t="str">
            <v>Secondary</v>
          </cell>
          <cell r="K984" t="str">
            <v>Not applicable</v>
          </cell>
          <cell r="L984">
            <v>10008125</v>
          </cell>
          <cell r="M984">
            <v>42346</v>
          </cell>
          <cell r="N984">
            <v>42347</v>
          </cell>
          <cell r="O984" t="str">
            <v>Serious Weaknesses S5 Reinspection</v>
          </cell>
          <cell r="P984" t="str">
            <v>Schools - S5</v>
          </cell>
          <cell r="Q984" t="str">
            <v>NULL</v>
          </cell>
          <cell r="R984">
            <v>3</v>
          </cell>
          <cell r="S984" t="str">
            <v>NULL</v>
          </cell>
          <cell r="T984">
            <v>3</v>
          </cell>
          <cell r="U984">
            <v>3</v>
          </cell>
          <cell r="V984">
            <v>2</v>
          </cell>
          <cell r="W984">
            <v>3</v>
          </cell>
          <cell r="X984" t="str">
            <v>Yes</v>
          </cell>
          <cell r="Y984" t="str">
            <v>NULL</v>
          </cell>
          <cell r="Z984" t="str">
            <v>NULL</v>
          </cell>
          <cell r="AB984">
            <v>649</v>
          </cell>
          <cell r="AD984">
            <v>4</v>
          </cell>
          <cell r="AE984" t="str">
            <v>NULL</v>
          </cell>
          <cell r="AF984">
            <v>4</v>
          </cell>
          <cell r="AG984">
            <v>3</v>
          </cell>
          <cell r="AH984" t="str">
            <v>NULL</v>
          </cell>
          <cell r="AI984">
            <v>3</v>
          </cell>
          <cell r="AJ984" t="str">
            <v>NULL</v>
          </cell>
          <cell r="AK984" t="str">
            <v>NULL</v>
          </cell>
          <cell r="AL984" t="str">
            <v>NULL</v>
          </cell>
        </row>
        <row r="985">
          <cell r="A985">
            <v>136195</v>
          </cell>
          <cell r="B985">
            <v>8816911</v>
          </cell>
          <cell r="C985" t="str">
            <v>Colchester Academy</v>
          </cell>
          <cell r="D985" t="str">
            <v>East of England</v>
          </cell>
          <cell r="E985" t="str">
            <v>East of England</v>
          </cell>
          <cell r="F985" t="str">
            <v>Essex</v>
          </cell>
          <cell r="G985" t="str">
            <v>Colchester</v>
          </cell>
          <cell r="H985" t="str">
            <v>CO4 3JL</v>
          </cell>
          <cell r="I985" t="str">
            <v>Academy Sponsor Led</v>
          </cell>
          <cell r="J985" t="str">
            <v>Secondary</v>
          </cell>
          <cell r="K985" t="str">
            <v>Not applicable</v>
          </cell>
          <cell r="L985">
            <v>10004040</v>
          </cell>
          <cell r="M985">
            <v>42290</v>
          </cell>
          <cell r="N985">
            <v>42290</v>
          </cell>
          <cell r="O985" t="str">
            <v>Schools with Serious Weaknesses Visit 3</v>
          </cell>
          <cell r="P985" t="str">
            <v>Schools - S8</v>
          </cell>
          <cell r="Q985" t="str">
            <v>NULL</v>
          </cell>
          <cell r="R985" t="str">
            <v>NULL</v>
          </cell>
          <cell r="S985" t="str">
            <v>NULL</v>
          </cell>
          <cell r="T985" t="str">
            <v>NULL</v>
          </cell>
          <cell r="U985" t="str">
            <v>NULL</v>
          </cell>
          <cell r="V985" t="str">
            <v>NULL</v>
          </cell>
          <cell r="W985" t="str">
            <v>NULL</v>
          </cell>
          <cell r="X985" t="str">
            <v>NULL</v>
          </cell>
          <cell r="Y985" t="str">
            <v>NULL</v>
          </cell>
          <cell r="Z985" t="str">
            <v>NULL</v>
          </cell>
          <cell r="AB985">
            <v>649</v>
          </cell>
          <cell r="AD985" t="str">
            <v>NULL</v>
          </cell>
          <cell r="AE985" t="str">
            <v>NULL</v>
          </cell>
          <cell r="AF985" t="str">
            <v>NULL</v>
          </cell>
          <cell r="AG985" t="str">
            <v>NULL</v>
          </cell>
          <cell r="AH985" t="str">
            <v>NULL</v>
          </cell>
          <cell r="AI985" t="str">
            <v>NULL</v>
          </cell>
          <cell r="AJ985" t="str">
            <v>NULL</v>
          </cell>
          <cell r="AK985" t="str">
            <v>NULL</v>
          </cell>
          <cell r="AL985" t="str">
            <v>NULL</v>
          </cell>
        </row>
        <row r="986">
          <cell r="A986">
            <v>136199</v>
          </cell>
          <cell r="B986">
            <v>9166906</v>
          </cell>
          <cell r="C986" t="str">
            <v>Gloucester Academy</v>
          </cell>
          <cell r="D986" t="str">
            <v>South West</v>
          </cell>
          <cell r="E986" t="str">
            <v>South West</v>
          </cell>
          <cell r="F986" t="str">
            <v>Gloucestershire</v>
          </cell>
          <cell r="G986" t="str">
            <v>Gloucester</v>
          </cell>
          <cell r="H986" t="str">
            <v>GL4 6RN</v>
          </cell>
          <cell r="I986" t="str">
            <v>Academy Sponsor Led</v>
          </cell>
          <cell r="J986" t="str">
            <v>Secondary</v>
          </cell>
          <cell r="K986" t="str">
            <v>Has a sixth form</v>
          </cell>
          <cell r="L986">
            <v>10005459</v>
          </cell>
          <cell r="M986">
            <v>42333</v>
          </cell>
          <cell r="N986">
            <v>42334</v>
          </cell>
          <cell r="O986" t="str">
            <v>Schools into Special Measures Visit 5</v>
          </cell>
          <cell r="P986" t="str">
            <v>Schools - S8</v>
          </cell>
          <cell r="Q986" t="str">
            <v>NULL</v>
          </cell>
          <cell r="R986" t="str">
            <v>NULL</v>
          </cell>
          <cell r="S986" t="str">
            <v>NULL</v>
          </cell>
          <cell r="T986" t="str">
            <v>NULL</v>
          </cell>
          <cell r="U986" t="str">
            <v>NULL</v>
          </cell>
          <cell r="V986" t="str">
            <v>NULL</v>
          </cell>
          <cell r="W986" t="str">
            <v>NULL</v>
          </cell>
          <cell r="X986" t="str">
            <v>NULL</v>
          </cell>
          <cell r="Y986" t="str">
            <v>NULL</v>
          </cell>
          <cell r="Z986" t="str">
            <v>NULL</v>
          </cell>
          <cell r="AB986">
            <v>841</v>
          </cell>
          <cell r="AD986">
            <v>4</v>
          </cell>
          <cell r="AE986" t="str">
            <v>NULL</v>
          </cell>
          <cell r="AF986">
            <v>4</v>
          </cell>
          <cell r="AG986">
            <v>4</v>
          </cell>
          <cell r="AH986" t="str">
            <v>NULL</v>
          </cell>
          <cell r="AI986">
            <v>4</v>
          </cell>
          <cell r="AJ986" t="str">
            <v>NULL</v>
          </cell>
          <cell r="AK986" t="str">
            <v>NULL</v>
          </cell>
          <cell r="AL986" t="str">
            <v>NULL</v>
          </cell>
        </row>
        <row r="987">
          <cell r="A987">
            <v>136200</v>
          </cell>
          <cell r="B987">
            <v>8786905</v>
          </cell>
          <cell r="C987" t="str">
            <v>Dartmouth Academy</v>
          </cell>
          <cell r="D987" t="str">
            <v>South West</v>
          </cell>
          <cell r="E987" t="str">
            <v>South West</v>
          </cell>
          <cell r="F987" t="str">
            <v>Devon</v>
          </cell>
          <cell r="G987" t="str">
            <v>Totnes</v>
          </cell>
          <cell r="H987" t="str">
            <v>TQ6 9HW</v>
          </cell>
          <cell r="I987" t="str">
            <v>Academy Sponsor Led</v>
          </cell>
          <cell r="J987" t="str">
            <v>All Through</v>
          </cell>
          <cell r="K987" t="str">
            <v>Has a sixth form</v>
          </cell>
          <cell r="L987">
            <v>10002442</v>
          </cell>
          <cell r="M987">
            <v>42277</v>
          </cell>
          <cell r="N987">
            <v>42278</v>
          </cell>
          <cell r="O987" t="str">
            <v>Requires Improvement S5 Reinspection Visit 1</v>
          </cell>
          <cell r="P987" t="str">
            <v>Schools - S5</v>
          </cell>
          <cell r="Q987" t="str">
            <v>NULL</v>
          </cell>
          <cell r="R987">
            <v>4</v>
          </cell>
          <cell r="S987" t="str">
            <v>SM</v>
          </cell>
          <cell r="T987">
            <v>4</v>
          </cell>
          <cell r="U987">
            <v>4</v>
          </cell>
          <cell r="V987">
            <v>4</v>
          </cell>
          <cell r="W987">
            <v>4</v>
          </cell>
          <cell r="X987" t="str">
            <v>No</v>
          </cell>
          <cell r="Y987">
            <v>2</v>
          </cell>
          <cell r="Z987">
            <v>4</v>
          </cell>
          <cell r="AB987">
            <v>513</v>
          </cell>
          <cell r="AD987">
            <v>3</v>
          </cell>
          <cell r="AE987" t="str">
            <v>NULL</v>
          </cell>
          <cell r="AF987">
            <v>3</v>
          </cell>
          <cell r="AG987">
            <v>3</v>
          </cell>
          <cell r="AH987" t="str">
            <v>NULL</v>
          </cell>
          <cell r="AI987">
            <v>2</v>
          </cell>
          <cell r="AJ987" t="str">
            <v>NULL</v>
          </cell>
          <cell r="AK987" t="str">
            <v>NULL</v>
          </cell>
          <cell r="AL987" t="str">
            <v>NULL</v>
          </cell>
        </row>
        <row r="988">
          <cell r="A988">
            <v>136206</v>
          </cell>
          <cell r="B988">
            <v>8366905</v>
          </cell>
          <cell r="C988" t="str">
            <v>St Aldhelm's Academy</v>
          </cell>
          <cell r="D988" t="str">
            <v>South West</v>
          </cell>
          <cell r="E988" t="str">
            <v>South West</v>
          </cell>
          <cell r="F988" t="str">
            <v>Poole</v>
          </cell>
          <cell r="G988" t="str">
            <v>Bournemouth West</v>
          </cell>
          <cell r="H988" t="str">
            <v>BH12 4HS</v>
          </cell>
          <cell r="I988" t="str">
            <v>Academy Sponsor Led</v>
          </cell>
          <cell r="J988" t="str">
            <v>Secondary</v>
          </cell>
          <cell r="K988" t="str">
            <v>Has a sixth form</v>
          </cell>
          <cell r="L988">
            <v>10004028</v>
          </cell>
          <cell r="M988">
            <v>42332</v>
          </cell>
          <cell r="N988">
            <v>42333</v>
          </cell>
          <cell r="O988" t="str">
            <v>Schools into Special Measures Visit 3</v>
          </cell>
          <cell r="P988" t="str">
            <v>Schools - S8</v>
          </cell>
          <cell r="Q988" t="str">
            <v>NULL</v>
          </cell>
          <cell r="R988" t="str">
            <v>NULL</v>
          </cell>
          <cell r="S988" t="str">
            <v>NULL</v>
          </cell>
          <cell r="T988" t="str">
            <v>NULL</v>
          </cell>
          <cell r="U988" t="str">
            <v>NULL</v>
          </cell>
          <cell r="V988" t="str">
            <v>NULL</v>
          </cell>
          <cell r="W988" t="str">
            <v>NULL</v>
          </cell>
          <cell r="X988" t="str">
            <v>NULL</v>
          </cell>
          <cell r="Y988" t="str">
            <v>NULL</v>
          </cell>
          <cell r="Z988" t="str">
            <v>NULL</v>
          </cell>
          <cell r="AB988">
            <v>454</v>
          </cell>
          <cell r="AD988">
            <v>4</v>
          </cell>
          <cell r="AE988" t="str">
            <v>NULL</v>
          </cell>
          <cell r="AF988">
            <v>4</v>
          </cell>
          <cell r="AG988">
            <v>4</v>
          </cell>
          <cell r="AH988" t="str">
            <v>NULL</v>
          </cell>
          <cell r="AI988">
            <v>4</v>
          </cell>
          <cell r="AJ988" t="str">
            <v>NULL</v>
          </cell>
          <cell r="AK988">
            <v>9</v>
          </cell>
          <cell r="AL988">
            <v>4</v>
          </cell>
        </row>
        <row r="989">
          <cell r="A989">
            <v>136300</v>
          </cell>
          <cell r="B989">
            <v>8864207</v>
          </cell>
          <cell r="C989" t="str">
            <v>Castle Community College</v>
          </cell>
          <cell r="D989" t="str">
            <v>South East</v>
          </cell>
          <cell r="E989" t="str">
            <v>South East</v>
          </cell>
          <cell r="F989" t="str">
            <v>Kent</v>
          </cell>
          <cell r="G989" t="str">
            <v>Dover</v>
          </cell>
          <cell r="H989" t="str">
            <v>CT14 9BD</v>
          </cell>
          <cell r="I989" t="str">
            <v>Academy Converter</v>
          </cell>
          <cell r="J989" t="str">
            <v>Secondary</v>
          </cell>
          <cell r="K989" t="str">
            <v>Has a sixth form</v>
          </cell>
          <cell r="L989">
            <v>10005256</v>
          </cell>
          <cell r="M989">
            <v>42291</v>
          </cell>
          <cell r="N989">
            <v>42292</v>
          </cell>
          <cell r="O989" t="str">
            <v>Schools into Special Measures Visit 4</v>
          </cell>
          <cell r="P989" t="str">
            <v>Schools - S8</v>
          </cell>
          <cell r="Q989">
            <v>118825</v>
          </cell>
          <cell r="R989" t="str">
            <v>NULL</v>
          </cell>
          <cell r="S989" t="str">
            <v>NULL</v>
          </cell>
          <cell r="T989" t="str">
            <v>NULL</v>
          </cell>
          <cell r="U989" t="str">
            <v>NULL</v>
          </cell>
          <cell r="V989" t="str">
            <v>NULL</v>
          </cell>
          <cell r="W989" t="str">
            <v>NULL</v>
          </cell>
          <cell r="X989" t="str">
            <v>NULL</v>
          </cell>
          <cell r="Y989" t="str">
            <v>NULL</v>
          </cell>
          <cell r="Z989" t="str">
            <v>NULL</v>
          </cell>
          <cell r="AB989">
            <v>970</v>
          </cell>
          <cell r="AD989">
            <v>4</v>
          </cell>
          <cell r="AE989" t="str">
            <v>NULL</v>
          </cell>
          <cell r="AF989">
            <v>4</v>
          </cell>
          <cell r="AG989">
            <v>4</v>
          </cell>
          <cell r="AH989" t="str">
            <v>NULL</v>
          </cell>
          <cell r="AI989">
            <v>4</v>
          </cell>
          <cell r="AJ989" t="str">
            <v>NULL</v>
          </cell>
          <cell r="AK989" t="str">
            <v>NULL</v>
          </cell>
          <cell r="AL989" t="str">
            <v>NULL</v>
          </cell>
        </row>
        <row r="990">
          <cell r="A990">
            <v>136302</v>
          </cell>
          <cell r="B990">
            <v>8865421</v>
          </cell>
          <cell r="C990" t="str">
            <v>The Canterbury Academy</v>
          </cell>
          <cell r="D990" t="str">
            <v>South East</v>
          </cell>
          <cell r="E990" t="str">
            <v>South East</v>
          </cell>
          <cell r="F990" t="str">
            <v>Kent</v>
          </cell>
          <cell r="G990" t="str">
            <v>Canterbury</v>
          </cell>
          <cell r="H990" t="str">
            <v>CT2 8QA</v>
          </cell>
          <cell r="I990" t="str">
            <v>Academy Converter</v>
          </cell>
          <cell r="J990" t="str">
            <v>Secondary</v>
          </cell>
          <cell r="K990" t="str">
            <v>Has a sixth form</v>
          </cell>
          <cell r="L990">
            <v>10000982</v>
          </cell>
          <cell r="M990">
            <v>42290</v>
          </cell>
          <cell r="N990">
            <v>42291</v>
          </cell>
          <cell r="O990" t="str">
            <v>Maintained Academy and School Short inspection</v>
          </cell>
          <cell r="P990" t="str">
            <v>Schools - S5</v>
          </cell>
          <cell r="Q990">
            <v>118893</v>
          </cell>
          <cell r="R990">
            <v>3</v>
          </cell>
          <cell r="S990" t="str">
            <v>NULL</v>
          </cell>
          <cell r="T990">
            <v>3</v>
          </cell>
          <cell r="U990">
            <v>3</v>
          </cell>
          <cell r="V990">
            <v>2</v>
          </cell>
          <cell r="W990">
            <v>3</v>
          </cell>
          <cell r="X990" t="str">
            <v>Yes</v>
          </cell>
          <cell r="Y990" t="str">
            <v>NULL</v>
          </cell>
          <cell r="Z990">
            <v>3</v>
          </cell>
          <cell r="AB990">
            <v>1467</v>
          </cell>
          <cell r="AD990">
            <v>2</v>
          </cell>
          <cell r="AE990" t="str">
            <v>NULL</v>
          </cell>
          <cell r="AF990">
            <v>2</v>
          </cell>
          <cell r="AG990">
            <v>2</v>
          </cell>
          <cell r="AH990" t="str">
            <v>NULL</v>
          </cell>
          <cell r="AI990">
            <v>2</v>
          </cell>
          <cell r="AJ990" t="str">
            <v>NULL</v>
          </cell>
          <cell r="AK990">
            <v>9</v>
          </cell>
          <cell r="AL990" t="str">
            <v>NULL</v>
          </cell>
        </row>
        <row r="991">
          <cell r="A991">
            <v>136356</v>
          </cell>
          <cell r="B991">
            <v>9262006</v>
          </cell>
          <cell r="C991" t="str">
            <v>Martham Primary and Nursery School</v>
          </cell>
          <cell r="D991" t="str">
            <v>East of England</v>
          </cell>
          <cell r="E991" t="str">
            <v>East of England</v>
          </cell>
          <cell r="F991" t="str">
            <v>Norfolk</v>
          </cell>
          <cell r="G991" t="str">
            <v>Great Yarmouth</v>
          </cell>
          <cell r="H991" t="str">
            <v>NR29 4PR</v>
          </cell>
          <cell r="I991" t="str">
            <v>Academy Converter</v>
          </cell>
          <cell r="J991" t="str">
            <v>Primary</v>
          </cell>
          <cell r="K991" t="str">
            <v>Not applicable</v>
          </cell>
          <cell r="L991">
            <v>10007837</v>
          </cell>
          <cell r="M991">
            <v>42291</v>
          </cell>
          <cell r="N991">
            <v>42292</v>
          </cell>
          <cell r="O991" t="str">
            <v>S8 No Formal Designation Visit</v>
          </cell>
          <cell r="P991" t="str">
            <v>Schools - S5</v>
          </cell>
          <cell r="Q991">
            <v>134044</v>
          </cell>
          <cell r="R991">
            <v>3</v>
          </cell>
          <cell r="S991" t="str">
            <v>NULL</v>
          </cell>
          <cell r="T991">
            <v>3</v>
          </cell>
          <cell r="U991">
            <v>3</v>
          </cell>
          <cell r="V991">
            <v>3</v>
          </cell>
          <cell r="W991">
            <v>3</v>
          </cell>
          <cell r="X991" t="str">
            <v>Yes</v>
          </cell>
          <cell r="Y991">
            <v>3</v>
          </cell>
          <cell r="Z991" t="str">
            <v>NULL</v>
          </cell>
          <cell r="AB991">
            <v>377</v>
          </cell>
          <cell r="AD991">
            <v>1</v>
          </cell>
          <cell r="AE991" t="str">
            <v>NULL</v>
          </cell>
          <cell r="AF991">
            <v>1</v>
          </cell>
          <cell r="AG991">
            <v>1</v>
          </cell>
          <cell r="AH991" t="str">
            <v>NULL</v>
          </cell>
          <cell r="AI991">
            <v>1</v>
          </cell>
          <cell r="AJ991" t="str">
            <v>NULL</v>
          </cell>
          <cell r="AK991" t="str">
            <v>NULL</v>
          </cell>
          <cell r="AL991" t="str">
            <v>NULL</v>
          </cell>
        </row>
        <row r="992">
          <cell r="A992">
            <v>136378</v>
          </cell>
          <cell r="B992">
            <v>3584016</v>
          </cell>
          <cell r="C992" t="str">
            <v>Wellacre Technology Academy</v>
          </cell>
          <cell r="D992" t="str">
            <v>North West</v>
          </cell>
          <cell r="E992" t="str">
            <v>North West</v>
          </cell>
          <cell r="F992" t="str">
            <v>Trafford</v>
          </cell>
          <cell r="G992" t="str">
            <v>Stretford and Urmston</v>
          </cell>
          <cell r="H992" t="str">
            <v>M41 6AP</v>
          </cell>
          <cell r="I992" t="str">
            <v>Academy Converter</v>
          </cell>
          <cell r="J992" t="str">
            <v>Secondary</v>
          </cell>
          <cell r="K992" t="str">
            <v>Has a sixth form</v>
          </cell>
          <cell r="L992">
            <v>10006751</v>
          </cell>
          <cell r="M992">
            <v>42313</v>
          </cell>
          <cell r="N992">
            <v>42313</v>
          </cell>
          <cell r="O992" t="str">
            <v>Requires Improvement monitoring Visit 1</v>
          </cell>
          <cell r="P992" t="str">
            <v>Schools - S8</v>
          </cell>
          <cell r="Q992">
            <v>106366</v>
          </cell>
          <cell r="R992" t="str">
            <v>NULL</v>
          </cell>
          <cell r="S992" t="str">
            <v>NULL</v>
          </cell>
          <cell r="T992" t="str">
            <v>NULL</v>
          </cell>
          <cell r="U992" t="str">
            <v>NULL</v>
          </cell>
          <cell r="V992" t="str">
            <v>NULL</v>
          </cell>
          <cell r="W992" t="str">
            <v>NULL</v>
          </cell>
          <cell r="X992" t="str">
            <v>NULL</v>
          </cell>
          <cell r="Y992" t="str">
            <v>NULL</v>
          </cell>
          <cell r="Z992" t="str">
            <v>NULL</v>
          </cell>
          <cell r="AB992">
            <v>833</v>
          </cell>
          <cell r="AD992">
            <v>3</v>
          </cell>
          <cell r="AE992" t="str">
            <v>NULL</v>
          </cell>
          <cell r="AF992">
            <v>3</v>
          </cell>
          <cell r="AG992">
            <v>3</v>
          </cell>
          <cell r="AH992" t="str">
            <v>NULL</v>
          </cell>
          <cell r="AI992">
            <v>3</v>
          </cell>
          <cell r="AJ992" t="str">
            <v>NULL</v>
          </cell>
          <cell r="AK992">
            <v>9</v>
          </cell>
          <cell r="AL992">
            <v>3</v>
          </cell>
        </row>
        <row r="993">
          <cell r="A993">
            <v>136387</v>
          </cell>
          <cell r="B993">
            <v>8834299</v>
          </cell>
          <cell r="C993" t="str">
            <v>The Ockendon Academy</v>
          </cell>
          <cell r="D993" t="str">
            <v>East of England</v>
          </cell>
          <cell r="E993" t="str">
            <v>East of England</v>
          </cell>
          <cell r="F993" t="str">
            <v>Thurrock</v>
          </cell>
          <cell r="G993" t="str">
            <v>Thurrock</v>
          </cell>
          <cell r="H993" t="str">
            <v>RM15 5AY</v>
          </cell>
          <cell r="I993" t="str">
            <v>Academy Converter</v>
          </cell>
          <cell r="J993" t="str">
            <v>Secondary</v>
          </cell>
          <cell r="K993" t="str">
            <v>Not applicable</v>
          </cell>
          <cell r="L993">
            <v>10006936</v>
          </cell>
          <cell r="M993">
            <v>42270</v>
          </cell>
          <cell r="N993">
            <v>42270</v>
          </cell>
          <cell r="O993" t="str">
            <v>Section 8 Inspection due to Parental Complaint</v>
          </cell>
          <cell r="P993" t="str">
            <v>Schools - S8</v>
          </cell>
          <cell r="Q993">
            <v>115216</v>
          </cell>
          <cell r="R993" t="str">
            <v>NULL</v>
          </cell>
          <cell r="S993" t="str">
            <v>NULL</v>
          </cell>
          <cell r="T993" t="str">
            <v>NULL</v>
          </cell>
          <cell r="U993" t="str">
            <v>NULL</v>
          </cell>
          <cell r="V993" t="str">
            <v>NULL</v>
          </cell>
          <cell r="W993" t="str">
            <v>NULL</v>
          </cell>
          <cell r="X993" t="str">
            <v>Met</v>
          </cell>
          <cell r="Y993" t="str">
            <v>NULL</v>
          </cell>
          <cell r="Z993" t="str">
            <v>NULL</v>
          </cell>
          <cell r="AB993">
            <v>1058</v>
          </cell>
          <cell r="AD993">
            <v>2</v>
          </cell>
          <cell r="AE993" t="str">
            <v>NULL</v>
          </cell>
          <cell r="AF993">
            <v>2</v>
          </cell>
          <cell r="AG993">
            <v>2</v>
          </cell>
          <cell r="AH993" t="str">
            <v>NULL</v>
          </cell>
          <cell r="AI993">
            <v>1</v>
          </cell>
          <cell r="AJ993" t="str">
            <v>NULL</v>
          </cell>
          <cell r="AK993" t="str">
            <v>NULL</v>
          </cell>
          <cell r="AL993" t="str">
            <v>NULL</v>
          </cell>
        </row>
        <row r="994">
          <cell r="A994">
            <v>136421</v>
          </cell>
          <cell r="B994">
            <v>3424803</v>
          </cell>
          <cell r="C994" t="str">
            <v>Hope Academy</v>
          </cell>
          <cell r="D994" t="str">
            <v>North West</v>
          </cell>
          <cell r="E994" t="str">
            <v>North West</v>
          </cell>
          <cell r="F994" t="str">
            <v>St Helens</v>
          </cell>
          <cell r="G994" t="str">
            <v>St Helens North</v>
          </cell>
          <cell r="H994" t="str">
            <v>WA12 0AQ</v>
          </cell>
          <cell r="I994" t="str">
            <v>Academy Sponsor Led</v>
          </cell>
          <cell r="J994" t="str">
            <v>Secondary</v>
          </cell>
          <cell r="K994" t="str">
            <v>Has a sixth form</v>
          </cell>
          <cell r="L994">
            <v>10005425</v>
          </cell>
          <cell r="M994">
            <v>42332</v>
          </cell>
          <cell r="N994">
            <v>42333</v>
          </cell>
          <cell r="O994" t="str">
            <v>Schools into Special Measures Visit 5</v>
          </cell>
          <cell r="P994" t="str">
            <v>Schools - S5</v>
          </cell>
          <cell r="Q994" t="str">
            <v>NULL</v>
          </cell>
          <cell r="R994">
            <v>2</v>
          </cell>
          <cell r="S994" t="str">
            <v>NULL</v>
          </cell>
          <cell r="T994">
            <v>3</v>
          </cell>
          <cell r="U994">
            <v>2</v>
          </cell>
          <cell r="V994">
            <v>2</v>
          </cell>
          <cell r="W994">
            <v>2</v>
          </cell>
          <cell r="X994" t="str">
            <v>Yes</v>
          </cell>
          <cell r="Y994" t="str">
            <v>NULL</v>
          </cell>
          <cell r="Z994">
            <v>3</v>
          </cell>
          <cell r="AB994">
            <v>1147</v>
          </cell>
          <cell r="AD994">
            <v>4</v>
          </cell>
          <cell r="AE994" t="str">
            <v>NULL</v>
          </cell>
          <cell r="AF994">
            <v>4</v>
          </cell>
          <cell r="AG994">
            <v>4</v>
          </cell>
          <cell r="AH994" t="str">
            <v>NULL</v>
          </cell>
          <cell r="AI994">
            <v>4</v>
          </cell>
          <cell r="AJ994" t="str">
            <v>NULL</v>
          </cell>
          <cell r="AK994" t="str">
            <v>NULL</v>
          </cell>
          <cell r="AL994" t="str">
            <v>NULL</v>
          </cell>
        </row>
        <row r="995">
          <cell r="A995">
            <v>136453</v>
          </cell>
          <cell r="B995">
            <v>9354606</v>
          </cell>
          <cell r="C995" t="str">
            <v>Ipswich Academy</v>
          </cell>
          <cell r="D995" t="str">
            <v>East of England</v>
          </cell>
          <cell r="E995" t="str">
            <v>East of England</v>
          </cell>
          <cell r="F995" t="str">
            <v>Suffolk</v>
          </cell>
          <cell r="G995" t="str">
            <v>Ipswich</v>
          </cell>
          <cell r="H995" t="str">
            <v>IP3 0SP</v>
          </cell>
          <cell r="I995" t="str">
            <v>Academy Sponsor Led</v>
          </cell>
          <cell r="J995" t="str">
            <v>Secondary</v>
          </cell>
          <cell r="K995" t="str">
            <v>Has a sixth form</v>
          </cell>
          <cell r="L995">
            <v>10004004</v>
          </cell>
          <cell r="M995">
            <v>42276</v>
          </cell>
          <cell r="N995">
            <v>42277</v>
          </cell>
          <cell r="O995" t="str">
            <v>Schools into Special Measures Visit 2</v>
          </cell>
          <cell r="P995" t="str">
            <v>Schools - S8</v>
          </cell>
          <cell r="Q995" t="str">
            <v>NULL</v>
          </cell>
          <cell r="R995" t="str">
            <v>NULL</v>
          </cell>
          <cell r="S995" t="str">
            <v>NULL</v>
          </cell>
          <cell r="T995" t="str">
            <v>NULL</v>
          </cell>
          <cell r="U995" t="str">
            <v>NULL</v>
          </cell>
          <cell r="V995" t="str">
            <v>NULL</v>
          </cell>
          <cell r="W995" t="str">
            <v>NULL</v>
          </cell>
          <cell r="X995" t="str">
            <v>NULL</v>
          </cell>
          <cell r="Y995" t="str">
            <v>NULL</v>
          </cell>
          <cell r="Z995" t="str">
            <v>NULL</v>
          </cell>
          <cell r="AB995">
            <v>832</v>
          </cell>
          <cell r="AD995">
            <v>4</v>
          </cell>
          <cell r="AE995" t="str">
            <v>NULL</v>
          </cell>
          <cell r="AF995">
            <v>4</v>
          </cell>
          <cell r="AG995">
            <v>4</v>
          </cell>
          <cell r="AH995" t="str">
            <v>NULL</v>
          </cell>
          <cell r="AI995">
            <v>4</v>
          </cell>
          <cell r="AJ995" t="str">
            <v>NULL</v>
          </cell>
          <cell r="AK995">
            <v>9</v>
          </cell>
          <cell r="AL995">
            <v>4</v>
          </cell>
        </row>
        <row r="996">
          <cell r="A996">
            <v>136475</v>
          </cell>
          <cell r="B996">
            <v>8224042</v>
          </cell>
          <cell r="C996" t="str">
            <v>Margaret Beaufort Middle School</v>
          </cell>
          <cell r="D996" t="str">
            <v>East of England</v>
          </cell>
          <cell r="E996" t="str">
            <v>East of England</v>
          </cell>
          <cell r="F996" t="str">
            <v>Bedford</v>
          </cell>
          <cell r="G996" t="str">
            <v>North East Bedfordshire</v>
          </cell>
          <cell r="H996" t="str">
            <v>MK44 1DR</v>
          </cell>
          <cell r="I996" t="str">
            <v>Academy Converter</v>
          </cell>
          <cell r="J996" t="str">
            <v>Middle deemed Secondary</v>
          </cell>
          <cell r="K996" t="str">
            <v>Does not have a sixth form</v>
          </cell>
          <cell r="L996">
            <v>10005601</v>
          </cell>
          <cell r="M996">
            <v>42353</v>
          </cell>
          <cell r="N996">
            <v>42354</v>
          </cell>
          <cell r="O996" t="str">
            <v>Maintained Academy and School Short inspection</v>
          </cell>
          <cell r="P996" t="str">
            <v>Schools - S5</v>
          </cell>
          <cell r="Q996">
            <v>109657</v>
          </cell>
          <cell r="R996">
            <v>2</v>
          </cell>
          <cell r="S996" t="str">
            <v>NULL</v>
          </cell>
          <cell r="T996">
            <v>2</v>
          </cell>
          <cell r="U996">
            <v>2</v>
          </cell>
          <cell r="V996">
            <v>2</v>
          </cell>
          <cell r="W996">
            <v>2</v>
          </cell>
          <cell r="X996" t="str">
            <v>Yes</v>
          </cell>
          <cell r="Y996" t="str">
            <v>NULL</v>
          </cell>
          <cell r="Z996" t="str">
            <v>NULL</v>
          </cell>
          <cell r="AB996">
            <v>365</v>
          </cell>
          <cell r="AD996">
            <v>2</v>
          </cell>
          <cell r="AE996" t="str">
            <v>NULL</v>
          </cell>
          <cell r="AF996">
            <v>2</v>
          </cell>
          <cell r="AG996">
            <v>2</v>
          </cell>
          <cell r="AH996" t="str">
            <v>NULL</v>
          </cell>
          <cell r="AI996">
            <v>1</v>
          </cell>
          <cell r="AJ996" t="str">
            <v>NULL</v>
          </cell>
          <cell r="AK996">
            <v>9</v>
          </cell>
          <cell r="AL996" t="str">
            <v>NULL</v>
          </cell>
        </row>
        <row r="997">
          <cell r="A997">
            <v>136550</v>
          </cell>
          <cell r="B997">
            <v>8224604</v>
          </cell>
          <cell r="C997" t="str">
            <v>Alban VA Church of England Academy</v>
          </cell>
          <cell r="D997" t="str">
            <v>East of England</v>
          </cell>
          <cell r="E997" t="str">
            <v>East of England</v>
          </cell>
          <cell r="F997" t="str">
            <v>Bedford</v>
          </cell>
          <cell r="G997" t="str">
            <v>North East Bedfordshire</v>
          </cell>
          <cell r="H997" t="str">
            <v>MK44 3HZ</v>
          </cell>
          <cell r="I997" t="str">
            <v>Academy Converter</v>
          </cell>
          <cell r="J997" t="str">
            <v>Middle deemed Secondary</v>
          </cell>
          <cell r="K997" t="str">
            <v>Does not have a sixth form</v>
          </cell>
          <cell r="L997">
            <v>10000532</v>
          </cell>
          <cell r="M997">
            <v>42348</v>
          </cell>
          <cell r="N997">
            <v>42349</v>
          </cell>
          <cell r="O997" t="str">
            <v>Maintained Academy and School Short inspection</v>
          </cell>
          <cell r="P997" t="str">
            <v>Schools - S5</v>
          </cell>
          <cell r="Q997">
            <v>109697</v>
          </cell>
          <cell r="R997">
            <v>2</v>
          </cell>
          <cell r="S997" t="str">
            <v>NULL</v>
          </cell>
          <cell r="T997">
            <v>2</v>
          </cell>
          <cell r="U997">
            <v>2</v>
          </cell>
          <cell r="V997">
            <v>2</v>
          </cell>
          <cell r="W997">
            <v>2</v>
          </cell>
          <cell r="X997" t="str">
            <v>Yes</v>
          </cell>
          <cell r="Y997" t="str">
            <v>NULL</v>
          </cell>
          <cell r="Z997" t="str">
            <v>NULL</v>
          </cell>
          <cell r="AB997">
            <v>504</v>
          </cell>
          <cell r="AD997">
            <v>2</v>
          </cell>
          <cell r="AE997" t="str">
            <v>NULL</v>
          </cell>
          <cell r="AF997">
            <v>2</v>
          </cell>
          <cell r="AG997">
            <v>2</v>
          </cell>
          <cell r="AH997" t="str">
            <v>NULL</v>
          </cell>
          <cell r="AI997">
            <v>2</v>
          </cell>
          <cell r="AJ997" t="str">
            <v>NULL</v>
          </cell>
          <cell r="AK997">
            <v>9</v>
          </cell>
          <cell r="AL997" t="str">
            <v>NULL</v>
          </cell>
        </row>
        <row r="998">
          <cell r="A998">
            <v>136557</v>
          </cell>
          <cell r="B998">
            <v>8794179</v>
          </cell>
          <cell r="C998" t="str">
            <v>Hele's Trust</v>
          </cell>
          <cell r="D998" t="str">
            <v>South West</v>
          </cell>
          <cell r="E998" t="str">
            <v>South West</v>
          </cell>
          <cell r="F998" t="str">
            <v>Plymouth</v>
          </cell>
          <cell r="G998" t="str">
            <v>South West Devon</v>
          </cell>
          <cell r="H998" t="str">
            <v>PL7 4LT</v>
          </cell>
          <cell r="I998" t="str">
            <v>Academy Converter</v>
          </cell>
          <cell r="J998" t="str">
            <v>Secondary</v>
          </cell>
          <cell r="K998" t="str">
            <v>Has a sixth form</v>
          </cell>
          <cell r="L998">
            <v>10005876</v>
          </cell>
          <cell r="M998">
            <v>42286</v>
          </cell>
          <cell r="N998">
            <v>42286</v>
          </cell>
          <cell r="O998" t="str">
            <v>Requires Improvement monitoring Visit 1</v>
          </cell>
          <cell r="P998" t="str">
            <v>Schools - S8</v>
          </cell>
          <cell r="Q998">
            <v>113536</v>
          </cell>
          <cell r="R998" t="str">
            <v>NULL</v>
          </cell>
          <cell r="S998" t="str">
            <v>NULL</v>
          </cell>
          <cell r="T998" t="str">
            <v>NULL</v>
          </cell>
          <cell r="U998" t="str">
            <v>NULL</v>
          </cell>
          <cell r="V998" t="str">
            <v>NULL</v>
          </cell>
          <cell r="W998" t="str">
            <v>NULL</v>
          </cell>
          <cell r="X998" t="str">
            <v>NULL</v>
          </cell>
          <cell r="Y998" t="str">
            <v>NULL</v>
          </cell>
          <cell r="Z998" t="str">
            <v>NULL</v>
          </cell>
          <cell r="AB998">
            <v>1255</v>
          </cell>
          <cell r="AD998">
            <v>3</v>
          </cell>
          <cell r="AE998" t="str">
            <v>NULL</v>
          </cell>
          <cell r="AF998">
            <v>3</v>
          </cell>
          <cell r="AG998">
            <v>3</v>
          </cell>
          <cell r="AH998" t="str">
            <v>NULL</v>
          </cell>
          <cell r="AI998">
            <v>3</v>
          </cell>
          <cell r="AJ998" t="str">
            <v>NULL</v>
          </cell>
          <cell r="AK998">
            <v>9</v>
          </cell>
          <cell r="AL998">
            <v>2</v>
          </cell>
        </row>
        <row r="999">
          <cell r="A999">
            <v>136596</v>
          </cell>
          <cell r="B999">
            <v>9084151</v>
          </cell>
          <cell r="C999" t="str">
            <v>Callington Community College</v>
          </cell>
          <cell r="D999" t="str">
            <v>South West</v>
          </cell>
          <cell r="E999" t="str">
            <v>South West</v>
          </cell>
          <cell r="F999" t="str">
            <v>Cornwall</v>
          </cell>
          <cell r="G999" t="str">
            <v>South East Cornwall</v>
          </cell>
          <cell r="H999" t="str">
            <v>PL17 7DR</v>
          </cell>
          <cell r="I999" t="str">
            <v>Academy Converter</v>
          </cell>
          <cell r="J999" t="str">
            <v>Secondary</v>
          </cell>
          <cell r="K999" t="str">
            <v>Has a sixth form</v>
          </cell>
          <cell r="L999">
            <v>10005367</v>
          </cell>
          <cell r="M999">
            <v>42353</v>
          </cell>
          <cell r="N999">
            <v>42354</v>
          </cell>
          <cell r="O999" t="str">
            <v>Schools into Special Measures Visit 2</v>
          </cell>
          <cell r="P999" t="str">
            <v>Schools - S8</v>
          </cell>
          <cell r="Q999">
            <v>112046</v>
          </cell>
          <cell r="R999" t="str">
            <v>NULL</v>
          </cell>
          <cell r="S999" t="str">
            <v>NULL</v>
          </cell>
          <cell r="T999" t="str">
            <v>NULL</v>
          </cell>
          <cell r="U999" t="str">
            <v>NULL</v>
          </cell>
          <cell r="V999" t="str">
            <v>NULL</v>
          </cell>
          <cell r="W999" t="str">
            <v>NULL</v>
          </cell>
          <cell r="X999" t="str">
            <v>NULL</v>
          </cell>
          <cell r="Y999" t="str">
            <v>NULL</v>
          </cell>
          <cell r="Z999" t="str">
            <v>NULL</v>
          </cell>
          <cell r="AB999">
            <v>1399</v>
          </cell>
          <cell r="AD999">
            <v>4</v>
          </cell>
          <cell r="AE999" t="str">
            <v>NULL</v>
          </cell>
          <cell r="AF999">
            <v>3</v>
          </cell>
          <cell r="AG999">
            <v>3</v>
          </cell>
          <cell r="AH999" t="str">
            <v>NULL</v>
          </cell>
          <cell r="AI999">
            <v>4</v>
          </cell>
          <cell r="AJ999" t="str">
            <v>NULL</v>
          </cell>
          <cell r="AK999">
            <v>9</v>
          </cell>
          <cell r="AL999">
            <v>3</v>
          </cell>
        </row>
        <row r="1000">
          <cell r="A1000">
            <v>136610</v>
          </cell>
          <cell r="B1000">
            <v>8735415</v>
          </cell>
          <cell r="C1000" t="str">
            <v>Soham Village College</v>
          </cell>
          <cell r="D1000" t="str">
            <v>East of England</v>
          </cell>
          <cell r="E1000" t="str">
            <v>East of England</v>
          </cell>
          <cell r="F1000" t="str">
            <v>Cambridgeshire</v>
          </cell>
          <cell r="G1000" t="str">
            <v>South East Cambridgeshire</v>
          </cell>
          <cell r="H1000" t="str">
            <v>CB7 5AA</v>
          </cell>
          <cell r="I1000" t="str">
            <v>Academy Converter</v>
          </cell>
          <cell r="J1000" t="str">
            <v>Secondary</v>
          </cell>
          <cell r="K1000" t="str">
            <v>Does not have a sixth form</v>
          </cell>
          <cell r="L1000">
            <v>10008868</v>
          </cell>
          <cell r="M1000">
            <v>42338</v>
          </cell>
          <cell r="N1000">
            <v>42338</v>
          </cell>
          <cell r="O1000" t="str">
            <v>S8 No Formal Designation Visit</v>
          </cell>
          <cell r="P1000" t="str">
            <v>Schools - S8</v>
          </cell>
          <cell r="Q1000">
            <v>110909</v>
          </cell>
          <cell r="R1000" t="str">
            <v>NULL</v>
          </cell>
          <cell r="S1000" t="str">
            <v>NULL</v>
          </cell>
          <cell r="T1000" t="str">
            <v>NULL</v>
          </cell>
          <cell r="U1000" t="str">
            <v>NULL</v>
          </cell>
          <cell r="V1000" t="str">
            <v>NULL</v>
          </cell>
          <cell r="W1000" t="str">
            <v>NULL</v>
          </cell>
          <cell r="X1000" t="str">
            <v>Not applicable</v>
          </cell>
          <cell r="Y1000" t="str">
            <v>NULL</v>
          </cell>
          <cell r="Z1000" t="str">
            <v>NULL</v>
          </cell>
          <cell r="AB1000">
            <v>1303</v>
          </cell>
          <cell r="AD1000">
            <v>3</v>
          </cell>
          <cell r="AE1000" t="str">
            <v>NULL</v>
          </cell>
          <cell r="AF1000">
            <v>3</v>
          </cell>
          <cell r="AG1000">
            <v>3</v>
          </cell>
          <cell r="AH1000" t="str">
            <v>NULL</v>
          </cell>
          <cell r="AI1000">
            <v>2</v>
          </cell>
          <cell r="AJ1000" t="str">
            <v>NULL</v>
          </cell>
          <cell r="AK1000">
            <v>9</v>
          </cell>
          <cell r="AL1000">
            <v>9</v>
          </cell>
        </row>
        <row r="1001">
          <cell r="A1001">
            <v>136624</v>
          </cell>
          <cell r="B1001">
            <v>9254019</v>
          </cell>
          <cell r="C1001" t="str">
            <v>Walton Girls' High School &amp; Sixth Form</v>
          </cell>
          <cell r="D1001" t="str">
            <v>East Midlands</v>
          </cell>
          <cell r="E1001" t="str">
            <v>East Midlands</v>
          </cell>
          <cell r="F1001" t="str">
            <v>Lincolnshire</v>
          </cell>
          <cell r="G1001" t="str">
            <v>Grantham and Stamford</v>
          </cell>
          <cell r="H1001" t="str">
            <v>NG31 7JR</v>
          </cell>
          <cell r="I1001" t="str">
            <v>Academy Converter</v>
          </cell>
          <cell r="J1001" t="str">
            <v>Secondary</v>
          </cell>
          <cell r="K1001" t="str">
            <v>Has a sixth form</v>
          </cell>
          <cell r="L1001">
            <v>10005646</v>
          </cell>
          <cell r="M1001">
            <v>42298</v>
          </cell>
          <cell r="N1001">
            <v>42298</v>
          </cell>
          <cell r="O1001" t="str">
            <v>Maintained Academy and School Short inspection</v>
          </cell>
          <cell r="P1001" t="str">
            <v>Schools - Short inspection</v>
          </cell>
          <cell r="Q1001">
            <v>120639</v>
          </cell>
          <cell r="R1001" t="str">
            <v>NULL</v>
          </cell>
          <cell r="S1001" t="str">
            <v>NULL</v>
          </cell>
          <cell r="T1001" t="str">
            <v>NULL</v>
          </cell>
          <cell r="U1001" t="str">
            <v>NULL</v>
          </cell>
          <cell r="V1001" t="str">
            <v>NULL</v>
          </cell>
          <cell r="W1001" t="str">
            <v>NULL</v>
          </cell>
          <cell r="X1001" t="str">
            <v>Yes</v>
          </cell>
          <cell r="Y1001" t="str">
            <v>NULL</v>
          </cell>
          <cell r="Z1001" t="str">
            <v>NULL</v>
          </cell>
          <cell r="AB1001">
            <v>763</v>
          </cell>
          <cell r="AD1001">
            <v>2</v>
          </cell>
          <cell r="AE1001" t="str">
            <v>NULL</v>
          </cell>
          <cell r="AF1001">
            <v>2</v>
          </cell>
          <cell r="AG1001">
            <v>2</v>
          </cell>
          <cell r="AH1001" t="str">
            <v>NULL</v>
          </cell>
          <cell r="AI1001">
            <v>2</v>
          </cell>
          <cell r="AJ1001" t="str">
            <v>NULL</v>
          </cell>
          <cell r="AK1001">
            <v>9</v>
          </cell>
          <cell r="AL1001" t="str">
            <v>NULL</v>
          </cell>
        </row>
        <row r="1002">
          <cell r="A1002">
            <v>136650</v>
          </cell>
          <cell r="B1002">
            <v>8734031</v>
          </cell>
          <cell r="C1002" t="str">
            <v>Coleridge Community College</v>
          </cell>
          <cell r="D1002" t="str">
            <v>East of England</v>
          </cell>
          <cell r="E1002" t="str">
            <v>East of England</v>
          </cell>
          <cell r="F1002" t="str">
            <v>Cambridgeshire</v>
          </cell>
          <cell r="G1002" t="str">
            <v>Cambridge</v>
          </cell>
          <cell r="H1002" t="str">
            <v>CB1 3RJ</v>
          </cell>
          <cell r="I1002" t="str">
            <v>Academy Converter</v>
          </cell>
          <cell r="J1002" t="str">
            <v>Secondary</v>
          </cell>
          <cell r="K1002" t="str">
            <v>Does not have a sixth form</v>
          </cell>
          <cell r="L1002">
            <v>10008869</v>
          </cell>
          <cell r="M1002">
            <v>42341</v>
          </cell>
          <cell r="N1002">
            <v>42341</v>
          </cell>
          <cell r="O1002" t="str">
            <v>Requires Improvement monitoring Visit 2</v>
          </cell>
          <cell r="P1002" t="str">
            <v>Schools - S8</v>
          </cell>
          <cell r="Q1002">
            <v>110866</v>
          </cell>
          <cell r="R1002" t="str">
            <v>NULL</v>
          </cell>
          <cell r="S1002" t="str">
            <v>NULL</v>
          </cell>
          <cell r="T1002" t="str">
            <v>NULL</v>
          </cell>
          <cell r="U1002" t="str">
            <v>NULL</v>
          </cell>
          <cell r="V1002" t="str">
            <v>NULL</v>
          </cell>
          <cell r="W1002" t="str">
            <v>NULL</v>
          </cell>
          <cell r="X1002" t="str">
            <v>NULL</v>
          </cell>
          <cell r="Y1002" t="str">
            <v>NULL</v>
          </cell>
          <cell r="Z1002" t="str">
            <v>NULL</v>
          </cell>
          <cell r="AB1002">
            <v>530</v>
          </cell>
          <cell r="AD1002">
            <v>3</v>
          </cell>
          <cell r="AE1002" t="str">
            <v>NULL</v>
          </cell>
          <cell r="AF1002">
            <v>3</v>
          </cell>
          <cell r="AG1002">
            <v>3</v>
          </cell>
          <cell r="AH1002" t="str">
            <v>NULL</v>
          </cell>
          <cell r="AI1002">
            <v>3</v>
          </cell>
          <cell r="AJ1002" t="str">
            <v>NULL</v>
          </cell>
          <cell r="AK1002">
            <v>9</v>
          </cell>
          <cell r="AL1002">
            <v>9</v>
          </cell>
        </row>
        <row r="1003">
          <cell r="A1003">
            <v>136653</v>
          </cell>
          <cell r="B1003">
            <v>8732087</v>
          </cell>
          <cell r="C1003" t="str">
            <v>Alderman Jacobs School</v>
          </cell>
          <cell r="D1003" t="str">
            <v>East of England</v>
          </cell>
          <cell r="E1003" t="str">
            <v>East of England</v>
          </cell>
          <cell r="F1003" t="str">
            <v>Cambridgeshire</v>
          </cell>
          <cell r="G1003" t="str">
            <v>North East Cambridgeshire</v>
          </cell>
          <cell r="H1003" t="str">
            <v>PE7 1XJ</v>
          </cell>
          <cell r="I1003" t="str">
            <v>Academy Converter</v>
          </cell>
          <cell r="J1003" t="str">
            <v>Primary</v>
          </cell>
          <cell r="K1003" t="str">
            <v>Not applicable</v>
          </cell>
          <cell r="L1003">
            <v>10007737</v>
          </cell>
          <cell r="M1003">
            <v>42349</v>
          </cell>
          <cell r="N1003">
            <v>42349</v>
          </cell>
          <cell r="O1003" t="str">
            <v>Requires Improvement monitoring Visit 1</v>
          </cell>
          <cell r="P1003" t="str">
            <v>Schools - S8</v>
          </cell>
          <cell r="Q1003">
            <v>110646</v>
          </cell>
          <cell r="R1003" t="str">
            <v>NULL</v>
          </cell>
          <cell r="S1003" t="str">
            <v>NULL</v>
          </cell>
          <cell r="T1003" t="str">
            <v>NULL</v>
          </cell>
          <cell r="U1003" t="str">
            <v>NULL</v>
          </cell>
          <cell r="V1003" t="str">
            <v>NULL</v>
          </cell>
          <cell r="W1003" t="str">
            <v>NULL</v>
          </cell>
          <cell r="X1003" t="str">
            <v>NULL</v>
          </cell>
          <cell r="Y1003" t="str">
            <v>NULL</v>
          </cell>
          <cell r="Z1003" t="str">
            <v>NULL</v>
          </cell>
          <cell r="AB1003">
            <v>566</v>
          </cell>
          <cell r="AD1003">
            <v>3</v>
          </cell>
          <cell r="AE1003" t="str">
            <v>NULL</v>
          </cell>
          <cell r="AF1003">
            <v>3</v>
          </cell>
          <cell r="AG1003">
            <v>3</v>
          </cell>
          <cell r="AH1003" t="str">
            <v>NULL</v>
          </cell>
          <cell r="AI1003">
            <v>3</v>
          </cell>
          <cell r="AJ1003" t="str">
            <v>NULL</v>
          </cell>
          <cell r="AK1003">
            <v>3</v>
          </cell>
          <cell r="AL1003">
            <v>9</v>
          </cell>
        </row>
        <row r="1004">
          <cell r="A1004">
            <v>136663</v>
          </cell>
          <cell r="B1004">
            <v>3115401</v>
          </cell>
          <cell r="C1004" t="str">
            <v>Abbs Cross Academy and Arts College</v>
          </cell>
          <cell r="D1004" t="str">
            <v>London</v>
          </cell>
          <cell r="E1004" t="str">
            <v>London</v>
          </cell>
          <cell r="F1004" t="str">
            <v>Havering</v>
          </cell>
          <cell r="G1004" t="str">
            <v>Hornchurch and Upminster</v>
          </cell>
          <cell r="H1004" t="str">
            <v>RM12 4YB</v>
          </cell>
          <cell r="I1004" t="str">
            <v>Academy Converter</v>
          </cell>
          <cell r="J1004" t="str">
            <v>Secondary</v>
          </cell>
          <cell r="K1004" t="str">
            <v>Does not have a sixth form</v>
          </cell>
          <cell r="L1004">
            <v>10008592</v>
          </cell>
          <cell r="M1004">
            <v>42353</v>
          </cell>
          <cell r="N1004">
            <v>42354</v>
          </cell>
          <cell r="O1004" t="str">
            <v>Schools into Special Measures Visit 1</v>
          </cell>
          <cell r="P1004" t="str">
            <v>Schools - S8</v>
          </cell>
          <cell r="Q1004">
            <v>102352</v>
          </cell>
          <cell r="R1004" t="str">
            <v>NULL</v>
          </cell>
          <cell r="S1004" t="str">
            <v>NULL</v>
          </cell>
          <cell r="T1004" t="str">
            <v>NULL</v>
          </cell>
          <cell r="U1004" t="str">
            <v>NULL</v>
          </cell>
          <cell r="V1004" t="str">
            <v>NULL</v>
          </cell>
          <cell r="W1004" t="str">
            <v>NULL</v>
          </cell>
          <cell r="X1004" t="str">
            <v>NULL</v>
          </cell>
          <cell r="Y1004" t="str">
            <v>NULL</v>
          </cell>
          <cell r="Z1004" t="str">
            <v>NULL</v>
          </cell>
          <cell r="AB1004">
            <v>841</v>
          </cell>
          <cell r="AD1004">
            <v>4</v>
          </cell>
          <cell r="AE1004" t="str">
            <v>NULL</v>
          </cell>
          <cell r="AF1004">
            <v>3</v>
          </cell>
          <cell r="AG1004">
            <v>3</v>
          </cell>
          <cell r="AH1004" t="str">
            <v>NULL</v>
          </cell>
          <cell r="AI1004">
            <v>4</v>
          </cell>
          <cell r="AJ1004" t="str">
            <v>NULL</v>
          </cell>
          <cell r="AK1004">
            <v>9</v>
          </cell>
          <cell r="AL1004">
            <v>9</v>
          </cell>
        </row>
        <row r="1005">
          <cell r="A1005">
            <v>136676</v>
          </cell>
          <cell r="B1005">
            <v>8951100</v>
          </cell>
          <cell r="C1005" t="str">
            <v>Oakfield Lodge School</v>
          </cell>
          <cell r="D1005" t="str">
            <v>North West</v>
          </cell>
          <cell r="E1005" t="str">
            <v>North West</v>
          </cell>
          <cell r="F1005" t="str">
            <v>Cheshire East</v>
          </cell>
          <cell r="G1005" t="str">
            <v>Crewe and Nantwich</v>
          </cell>
          <cell r="H1005" t="str">
            <v>CW1 4PP</v>
          </cell>
          <cell r="I1005" t="str">
            <v>Pupil Referral Unit</v>
          </cell>
          <cell r="J1005" t="str">
            <v>Not Applicable</v>
          </cell>
          <cell r="K1005" t="str">
            <v>Not applicable</v>
          </cell>
          <cell r="L1005">
            <v>10005418</v>
          </cell>
          <cell r="M1005">
            <v>42346</v>
          </cell>
          <cell r="N1005">
            <v>42347</v>
          </cell>
          <cell r="O1005" t="str">
            <v>Schools into Special Measures Visit 5</v>
          </cell>
          <cell r="P1005" t="str">
            <v>Schools - S8</v>
          </cell>
          <cell r="Q1005" t="str">
            <v>NULL</v>
          </cell>
          <cell r="R1005" t="str">
            <v>NULL</v>
          </cell>
          <cell r="S1005" t="str">
            <v>NULL</v>
          </cell>
          <cell r="T1005" t="str">
            <v>NULL</v>
          </cell>
          <cell r="U1005" t="str">
            <v>NULL</v>
          </cell>
          <cell r="V1005" t="str">
            <v>NULL</v>
          </cell>
          <cell r="W1005" t="str">
            <v>NULL</v>
          </cell>
          <cell r="X1005" t="str">
            <v>NULL</v>
          </cell>
          <cell r="Y1005" t="str">
            <v>NULL</v>
          </cell>
          <cell r="Z1005" t="str">
            <v>NULL</v>
          </cell>
          <cell r="AB1005">
            <v>25</v>
          </cell>
          <cell r="AD1005">
            <v>4</v>
          </cell>
          <cell r="AE1005" t="str">
            <v>NULL</v>
          </cell>
          <cell r="AF1005">
            <v>4</v>
          </cell>
          <cell r="AG1005">
            <v>4</v>
          </cell>
          <cell r="AH1005" t="str">
            <v>NULL</v>
          </cell>
          <cell r="AI1005">
            <v>4</v>
          </cell>
          <cell r="AJ1005" t="str">
            <v>NULL</v>
          </cell>
          <cell r="AK1005" t="str">
            <v>NULL</v>
          </cell>
          <cell r="AL1005" t="str">
            <v>NULL</v>
          </cell>
        </row>
        <row r="1006">
          <cell r="A1006">
            <v>136681</v>
          </cell>
          <cell r="B1006">
            <v>8614714</v>
          </cell>
          <cell r="C1006" t="str">
            <v>Discovery Academy</v>
          </cell>
          <cell r="D1006" t="str">
            <v>West Midlands</v>
          </cell>
          <cell r="E1006" t="str">
            <v>West Midlands</v>
          </cell>
          <cell r="F1006" t="str">
            <v>Stoke-on-Trent</v>
          </cell>
          <cell r="G1006" t="str">
            <v>Stoke-on-Trent Central</v>
          </cell>
          <cell r="H1006" t="str">
            <v>ST2 0GA</v>
          </cell>
          <cell r="I1006" t="str">
            <v>Academy Sponsor Led</v>
          </cell>
          <cell r="J1006" t="str">
            <v>Secondary</v>
          </cell>
          <cell r="K1006" t="str">
            <v>Not applicable</v>
          </cell>
          <cell r="L1006">
            <v>10007003</v>
          </cell>
          <cell r="M1006">
            <v>42320</v>
          </cell>
          <cell r="N1006">
            <v>42320</v>
          </cell>
          <cell r="O1006" t="str">
            <v>Schools with Serious Weaknesses Visit 2</v>
          </cell>
          <cell r="P1006" t="str">
            <v>Schools - S8</v>
          </cell>
          <cell r="Q1006" t="str">
            <v>NULL</v>
          </cell>
          <cell r="R1006" t="str">
            <v>NULL</v>
          </cell>
          <cell r="S1006" t="str">
            <v>NULL</v>
          </cell>
          <cell r="T1006" t="str">
            <v>NULL</v>
          </cell>
          <cell r="U1006" t="str">
            <v>NULL</v>
          </cell>
          <cell r="V1006" t="str">
            <v>NULL</v>
          </cell>
          <cell r="W1006" t="str">
            <v>NULL</v>
          </cell>
          <cell r="X1006" t="str">
            <v>NULL</v>
          </cell>
          <cell r="Y1006" t="str">
            <v>NULL</v>
          </cell>
          <cell r="Z1006" t="str">
            <v>NULL</v>
          </cell>
          <cell r="AB1006">
            <v>1094</v>
          </cell>
          <cell r="AD1006">
            <v>4</v>
          </cell>
          <cell r="AE1006" t="str">
            <v>NULL</v>
          </cell>
          <cell r="AF1006">
            <v>4</v>
          </cell>
          <cell r="AG1006">
            <v>4</v>
          </cell>
          <cell r="AH1006" t="str">
            <v>NULL</v>
          </cell>
          <cell r="AI1006">
            <v>3</v>
          </cell>
          <cell r="AJ1006" t="str">
            <v>NULL</v>
          </cell>
          <cell r="AK1006">
            <v>9</v>
          </cell>
          <cell r="AL1006">
            <v>9</v>
          </cell>
        </row>
        <row r="1007">
          <cell r="A1007">
            <v>136716</v>
          </cell>
          <cell r="B1007">
            <v>8304052</v>
          </cell>
          <cell r="C1007" t="str">
            <v>The Long Eaton School</v>
          </cell>
          <cell r="D1007" t="str">
            <v>East Midlands</v>
          </cell>
          <cell r="E1007" t="str">
            <v>East Midlands</v>
          </cell>
          <cell r="F1007" t="str">
            <v>Derbyshire</v>
          </cell>
          <cell r="G1007" t="str">
            <v>Erewash</v>
          </cell>
          <cell r="H1007" t="str">
            <v>NG10 3NP</v>
          </cell>
          <cell r="I1007" t="str">
            <v>Academy Converter</v>
          </cell>
          <cell r="J1007" t="str">
            <v>Secondary</v>
          </cell>
          <cell r="K1007" t="str">
            <v>Has a sixth form</v>
          </cell>
          <cell r="L1007">
            <v>10000446</v>
          </cell>
          <cell r="M1007">
            <v>42346</v>
          </cell>
          <cell r="N1007">
            <v>42346</v>
          </cell>
          <cell r="O1007" t="str">
            <v>Maintained Academy and School Short inspection</v>
          </cell>
          <cell r="P1007" t="str">
            <v>Schools - Short inspection</v>
          </cell>
          <cell r="Q1007">
            <v>112934</v>
          </cell>
          <cell r="R1007" t="str">
            <v>NULL</v>
          </cell>
          <cell r="S1007" t="str">
            <v>NULL</v>
          </cell>
          <cell r="T1007" t="str">
            <v>NULL</v>
          </cell>
          <cell r="U1007" t="str">
            <v>NULL</v>
          </cell>
          <cell r="V1007" t="str">
            <v>NULL</v>
          </cell>
          <cell r="W1007" t="str">
            <v>NULL</v>
          </cell>
          <cell r="X1007" t="str">
            <v>Yes</v>
          </cell>
          <cell r="Y1007" t="str">
            <v>NULL</v>
          </cell>
          <cell r="Z1007" t="str">
            <v>NULL</v>
          </cell>
          <cell r="AB1007">
            <v>1272</v>
          </cell>
          <cell r="AD1007">
            <v>2</v>
          </cell>
          <cell r="AE1007" t="str">
            <v>NULL</v>
          </cell>
          <cell r="AF1007">
            <v>2</v>
          </cell>
          <cell r="AG1007">
            <v>2</v>
          </cell>
          <cell r="AH1007" t="str">
            <v>NULL</v>
          </cell>
          <cell r="AI1007">
            <v>2</v>
          </cell>
          <cell r="AJ1007" t="str">
            <v>NULL</v>
          </cell>
          <cell r="AK1007">
            <v>9</v>
          </cell>
          <cell r="AL1007" t="str">
            <v>NULL</v>
          </cell>
        </row>
        <row r="1008">
          <cell r="A1008">
            <v>136721</v>
          </cell>
          <cell r="B1008">
            <v>8742288</v>
          </cell>
          <cell r="C1008" t="str">
            <v>Bishop Creighton Academy</v>
          </cell>
          <cell r="D1008" t="str">
            <v>East of England</v>
          </cell>
          <cell r="E1008" t="str">
            <v>East of England</v>
          </cell>
          <cell r="F1008" t="str">
            <v>Peterborough</v>
          </cell>
          <cell r="G1008" t="str">
            <v>Peterborough</v>
          </cell>
          <cell r="H1008" t="str">
            <v>PE1 5DB</v>
          </cell>
          <cell r="I1008" t="str">
            <v>Academy Converter</v>
          </cell>
          <cell r="J1008" t="str">
            <v>Primary</v>
          </cell>
          <cell r="K1008" t="str">
            <v>Not applicable</v>
          </cell>
          <cell r="L1008">
            <v>10005249</v>
          </cell>
          <cell r="M1008">
            <v>42311</v>
          </cell>
          <cell r="N1008">
            <v>42312</v>
          </cell>
          <cell r="O1008" t="str">
            <v>Schools into Special Measures Visit 5</v>
          </cell>
          <cell r="P1008" t="str">
            <v>Schools - S8</v>
          </cell>
          <cell r="Q1008">
            <v>110732</v>
          </cell>
          <cell r="R1008" t="str">
            <v>NULL</v>
          </cell>
          <cell r="S1008" t="str">
            <v>NULL</v>
          </cell>
          <cell r="T1008" t="str">
            <v>NULL</v>
          </cell>
          <cell r="U1008" t="str">
            <v>NULL</v>
          </cell>
          <cell r="V1008" t="str">
            <v>NULL</v>
          </cell>
          <cell r="W1008" t="str">
            <v>NULL</v>
          </cell>
          <cell r="X1008" t="str">
            <v>NULL</v>
          </cell>
          <cell r="Y1008" t="str">
            <v>NULL</v>
          </cell>
          <cell r="Z1008" t="str">
            <v>NULL</v>
          </cell>
          <cell r="AB1008">
            <v>224</v>
          </cell>
          <cell r="AD1008">
            <v>4</v>
          </cell>
          <cell r="AE1008" t="str">
            <v>NULL</v>
          </cell>
          <cell r="AF1008">
            <v>4</v>
          </cell>
          <cell r="AG1008">
            <v>4</v>
          </cell>
          <cell r="AH1008" t="str">
            <v>NULL</v>
          </cell>
          <cell r="AI1008">
            <v>4</v>
          </cell>
          <cell r="AJ1008" t="str">
            <v>NULL</v>
          </cell>
          <cell r="AK1008" t="str">
            <v>NULL</v>
          </cell>
          <cell r="AL1008" t="str">
            <v>NULL</v>
          </cell>
        </row>
        <row r="1009">
          <cell r="A1009">
            <v>136751</v>
          </cell>
          <cell r="B1009">
            <v>9214000</v>
          </cell>
          <cell r="C1009" t="str">
            <v>Sandown Bay Academy</v>
          </cell>
          <cell r="D1009" t="str">
            <v>South East</v>
          </cell>
          <cell r="E1009" t="str">
            <v>South East</v>
          </cell>
          <cell r="F1009" t="str">
            <v>Isle of Wight</v>
          </cell>
          <cell r="G1009" t="str">
            <v>Isle of Wight</v>
          </cell>
          <cell r="H1009" t="str">
            <v>PO36 9JH</v>
          </cell>
          <cell r="I1009" t="str">
            <v>Academy Sponsor Led</v>
          </cell>
          <cell r="J1009" t="str">
            <v>Secondary</v>
          </cell>
          <cell r="K1009" t="str">
            <v>Has a sixth form</v>
          </cell>
          <cell r="L1009">
            <v>10008584</v>
          </cell>
          <cell r="M1009">
            <v>42320</v>
          </cell>
          <cell r="N1009">
            <v>42320</v>
          </cell>
          <cell r="O1009" t="str">
            <v>Requires Improvement monitoring Visit 2</v>
          </cell>
          <cell r="P1009" t="str">
            <v>Schools - S8</v>
          </cell>
          <cell r="Q1009" t="str">
            <v>NULL</v>
          </cell>
          <cell r="R1009" t="str">
            <v>NULL</v>
          </cell>
          <cell r="S1009" t="str">
            <v>NULL</v>
          </cell>
          <cell r="T1009" t="str">
            <v>NULL</v>
          </cell>
          <cell r="U1009" t="str">
            <v>NULL</v>
          </cell>
          <cell r="V1009" t="str">
            <v>NULL</v>
          </cell>
          <cell r="W1009" t="str">
            <v>NULL</v>
          </cell>
          <cell r="X1009" t="str">
            <v>NULL</v>
          </cell>
          <cell r="Y1009" t="str">
            <v>NULL</v>
          </cell>
          <cell r="Z1009" t="str">
            <v>NULL</v>
          </cell>
          <cell r="AB1009">
            <v>1396</v>
          </cell>
          <cell r="AD1009">
            <v>3</v>
          </cell>
          <cell r="AE1009" t="str">
            <v>NULL</v>
          </cell>
          <cell r="AF1009">
            <v>3</v>
          </cell>
          <cell r="AG1009">
            <v>3</v>
          </cell>
          <cell r="AH1009" t="str">
            <v>NULL</v>
          </cell>
          <cell r="AI1009">
            <v>3</v>
          </cell>
          <cell r="AJ1009" t="str">
            <v>NULL</v>
          </cell>
          <cell r="AK1009">
            <v>9</v>
          </cell>
          <cell r="AL1009">
            <v>2</v>
          </cell>
        </row>
        <row r="1010">
          <cell r="A1010">
            <v>136753</v>
          </cell>
          <cell r="B1010">
            <v>9214001</v>
          </cell>
          <cell r="C1010" t="str">
            <v>Ryde Academy</v>
          </cell>
          <cell r="D1010" t="str">
            <v>South East</v>
          </cell>
          <cell r="E1010" t="str">
            <v>South East</v>
          </cell>
          <cell r="F1010" t="str">
            <v>Isle of Wight</v>
          </cell>
          <cell r="G1010" t="str">
            <v>Isle of Wight</v>
          </cell>
          <cell r="H1010" t="str">
            <v>PO33 3LN</v>
          </cell>
          <cell r="I1010" t="str">
            <v>Academy Sponsor Led</v>
          </cell>
          <cell r="J1010" t="str">
            <v>Secondary</v>
          </cell>
          <cell r="K1010" t="str">
            <v>Has a sixth form</v>
          </cell>
          <cell r="L1010">
            <v>10006355</v>
          </cell>
          <cell r="M1010">
            <v>42325</v>
          </cell>
          <cell r="N1010">
            <v>42325</v>
          </cell>
          <cell r="O1010" t="str">
            <v>Requires Improvement monitoring Visit 2</v>
          </cell>
          <cell r="P1010" t="str">
            <v>Schools - S8</v>
          </cell>
          <cell r="Q1010" t="str">
            <v>NULL</v>
          </cell>
          <cell r="R1010" t="str">
            <v>NULL</v>
          </cell>
          <cell r="S1010" t="str">
            <v>NULL</v>
          </cell>
          <cell r="T1010" t="str">
            <v>NULL</v>
          </cell>
          <cell r="U1010" t="str">
            <v>NULL</v>
          </cell>
          <cell r="V1010" t="str">
            <v>NULL</v>
          </cell>
          <cell r="W1010" t="str">
            <v>NULL</v>
          </cell>
          <cell r="X1010" t="str">
            <v>NULL</v>
          </cell>
          <cell r="Y1010" t="str">
            <v>NULL</v>
          </cell>
          <cell r="Z1010" t="str">
            <v>NULL</v>
          </cell>
          <cell r="AB1010">
            <v>995</v>
          </cell>
          <cell r="AD1010">
            <v>3</v>
          </cell>
          <cell r="AE1010" t="str">
            <v>NULL</v>
          </cell>
          <cell r="AF1010">
            <v>3</v>
          </cell>
          <cell r="AG1010">
            <v>3</v>
          </cell>
          <cell r="AH1010" t="str">
            <v>NULL</v>
          </cell>
          <cell r="AI1010">
            <v>3</v>
          </cell>
          <cell r="AJ1010" t="str">
            <v>NULL</v>
          </cell>
          <cell r="AK1010">
            <v>9</v>
          </cell>
          <cell r="AL1010">
            <v>3</v>
          </cell>
        </row>
        <row r="1011">
          <cell r="A1011">
            <v>136791</v>
          </cell>
          <cell r="B1011">
            <v>9334291</v>
          </cell>
          <cell r="C1011" t="str">
            <v>The West Somerset Community College</v>
          </cell>
          <cell r="D1011" t="str">
            <v>South West</v>
          </cell>
          <cell r="E1011" t="str">
            <v>South West</v>
          </cell>
          <cell r="F1011" t="str">
            <v>Somerset</v>
          </cell>
          <cell r="G1011" t="str">
            <v>Bridgwater and West Somerset</v>
          </cell>
          <cell r="H1011" t="str">
            <v>TA24 6AY</v>
          </cell>
          <cell r="I1011" t="str">
            <v>Academy Converter</v>
          </cell>
          <cell r="J1011" t="str">
            <v>Secondary</v>
          </cell>
          <cell r="K1011" t="str">
            <v>Has a sixth form</v>
          </cell>
          <cell r="L1011">
            <v>10005804</v>
          </cell>
          <cell r="M1011">
            <v>42311</v>
          </cell>
          <cell r="N1011">
            <v>42312</v>
          </cell>
          <cell r="O1011" t="str">
            <v>Schools into Special Measures Visit 3</v>
          </cell>
          <cell r="P1011" t="str">
            <v>Schools - S8</v>
          </cell>
          <cell r="Q1011">
            <v>123877</v>
          </cell>
          <cell r="R1011" t="str">
            <v>NULL</v>
          </cell>
          <cell r="S1011" t="str">
            <v>NULL</v>
          </cell>
          <cell r="T1011" t="str">
            <v>NULL</v>
          </cell>
          <cell r="U1011" t="str">
            <v>NULL</v>
          </cell>
          <cell r="V1011" t="str">
            <v>NULL</v>
          </cell>
          <cell r="W1011" t="str">
            <v>NULL</v>
          </cell>
          <cell r="X1011" t="str">
            <v>NULL</v>
          </cell>
          <cell r="Y1011" t="str">
            <v>NULL</v>
          </cell>
          <cell r="Z1011" t="str">
            <v>NULL</v>
          </cell>
          <cell r="AB1011">
            <v>1111</v>
          </cell>
          <cell r="AD1011">
            <v>4</v>
          </cell>
          <cell r="AE1011" t="str">
            <v>NULL</v>
          </cell>
          <cell r="AF1011">
            <v>4</v>
          </cell>
          <cell r="AG1011">
            <v>4</v>
          </cell>
          <cell r="AH1011" t="str">
            <v>NULL</v>
          </cell>
          <cell r="AI1011">
            <v>4</v>
          </cell>
          <cell r="AJ1011" t="str">
            <v>NULL</v>
          </cell>
          <cell r="AK1011">
            <v>9</v>
          </cell>
          <cell r="AL1011">
            <v>4</v>
          </cell>
        </row>
        <row r="1012">
          <cell r="A1012">
            <v>136802</v>
          </cell>
          <cell r="B1012">
            <v>8732000</v>
          </cell>
          <cell r="C1012" t="str">
            <v>Trumpington Meadows Primary School</v>
          </cell>
          <cell r="D1012" t="str">
            <v>East of England</v>
          </cell>
          <cell r="E1012" t="str">
            <v>East of England</v>
          </cell>
          <cell r="F1012" t="str">
            <v>Cambridgeshire</v>
          </cell>
          <cell r="G1012" t="str">
            <v>South Cambridgeshire</v>
          </cell>
          <cell r="H1012" t="str">
            <v>CB2 9AY</v>
          </cell>
          <cell r="I1012" t="str">
            <v>Foundation School</v>
          </cell>
          <cell r="J1012" t="str">
            <v>Primary</v>
          </cell>
          <cell r="K1012" t="str">
            <v>Does not have a sixth form</v>
          </cell>
          <cell r="L1012">
            <v>10001631</v>
          </cell>
          <cell r="M1012">
            <v>42291</v>
          </cell>
          <cell r="N1012">
            <v>42292</v>
          </cell>
          <cell r="O1012" t="str">
            <v>Serious Weaknesses S5 Reinspection</v>
          </cell>
          <cell r="P1012" t="str">
            <v>Schools - S5</v>
          </cell>
          <cell r="Q1012" t="str">
            <v>NULL</v>
          </cell>
          <cell r="R1012">
            <v>3</v>
          </cell>
          <cell r="S1012" t="str">
            <v>NULL</v>
          </cell>
          <cell r="T1012">
            <v>3</v>
          </cell>
          <cell r="U1012">
            <v>3</v>
          </cell>
          <cell r="V1012">
            <v>3</v>
          </cell>
          <cell r="W1012">
            <v>2</v>
          </cell>
          <cell r="X1012" t="str">
            <v>Yes</v>
          </cell>
          <cell r="Y1012">
            <v>2</v>
          </cell>
          <cell r="Z1012" t="str">
            <v>NULL</v>
          </cell>
          <cell r="AB1012">
            <v>164</v>
          </cell>
          <cell r="AD1012">
            <v>4</v>
          </cell>
          <cell r="AE1012" t="str">
            <v>NULL</v>
          </cell>
          <cell r="AF1012">
            <v>4</v>
          </cell>
          <cell r="AG1012">
            <v>4</v>
          </cell>
          <cell r="AH1012" t="str">
            <v>NULL</v>
          </cell>
          <cell r="AI1012">
            <v>3</v>
          </cell>
          <cell r="AJ1012" t="str">
            <v>NULL</v>
          </cell>
          <cell r="AK1012" t="str">
            <v>NULL</v>
          </cell>
          <cell r="AL1012" t="str">
            <v>NULL</v>
          </cell>
        </row>
        <row r="1013">
          <cell r="A1013">
            <v>136824</v>
          </cell>
          <cell r="B1013">
            <v>8614000</v>
          </cell>
          <cell r="C1013" t="str">
            <v>St Peter's Academy</v>
          </cell>
          <cell r="D1013" t="str">
            <v>West Midlands</v>
          </cell>
          <cell r="E1013" t="str">
            <v>West Midlands</v>
          </cell>
          <cell r="F1013" t="str">
            <v>Stoke-on-Trent</v>
          </cell>
          <cell r="G1013" t="str">
            <v>Stoke-on-Trent South</v>
          </cell>
          <cell r="H1013" t="str">
            <v>ST4 2RR</v>
          </cell>
          <cell r="I1013" t="str">
            <v>Academy Sponsor Led</v>
          </cell>
          <cell r="J1013" t="str">
            <v>Secondary</v>
          </cell>
          <cell r="K1013" t="str">
            <v>Not applicable</v>
          </cell>
          <cell r="L1013">
            <v>10004020</v>
          </cell>
          <cell r="M1013">
            <v>42270</v>
          </cell>
          <cell r="N1013">
            <v>42271</v>
          </cell>
          <cell r="O1013" t="str">
            <v>Schools into Special Measures Visit 2</v>
          </cell>
          <cell r="P1013" t="str">
            <v>Schools - S8</v>
          </cell>
          <cell r="Q1013" t="str">
            <v>NULL</v>
          </cell>
          <cell r="R1013" t="str">
            <v>NULL</v>
          </cell>
          <cell r="S1013" t="str">
            <v>NULL</v>
          </cell>
          <cell r="T1013" t="str">
            <v>NULL</v>
          </cell>
          <cell r="U1013" t="str">
            <v>NULL</v>
          </cell>
          <cell r="V1013" t="str">
            <v>NULL</v>
          </cell>
          <cell r="W1013" t="str">
            <v>NULL</v>
          </cell>
          <cell r="X1013" t="str">
            <v>NULL</v>
          </cell>
          <cell r="Y1013" t="str">
            <v>NULL</v>
          </cell>
          <cell r="Z1013" t="str">
            <v>NULL</v>
          </cell>
          <cell r="AB1013">
            <v>1069</v>
          </cell>
          <cell r="AD1013">
            <v>4</v>
          </cell>
          <cell r="AE1013" t="str">
            <v>NULL</v>
          </cell>
          <cell r="AF1013">
            <v>4</v>
          </cell>
          <cell r="AG1013">
            <v>4</v>
          </cell>
          <cell r="AH1013" t="str">
            <v>NULL</v>
          </cell>
          <cell r="AI1013">
            <v>4</v>
          </cell>
          <cell r="AJ1013" t="str">
            <v>NULL</v>
          </cell>
          <cell r="AK1013">
            <v>9</v>
          </cell>
          <cell r="AL1013">
            <v>9</v>
          </cell>
        </row>
        <row r="1014">
          <cell r="A1014">
            <v>136826</v>
          </cell>
          <cell r="B1014">
            <v>3834000</v>
          </cell>
          <cell r="C1014" t="str">
            <v>Leeds East Academy</v>
          </cell>
          <cell r="D1014" t="str">
            <v>Yorkshire and the Humber</v>
          </cell>
          <cell r="E1014" t="str">
            <v>North East, Yorkshire &amp; Humber</v>
          </cell>
          <cell r="F1014" t="str">
            <v>Leeds</v>
          </cell>
          <cell r="G1014" t="str">
            <v>Leeds East</v>
          </cell>
          <cell r="H1014" t="str">
            <v>LS14 6TY</v>
          </cell>
          <cell r="I1014" t="str">
            <v>Academy Sponsor Led</v>
          </cell>
          <cell r="J1014" t="str">
            <v>Secondary</v>
          </cell>
          <cell r="K1014" t="str">
            <v>Has a sixth form</v>
          </cell>
          <cell r="L1014">
            <v>10007207</v>
          </cell>
          <cell r="M1014">
            <v>42326</v>
          </cell>
          <cell r="N1014">
            <v>42326</v>
          </cell>
          <cell r="O1014" t="str">
            <v>S8 No Formal Designation Visit</v>
          </cell>
          <cell r="P1014" t="str">
            <v>Schools - S8</v>
          </cell>
          <cell r="Q1014" t="str">
            <v>NULL</v>
          </cell>
          <cell r="R1014" t="str">
            <v>NULL</v>
          </cell>
          <cell r="S1014" t="str">
            <v>NULL</v>
          </cell>
          <cell r="T1014" t="str">
            <v>NULL</v>
          </cell>
          <cell r="U1014" t="str">
            <v>NULL</v>
          </cell>
          <cell r="V1014" t="str">
            <v>NULL</v>
          </cell>
          <cell r="W1014" t="str">
            <v>NULL</v>
          </cell>
          <cell r="X1014" t="str">
            <v>Met</v>
          </cell>
          <cell r="Y1014" t="str">
            <v>NULL</v>
          </cell>
          <cell r="Z1014" t="str">
            <v>NULL</v>
          </cell>
          <cell r="AB1014">
            <v>602</v>
          </cell>
          <cell r="AD1014">
            <v>3</v>
          </cell>
          <cell r="AE1014" t="str">
            <v>NULL</v>
          </cell>
          <cell r="AF1014">
            <v>3</v>
          </cell>
          <cell r="AG1014">
            <v>3</v>
          </cell>
          <cell r="AH1014" t="str">
            <v>NULL</v>
          </cell>
          <cell r="AI1014">
            <v>2</v>
          </cell>
          <cell r="AJ1014" t="str">
            <v>NULL</v>
          </cell>
          <cell r="AK1014">
            <v>9</v>
          </cell>
          <cell r="AL1014">
            <v>2</v>
          </cell>
        </row>
        <row r="1015">
          <cell r="A1015">
            <v>136831</v>
          </cell>
          <cell r="B1015">
            <v>9082222</v>
          </cell>
          <cell r="C1015" t="str">
            <v>Trewirgie Junior School</v>
          </cell>
          <cell r="D1015" t="str">
            <v>South West</v>
          </cell>
          <cell r="E1015" t="str">
            <v>South West</v>
          </cell>
          <cell r="F1015" t="str">
            <v>Cornwall</v>
          </cell>
          <cell r="G1015" t="str">
            <v>Camborne and Redruth</v>
          </cell>
          <cell r="H1015" t="str">
            <v>TR15 2QN</v>
          </cell>
          <cell r="I1015" t="str">
            <v>Academy Converter</v>
          </cell>
          <cell r="J1015" t="str">
            <v>Primary</v>
          </cell>
          <cell r="K1015" t="str">
            <v>Not applicable</v>
          </cell>
          <cell r="L1015">
            <v>10005703</v>
          </cell>
          <cell r="M1015">
            <v>42319</v>
          </cell>
          <cell r="N1015">
            <v>42320</v>
          </cell>
          <cell r="O1015" t="str">
            <v>Maintained Academy and School Short inspection</v>
          </cell>
          <cell r="P1015" t="str">
            <v>Schools - S5</v>
          </cell>
          <cell r="Q1015">
            <v>111842</v>
          </cell>
          <cell r="R1015">
            <v>3</v>
          </cell>
          <cell r="S1015" t="str">
            <v>NULL</v>
          </cell>
          <cell r="T1015">
            <v>3</v>
          </cell>
          <cell r="U1015">
            <v>3</v>
          </cell>
          <cell r="V1015">
            <v>2</v>
          </cell>
          <cell r="W1015">
            <v>3</v>
          </cell>
          <cell r="X1015" t="str">
            <v>Yes</v>
          </cell>
          <cell r="Y1015" t="str">
            <v>NULL</v>
          </cell>
          <cell r="Z1015" t="str">
            <v>NULL</v>
          </cell>
          <cell r="AB1015">
            <v>360</v>
          </cell>
          <cell r="AD1015">
            <v>2</v>
          </cell>
          <cell r="AE1015" t="str">
            <v>NULL</v>
          </cell>
          <cell r="AF1015">
            <v>2</v>
          </cell>
          <cell r="AG1015">
            <v>2</v>
          </cell>
          <cell r="AH1015" t="str">
            <v>NULL</v>
          </cell>
          <cell r="AI1015">
            <v>2</v>
          </cell>
          <cell r="AJ1015" t="str">
            <v>NULL</v>
          </cell>
          <cell r="AK1015">
            <v>9</v>
          </cell>
          <cell r="AL1015" t="str">
            <v>NULL</v>
          </cell>
        </row>
        <row r="1016">
          <cell r="A1016">
            <v>136850</v>
          </cell>
          <cell r="B1016">
            <v>8365409</v>
          </cell>
          <cell r="C1016" t="str">
            <v>Poole Grammar School</v>
          </cell>
          <cell r="D1016" t="str">
            <v>South West</v>
          </cell>
          <cell r="E1016" t="str">
            <v>South West</v>
          </cell>
          <cell r="F1016" t="str">
            <v>Poole</v>
          </cell>
          <cell r="G1016" t="str">
            <v>Mid Dorset and North Poole</v>
          </cell>
          <cell r="H1016" t="str">
            <v>BH17 9JU</v>
          </cell>
          <cell r="I1016" t="str">
            <v>Academy Converter</v>
          </cell>
          <cell r="J1016" t="str">
            <v>Secondary</v>
          </cell>
          <cell r="K1016" t="str">
            <v>Has a sixth form</v>
          </cell>
          <cell r="L1016">
            <v>10007594</v>
          </cell>
          <cell r="M1016">
            <v>42339</v>
          </cell>
          <cell r="N1016">
            <v>42340</v>
          </cell>
          <cell r="O1016" t="str">
            <v>S8 No Formal Designation Visit</v>
          </cell>
          <cell r="P1016" t="str">
            <v>Schools - S5</v>
          </cell>
          <cell r="Q1016">
            <v>113909</v>
          </cell>
          <cell r="R1016">
            <v>3</v>
          </cell>
          <cell r="S1016" t="str">
            <v>NULL</v>
          </cell>
          <cell r="T1016">
            <v>3</v>
          </cell>
          <cell r="U1016">
            <v>3</v>
          </cell>
          <cell r="V1016">
            <v>2</v>
          </cell>
          <cell r="W1016">
            <v>3</v>
          </cell>
          <cell r="X1016" t="str">
            <v>Yes</v>
          </cell>
          <cell r="Y1016" t="str">
            <v>NULL</v>
          </cell>
          <cell r="Z1016">
            <v>3</v>
          </cell>
          <cell r="AB1016">
            <v>1186</v>
          </cell>
          <cell r="AD1016">
            <v>1</v>
          </cell>
          <cell r="AE1016" t="str">
            <v>NULL</v>
          </cell>
          <cell r="AF1016">
            <v>1</v>
          </cell>
          <cell r="AG1016">
            <v>1</v>
          </cell>
          <cell r="AH1016" t="str">
            <v>NULL</v>
          </cell>
          <cell r="AI1016">
            <v>1</v>
          </cell>
          <cell r="AJ1016" t="str">
            <v>NULL</v>
          </cell>
          <cell r="AK1016" t="str">
            <v>NULL</v>
          </cell>
          <cell r="AL1016" t="str">
            <v>NULL</v>
          </cell>
        </row>
        <row r="1017">
          <cell r="A1017">
            <v>136863</v>
          </cell>
          <cell r="B1017">
            <v>8814480</v>
          </cell>
          <cell r="C1017" t="str">
            <v>Moulsham High School</v>
          </cell>
          <cell r="D1017" t="str">
            <v>East of England</v>
          </cell>
          <cell r="E1017" t="str">
            <v>East of England</v>
          </cell>
          <cell r="F1017" t="str">
            <v>Essex</v>
          </cell>
          <cell r="G1017" t="str">
            <v>Chelmsford</v>
          </cell>
          <cell r="H1017" t="str">
            <v>CM2 9ES</v>
          </cell>
          <cell r="I1017" t="str">
            <v>Academy Converter</v>
          </cell>
          <cell r="J1017" t="str">
            <v>Secondary</v>
          </cell>
          <cell r="K1017" t="str">
            <v>Has a sixth form</v>
          </cell>
          <cell r="L1017">
            <v>10003246</v>
          </cell>
          <cell r="M1017">
            <v>42285</v>
          </cell>
          <cell r="N1017">
            <v>42285</v>
          </cell>
          <cell r="O1017" t="str">
            <v>Maintained Academy and School Short inspection</v>
          </cell>
          <cell r="P1017" t="str">
            <v>Schools - Short inspection</v>
          </cell>
          <cell r="Q1017">
            <v>115233</v>
          </cell>
          <cell r="R1017" t="str">
            <v>NULL</v>
          </cell>
          <cell r="S1017" t="str">
            <v>NULL</v>
          </cell>
          <cell r="T1017" t="str">
            <v>NULL</v>
          </cell>
          <cell r="U1017" t="str">
            <v>NULL</v>
          </cell>
          <cell r="V1017" t="str">
            <v>NULL</v>
          </cell>
          <cell r="W1017" t="str">
            <v>NULL</v>
          </cell>
          <cell r="X1017" t="str">
            <v>Yes</v>
          </cell>
          <cell r="Y1017" t="str">
            <v>NULL</v>
          </cell>
          <cell r="Z1017" t="str">
            <v>NULL</v>
          </cell>
          <cell r="AB1017">
            <v>1514</v>
          </cell>
          <cell r="AD1017">
            <v>2</v>
          </cell>
          <cell r="AE1017" t="str">
            <v>NULL</v>
          </cell>
          <cell r="AF1017">
            <v>2</v>
          </cell>
          <cell r="AG1017">
            <v>2</v>
          </cell>
          <cell r="AH1017" t="str">
            <v>NULL</v>
          </cell>
          <cell r="AI1017">
            <v>2</v>
          </cell>
          <cell r="AJ1017" t="str">
            <v>NULL</v>
          </cell>
          <cell r="AK1017">
            <v>9</v>
          </cell>
          <cell r="AL1017">
            <v>2</v>
          </cell>
        </row>
        <row r="1018">
          <cell r="A1018">
            <v>136877</v>
          </cell>
          <cell r="B1018">
            <v>9195410</v>
          </cell>
          <cell r="C1018" t="str">
            <v>Queens' School</v>
          </cell>
          <cell r="D1018" t="str">
            <v>East of England</v>
          </cell>
          <cell r="E1018" t="str">
            <v>East of England</v>
          </cell>
          <cell r="F1018" t="str">
            <v>Hertfordshire</v>
          </cell>
          <cell r="G1018" t="str">
            <v>Hertsmere</v>
          </cell>
          <cell r="H1018" t="str">
            <v>WD23 2TY</v>
          </cell>
          <cell r="I1018" t="str">
            <v>Academy Converter</v>
          </cell>
          <cell r="J1018" t="str">
            <v>Secondary</v>
          </cell>
          <cell r="K1018" t="str">
            <v>Has a sixth form</v>
          </cell>
          <cell r="L1018">
            <v>10001494</v>
          </cell>
          <cell r="M1018">
            <v>42353</v>
          </cell>
          <cell r="N1018">
            <v>42353</v>
          </cell>
          <cell r="O1018" t="str">
            <v>Maintained Academy and School Short inspection</v>
          </cell>
          <cell r="P1018" t="str">
            <v>Schools - Short inspection</v>
          </cell>
          <cell r="Q1018">
            <v>117582</v>
          </cell>
          <cell r="R1018" t="str">
            <v>NULL</v>
          </cell>
          <cell r="S1018" t="str">
            <v>NULL</v>
          </cell>
          <cell r="T1018" t="str">
            <v>NULL</v>
          </cell>
          <cell r="U1018" t="str">
            <v>NULL</v>
          </cell>
          <cell r="V1018" t="str">
            <v>NULL</v>
          </cell>
          <cell r="W1018" t="str">
            <v>NULL</v>
          </cell>
          <cell r="X1018" t="str">
            <v>Yes</v>
          </cell>
          <cell r="Y1018" t="str">
            <v>NULL</v>
          </cell>
          <cell r="Z1018" t="str">
            <v>NULL</v>
          </cell>
          <cell r="AB1018">
            <v>1702</v>
          </cell>
          <cell r="AD1018">
            <v>2</v>
          </cell>
          <cell r="AE1018" t="str">
            <v>NULL</v>
          </cell>
          <cell r="AF1018">
            <v>2</v>
          </cell>
          <cell r="AG1018">
            <v>2</v>
          </cell>
          <cell r="AH1018" t="str">
            <v>NULL</v>
          </cell>
          <cell r="AI1018">
            <v>2</v>
          </cell>
          <cell r="AJ1018" t="str">
            <v>NULL</v>
          </cell>
          <cell r="AK1018">
            <v>9</v>
          </cell>
          <cell r="AL1018" t="str">
            <v>NULL</v>
          </cell>
        </row>
        <row r="1019">
          <cell r="A1019">
            <v>136918</v>
          </cell>
          <cell r="B1019">
            <v>9354017</v>
          </cell>
          <cell r="C1019" t="str">
            <v>Hadleigh High School</v>
          </cell>
          <cell r="D1019" t="str">
            <v>East of England</v>
          </cell>
          <cell r="E1019" t="str">
            <v>East of England</v>
          </cell>
          <cell r="F1019" t="str">
            <v>Suffolk</v>
          </cell>
          <cell r="G1019" t="str">
            <v>South Suffolk</v>
          </cell>
          <cell r="H1019" t="str">
            <v>IP7 5HU</v>
          </cell>
          <cell r="I1019" t="str">
            <v>Academy Converter</v>
          </cell>
          <cell r="J1019" t="str">
            <v>Secondary</v>
          </cell>
          <cell r="K1019" t="str">
            <v>Does not have a sixth form</v>
          </cell>
          <cell r="L1019">
            <v>10000738</v>
          </cell>
          <cell r="M1019">
            <v>42297</v>
          </cell>
          <cell r="N1019">
            <v>42298</v>
          </cell>
          <cell r="O1019" t="str">
            <v>Maintained Academy and School Short inspection</v>
          </cell>
          <cell r="P1019" t="str">
            <v>Schools - S5</v>
          </cell>
          <cell r="Q1019">
            <v>124795</v>
          </cell>
          <cell r="R1019">
            <v>2</v>
          </cell>
          <cell r="S1019" t="str">
            <v>NULL</v>
          </cell>
          <cell r="T1019">
            <v>2</v>
          </cell>
          <cell r="U1019">
            <v>2</v>
          </cell>
          <cell r="V1019">
            <v>2</v>
          </cell>
          <cell r="W1019">
            <v>2</v>
          </cell>
          <cell r="X1019" t="str">
            <v>Yes</v>
          </cell>
          <cell r="Y1019" t="str">
            <v>NULL</v>
          </cell>
          <cell r="Z1019" t="str">
            <v>NULL</v>
          </cell>
          <cell r="AB1019">
            <v>751</v>
          </cell>
          <cell r="AD1019">
            <v>2</v>
          </cell>
          <cell r="AE1019" t="str">
            <v>NULL</v>
          </cell>
          <cell r="AF1019">
            <v>2</v>
          </cell>
          <cell r="AG1019">
            <v>2</v>
          </cell>
          <cell r="AH1019" t="str">
            <v>NULL</v>
          </cell>
          <cell r="AI1019">
            <v>2</v>
          </cell>
          <cell r="AJ1019" t="str">
            <v>NULL</v>
          </cell>
          <cell r="AK1019">
            <v>9</v>
          </cell>
          <cell r="AL1019" t="str">
            <v>NULL</v>
          </cell>
        </row>
        <row r="1020">
          <cell r="A1020">
            <v>136971</v>
          </cell>
          <cell r="B1020">
            <v>8404047</v>
          </cell>
          <cell r="C1020" t="str">
            <v>Park View School</v>
          </cell>
          <cell r="D1020" t="str">
            <v>North East</v>
          </cell>
          <cell r="E1020" t="str">
            <v>North East, Yorkshire &amp; Humber</v>
          </cell>
          <cell r="F1020" t="str">
            <v>Durham</v>
          </cell>
          <cell r="G1020" t="str">
            <v>North Durham</v>
          </cell>
          <cell r="H1020" t="str">
            <v>DH3 3QA</v>
          </cell>
          <cell r="I1020" t="str">
            <v>Academy Converter</v>
          </cell>
          <cell r="J1020" t="str">
            <v>Secondary</v>
          </cell>
          <cell r="K1020" t="str">
            <v>Has a sixth form</v>
          </cell>
          <cell r="L1020">
            <v>10002832</v>
          </cell>
          <cell r="M1020">
            <v>42318</v>
          </cell>
          <cell r="N1020">
            <v>42318</v>
          </cell>
          <cell r="O1020" t="str">
            <v>Maintained Academy and School Short inspection</v>
          </cell>
          <cell r="P1020" t="str">
            <v>Schools - Short inspection</v>
          </cell>
          <cell r="Q1020">
            <v>114288</v>
          </cell>
          <cell r="R1020" t="str">
            <v>NULL</v>
          </cell>
          <cell r="S1020" t="str">
            <v>NULL</v>
          </cell>
          <cell r="T1020" t="str">
            <v>NULL</v>
          </cell>
          <cell r="U1020" t="str">
            <v>NULL</v>
          </cell>
          <cell r="V1020" t="str">
            <v>NULL</v>
          </cell>
          <cell r="W1020" t="str">
            <v>NULL</v>
          </cell>
          <cell r="X1020" t="str">
            <v>Yes</v>
          </cell>
          <cell r="Y1020" t="str">
            <v>NULL</v>
          </cell>
          <cell r="Z1020" t="str">
            <v>NULL</v>
          </cell>
          <cell r="AB1020">
            <v>1381</v>
          </cell>
          <cell r="AD1020">
            <v>2</v>
          </cell>
          <cell r="AE1020" t="str">
            <v>NULL</v>
          </cell>
          <cell r="AF1020">
            <v>2</v>
          </cell>
          <cell r="AG1020">
            <v>2</v>
          </cell>
          <cell r="AH1020" t="str">
            <v>NULL</v>
          </cell>
          <cell r="AI1020">
            <v>2</v>
          </cell>
          <cell r="AJ1020" t="str">
            <v>NULL</v>
          </cell>
          <cell r="AK1020" t="str">
            <v>NULL</v>
          </cell>
          <cell r="AL1020" t="str">
            <v>NULL</v>
          </cell>
        </row>
        <row r="1021">
          <cell r="A1021">
            <v>136974</v>
          </cell>
          <cell r="B1021">
            <v>8735403</v>
          </cell>
          <cell r="C1021" t="str">
            <v>Sawtry Community College</v>
          </cell>
          <cell r="D1021" t="str">
            <v>East of England</v>
          </cell>
          <cell r="E1021" t="str">
            <v>East of England</v>
          </cell>
          <cell r="F1021" t="str">
            <v>Cambridgeshire</v>
          </cell>
          <cell r="G1021" t="str">
            <v>North West Cambridgeshire</v>
          </cell>
          <cell r="H1021" t="str">
            <v>PE28 5TQ</v>
          </cell>
          <cell r="I1021" t="str">
            <v>Academy Converter</v>
          </cell>
          <cell r="J1021" t="str">
            <v>Secondary</v>
          </cell>
          <cell r="K1021" t="str">
            <v>Has a sixth form</v>
          </cell>
          <cell r="L1021">
            <v>10005305</v>
          </cell>
          <cell r="M1021">
            <v>42348</v>
          </cell>
          <cell r="N1021">
            <v>42349</v>
          </cell>
          <cell r="O1021" t="str">
            <v>Schools into Special Measures Visit 5</v>
          </cell>
          <cell r="P1021" t="str">
            <v>Schools - S5</v>
          </cell>
          <cell r="Q1021">
            <v>110897</v>
          </cell>
          <cell r="R1021">
            <v>3</v>
          </cell>
          <cell r="S1021" t="str">
            <v>NULL</v>
          </cell>
          <cell r="T1021">
            <v>3</v>
          </cell>
          <cell r="U1021">
            <v>3</v>
          </cell>
          <cell r="V1021">
            <v>2</v>
          </cell>
          <cell r="W1021">
            <v>2</v>
          </cell>
          <cell r="X1021" t="str">
            <v>No</v>
          </cell>
          <cell r="Y1021" t="str">
            <v>NULL</v>
          </cell>
          <cell r="Z1021">
            <v>2</v>
          </cell>
          <cell r="AB1021">
            <v>1202</v>
          </cell>
          <cell r="AD1021">
            <v>4</v>
          </cell>
          <cell r="AE1021" t="str">
            <v>NULL</v>
          </cell>
          <cell r="AF1021">
            <v>3</v>
          </cell>
          <cell r="AG1021">
            <v>3</v>
          </cell>
          <cell r="AH1021" t="str">
            <v>NULL</v>
          </cell>
          <cell r="AI1021">
            <v>4</v>
          </cell>
          <cell r="AJ1021" t="str">
            <v>NULL</v>
          </cell>
          <cell r="AK1021" t="str">
            <v>NULL</v>
          </cell>
          <cell r="AL1021" t="str">
            <v>NULL</v>
          </cell>
        </row>
        <row r="1022">
          <cell r="A1022">
            <v>136987</v>
          </cell>
          <cell r="B1022">
            <v>3554050</v>
          </cell>
          <cell r="C1022" t="str">
            <v>The Swinton High School</v>
          </cell>
          <cell r="D1022" t="str">
            <v>North West</v>
          </cell>
          <cell r="E1022" t="str">
            <v>North West</v>
          </cell>
          <cell r="F1022" t="str">
            <v>Salford</v>
          </cell>
          <cell r="G1022" t="str">
            <v>Salford and Eccles</v>
          </cell>
          <cell r="H1022" t="str">
            <v>M27 6JU</v>
          </cell>
          <cell r="I1022" t="str">
            <v>Academy Converter</v>
          </cell>
          <cell r="J1022" t="str">
            <v>Secondary</v>
          </cell>
          <cell r="K1022" t="str">
            <v>Does not have a sixth form</v>
          </cell>
          <cell r="L1022">
            <v>10001433</v>
          </cell>
          <cell r="M1022">
            <v>42318</v>
          </cell>
          <cell r="N1022">
            <v>42319</v>
          </cell>
          <cell r="O1022" t="str">
            <v>Maintained Academy and School Short inspection</v>
          </cell>
          <cell r="P1022" t="str">
            <v>Schools - S5</v>
          </cell>
          <cell r="Q1022">
            <v>105983</v>
          </cell>
          <cell r="R1022">
            <v>2</v>
          </cell>
          <cell r="S1022" t="str">
            <v>NULL</v>
          </cell>
          <cell r="T1022">
            <v>2</v>
          </cell>
          <cell r="U1022">
            <v>2</v>
          </cell>
          <cell r="V1022">
            <v>2</v>
          </cell>
          <cell r="W1022">
            <v>2</v>
          </cell>
          <cell r="X1022" t="str">
            <v>Yes</v>
          </cell>
          <cell r="Y1022" t="str">
            <v>NULL</v>
          </cell>
          <cell r="Z1022" t="str">
            <v>NULL</v>
          </cell>
          <cell r="AB1022">
            <v>663</v>
          </cell>
          <cell r="AD1022">
            <v>2</v>
          </cell>
          <cell r="AE1022" t="str">
            <v>NULL</v>
          </cell>
          <cell r="AF1022">
            <v>2</v>
          </cell>
          <cell r="AG1022">
            <v>2</v>
          </cell>
          <cell r="AH1022" t="str">
            <v>NULL</v>
          </cell>
          <cell r="AI1022">
            <v>2</v>
          </cell>
          <cell r="AJ1022" t="str">
            <v>NULL</v>
          </cell>
          <cell r="AK1022">
            <v>9</v>
          </cell>
          <cell r="AL1022" t="str">
            <v>NULL</v>
          </cell>
        </row>
        <row r="1023">
          <cell r="A1023">
            <v>137002</v>
          </cell>
          <cell r="B1023">
            <v>9194141</v>
          </cell>
          <cell r="C1023" t="str">
            <v>Freman College</v>
          </cell>
          <cell r="D1023" t="str">
            <v>East of England</v>
          </cell>
          <cell r="E1023" t="str">
            <v>East of England</v>
          </cell>
          <cell r="F1023" t="str">
            <v>Hertfordshire</v>
          </cell>
          <cell r="G1023" t="str">
            <v>North East Hertfordshire</v>
          </cell>
          <cell r="H1023" t="str">
            <v>SG9 9BT</v>
          </cell>
          <cell r="I1023" t="str">
            <v>Academy Converter</v>
          </cell>
          <cell r="J1023" t="str">
            <v>Secondary</v>
          </cell>
          <cell r="K1023" t="str">
            <v>Has a sixth form</v>
          </cell>
          <cell r="L1023">
            <v>10005599</v>
          </cell>
          <cell r="M1023">
            <v>42320</v>
          </cell>
          <cell r="N1023">
            <v>42321</v>
          </cell>
          <cell r="O1023" t="str">
            <v>Maintained Academy and School Short inspection</v>
          </cell>
          <cell r="P1023" t="str">
            <v>Schools - S5</v>
          </cell>
          <cell r="Q1023">
            <v>117540</v>
          </cell>
          <cell r="R1023">
            <v>2</v>
          </cell>
          <cell r="S1023" t="str">
            <v>NULL</v>
          </cell>
          <cell r="T1023">
            <v>2</v>
          </cell>
          <cell r="U1023">
            <v>2</v>
          </cell>
          <cell r="V1023">
            <v>1</v>
          </cell>
          <cell r="W1023">
            <v>2</v>
          </cell>
          <cell r="X1023" t="str">
            <v>Yes</v>
          </cell>
          <cell r="Y1023" t="str">
            <v>NULL</v>
          </cell>
          <cell r="Z1023">
            <v>2</v>
          </cell>
          <cell r="AB1023">
            <v>884</v>
          </cell>
          <cell r="AD1023">
            <v>2</v>
          </cell>
          <cell r="AE1023" t="str">
            <v>NULL</v>
          </cell>
          <cell r="AF1023">
            <v>2</v>
          </cell>
          <cell r="AG1023">
            <v>2</v>
          </cell>
          <cell r="AH1023" t="str">
            <v>NULL</v>
          </cell>
          <cell r="AI1023">
            <v>2</v>
          </cell>
          <cell r="AJ1023" t="str">
            <v>NULL</v>
          </cell>
          <cell r="AK1023">
            <v>9</v>
          </cell>
          <cell r="AL1023" t="str">
            <v>NULL</v>
          </cell>
        </row>
        <row r="1024">
          <cell r="A1024">
            <v>137029</v>
          </cell>
          <cell r="B1024">
            <v>8815222</v>
          </cell>
          <cell r="C1024" t="str">
            <v>South Benfleet Primary School</v>
          </cell>
          <cell r="D1024" t="str">
            <v>East of England</v>
          </cell>
          <cell r="E1024" t="str">
            <v>East of England</v>
          </cell>
          <cell r="F1024" t="str">
            <v>Essex</v>
          </cell>
          <cell r="G1024" t="str">
            <v>Castle Point</v>
          </cell>
          <cell r="H1024" t="str">
            <v>SS7 5HA</v>
          </cell>
          <cell r="I1024" t="str">
            <v>Academy Converter</v>
          </cell>
          <cell r="J1024" t="str">
            <v>Primary</v>
          </cell>
          <cell r="K1024" t="str">
            <v>Not applicable</v>
          </cell>
          <cell r="L1024">
            <v>10001525</v>
          </cell>
          <cell r="M1024">
            <v>42325</v>
          </cell>
          <cell r="N1024">
            <v>42326</v>
          </cell>
          <cell r="O1024" t="str">
            <v>Maintained Academy and School Short inspection</v>
          </cell>
          <cell r="P1024" t="str">
            <v>Schools - S5</v>
          </cell>
          <cell r="Q1024">
            <v>115262</v>
          </cell>
          <cell r="R1024">
            <v>2</v>
          </cell>
          <cell r="S1024" t="str">
            <v>NULL</v>
          </cell>
          <cell r="T1024">
            <v>2</v>
          </cell>
          <cell r="U1024">
            <v>2</v>
          </cell>
          <cell r="V1024">
            <v>2</v>
          </cell>
          <cell r="W1024">
            <v>2</v>
          </cell>
          <cell r="X1024" t="str">
            <v>Yes</v>
          </cell>
          <cell r="Y1024">
            <v>1</v>
          </cell>
          <cell r="Z1024" t="str">
            <v>NULL</v>
          </cell>
          <cell r="AB1024">
            <v>412</v>
          </cell>
          <cell r="AD1024">
            <v>2</v>
          </cell>
          <cell r="AE1024" t="str">
            <v>NULL</v>
          </cell>
          <cell r="AF1024">
            <v>2</v>
          </cell>
          <cell r="AG1024">
            <v>2</v>
          </cell>
          <cell r="AH1024" t="str">
            <v>NULL</v>
          </cell>
          <cell r="AI1024">
            <v>2</v>
          </cell>
          <cell r="AJ1024" t="str">
            <v>NULL</v>
          </cell>
          <cell r="AK1024">
            <v>2</v>
          </cell>
          <cell r="AL1024">
            <v>9</v>
          </cell>
        </row>
        <row r="1025">
          <cell r="A1025">
            <v>137036</v>
          </cell>
          <cell r="B1025">
            <v>3815404</v>
          </cell>
          <cell r="C1025" t="str">
            <v>Lightcliffe Academy</v>
          </cell>
          <cell r="D1025" t="str">
            <v>Yorkshire and the Humber</v>
          </cell>
          <cell r="E1025" t="str">
            <v>North East, Yorkshire &amp; Humber</v>
          </cell>
          <cell r="F1025" t="str">
            <v>Calderdale</v>
          </cell>
          <cell r="G1025" t="str">
            <v>Calder Valley</v>
          </cell>
          <cell r="H1025" t="str">
            <v>HX3 8TL</v>
          </cell>
          <cell r="I1025" t="str">
            <v>Academy Sponsor Led</v>
          </cell>
          <cell r="J1025" t="str">
            <v>Secondary</v>
          </cell>
          <cell r="K1025" t="str">
            <v>Has a sixth form</v>
          </cell>
          <cell r="L1025">
            <v>10005208</v>
          </cell>
          <cell r="M1025">
            <v>42312</v>
          </cell>
          <cell r="N1025">
            <v>42313</v>
          </cell>
          <cell r="O1025" t="str">
            <v>Schools into Special Measures Visit 4</v>
          </cell>
          <cell r="P1025" t="str">
            <v>Schools - S8</v>
          </cell>
          <cell r="Q1025" t="str">
            <v>NULL</v>
          </cell>
          <cell r="R1025" t="str">
            <v>NULL</v>
          </cell>
          <cell r="S1025" t="str">
            <v>NULL</v>
          </cell>
          <cell r="T1025" t="str">
            <v>NULL</v>
          </cell>
          <cell r="U1025" t="str">
            <v>NULL</v>
          </cell>
          <cell r="V1025" t="str">
            <v>NULL</v>
          </cell>
          <cell r="W1025" t="str">
            <v>NULL</v>
          </cell>
          <cell r="X1025" t="str">
            <v>NULL</v>
          </cell>
          <cell r="Y1025" t="str">
            <v>NULL</v>
          </cell>
          <cell r="Z1025" t="str">
            <v>NULL</v>
          </cell>
          <cell r="AB1025">
            <v>1475</v>
          </cell>
          <cell r="AD1025">
            <v>4</v>
          </cell>
          <cell r="AE1025" t="str">
            <v>NULL</v>
          </cell>
          <cell r="AF1025">
            <v>4</v>
          </cell>
          <cell r="AG1025">
            <v>4</v>
          </cell>
          <cell r="AH1025" t="str">
            <v>NULL</v>
          </cell>
          <cell r="AI1025">
            <v>4</v>
          </cell>
          <cell r="AJ1025" t="str">
            <v>NULL</v>
          </cell>
          <cell r="AK1025" t="str">
            <v>NULL</v>
          </cell>
          <cell r="AL1025" t="str">
            <v>NULL</v>
          </cell>
        </row>
        <row r="1026">
          <cell r="A1026">
            <v>137051</v>
          </cell>
          <cell r="B1026">
            <v>8854434</v>
          </cell>
          <cell r="C1026" t="str">
            <v>Nunnery Wood High School</v>
          </cell>
          <cell r="D1026" t="str">
            <v>West Midlands</v>
          </cell>
          <cell r="E1026" t="str">
            <v>West Midlands</v>
          </cell>
          <cell r="F1026" t="str">
            <v>Worcestershire</v>
          </cell>
          <cell r="G1026" t="str">
            <v>Worcester</v>
          </cell>
          <cell r="H1026" t="str">
            <v>WR5 2LT</v>
          </cell>
          <cell r="I1026" t="str">
            <v>Academy Converter</v>
          </cell>
          <cell r="J1026" t="str">
            <v>Secondary</v>
          </cell>
          <cell r="K1026" t="str">
            <v>Does not have a sixth form</v>
          </cell>
          <cell r="L1026">
            <v>10001518</v>
          </cell>
          <cell r="M1026">
            <v>42347</v>
          </cell>
          <cell r="N1026">
            <v>42348</v>
          </cell>
          <cell r="O1026" t="str">
            <v>Maintained Academy and School Short inspection</v>
          </cell>
          <cell r="P1026" t="str">
            <v>Schools - S5</v>
          </cell>
          <cell r="Q1026">
            <v>116979</v>
          </cell>
          <cell r="R1026">
            <v>2</v>
          </cell>
          <cell r="S1026" t="str">
            <v>NULL</v>
          </cell>
          <cell r="T1026">
            <v>2</v>
          </cell>
          <cell r="U1026">
            <v>2</v>
          </cell>
          <cell r="V1026">
            <v>2</v>
          </cell>
          <cell r="W1026">
            <v>2</v>
          </cell>
          <cell r="X1026" t="str">
            <v>Yes</v>
          </cell>
          <cell r="Y1026" t="str">
            <v>NULL</v>
          </cell>
          <cell r="Z1026" t="str">
            <v>NULL</v>
          </cell>
          <cell r="AB1026">
            <v>1313</v>
          </cell>
          <cell r="AD1026">
            <v>2</v>
          </cell>
          <cell r="AE1026" t="str">
            <v>NULL</v>
          </cell>
          <cell r="AF1026">
            <v>2</v>
          </cell>
          <cell r="AG1026">
            <v>2</v>
          </cell>
          <cell r="AH1026" t="str">
            <v>NULL</v>
          </cell>
          <cell r="AI1026">
            <v>2</v>
          </cell>
          <cell r="AJ1026" t="str">
            <v>NULL</v>
          </cell>
          <cell r="AK1026">
            <v>9</v>
          </cell>
          <cell r="AL1026" t="str">
            <v>NULL</v>
          </cell>
        </row>
        <row r="1027">
          <cell r="A1027">
            <v>137071</v>
          </cell>
          <cell r="B1027">
            <v>8862000</v>
          </cell>
          <cell r="C1027" t="str">
            <v>St Johns Church of England Primary School</v>
          </cell>
          <cell r="D1027" t="str">
            <v>South East</v>
          </cell>
          <cell r="E1027" t="str">
            <v>South East</v>
          </cell>
          <cell r="F1027" t="str">
            <v>Kent</v>
          </cell>
          <cell r="G1027" t="str">
            <v>Canterbury</v>
          </cell>
          <cell r="H1027" t="str">
            <v>CT1 1BD</v>
          </cell>
          <cell r="I1027" t="str">
            <v>Voluntary Controlled School</v>
          </cell>
          <cell r="J1027" t="str">
            <v>Primary</v>
          </cell>
          <cell r="K1027" t="str">
            <v>Does not have a sixth form</v>
          </cell>
          <cell r="L1027">
            <v>10005241</v>
          </cell>
          <cell r="M1027">
            <v>42317</v>
          </cell>
          <cell r="N1027">
            <v>42318</v>
          </cell>
          <cell r="O1027" t="str">
            <v>Schools into Special Measures Visit 5</v>
          </cell>
          <cell r="P1027" t="str">
            <v>Schools - S8</v>
          </cell>
          <cell r="Q1027" t="str">
            <v>NULL</v>
          </cell>
          <cell r="R1027" t="str">
            <v>NULL</v>
          </cell>
          <cell r="S1027" t="str">
            <v>NULL</v>
          </cell>
          <cell r="T1027" t="str">
            <v>NULL</v>
          </cell>
          <cell r="U1027" t="str">
            <v>NULL</v>
          </cell>
          <cell r="V1027" t="str">
            <v>NULL</v>
          </cell>
          <cell r="W1027" t="str">
            <v>NULL</v>
          </cell>
          <cell r="X1027" t="str">
            <v>NULL</v>
          </cell>
          <cell r="Y1027" t="str">
            <v>NULL</v>
          </cell>
          <cell r="Z1027" t="str">
            <v>NULL</v>
          </cell>
          <cell r="AB1027">
            <v>297</v>
          </cell>
          <cell r="AD1027">
            <v>4</v>
          </cell>
          <cell r="AE1027" t="str">
            <v>NULL</v>
          </cell>
          <cell r="AF1027">
            <v>4</v>
          </cell>
          <cell r="AG1027">
            <v>4</v>
          </cell>
          <cell r="AH1027" t="str">
            <v>NULL</v>
          </cell>
          <cell r="AI1027">
            <v>4</v>
          </cell>
          <cell r="AJ1027" t="str">
            <v>NULL</v>
          </cell>
          <cell r="AK1027" t="str">
            <v>NULL</v>
          </cell>
          <cell r="AL1027" t="str">
            <v>NULL</v>
          </cell>
        </row>
        <row r="1028">
          <cell r="A1028">
            <v>137076</v>
          </cell>
          <cell r="B1028">
            <v>9082000</v>
          </cell>
          <cell r="C1028" t="str">
            <v>Treverbyn Academy</v>
          </cell>
          <cell r="D1028" t="str">
            <v>South West</v>
          </cell>
          <cell r="E1028" t="str">
            <v>South West</v>
          </cell>
          <cell r="F1028" t="str">
            <v>Cornwall</v>
          </cell>
          <cell r="G1028" t="str">
            <v>St Austell and Newquay</v>
          </cell>
          <cell r="H1028" t="str">
            <v>PL26 8TL</v>
          </cell>
          <cell r="I1028" t="str">
            <v>Academy Sponsor Led</v>
          </cell>
          <cell r="J1028" t="str">
            <v>Primary</v>
          </cell>
          <cell r="K1028" t="str">
            <v>Not applicable</v>
          </cell>
          <cell r="L1028">
            <v>10005877</v>
          </cell>
          <cell r="M1028">
            <v>42290</v>
          </cell>
          <cell r="N1028">
            <v>42290</v>
          </cell>
          <cell r="O1028" t="str">
            <v>Requires Improvement monitoring Visit 1</v>
          </cell>
          <cell r="P1028" t="str">
            <v>Schools - S8</v>
          </cell>
          <cell r="Q1028" t="str">
            <v>NULL</v>
          </cell>
          <cell r="R1028" t="str">
            <v>NULL</v>
          </cell>
          <cell r="S1028" t="str">
            <v>NULL</v>
          </cell>
          <cell r="T1028" t="str">
            <v>NULL</v>
          </cell>
          <cell r="U1028" t="str">
            <v>NULL</v>
          </cell>
          <cell r="V1028" t="str">
            <v>NULL</v>
          </cell>
          <cell r="W1028" t="str">
            <v>NULL</v>
          </cell>
          <cell r="X1028" t="str">
            <v>NULL</v>
          </cell>
          <cell r="Y1028" t="str">
            <v>NULL</v>
          </cell>
          <cell r="Z1028" t="str">
            <v>NULL</v>
          </cell>
          <cell r="AB1028">
            <v>272</v>
          </cell>
          <cell r="AD1028">
            <v>3</v>
          </cell>
          <cell r="AE1028" t="str">
            <v>NULL</v>
          </cell>
          <cell r="AF1028">
            <v>3</v>
          </cell>
          <cell r="AG1028">
            <v>3</v>
          </cell>
          <cell r="AH1028" t="str">
            <v>NULL</v>
          </cell>
          <cell r="AI1028">
            <v>3</v>
          </cell>
          <cell r="AJ1028" t="str">
            <v>NULL</v>
          </cell>
          <cell r="AK1028">
            <v>3</v>
          </cell>
          <cell r="AL1028">
            <v>9</v>
          </cell>
        </row>
        <row r="1029">
          <cell r="A1029">
            <v>137078</v>
          </cell>
          <cell r="B1029">
            <v>3125407</v>
          </cell>
          <cell r="C1029" t="str">
            <v>Hewens College</v>
          </cell>
          <cell r="D1029" t="str">
            <v>London</v>
          </cell>
          <cell r="E1029" t="str">
            <v>London</v>
          </cell>
          <cell r="F1029" t="str">
            <v>Hillingdon</v>
          </cell>
          <cell r="G1029" t="str">
            <v>Hayes and Harlington</v>
          </cell>
          <cell r="H1029" t="str">
            <v>UB4 8JP</v>
          </cell>
          <cell r="I1029" t="str">
            <v>Academy Converter</v>
          </cell>
          <cell r="J1029" t="str">
            <v>Secondary</v>
          </cell>
          <cell r="K1029" t="str">
            <v>Has a sixth form</v>
          </cell>
          <cell r="L1029">
            <v>10001076</v>
          </cell>
          <cell r="M1029">
            <v>42318</v>
          </cell>
          <cell r="N1029">
            <v>42319</v>
          </cell>
          <cell r="O1029" t="str">
            <v>Maintained Academy and School Short inspection</v>
          </cell>
          <cell r="P1029" t="str">
            <v>Schools - S5</v>
          </cell>
          <cell r="Q1029">
            <v>102447</v>
          </cell>
          <cell r="R1029">
            <v>2</v>
          </cell>
          <cell r="S1029" t="str">
            <v>NULL</v>
          </cell>
          <cell r="T1029">
            <v>2</v>
          </cell>
          <cell r="U1029">
            <v>2</v>
          </cell>
          <cell r="V1029">
            <v>2</v>
          </cell>
          <cell r="W1029">
            <v>2</v>
          </cell>
          <cell r="X1029" t="str">
            <v>Yes</v>
          </cell>
          <cell r="Y1029" t="str">
            <v>NULL</v>
          </cell>
          <cell r="Z1029">
            <v>2</v>
          </cell>
          <cell r="AB1029">
            <v>250</v>
          </cell>
          <cell r="AD1029">
            <v>2</v>
          </cell>
          <cell r="AE1029" t="str">
            <v>NULL</v>
          </cell>
          <cell r="AF1029">
            <v>2</v>
          </cell>
          <cell r="AG1029">
            <v>2</v>
          </cell>
          <cell r="AH1029" t="str">
            <v>NULL</v>
          </cell>
          <cell r="AI1029">
            <v>2</v>
          </cell>
          <cell r="AJ1029" t="str">
            <v>NULL</v>
          </cell>
          <cell r="AK1029">
            <v>9</v>
          </cell>
          <cell r="AL1029" t="str">
            <v>NULL</v>
          </cell>
        </row>
        <row r="1030">
          <cell r="A1030">
            <v>137084</v>
          </cell>
          <cell r="B1030">
            <v>8744001</v>
          </cell>
          <cell r="C1030" t="str">
            <v>The Voyager Academy</v>
          </cell>
          <cell r="D1030" t="str">
            <v>East of England</v>
          </cell>
          <cell r="E1030" t="str">
            <v>East of England</v>
          </cell>
          <cell r="F1030" t="str">
            <v>Peterborough</v>
          </cell>
          <cell r="G1030" t="str">
            <v>Peterborough</v>
          </cell>
          <cell r="H1030" t="str">
            <v>PE4 6HX</v>
          </cell>
          <cell r="I1030" t="str">
            <v>Academy Sponsor Led</v>
          </cell>
          <cell r="J1030" t="str">
            <v>Secondary</v>
          </cell>
          <cell r="K1030" t="str">
            <v>Has a sixth form</v>
          </cell>
          <cell r="L1030">
            <v>10005298</v>
          </cell>
          <cell r="M1030">
            <v>42318</v>
          </cell>
          <cell r="N1030">
            <v>42319</v>
          </cell>
          <cell r="O1030" t="str">
            <v>Schools into Special Measures Visit 5</v>
          </cell>
          <cell r="P1030" t="str">
            <v>Schools - S8</v>
          </cell>
          <cell r="Q1030" t="str">
            <v>NULL</v>
          </cell>
          <cell r="R1030" t="str">
            <v>NULL</v>
          </cell>
          <cell r="S1030" t="str">
            <v>NULL</v>
          </cell>
          <cell r="T1030" t="str">
            <v>NULL</v>
          </cell>
          <cell r="U1030" t="str">
            <v>NULL</v>
          </cell>
          <cell r="V1030" t="str">
            <v>NULL</v>
          </cell>
          <cell r="W1030" t="str">
            <v>NULL</v>
          </cell>
          <cell r="X1030" t="str">
            <v>NULL</v>
          </cell>
          <cell r="Y1030" t="str">
            <v>NULL</v>
          </cell>
          <cell r="Z1030" t="str">
            <v>NULL</v>
          </cell>
          <cell r="AB1030">
            <v>1316</v>
          </cell>
          <cell r="AD1030">
            <v>4</v>
          </cell>
          <cell r="AE1030" t="str">
            <v>NULL</v>
          </cell>
          <cell r="AF1030">
            <v>4</v>
          </cell>
          <cell r="AG1030">
            <v>4</v>
          </cell>
          <cell r="AH1030" t="str">
            <v>NULL</v>
          </cell>
          <cell r="AI1030">
            <v>4</v>
          </cell>
          <cell r="AJ1030" t="str">
            <v>NULL</v>
          </cell>
          <cell r="AK1030" t="str">
            <v>NULL</v>
          </cell>
          <cell r="AL1030" t="str">
            <v>NULL</v>
          </cell>
        </row>
        <row r="1031">
          <cell r="A1031">
            <v>137110</v>
          </cell>
          <cell r="B1031">
            <v>9194080</v>
          </cell>
          <cell r="C1031" t="str">
            <v>Longdean School</v>
          </cell>
          <cell r="D1031" t="str">
            <v>East of England</v>
          </cell>
          <cell r="E1031" t="str">
            <v>East of England</v>
          </cell>
          <cell r="F1031" t="str">
            <v>Hertfordshire</v>
          </cell>
          <cell r="G1031" t="str">
            <v>Hemel Hempstead</v>
          </cell>
          <cell r="H1031" t="str">
            <v>HP3 8JB</v>
          </cell>
          <cell r="I1031" t="str">
            <v>Academy Converter</v>
          </cell>
          <cell r="J1031" t="str">
            <v>Secondary</v>
          </cell>
          <cell r="K1031" t="str">
            <v>Has a sixth form</v>
          </cell>
          <cell r="L1031">
            <v>10005611</v>
          </cell>
          <cell r="M1031">
            <v>42340</v>
          </cell>
          <cell r="N1031">
            <v>42341</v>
          </cell>
          <cell r="O1031" t="str">
            <v>Maintained Academy and School Short inspection</v>
          </cell>
          <cell r="P1031" t="str">
            <v>Schools - S5</v>
          </cell>
          <cell r="Q1031">
            <v>117523</v>
          </cell>
          <cell r="R1031">
            <v>2</v>
          </cell>
          <cell r="S1031" t="str">
            <v>NULL</v>
          </cell>
          <cell r="T1031">
            <v>2</v>
          </cell>
          <cell r="U1031">
            <v>2</v>
          </cell>
          <cell r="V1031">
            <v>2</v>
          </cell>
          <cell r="W1031">
            <v>2</v>
          </cell>
          <cell r="X1031" t="str">
            <v>Yes</v>
          </cell>
          <cell r="Y1031" t="str">
            <v>NULL</v>
          </cell>
          <cell r="Z1031">
            <v>2</v>
          </cell>
          <cell r="AB1031">
            <v>1134</v>
          </cell>
          <cell r="AD1031">
            <v>2</v>
          </cell>
          <cell r="AE1031" t="str">
            <v>NULL</v>
          </cell>
          <cell r="AF1031">
            <v>2</v>
          </cell>
          <cell r="AG1031">
            <v>2</v>
          </cell>
          <cell r="AH1031" t="str">
            <v>NULL</v>
          </cell>
          <cell r="AI1031">
            <v>2</v>
          </cell>
          <cell r="AJ1031" t="str">
            <v>NULL</v>
          </cell>
          <cell r="AK1031" t="str">
            <v>NULL</v>
          </cell>
          <cell r="AL1031" t="str">
            <v>NULL</v>
          </cell>
        </row>
        <row r="1032">
          <cell r="A1032">
            <v>137117</v>
          </cell>
          <cell r="B1032">
            <v>8914001</v>
          </cell>
          <cell r="C1032" t="str">
            <v>Retford Oaks Academy</v>
          </cell>
          <cell r="D1032" t="str">
            <v>East Midlands</v>
          </cell>
          <cell r="E1032" t="str">
            <v>East Midlands</v>
          </cell>
          <cell r="F1032" t="str">
            <v>Nottinghamshire</v>
          </cell>
          <cell r="G1032" t="str">
            <v>Bassetlaw</v>
          </cell>
          <cell r="H1032" t="str">
            <v>DN22 7NJ</v>
          </cell>
          <cell r="I1032" t="str">
            <v>Academy Sponsor Led</v>
          </cell>
          <cell r="J1032" t="str">
            <v>Secondary</v>
          </cell>
          <cell r="K1032" t="str">
            <v>Has a sixth form</v>
          </cell>
          <cell r="L1032">
            <v>10005933</v>
          </cell>
          <cell r="M1032">
            <v>42340</v>
          </cell>
          <cell r="N1032">
            <v>42340</v>
          </cell>
          <cell r="O1032" t="str">
            <v>Requires Improvement monitoring Visit 1</v>
          </cell>
          <cell r="P1032" t="str">
            <v>Schools - S8</v>
          </cell>
          <cell r="Q1032" t="str">
            <v>NULL</v>
          </cell>
          <cell r="R1032" t="str">
            <v>NULL</v>
          </cell>
          <cell r="S1032" t="str">
            <v>NULL</v>
          </cell>
          <cell r="T1032" t="str">
            <v>NULL</v>
          </cell>
          <cell r="U1032" t="str">
            <v>NULL</v>
          </cell>
          <cell r="V1032" t="str">
            <v>NULL</v>
          </cell>
          <cell r="W1032" t="str">
            <v>NULL</v>
          </cell>
          <cell r="X1032" t="str">
            <v>NULL</v>
          </cell>
          <cell r="Y1032" t="str">
            <v>NULL</v>
          </cell>
          <cell r="Z1032" t="str">
            <v>NULL</v>
          </cell>
          <cell r="AB1032">
            <v>781</v>
          </cell>
          <cell r="AD1032">
            <v>3</v>
          </cell>
          <cell r="AE1032" t="str">
            <v>NULL</v>
          </cell>
          <cell r="AF1032">
            <v>3</v>
          </cell>
          <cell r="AG1032">
            <v>3</v>
          </cell>
          <cell r="AH1032" t="str">
            <v>NULL</v>
          </cell>
          <cell r="AI1032">
            <v>3</v>
          </cell>
          <cell r="AJ1032" t="str">
            <v>NULL</v>
          </cell>
          <cell r="AK1032">
            <v>9</v>
          </cell>
          <cell r="AL1032">
            <v>3</v>
          </cell>
        </row>
        <row r="1033">
          <cell r="A1033">
            <v>137122</v>
          </cell>
          <cell r="B1033">
            <v>8414000</v>
          </cell>
          <cell r="C1033" t="str">
            <v>Darlington School of Maths and Science</v>
          </cell>
          <cell r="D1033" t="str">
            <v>North East</v>
          </cell>
          <cell r="E1033" t="str">
            <v>North East, Yorkshire &amp; Humber</v>
          </cell>
          <cell r="F1033" t="str">
            <v>Darlington</v>
          </cell>
          <cell r="G1033" t="str">
            <v>Darlington</v>
          </cell>
          <cell r="H1033" t="str">
            <v>DL3 9SH</v>
          </cell>
          <cell r="I1033" t="str">
            <v>Academy Sponsor Led</v>
          </cell>
          <cell r="J1033" t="str">
            <v>Secondary</v>
          </cell>
          <cell r="K1033" t="str">
            <v>Not applicable</v>
          </cell>
          <cell r="L1033">
            <v>10002527</v>
          </cell>
          <cell r="M1033">
            <v>42319</v>
          </cell>
          <cell r="N1033">
            <v>42320</v>
          </cell>
          <cell r="O1033" t="str">
            <v>Requires Improvement S5 Reinspection Visit 1</v>
          </cell>
          <cell r="P1033" t="str">
            <v>Schools - S5</v>
          </cell>
          <cell r="Q1033" t="str">
            <v>NULL</v>
          </cell>
          <cell r="R1033">
            <v>3</v>
          </cell>
          <cell r="S1033" t="str">
            <v>NULL</v>
          </cell>
          <cell r="T1033">
            <v>3</v>
          </cell>
          <cell r="U1033">
            <v>3</v>
          </cell>
          <cell r="V1033">
            <v>3</v>
          </cell>
          <cell r="W1033">
            <v>3</v>
          </cell>
          <cell r="X1033" t="str">
            <v>Yes</v>
          </cell>
          <cell r="Y1033" t="str">
            <v>NULL</v>
          </cell>
          <cell r="Z1033" t="str">
            <v>NULL</v>
          </cell>
          <cell r="AB1033">
            <v>494</v>
          </cell>
          <cell r="AD1033">
            <v>3</v>
          </cell>
          <cell r="AE1033" t="str">
            <v>NULL</v>
          </cell>
          <cell r="AF1033">
            <v>3</v>
          </cell>
          <cell r="AG1033">
            <v>2</v>
          </cell>
          <cell r="AH1033" t="str">
            <v>NULL</v>
          </cell>
          <cell r="AI1033">
            <v>2</v>
          </cell>
          <cell r="AJ1033" t="str">
            <v>NULL</v>
          </cell>
          <cell r="AK1033" t="str">
            <v>NULL</v>
          </cell>
          <cell r="AL1033" t="str">
            <v>NULL</v>
          </cell>
        </row>
        <row r="1034">
          <cell r="A1034">
            <v>137161</v>
          </cell>
          <cell r="B1034">
            <v>8554003</v>
          </cell>
          <cell r="C1034" t="str">
            <v>The Robert Smyth Academy</v>
          </cell>
          <cell r="D1034" t="str">
            <v>East Midlands</v>
          </cell>
          <cell r="E1034" t="str">
            <v>East Midlands</v>
          </cell>
          <cell r="F1034" t="str">
            <v>Leicestershire</v>
          </cell>
          <cell r="G1034" t="str">
            <v>Harborough</v>
          </cell>
          <cell r="H1034" t="str">
            <v>LE16 7JG</v>
          </cell>
          <cell r="I1034" t="str">
            <v>Academy Converter</v>
          </cell>
          <cell r="J1034" t="str">
            <v>Secondary</v>
          </cell>
          <cell r="K1034" t="str">
            <v>Has a sixth form</v>
          </cell>
          <cell r="L1034">
            <v>10006360</v>
          </cell>
          <cell r="M1034">
            <v>42282</v>
          </cell>
          <cell r="N1034">
            <v>42282</v>
          </cell>
          <cell r="O1034" t="str">
            <v>Requires Improvement monitoring Visit 1</v>
          </cell>
          <cell r="P1034" t="str">
            <v>Schools - S8</v>
          </cell>
          <cell r="Q1034">
            <v>120237</v>
          </cell>
          <cell r="R1034" t="str">
            <v>NULL</v>
          </cell>
          <cell r="S1034" t="str">
            <v>NULL</v>
          </cell>
          <cell r="T1034" t="str">
            <v>NULL</v>
          </cell>
          <cell r="U1034" t="str">
            <v>NULL</v>
          </cell>
          <cell r="V1034" t="str">
            <v>NULL</v>
          </cell>
          <cell r="W1034" t="str">
            <v>NULL</v>
          </cell>
          <cell r="X1034" t="str">
            <v>NULL</v>
          </cell>
          <cell r="Y1034" t="str">
            <v>NULL</v>
          </cell>
          <cell r="Z1034" t="str">
            <v>NULL</v>
          </cell>
          <cell r="AB1034">
            <v>1260</v>
          </cell>
          <cell r="AD1034">
            <v>3</v>
          </cell>
          <cell r="AE1034" t="str">
            <v>NULL</v>
          </cell>
          <cell r="AF1034">
            <v>3</v>
          </cell>
          <cell r="AG1034">
            <v>3</v>
          </cell>
          <cell r="AH1034" t="str">
            <v>NULL</v>
          </cell>
          <cell r="AI1034">
            <v>3</v>
          </cell>
          <cell r="AJ1034" t="str">
            <v>NULL</v>
          </cell>
          <cell r="AK1034">
            <v>9</v>
          </cell>
          <cell r="AL1034">
            <v>2</v>
          </cell>
        </row>
        <row r="1035">
          <cell r="A1035">
            <v>137165</v>
          </cell>
          <cell r="B1035">
            <v>3314027</v>
          </cell>
          <cell r="C1035" t="str">
            <v>Woodlands Academy</v>
          </cell>
          <cell r="D1035" t="str">
            <v>West Midlands</v>
          </cell>
          <cell r="E1035" t="str">
            <v>West Midlands</v>
          </cell>
          <cell r="F1035" t="str">
            <v>Coventry</v>
          </cell>
          <cell r="G1035" t="str">
            <v>Coventry North West</v>
          </cell>
          <cell r="H1035" t="str">
            <v>CV5 7FF</v>
          </cell>
          <cell r="I1035" t="str">
            <v>Academy Converter</v>
          </cell>
          <cell r="J1035" t="str">
            <v>Secondary</v>
          </cell>
          <cell r="K1035" t="str">
            <v>Has a sixth form</v>
          </cell>
          <cell r="L1035">
            <v>10008247</v>
          </cell>
          <cell r="M1035">
            <v>42290</v>
          </cell>
          <cell r="N1035">
            <v>42290</v>
          </cell>
          <cell r="O1035" t="str">
            <v>Requires Improvement monitoring Visit 1</v>
          </cell>
          <cell r="P1035" t="str">
            <v>Schools - S8</v>
          </cell>
          <cell r="Q1035">
            <v>103730</v>
          </cell>
          <cell r="R1035" t="str">
            <v>NULL</v>
          </cell>
          <cell r="S1035" t="str">
            <v>NULL</v>
          </cell>
          <cell r="T1035" t="str">
            <v>NULL</v>
          </cell>
          <cell r="U1035" t="str">
            <v>NULL</v>
          </cell>
          <cell r="V1035" t="str">
            <v>NULL</v>
          </cell>
          <cell r="W1035" t="str">
            <v>NULL</v>
          </cell>
          <cell r="X1035" t="str">
            <v>NULL</v>
          </cell>
          <cell r="Y1035" t="str">
            <v>NULL</v>
          </cell>
          <cell r="Z1035" t="str">
            <v>NULL</v>
          </cell>
          <cell r="AB1035">
            <v>799</v>
          </cell>
          <cell r="AD1035">
            <v>3</v>
          </cell>
          <cell r="AE1035" t="str">
            <v>NULL</v>
          </cell>
          <cell r="AF1035">
            <v>3</v>
          </cell>
          <cell r="AG1035">
            <v>3</v>
          </cell>
          <cell r="AH1035" t="str">
            <v>NULL</v>
          </cell>
          <cell r="AI1035">
            <v>3</v>
          </cell>
          <cell r="AJ1035" t="str">
            <v>NULL</v>
          </cell>
          <cell r="AK1035">
            <v>9</v>
          </cell>
          <cell r="AL1035">
            <v>3</v>
          </cell>
        </row>
        <row r="1036">
          <cell r="A1036">
            <v>137172</v>
          </cell>
          <cell r="B1036">
            <v>9374240</v>
          </cell>
          <cell r="C1036" t="str">
            <v>Alcester Academy</v>
          </cell>
          <cell r="D1036" t="str">
            <v>West Midlands</v>
          </cell>
          <cell r="E1036" t="str">
            <v>West Midlands</v>
          </cell>
          <cell r="F1036" t="str">
            <v>Warwickshire</v>
          </cell>
          <cell r="G1036" t="str">
            <v>Stratford-on-Avon</v>
          </cell>
          <cell r="H1036" t="str">
            <v>B49 6QQ</v>
          </cell>
          <cell r="I1036" t="str">
            <v>Academy Converter</v>
          </cell>
          <cell r="J1036" t="str">
            <v>Secondary</v>
          </cell>
          <cell r="K1036" t="str">
            <v>Does not have a sixth form</v>
          </cell>
          <cell r="L1036">
            <v>10002465</v>
          </cell>
          <cell r="M1036">
            <v>42298</v>
          </cell>
          <cell r="N1036">
            <v>42299</v>
          </cell>
          <cell r="O1036" t="str">
            <v>Requires Improvement S5 Reinspection Visit 1</v>
          </cell>
          <cell r="P1036" t="str">
            <v>Schools - S5</v>
          </cell>
          <cell r="Q1036">
            <v>125750</v>
          </cell>
          <cell r="R1036">
            <v>2</v>
          </cell>
          <cell r="S1036" t="str">
            <v>NULL</v>
          </cell>
          <cell r="T1036">
            <v>2</v>
          </cell>
          <cell r="U1036">
            <v>2</v>
          </cell>
          <cell r="V1036">
            <v>1</v>
          </cell>
          <cell r="W1036">
            <v>1</v>
          </cell>
          <cell r="X1036" t="str">
            <v>Yes</v>
          </cell>
          <cell r="Y1036" t="str">
            <v>NULL</v>
          </cell>
          <cell r="Z1036" t="str">
            <v>NULL</v>
          </cell>
          <cell r="AB1036">
            <v>509</v>
          </cell>
          <cell r="AD1036">
            <v>3</v>
          </cell>
          <cell r="AE1036" t="str">
            <v>NULL</v>
          </cell>
          <cell r="AF1036">
            <v>3</v>
          </cell>
          <cell r="AG1036">
            <v>3</v>
          </cell>
          <cell r="AH1036" t="str">
            <v>NULL</v>
          </cell>
          <cell r="AI1036">
            <v>3</v>
          </cell>
          <cell r="AJ1036" t="str">
            <v>NULL</v>
          </cell>
          <cell r="AK1036" t="str">
            <v>NULL</v>
          </cell>
          <cell r="AL1036" t="str">
            <v>NULL</v>
          </cell>
        </row>
        <row r="1037">
          <cell r="A1037">
            <v>137187</v>
          </cell>
          <cell r="B1037">
            <v>8734077</v>
          </cell>
          <cell r="C1037" t="str">
            <v>Ernulf Academy</v>
          </cell>
          <cell r="D1037" t="str">
            <v>East of England</v>
          </cell>
          <cell r="E1037" t="str">
            <v>East of England</v>
          </cell>
          <cell r="F1037" t="str">
            <v>Cambridgeshire</v>
          </cell>
          <cell r="G1037" t="str">
            <v>Huntingdon</v>
          </cell>
          <cell r="H1037" t="str">
            <v>PE19 2SH</v>
          </cell>
          <cell r="I1037" t="str">
            <v>Academy Converter</v>
          </cell>
          <cell r="J1037" t="str">
            <v>Secondary</v>
          </cell>
          <cell r="K1037" t="str">
            <v>Has a sixth form</v>
          </cell>
          <cell r="L1037">
            <v>10004094</v>
          </cell>
          <cell r="M1037">
            <v>42313</v>
          </cell>
          <cell r="N1037">
            <v>42313</v>
          </cell>
          <cell r="O1037" t="str">
            <v>Requires Improvement monitoring Visit 2</v>
          </cell>
          <cell r="P1037" t="str">
            <v>Schools - S8</v>
          </cell>
          <cell r="Q1037">
            <v>110878</v>
          </cell>
          <cell r="R1037" t="str">
            <v>NULL</v>
          </cell>
          <cell r="S1037" t="str">
            <v>NULL</v>
          </cell>
          <cell r="T1037" t="str">
            <v>NULL</v>
          </cell>
          <cell r="U1037" t="str">
            <v>NULL</v>
          </cell>
          <cell r="V1037" t="str">
            <v>NULL</v>
          </cell>
          <cell r="W1037" t="str">
            <v>NULL</v>
          </cell>
          <cell r="X1037" t="str">
            <v>NULL</v>
          </cell>
          <cell r="Y1037" t="str">
            <v>NULL</v>
          </cell>
          <cell r="Z1037" t="str">
            <v>NULL</v>
          </cell>
          <cell r="AB1037">
            <v>690</v>
          </cell>
          <cell r="AD1037">
            <v>3</v>
          </cell>
          <cell r="AE1037" t="str">
            <v>NULL</v>
          </cell>
          <cell r="AF1037">
            <v>3</v>
          </cell>
          <cell r="AG1037">
            <v>3</v>
          </cell>
          <cell r="AH1037" t="str">
            <v>NULL</v>
          </cell>
          <cell r="AI1037">
            <v>3</v>
          </cell>
          <cell r="AJ1037" t="str">
            <v>NULL</v>
          </cell>
          <cell r="AK1037">
            <v>9</v>
          </cell>
          <cell r="AL1037">
            <v>3</v>
          </cell>
        </row>
        <row r="1038">
          <cell r="A1038">
            <v>137208</v>
          </cell>
          <cell r="B1038">
            <v>9354098</v>
          </cell>
          <cell r="C1038" t="str">
            <v>Holbrook Academy</v>
          </cell>
          <cell r="D1038" t="str">
            <v>East of England</v>
          </cell>
          <cell r="E1038" t="str">
            <v>East of England</v>
          </cell>
          <cell r="F1038" t="str">
            <v>Suffolk</v>
          </cell>
          <cell r="G1038" t="str">
            <v>South Suffolk</v>
          </cell>
          <cell r="H1038" t="str">
            <v>IP9 2QX</v>
          </cell>
          <cell r="I1038" t="str">
            <v>Academy Converter</v>
          </cell>
          <cell r="J1038" t="str">
            <v>Secondary</v>
          </cell>
          <cell r="K1038" t="str">
            <v>Does not have a sixth form</v>
          </cell>
          <cell r="L1038">
            <v>10001880</v>
          </cell>
          <cell r="M1038">
            <v>42298</v>
          </cell>
          <cell r="N1038">
            <v>42299</v>
          </cell>
          <cell r="O1038" t="str">
            <v>Requires Improvement S5 Reinspection Visit 1</v>
          </cell>
          <cell r="P1038" t="str">
            <v>Schools - S5</v>
          </cell>
          <cell r="Q1038">
            <v>124848</v>
          </cell>
          <cell r="R1038">
            <v>2</v>
          </cell>
          <cell r="S1038" t="str">
            <v>NULL</v>
          </cell>
          <cell r="T1038">
            <v>2</v>
          </cell>
          <cell r="U1038">
            <v>2</v>
          </cell>
          <cell r="V1038">
            <v>2</v>
          </cell>
          <cell r="W1038">
            <v>2</v>
          </cell>
          <cell r="X1038" t="str">
            <v>Yes</v>
          </cell>
          <cell r="Y1038" t="str">
            <v>NULL</v>
          </cell>
          <cell r="Z1038" t="str">
            <v>NULL</v>
          </cell>
          <cell r="AB1038">
            <v>408</v>
          </cell>
          <cell r="AD1038">
            <v>3</v>
          </cell>
          <cell r="AE1038" t="str">
            <v>NULL</v>
          </cell>
          <cell r="AF1038">
            <v>3</v>
          </cell>
          <cell r="AG1038">
            <v>3</v>
          </cell>
          <cell r="AH1038" t="str">
            <v>NULL</v>
          </cell>
          <cell r="AI1038">
            <v>3</v>
          </cell>
          <cell r="AJ1038" t="str">
            <v>NULL</v>
          </cell>
          <cell r="AK1038" t="str">
            <v>NULL</v>
          </cell>
          <cell r="AL1038" t="str">
            <v>NULL</v>
          </cell>
        </row>
        <row r="1039">
          <cell r="A1039">
            <v>137245</v>
          </cell>
          <cell r="B1039">
            <v>8812891</v>
          </cell>
          <cell r="C1039" t="str">
            <v>Hilltop Junior School</v>
          </cell>
          <cell r="D1039" t="str">
            <v>East of England</v>
          </cell>
          <cell r="E1039" t="str">
            <v>East of England</v>
          </cell>
          <cell r="F1039" t="str">
            <v>Essex</v>
          </cell>
          <cell r="G1039" t="str">
            <v>Rayleigh and Wickford</v>
          </cell>
          <cell r="H1039" t="str">
            <v>SS11 8LT</v>
          </cell>
          <cell r="I1039" t="str">
            <v>Academy Converter</v>
          </cell>
          <cell r="J1039" t="str">
            <v>Primary</v>
          </cell>
          <cell r="K1039" t="str">
            <v>Not applicable</v>
          </cell>
          <cell r="L1039">
            <v>10001933</v>
          </cell>
          <cell r="M1039">
            <v>42276</v>
          </cell>
          <cell r="N1039">
            <v>42277</v>
          </cell>
          <cell r="O1039" t="str">
            <v>Requires Improvement S5 Reinspection Visit 1</v>
          </cell>
          <cell r="P1039" t="str">
            <v>Schools - S5</v>
          </cell>
          <cell r="Q1039">
            <v>115033</v>
          </cell>
          <cell r="R1039">
            <v>3</v>
          </cell>
          <cell r="S1039" t="str">
            <v>NULL</v>
          </cell>
          <cell r="T1039">
            <v>3</v>
          </cell>
          <cell r="U1039">
            <v>3</v>
          </cell>
          <cell r="V1039">
            <v>2</v>
          </cell>
          <cell r="W1039">
            <v>3</v>
          </cell>
          <cell r="X1039" t="str">
            <v>Yes</v>
          </cell>
          <cell r="Y1039" t="str">
            <v>NULL</v>
          </cell>
          <cell r="Z1039" t="str">
            <v>NULL</v>
          </cell>
          <cell r="AB1039">
            <v>302</v>
          </cell>
          <cell r="AD1039">
            <v>3</v>
          </cell>
          <cell r="AE1039" t="str">
            <v>NULL</v>
          </cell>
          <cell r="AF1039">
            <v>3</v>
          </cell>
          <cell r="AG1039">
            <v>3</v>
          </cell>
          <cell r="AH1039" t="str">
            <v>NULL</v>
          </cell>
          <cell r="AI1039">
            <v>3</v>
          </cell>
          <cell r="AJ1039" t="str">
            <v>NULL</v>
          </cell>
          <cell r="AK1039" t="str">
            <v>NULL</v>
          </cell>
          <cell r="AL1039" t="str">
            <v>NULL</v>
          </cell>
        </row>
        <row r="1040">
          <cell r="A1040">
            <v>137248</v>
          </cell>
          <cell r="B1040">
            <v>8735412</v>
          </cell>
          <cell r="C1040" t="str">
            <v>St Peter's School</v>
          </cell>
          <cell r="D1040" t="str">
            <v>East of England</v>
          </cell>
          <cell r="E1040" t="str">
            <v>East of England</v>
          </cell>
          <cell r="F1040" t="str">
            <v>Cambridgeshire</v>
          </cell>
          <cell r="G1040" t="str">
            <v>Huntingdon</v>
          </cell>
          <cell r="H1040" t="str">
            <v>PE29 7DD</v>
          </cell>
          <cell r="I1040" t="str">
            <v>Academy Converter</v>
          </cell>
          <cell r="J1040" t="str">
            <v>Secondary</v>
          </cell>
          <cell r="K1040" t="str">
            <v>Has a sixth form</v>
          </cell>
          <cell r="L1040">
            <v>10008871</v>
          </cell>
          <cell r="M1040">
            <v>42342</v>
          </cell>
          <cell r="N1040">
            <v>42342</v>
          </cell>
          <cell r="O1040" t="str">
            <v>Requires Improvement monitoring Visit 2</v>
          </cell>
          <cell r="P1040" t="str">
            <v>Schools - S8</v>
          </cell>
          <cell r="Q1040">
            <v>110906</v>
          </cell>
          <cell r="R1040" t="str">
            <v>NULL</v>
          </cell>
          <cell r="S1040" t="str">
            <v>NULL</v>
          </cell>
          <cell r="T1040" t="str">
            <v>NULL</v>
          </cell>
          <cell r="U1040" t="str">
            <v>NULL</v>
          </cell>
          <cell r="V1040" t="str">
            <v>NULL</v>
          </cell>
          <cell r="W1040" t="str">
            <v>NULL</v>
          </cell>
          <cell r="X1040" t="str">
            <v>NULL</v>
          </cell>
          <cell r="Y1040" t="str">
            <v>NULL</v>
          </cell>
          <cell r="Z1040" t="str">
            <v>NULL</v>
          </cell>
          <cell r="AB1040">
            <v>1065</v>
          </cell>
          <cell r="AD1040">
            <v>3</v>
          </cell>
          <cell r="AE1040" t="str">
            <v>NULL</v>
          </cell>
          <cell r="AF1040">
            <v>3</v>
          </cell>
          <cell r="AG1040">
            <v>3</v>
          </cell>
          <cell r="AH1040" t="str">
            <v>NULL</v>
          </cell>
          <cell r="AI1040">
            <v>3</v>
          </cell>
          <cell r="AJ1040" t="str">
            <v>NULL</v>
          </cell>
          <cell r="AK1040" t="str">
            <v>NULL</v>
          </cell>
          <cell r="AL1040" t="str">
            <v>NULL</v>
          </cell>
        </row>
        <row r="1041">
          <cell r="A1041">
            <v>137250</v>
          </cell>
          <cell r="B1041">
            <v>8865400</v>
          </cell>
          <cell r="C1041" t="str">
            <v>Wilmington Grammar School for Girls</v>
          </cell>
          <cell r="D1041" t="str">
            <v>South East</v>
          </cell>
          <cell r="E1041" t="str">
            <v>South East</v>
          </cell>
          <cell r="F1041" t="str">
            <v>Kent</v>
          </cell>
          <cell r="G1041" t="str">
            <v>Dartford</v>
          </cell>
          <cell r="H1041" t="str">
            <v>DA2 7BB</v>
          </cell>
          <cell r="I1041" t="str">
            <v>Academy Converter</v>
          </cell>
          <cell r="J1041" t="str">
            <v>Secondary</v>
          </cell>
          <cell r="K1041" t="str">
            <v>Has a sixth form</v>
          </cell>
          <cell r="L1041">
            <v>10001509</v>
          </cell>
          <cell r="M1041">
            <v>42311</v>
          </cell>
          <cell r="N1041">
            <v>42312</v>
          </cell>
          <cell r="O1041" t="str">
            <v>Maintained Academy and School Short inspection</v>
          </cell>
          <cell r="P1041" t="str">
            <v>Schools - S5</v>
          </cell>
          <cell r="Q1041">
            <v>118872</v>
          </cell>
          <cell r="R1041">
            <v>1</v>
          </cell>
          <cell r="S1041" t="str">
            <v>NULL</v>
          </cell>
          <cell r="T1041">
            <v>1</v>
          </cell>
          <cell r="U1041">
            <v>1</v>
          </cell>
          <cell r="V1041">
            <v>1</v>
          </cell>
          <cell r="W1041">
            <v>1</v>
          </cell>
          <cell r="X1041" t="str">
            <v>Yes</v>
          </cell>
          <cell r="Y1041" t="str">
            <v>NULL</v>
          </cell>
          <cell r="Z1041">
            <v>2</v>
          </cell>
          <cell r="AB1041">
            <v>837</v>
          </cell>
          <cell r="AD1041">
            <v>2</v>
          </cell>
          <cell r="AE1041" t="str">
            <v>NULL</v>
          </cell>
          <cell r="AF1041">
            <v>2</v>
          </cell>
          <cell r="AG1041">
            <v>2</v>
          </cell>
          <cell r="AH1041" t="str">
            <v>NULL</v>
          </cell>
          <cell r="AI1041">
            <v>2</v>
          </cell>
          <cell r="AJ1041" t="str">
            <v>NULL</v>
          </cell>
          <cell r="AK1041">
            <v>9</v>
          </cell>
          <cell r="AL1041" t="str">
            <v>NULL</v>
          </cell>
        </row>
        <row r="1042">
          <cell r="A1042">
            <v>137268</v>
          </cell>
          <cell r="B1042">
            <v>8602230</v>
          </cell>
          <cell r="C1042" t="str">
            <v>Chadsmead Primary Academy</v>
          </cell>
          <cell r="D1042" t="str">
            <v>West Midlands</v>
          </cell>
          <cell r="E1042" t="str">
            <v>West Midlands</v>
          </cell>
          <cell r="F1042" t="str">
            <v>Staffordshire</v>
          </cell>
          <cell r="G1042" t="str">
            <v>Lichfield</v>
          </cell>
          <cell r="H1042" t="str">
            <v>WS13 7HJ</v>
          </cell>
          <cell r="I1042" t="str">
            <v>Academy Converter</v>
          </cell>
          <cell r="J1042" t="str">
            <v>Primary</v>
          </cell>
          <cell r="K1042" t="str">
            <v>Not applicable</v>
          </cell>
          <cell r="L1042">
            <v>10009753</v>
          </cell>
          <cell r="M1042">
            <v>42333</v>
          </cell>
          <cell r="N1042">
            <v>42334</v>
          </cell>
          <cell r="O1042" t="str">
            <v>S8 No Formal Designation Visit</v>
          </cell>
          <cell r="P1042" t="str">
            <v>Schools - S5</v>
          </cell>
          <cell r="Q1042">
            <v>124100</v>
          </cell>
          <cell r="R1042">
            <v>4</v>
          </cell>
          <cell r="S1042" t="str">
            <v>SM</v>
          </cell>
          <cell r="T1042">
            <v>4</v>
          </cell>
          <cell r="U1042">
            <v>4</v>
          </cell>
          <cell r="V1042">
            <v>4</v>
          </cell>
          <cell r="W1042">
            <v>4</v>
          </cell>
          <cell r="X1042" t="str">
            <v>No</v>
          </cell>
          <cell r="Y1042">
            <v>4</v>
          </cell>
          <cell r="Z1042" t="str">
            <v>NULL</v>
          </cell>
          <cell r="AB1042">
            <v>403</v>
          </cell>
          <cell r="AD1042">
            <v>1</v>
          </cell>
          <cell r="AE1042" t="str">
            <v>NULL</v>
          </cell>
          <cell r="AF1042">
            <v>1</v>
          </cell>
          <cell r="AG1042">
            <v>1</v>
          </cell>
          <cell r="AH1042" t="str">
            <v>NULL</v>
          </cell>
          <cell r="AI1042">
            <v>1</v>
          </cell>
          <cell r="AJ1042" t="str">
            <v>NULL</v>
          </cell>
          <cell r="AK1042" t="str">
            <v>NULL</v>
          </cell>
          <cell r="AL1042" t="str">
            <v>NULL</v>
          </cell>
        </row>
        <row r="1043">
          <cell r="A1043">
            <v>137274</v>
          </cell>
          <cell r="B1043">
            <v>3354001</v>
          </cell>
          <cell r="C1043" t="str">
            <v>Bloxwich Academy</v>
          </cell>
          <cell r="D1043" t="str">
            <v>West Midlands</v>
          </cell>
          <cell r="E1043" t="str">
            <v>West Midlands</v>
          </cell>
          <cell r="F1043" t="str">
            <v>Walsall</v>
          </cell>
          <cell r="G1043" t="str">
            <v>Walsall North</v>
          </cell>
          <cell r="H1043" t="str">
            <v>WS2 7NR</v>
          </cell>
          <cell r="I1043" t="str">
            <v>Academy Sponsor Led</v>
          </cell>
          <cell r="J1043" t="str">
            <v>All Through</v>
          </cell>
          <cell r="K1043" t="str">
            <v>Has a sixth form</v>
          </cell>
          <cell r="L1043">
            <v>10001609</v>
          </cell>
          <cell r="M1043">
            <v>42332</v>
          </cell>
          <cell r="N1043">
            <v>42333</v>
          </cell>
          <cell r="O1043" t="str">
            <v>Special Measures S5 ReInspection</v>
          </cell>
          <cell r="P1043" t="str">
            <v>Schools - S5</v>
          </cell>
          <cell r="Q1043" t="str">
            <v>NULL</v>
          </cell>
          <cell r="R1043">
            <v>4</v>
          </cell>
          <cell r="S1043" t="str">
            <v>SM</v>
          </cell>
          <cell r="T1043">
            <v>4</v>
          </cell>
          <cell r="U1043">
            <v>4</v>
          </cell>
          <cell r="V1043">
            <v>4</v>
          </cell>
          <cell r="W1043">
            <v>4</v>
          </cell>
          <cell r="X1043" t="str">
            <v>Yes</v>
          </cell>
          <cell r="Y1043">
            <v>4</v>
          </cell>
          <cell r="Z1043">
            <v>3</v>
          </cell>
          <cell r="AB1043">
            <v>1136</v>
          </cell>
          <cell r="AD1043">
            <v>4</v>
          </cell>
          <cell r="AE1043" t="str">
            <v>NULL</v>
          </cell>
          <cell r="AF1043">
            <v>4</v>
          </cell>
          <cell r="AG1043">
            <v>4</v>
          </cell>
          <cell r="AH1043" t="str">
            <v>NULL</v>
          </cell>
          <cell r="AI1043">
            <v>4</v>
          </cell>
          <cell r="AJ1043" t="str">
            <v>NULL</v>
          </cell>
          <cell r="AK1043" t="str">
            <v>NULL</v>
          </cell>
          <cell r="AL1043" t="str">
            <v>NULL</v>
          </cell>
        </row>
        <row r="1044">
          <cell r="A1044">
            <v>137286</v>
          </cell>
          <cell r="B1044">
            <v>8365951</v>
          </cell>
          <cell r="C1044" t="str">
            <v>Montacute School</v>
          </cell>
          <cell r="D1044" t="str">
            <v>South West</v>
          </cell>
          <cell r="E1044" t="str">
            <v>South West</v>
          </cell>
          <cell r="F1044" t="str">
            <v>Poole</v>
          </cell>
          <cell r="G1044" t="str">
            <v>Mid Dorset and North Poole</v>
          </cell>
          <cell r="H1044" t="str">
            <v>BH17 9NG</v>
          </cell>
          <cell r="I1044" t="str">
            <v>Academy Special Converter</v>
          </cell>
          <cell r="J1044" t="str">
            <v>Not Applicable</v>
          </cell>
          <cell r="K1044" t="str">
            <v>Has a sixth form</v>
          </cell>
          <cell r="L1044">
            <v>10005813</v>
          </cell>
          <cell r="M1044">
            <v>42277</v>
          </cell>
          <cell r="N1044">
            <v>42277</v>
          </cell>
          <cell r="O1044" t="str">
            <v>Requires Improvement monitoring Visit 1</v>
          </cell>
          <cell r="P1044" t="str">
            <v>Schools - S8</v>
          </cell>
          <cell r="Q1044">
            <v>113959</v>
          </cell>
          <cell r="R1044" t="str">
            <v>NULL</v>
          </cell>
          <cell r="S1044" t="str">
            <v>NULL</v>
          </cell>
          <cell r="T1044" t="str">
            <v>NULL</v>
          </cell>
          <cell r="U1044" t="str">
            <v>NULL</v>
          </cell>
          <cell r="V1044" t="str">
            <v>NULL</v>
          </cell>
          <cell r="W1044" t="str">
            <v>NULL</v>
          </cell>
          <cell r="X1044" t="str">
            <v>NULL</v>
          </cell>
          <cell r="Y1044" t="str">
            <v>NULL</v>
          </cell>
          <cell r="Z1044" t="str">
            <v>NULL</v>
          </cell>
          <cell r="AB1044">
            <v>68</v>
          </cell>
          <cell r="AD1044">
            <v>3</v>
          </cell>
          <cell r="AE1044" t="str">
            <v>NULL</v>
          </cell>
          <cell r="AF1044">
            <v>3</v>
          </cell>
          <cell r="AG1044">
            <v>3</v>
          </cell>
          <cell r="AH1044" t="str">
            <v>NULL</v>
          </cell>
          <cell r="AI1044">
            <v>3</v>
          </cell>
          <cell r="AJ1044" t="str">
            <v>NULL</v>
          </cell>
          <cell r="AK1044">
            <v>2</v>
          </cell>
          <cell r="AL1044">
            <v>3</v>
          </cell>
        </row>
        <row r="1045">
          <cell r="A1045">
            <v>137301</v>
          </cell>
          <cell r="B1045">
            <v>8762724</v>
          </cell>
          <cell r="C1045" t="str">
            <v>Palace Fields Primary Academy</v>
          </cell>
          <cell r="D1045" t="str">
            <v>North West</v>
          </cell>
          <cell r="E1045" t="str">
            <v>North West</v>
          </cell>
          <cell r="F1045" t="str">
            <v>Halton</v>
          </cell>
          <cell r="G1045" t="str">
            <v>Weaver Vale</v>
          </cell>
          <cell r="H1045" t="str">
            <v>WA7 2QW</v>
          </cell>
          <cell r="I1045" t="str">
            <v>Academy Converter</v>
          </cell>
          <cell r="J1045" t="str">
            <v>Primary</v>
          </cell>
          <cell r="K1045" t="str">
            <v>Not applicable</v>
          </cell>
          <cell r="L1045">
            <v>10006672</v>
          </cell>
          <cell r="M1045">
            <v>42297</v>
          </cell>
          <cell r="N1045">
            <v>42298</v>
          </cell>
          <cell r="O1045" t="str">
            <v>S5 Inspection</v>
          </cell>
          <cell r="P1045" t="str">
            <v>Schools - S5</v>
          </cell>
          <cell r="Q1045">
            <v>130271</v>
          </cell>
          <cell r="R1045">
            <v>3</v>
          </cell>
          <cell r="S1045" t="str">
            <v>NULL</v>
          </cell>
          <cell r="T1045">
            <v>3</v>
          </cell>
          <cell r="U1045">
            <v>3</v>
          </cell>
          <cell r="V1045">
            <v>3</v>
          </cell>
          <cell r="W1045">
            <v>3</v>
          </cell>
          <cell r="X1045" t="str">
            <v>Yes</v>
          </cell>
          <cell r="Y1045">
            <v>3</v>
          </cell>
          <cell r="Z1045" t="str">
            <v>NULL</v>
          </cell>
          <cell r="AB1045">
            <v>237</v>
          </cell>
          <cell r="AD1045">
            <v>2</v>
          </cell>
          <cell r="AE1045" t="str">
            <v>NULL</v>
          </cell>
          <cell r="AF1045">
            <v>2</v>
          </cell>
          <cell r="AG1045">
            <v>2</v>
          </cell>
          <cell r="AH1045" t="str">
            <v>NULL</v>
          </cell>
          <cell r="AI1045">
            <v>2</v>
          </cell>
          <cell r="AJ1045" t="str">
            <v>NULL</v>
          </cell>
          <cell r="AK1045" t="str">
            <v>NULL</v>
          </cell>
          <cell r="AL1045" t="str">
            <v>NULL</v>
          </cell>
        </row>
        <row r="1046">
          <cell r="A1046">
            <v>137305</v>
          </cell>
          <cell r="B1046">
            <v>8734064</v>
          </cell>
          <cell r="C1046" t="str">
            <v>St Ivo School</v>
          </cell>
          <cell r="D1046" t="str">
            <v>East of England</v>
          </cell>
          <cell r="E1046" t="str">
            <v>East of England</v>
          </cell>
          <cell r="F1046" t="str">
            <v>Cambridgeshire</v>
          </cell>
          <cell r="G1046" t="str">
            <v>Huntingdon</v>
          </cell>
          <cell r="H1046" t="str">
            <v>PE27 6RR</v>
          </cell>
          <cell r="I1046" t="str">
            <v>Academy Converter</v>
          </cell>
          <cell r="J1046" t="str">
            <v>Secondary</v>
          </cell>
          <cell r="K1046" t="str">
            <v>Has a sixth form</v>
          </cell>
          <cell r="L1046">
            <v>10008872</v>
          </cell>
          <cell r="M1046">
            <v>42339</v>
          </cell>
          <cell r="N1046">
            <v>42339</v>
          </cell>
          <cell r="O1046" t="str">
            <v>S8 No Formal Designation Visit</v>
          </cell>
          <cell r="P1046" t="str">
            <v>Schools - S8</v>
          </cell>
          <cell r="Q1046">
            <v>110874</v>
          </cell>
          <cell r="R1046" t="str">
            <v>NULL</v>
          </cell>
          <cell r="S1046" t="str">
            <v>NULL</v>
          </cell>
          <cell r="T1046" t="str">
            <v>NULL</v>
          </cell>
          <cell r="U1046" t="str">
            <v>NULL</v>
          </cell>
          <cell r="V1046" t="str">
            <v>NULL</v>
          </cell>
          <cell r="W1046" t="str">
            <v>NULL</v>
          </cell>
          <cell r="X1046" t="str">
            <v>Not applicable</v>
          </cell>
          <cell r="Y1046" t="str">
            <v>NULL</v>
          </cell>
          <cell r="Z1046" t="str">
            <v>NULL</v>
          </cell>
          <cell r="AB1046">
            <v>1736</v>
          </cell>
          <cell r="AD1046">
            <v>3</v>
          </cell>
          <cell r="AE1046" t="str">
            <v>NULL</v>
          </cell>
          <cell r="AF1046">
            <v>3</v>
          </cell>
          <cell r="AG1046">
            <v>3</v>
          </cell>
          <cell r="AH1046" t="str">
            <v>NULL</v>
          </cell>
          <cell r="AI1046">
            <v>2</v>
          </cell>
          <cell r="AJ1046" t="str">
            <v>NULL</v>
          </cell>
          <cell r="AK1046" t="str">
            <v>NULL</v>
          </cell>
          <cell r="AL1046" t="str">
            <v>NULL</v>
          </cell>
        </row>
        <row r="1047">
          <cell r="A1047">
            <v>137316</v>
          </cell>
          <cell r="B1047">
            <v>8114007</v>
          </cell>
          <cell r="C1047" t="str">
            <v>Goole High School</v>
          </cell>
          <cell r="D1047" t="str">
            <v>Yorkshire and the Humber</v>
          </cell>
          <cell r="E1047" t="str">
            <v>North East, Yorkshire &amp; Humber</v>
          </cell>
          <cell r="F1047" t="str">
            <v>East Riding of Yorkshire</v>
          </cell>
          <cell r="G1047" t="str">
            <v>Brigg and Goole</v>
          </cell>
          <cell r="H1047" t="str">
            <v>DN14 6AN</v>
          </cell>
          <cell r="I1047" t="str">
            <v>Academy Converter</v>
          </cell>
          <cell r="J1047" t="str">
            <v>Secondary</v>
          </cell>
          <cell r="K1047" t="str">
            <v>Has a sixth form</v>
          </cell>
          <cell r="L1047">
            <v>10004237</v>
          </cell>
          <cell r="M1047">
            <v>42318</v>
          </cell>
          <cell r="N1047">
            <v>42319</v>
          </cell>
          <cell r="O1047" t="str">
            <v>Schools into Special Measures Visit 5</v>
          </cell>
          <cell r="P1047" t="str">
            <v>Schools - S5</v>
          </cell>
          <cell r="Q1047">
            <v>118064</v>
          </cell>
          <cell r="R1047">
            <v>3</v>
          </cell>
          <cell r="S1047" t="str">
            <v>NULL</v>
          </cell>
          <cell r="T1047">
            <v>3</v>
          </cell>
          <cell r="U1047">
            <v>3</v>
          </cell>
          <cell r="V1047">
            <v>3</v>
          </cell>
          <cell r="W1047">
            <v>3</v>
          </cell>
          <cell r="X1047" t="str">
            <v>Yes</v>
          </cell>
          <cell r="Y1047" t="str">
            <v>NULL</v>
          </cell>
          <cell r="Z1047">
            <v>4</v>
          </cell>
          <cell r="AB1047">
            <v>891</v>
          </cell>
          <cell r="AD1047">
            <v>4</v>
          </cell>
          <cell r="AE1047" t="str">
            <v>NULL</v>
          </cell>
          <cell r="AF1047">
            <v>4</v>
          </cell>
          <cell r="AG1047">
            <v>4</v>
          </cell>
          <cell r="AH1047" t="str">
            <v>NULL</v>
          </cell>
          <cell r="AI1047">
            <v>4</v>
          </cell>
          <cell r="AJ1047" t="str">
            <v>NULL</v>
          </cell>
          <cell r="AK1047" t="str">
            <v>NULL</v>
          </cell>
          <cell r="AL1047" t="str">
            <v>NULL</v>
          </cell>
        </row>
        <row r="1048">
          <cell r="A1048">
            <v>137317</v>
          </cell>
          <cell r="B1048">
            <v>8554004</v>
          </cell>
          <cell r="C1048" t="str">
            <v>Stephenson Studio School</v>
          </cell>
          <cell r="D1048" t="str">
            <v>East Midlands</v>
          </cell>
          <cell r="E1048" t="str">
            <v>East Midlands</v>
          </cell>
          <cell r="F1048" t="str">
            <v>Leicestershire</v>
          </cell>
          <cell r="G1048" t="str">
            <v>North West Leicestershire</v>
          </cell>
          <cell r="H1048" t="str">
            <v>LE67 3TN</v>
          </cell>
          <cell r="I1048" t="str">
            <v>Studio School</v>
          </cell>
          <cell r="J1048" t="str">
            <v>Secondary</v>
          </cell>
          <cell r="K1048" t="str">
            <v>Has a sixth form</v>
          </cell>
          <cell r="L1048">
            <v>10005768</v>
          </cell>
          <cell r="M1048">
            <v>42269</v>
          </cell>
          <cell r="N1048">
            <v>42270</v>
          </cell>
          <cell r="O1048" t="str">
            <v>Requires Improvement S5 Reinspection Visit 1</v>
          </cell>
          <cell r="P1048" t="str">
            <v>Schools - S5</v>
          </cell>
          <cell r="Q1048" t="str">
            <v>NULL</v>
          </cell>
          <cell r="R1048">
            <v>4</v>
          </cell>
          <cell r="S1048" t="str">
            <v>SM</v>
          </cell>
          <cell r="T1048">
            <v>4</v>
          </cell>
          <cell r="U1048">
            <v>3</v>
          </cell>
          <cell r="V1048">
            <v>2</v>
          </cell>
          <cell r="W1048">
            <v>4</v>
          </cell>
          <cell r="X1048" t="str">
            <v>Yes</v>
          </cell>
          <cell r="Y1048" t="str">
            <v>NULL</v>
          </cell>
          <cell r="Z1048">
            <v>4</v>
          </cell>
          <cell r="AB1048">
            <v>97</v>
          </cell>
          <cell r="AD1048">
            <v>3</v>
          </cell>
          <cell r="AE1048" t="str">
            <v>NULL</v>
          </cell>
          <cell r="AF1048">
            <v>3</v>
          </cell>
          <cell r="AG1048">
            <v>3</v>
          </cell>
          <cell r="AH1048" t="str">
            <v>NULL</v>
          </cell>
          <cell r="AI1048">
            <v>3</v>
          </cell>
          <cell r="AJ1048" t="str">
            <v>NULL</v>
          </cell>
          <cell r="AK1048" t="str">
            <v>NULL</v>
          </cell>
          <cell r="AL1048" t="str">
            <v>NULL</v>
          </cell>
        </row>
        <row r="1049">
          <cell r="A1049">
            <v>137348</v>
          </cell>
          <cell r="B1049">
            <v>8152047</v>
          </cell>
          <cell r="C1049" t="str">
            <v>Great Smeaton Academy Primary School</v>
          </cell>
          <cell r="D1049" t="str">
            <v>Yorkshire and the Humber</v>
          </cell>
          <cell r="E1049" t="str">
            <v>North East, Yorkshire &amp; Humber</v>
          </cell>
          <cell r="F1049" t="str">
            <v>North Yorkshire</v>
          </cell>
          <cell r="G1049" t="str">
            <v>Richmond (Yorks)</v>
          </cell>
          <cell r="H1049" t="str">
            <v>DL6 2EQ</v>
          </cell>
          <cell r="I1049" t="str">
            <v>Academy Converter</v>
          </cell>
          <cell r="J1049" t="str">
            <v>Primary</v>
          </cell>
          <cell r="K1049" t="str">
            <v>Not applicable</v>
          </cell>
          <cell r="L1049">
            <v>10002082</v>
          </cell>
          <cell r="M1049">
            <v>42339</v>
          </cell>
          <cell r="N1049">
            <v>42340</v>
          </cell>
          <cell r="O1049" t="str">
            <v>Requires Improvement S5 Reinspection Visit 1</v>
          </cell>
          <cell r="P1049" t="str">
            <v>Schools - S5</v>
          </cell>
          <cell r="Q1049">
            <v>121297</v>
          </cell>
          <cell r="R1049">
            <v>2</v>
          </cell>
          <cell r="S1049" t="str">
            <v>NULL</v>
          </cell>
          <cell r="T1049">
            <v>2</v>
          </cell>
          <cell r="U1049">
            <v>2</v>
          </cell>
          <cell r="V1049">
            <v>2</v>
          </cell>
          <cell r="W1049">
            <v>2</v>
          </cell>
          <cell r="X1049" t="str">
            <v>Yes</v>
          </cell>
          <cell r="Y1049">
            <v>2</v>
          </cell>
          <cell r="Z1049" t="str">
            <v>NULL</v>
          </cell>
          <cell r="AB1049">
            <v>50</v>
          </cell>
          <cell r="AD1049">
            <v>3</v>
          </cell>
          <cell r="AE1049" t="str">
            <v>NULL</v>
          </cell>
          <cell r="AF1049">
            <v>2</v>
          </cell>
          <cell r="AG1049">
            <v>2</v>
          </cell>
          <cell r="AH1049" t="str">
            <v>NULL</v>
          </cell>
          <cell r="AI1049">
            <v>3</v>
          </cell>
          <cell r="AJ1049" t="str">
            <v>NULL</v>
          </cell>
          <cell r="AK1049" t="str">
            <v>NULL</v>
          </cell>
          <cell r="AL1049" t="str">
            <v>NULL</v>
          </cell>
        </row>
        <row r="1050">
          <cell r="A1050">
            <v>137371</v>
          </cell>
          <cell r="B1050">
            <v>8655214</v>
          </cell>
          <cell r="C1050" t="str">
            <v>St Joseph's Catholic Primary School, Devizes</v>
          </cell>
          <cell r="D1050" t="str">
            <v>South West</v>
          </cell>
          <cell r="E1050" t="str">
            <v>South West</v>
          </cell>
          <cell r="F1050" t="str">
            <v>Wiltshire</v>
          </cell>
          <cell r="G1050" t="str">
            <v>Devizes</v>
          </cell>
          <cell r="H1050" t="str">
            <v>SN10 1DD</v>
          </cell>
          <cell r="I1050" t="str">
            <v>Academy Converter</v>
          </cell>
          <cell r="J1050" t="str">
            <v>Primary</v>
          </cell>
          <cell r="K1050" t="str">
            <v>Not applicable</v>
          </cell>
          <cell r="L1050">
            <v>10005366</v>
          </cell>
          <cell r="M1050">
            <v>42332</v>
          </cell>
          <cell r="N1050">
            <v>42333</v>
          </cell>
          <cell r="O1050" t="str">
            <v>Schools into Special Measures Visit 2</v>
          </cell>
          <cell r="P1050" t="str">
            <v>Schools - S8</v>
          </cell>
          <cell r="Q1050">
            <v>126488</v>
          </cell>
          <cell r="R1050" t="str">
            <v>NULL</v>
          </cell>
          <cell r="S1050" t="str">
            <v>NULL</v>
          </cell>
          <cell r="T1050" t="str">
            <v>NULL</v>
          </cell>
          <cell r="U1050" t="str">
            <v>NULL</v>
          </cell>
          <cell r="V1050" t="str">
            <v>NULL</v>
          </cell>
          <cell r="W1050" t="str">
            <v>NULL</v>
          </cell>
          <cell r="X1050" t="str">
            <v>NULL</v>
          </cell>
          <cell r="Y1050" t="str">
            <v>NULL</v>
          </cell>
          <cell r="Z1050" t="str">
            <v>NULL</v>
          </cell>
          <cell r="AB1050">
            <v>182</v>
          </cell>
          <cell r="AD1050">
            <v>4</v>
          </cell>
          <cell r="AE1050" t="str">
            <v>NULL</v>
          </cell>
          <cell r="AF1050">
            <v>3</v>
          </cell>
          <cell r="AG1050">
            <v>3</v>
          </cell>
          <cell r="AH1050" t="str">
            <v>NULL</v>
          </cell>
          <cell r="AI1050">
            <v>4</v>
          </cell>
          <cell r="AJ1050" t="str">
            <v>NULL</v>
          </cell>
          <cell r="AK1050">
            <v>3</v>
          </cell>
          <cell r="AL1050">
            <v>9</v>
          </cell>
        </row>
        <row r="1051">
          <cell r="A1051">
            <v>137372</v>
          </cell>
          <cell r="B1051">
            <v>8254036</v>
          </cell>
          <cell r="C1051" t="str">
            <v>Princes Risborough</v>
          </cell>
          <cell r="D1051" t="str">
            <v>South East</v>
          </cell>
          <cell r="E1051" t="str">
            <v>South East</v>
          </cell>
          <cell r="F1051" t="str">
            <v>Buckinghamshire</v>
          </cell>
          <cell r="G1051" t="str">
            <v>Buckingham</v>
          </cell>
          <cell r="H1051" t="str">
            <v>HP27 0DT</v>
          </cell>
          <cell r="I1051" t="str">
            <v>Academy Converter</v>
          </cell>
          <cell r="J1051" t="str">
            <v>Secondary</v>
          </cell>
          <cell r="K1051" t="str">
            <v>Has a sixth form</v>
          </cell>
          <cell r="L1051">
            <v>10007045</v>
          </cell>
          <cell r="M1051">
            <v>42348</v>
          </cell>
          <cell r="N1051">
            <v>42348</v>
          </cell>
          <cell r="O1051" t="str">
            <v>Requires Improvement monitoring Visit 2</v>
          </cell>
          <cell r="P1051" t="str">
            <v>Schools - S8</v>
          </cell>
          <cell r="Q1051">
            <v>110489</v>
          </cell>
          <cell r="R1051" t="str">
            <v>NULL</v>
          </cell>
          <cell r="S1051" t="str">
            <v>NULL</v>
          </cell>
          <cell r="T1051" t="str">
            <v>NULL</v>
          </cell>
          <cell r="U1051" t="str">
            <v>NULL</v>
          </cell>
          <cell r="V1051" t="str">
            <v>NULL</v>
          </cell>
          <cell r="W1051" t="str">
            <v>NULL</v>
          </cell>
          <cell r="X1051" t="str">
            <v>NULL</v>
          </cell>
          <cell r="Y1051" t="str">
            <v>NULL</v>
          </cell>
          <cell r="Z1051" t="str">
            <v>NULL</v>
          </cell>
          <cell r="AB1051">
            <v>977</v>
          </cell>
          <cell r="AD1051">
            <v>3</v>
          </cell>
          <cell r="AE1051" t="str">
            <v>NULL</v>
          </cell>
          <cell r="AF1051">
            <v>3</v>
          </cell>
          <cell r="AG1051">
            <v>3</v>
          </cell>
          <cell r="AH1051" t="str">
            <v>NULL</v>
          </cell>
          <cell r="AI1051">
            <v>3</v>
          </cell>
          <cell r="AJ1051" t="str">
            <v>NULL</v>
          </cell>
          <cell r="AK1051">
            <v>9</v>
          </cell>
          <cell r="AL1051">
            <v>2</v>
          </cell>
        </row>
        <row r="1052">
          <cell r="A1052">
            <v>137377</v>
          </cell>
          <cell r="B1052">
            <v>8734603</v>
          </cell>
          <cell r="C1052" t="str">
            <v>Abbey College, Ramsey</v>
          </cell>
          <cell r="D1052" t="str">
            <v>East of England</v>
          </cell>
          <cell r="E1052" t="str">
            <v>East of England</v>
          </cell>
          <cell r="F1052" t="str">
            <v>Cambridgeshire</v>
          </cell>
          <cell r="G1052" t="str">
            <v>North West Cambridgeshire</v>
          </cell>
          <cell r="H1052" t="str">
            <v>PE26 1DG</v>
          </cell>
          <cell r="I1052" t="str">
            <v>Academy Converter</v>
          </cell>
          <cell r="J1052" t="str">
            <v>Secondary</v>
          </cell>
          <cell r="K1052" t="str">
            <v>Has a sixth form</v>
          </cell>
          <cell r="L1052">
            <v>10008873</v>
          </cell>
          <cell r="M1052">
            <v>42321</v>
          </cell>
          <cell r="N1052">
            <v>42321</v>
          </cell>
          <cell r="O1052" t="str">
            <v>S8 No Formal Designation Visit</v>
          </cell>
          <cell r="P1052" t="str">
            <v>Schools - S8</v>
          </cell>
          <cell r="Q1052">
            <v>131205</v>
          </cell>
          <cell r="R1052" t="str">
            <v>NULL</v>
          </cell>
          <cell r="S1052" t="str">
            <v>NULL</v>
          </cell>
          <cell r="T1052" t="str">
            <v>NULL</v>
          </cell>
          <cell r="U1052" t="str">
            <v>NULL</v>
          </cell>
          <cell r="V1052" t="str">
            <v>NULL</v>
          </cell>
          <cell r="W1052" t="str">
            <v>NULL</v>
          </cell>
          <cell r="X1052" t="str">
            <v>Not applicable</v>
          </cell>
          <cell r="Y1052" t="str">
            <v>NULL</v>
          </cell>
          <cell r="Z1052" t="str">
            <v>NULL</v>
          </cell>
          <cell r="AB1052">
            <v>1156</v>
          </cell>
          <cell r="AD1052">
            <v>3</v>
          </cell>
          <cell r="AE1052" t="str">
            <v>NULL</v>
          </cell>
          <cell r="AF1052">
            <v>3</v>
          </cell>
          <cell r="AG1052">
            <v>3</v>
          </cell>
          <cell r="AH1052" t="str">
            <v>NULL</v>
          </cell>
          <cell r="AI1052">
            <v>2</v>
          </cell>
          <cell r="AJ1052" t="str">
            <v>NULL</v>
          </cell>
          <cell r="AK1052" t="str">
            <v>NULL</v>
          </cell>
          <cell r="AL1052" t="str">
            <v>NULL</v>
          </cell>
        </row>
        <row r="1053">
          <cell r="A1053">
            <v>137400</v>
          </cell>
          <cell r="B1053">
            <v>3734253</v>
          </cell>
          <cell r="C1053" t="str">
            <v>Yewlands Technology College</v>
          </cell>
          <cell r="D1053" t="str">
            <v>Yorkshire and the Humber</v>
          </cell>
          <cell r="E1053" t="str">
            <v>North East, Yorkshire &amp; Humber</v>
          </cell>
          <cell r="F1053" t="str">
            <v>Sheffield</v>
          </cell>
          <cell r="G1053" t="str">
            <v>Sheffield, Brightside and Hillsborough</v>
          </cell>
          <cell r="H1053" t="str">
            <v>S35 8NN</v>
          </cell>
          <cell r="I1053" t="str">
            <v>Academy Converter</v>
          </cell>
          <cell r="J1053" t="str">
            <v>Secondary</v>
          </cell>
          <cell r="K1053" t="str">
            <v>Does not have a sixth form</v>
          </cell>
          <cell r="L1053">
            <v>10001632</v>
          </cell>
          <cell r="M1053">
            <v>42283</v>
          </cell>
          <cell r="N1053">
            <v>42284</v>
          </cell>
          <cell r="O1053" t="str">
            <v>Serious Weaknesses S5 Reinspection</v>
          </cell>
          <cell r="P1053" t="str">
            <v>Schools - S5</v>
          </cell>
          <cell r="Q1053">
            <v>107136</v>
          </cell>
          <cell r="R1053">
            <v>4</v>
          </cell>
          <cell r="S1053" t="str">
            <v>SM</v>
          </cell>
          <cell r="T1053">
            <v>4</v>
          </cell>
          <cell r="U1053">
            <v>4</v>
          </cell>
          <cell r="V1053">
            <v>3</v>
          </cell>
          <cell r="W1053">
            <v>4</v>
          </cell>
          <cell r="X1053" t="str">
            <v>Yes</v>
          </cell>
          <cell r="Y1053" t="str">
            <v>NULL</v>
          </cell>
          <cell r="Z1053" t="str">
            <v>NULL</v>
          </cell>
          <cell r="AB1053">
            <v>802</v>
          </cell>
          <cell r="AD1053">
            <v>4</v>
          </cell>
          <cell r="AE1053" t="str">
            <v>NULL</v>
          </cell>
          <cell r="AF1053">
            <v>4</v>
          </cell>
          <cell r="AG1053">
            <v>4</v>
          </cell>
          <cell r="AH1053" t="str">
            <v>NULL</v>
          </cell>
          <cell r="AI1053">
            <v>3</v>
          </cell>
          <cell r="AJ1053" t="str">
            <v>NULL</v>
          </cell>
          <cell r="AK1053" t="str">
            <v>NULL</v>
          </cell>
          <cell r="AL1053" t="str">
            <v>NULL</v>
          </cell>
        </row>
        <row r="1054">
          <cell r="A1054">
            <v>137415</v>
          </cell>
          <cell r="B1054">
            <v>8842095</v>
          </cell>
          <cell r="C1054" t="str">
            <v>Kingstone and Thruxton Primary School</v>
          </cell>
          <cell r="D1054" t="str">
            <v>West Midlands</v>
          </cell>
          <cell r="E1054" t="str">
            <v>West Midlands</v>
          </cell>
          <cell r="F1054" t="str">
            <v>Herefordshire</v>
          </cell>
          <cell r="G1054" t="str">
            <v>Hereford and South Herefordshire</v>
          </cell>
          <cell r="H1054" t="str">
            <v>HR2 9HJ</v>
          </cell>
          <cell r="I1054" t="str">
            <v>Academy Converter</v>
          </cell>
          <cell r="J1054" t="str">
            <v>Primary</v>
          </cell>
          <cell r="K1054" t="str">
            <v>Not applicable</v>
          </cell>
          <cell r="L1054">
            <v>10006694</v>
          </cell>
          <cell r="M1054">
            <v>42292</v>
          </cell>
          <cell r="N1054">
            <v>42292</v>
          </cell>
          <cell r="O1054" t="str">
            <v>Requires Improvement monitoring Visit 1</v>
          </cell>
          <cell r="P1054" t="str">
            <v>Schools - S8</v>
          </cell>
          <cell r="Q1054">
            <v>116700</v>
          </cell>
          <cell r="R1054" t="str">
            <v>NULL</v>
          </cell>
          <cell r="S1054" t="str">
            <v>NULL</v>
          </cell>
          <cell r="T1054" t="str">
            <v>NULL</v>
          </cell>
          <cell r="U1054" t="str">
            <v>NULL</v>
          </cell>
          <cell r="V1054" t="str">
            <v>NULL</v>
          </cell>
          <cell r="W1054" t="str">
            <v>NULL</v>
          </cell>
          <cell r="X1054" t="str">
            <v>NULL</v>
          </cell>
          <cell r="Y1054" t="str">
            <v>NULL</v>
          </cell>
          <cell r="Z1054" t="str">
            <v>NULL</v>
          </cell>
          <cell r="AB1054">
            <v>164</v>
          </cell>
          <cell r="AD1054">
            <v>3</v>
          </cell>
          <cell r="AE1054" t="str">
            <v>NULL</v>
          </cell>
          <cell r="AF1054">
            <v>3</v>
          </cell>
          <cell r="AG1054">
            <v>3</v>
          </cell>
          <cell r="AH1054" t="str">
            <v>NULL</v>
          </cell>
          <cell r="AI1054">
            <v>3</v>
          </cell>
          <cell r="AJ1054" t="str">
            <v>NULL</v>
          </cell>
          <cell r="AK1054">
            <v>2</v>
          </cell>
          <cell r="AL1054">
            <v>9</v>
          </cell>
        </row>
        <row r="1055">
          <cell r="A1055">
            <v>137434</v>
          </cell>
          <cell r="B1055">
            <v>8734038</v>
          </cell>
          <cell r="C1055" t="str">
            <v>Cottenham Village College</v>
          </cell>
          <cell r="D1055" t="str">
            <v>East of England</v>
          </cell>
          <cell r="E1055" t="str">
            <v>East of England</v>
          </cell>
          <cell r="F1055" t="str">
            <v>Cambridgeshire</v>
          </cell>
          <cell r="G1055" t="str">
            <v>South Cambridgeshire</v>
          </cell>
          <cell r="H1055" t="str">
            <v>CB24 8UA</v>
          </cell>
          <cell r="I1055" t="str">
            <v>Academy Converter</v>
          </cell>
          <cell r="J1055" t="str">
            <v>Secondary</v>
          </cell>
          <cell r="K1055" t="str">
            <v>Has a sixth form</v>
          </cell>
          <cell r="L1055">
            <v>10001954</v>
          </cell>
          <cell r="M1055">
            <v>42332</v>
          </cell>
          <cell r="N1055">
            <v>42333</v>
          </cell>
          <cell r="O1055" t="str">
            <v>Requires Improvement S5 Reinspection Visit 1</v>
          </cell>
          <cell r="P1055" t="str">
            <v>Schools - S5</v>
          </cell>
          <cell r="Q1055">
            <v>110867</v>
          </cell>
          <cell r="R1055">
            <v>2</v>
          </cell>
          <cell r="S1055" t="str">
            <v>NULL</v>
          </cell>
          <cell r="T1055">
            <v>2</v>
          </cell>
          <cell r="U1055">
            <v>2</v>
          </cell>
          <cell r="V1055">
            <v>2</v>
          </cell>
          <cell r="W1055">
            <v>2</v>
          </cell>
          <cell r="X1055" t="str">
            <v>Yes</v>
          </cell>
          <cell r="Y1055" t="str">
            <v>NULL</v>
          </cell>
          <cell r="Z1055">
            <v>1</v>
          </cell>
          <cell r="AB1055">
            <v>791</v>
          </cell>
          <cell r="AD1055">
            <v>3</v>
          </cell>
          <cell r="AE1055" t="str">
            <v>NULL</v>
          </cell>
          <cell r="AF1055">
            <v>3</v>
          </cell>
          <cell r="AG1055">
            <v>3</v>
          </cell>
          <cell r="AH1055" t="str">
            <v>NULL</v>
          </cell>
          <cell r="AI1055">
            <v>3</v>
          </cell>
          <cell r="AJ1055" t="str">
            <v>NULL</v>
          </cell>
          <cell r="AK1055" t="str">
            <v>NULL</v>
          </cell>
          <cell r="AL1055" t="str">
            <v>NULL</v>
          </cell>
        </row>
        <row r="1056">
          <cell r="A1056">
            <v>137457</v>
          </cell>
          <cell r="B1056">
            <v>9294424</v>
          </cell>
          <cell r="C1056" t="str">
            <v>Cramlington Learning Village</v>
          </cell>
          <cell r="D1056" t="str">
            <v>North East</v>
          </cell>
          <cell r="E1056" t="str">
            <v>North East, Yorkshire &amp; Humber</v>
          </cell>
          <cell r="F1056" t="str">
            <v>Northumberland</v>
          </cell>
          <cell r="G1056" t="str">
            <v>Blyth Valley</v>
          </cell>
          <cell r="H1056" t="str">
            <v>NE23 6BN</v>
          </cell>
          <cell r="I1056" t="str">
            <v>Academy Converter</v>
          </cell>
          <cell r="J1056" t="str">
            <v>Secondary</v>
          </cell>
          <cell r="K1056" t="str">
            <v>Has a sixth form</v>
          </cell>
          <cell r="L1056">
            <v>10006893</v>
          </cell>
          <cell r="M1056">
            <v>42347</v>
          </cell>
          <cell r="N1056">
            <v>42348</v>
          </cell>
          <cell r="O1056" t="str">
            <v>Schools into Special Measures Visit 1</v>
          </cell>
          <cell r="P1056" t="str">
            <v>Schools - S8</v>
          </cell>
          <cell r="Q1056">
            <v>122357</v>
          </cell>
          <cell r="R1056" t="str">
            <v>NULL</v>
          </cell>
          <cell r="S1056" t="str">
            <v>NULL</v>
          </cell>
          <cell r="T1056" t="str">
            <v>NULL</v>
          </cell>
          <cell r="U1056" t="str">
            <v>NULL</v>
          </cell>
          <cell r="V1056" t="str">
            <v>NULL</v>
          </cell>
          <cell r="W1056" t="str">
            <v>NULL</v>
          </cell>
          <cell r="X1056" t="str">
            <v>NULL</v>
          </cell>
          <cell r="Y1056" t="str">
            <v>NULL</v>
          </cell>
          <cell r="Z1056" t="str">
            <v>NULL</v>
          </cell>
          <cell r="AB1056">
            <v>1997</v>
          </cell>
          <cell r="AD1056">
            <v>4</v>
          </cell>
          <cell r="AE1056" t="str">
            <v>NULL</v>
          </cell>
          <cell r="AF1056">
            <v>4</v>
          </cell>
          <cell r="AG1056">
            <v>4</v>
          </cell>
          <cell r="AH1056" t="str">
            <v>NULL</v>
          </cell>
          <cell r="AI1056">
            <v>4</v>
          </cell>
          <cell r="AJ1056" t="str">
            <v>NULL</v>
          </cell>
          <cell r="AK1056">
            <v>9</v>
          </cell>
          <cell r="AL1056">
            <v>2</v>
          </cell>
        </row>
        <row r="1057">
          <cell r="A1057">
            <v>137470</v>
          </cell>
          <cell r="B1057">
            <v>8657015</v>
          </cell>
          <cell r="C1057" t="str">
            <v>Springfields Academy</v>
          </cell>
          <cell r="D1057" t="str">
            <v>South West</v>
          </cell>
          <cell r="E1057" t="str">
            <v>South West</v>
          </cell>
          <cell r="F1057" t="str">
            <v>Wiltshire</v>
          </cell>
          <cell r="G1057" t="str">
            <v>North Wiltshire</v>
          </cell>
          <cell r="H1057" t="str">
            <v>SN11 0DS</v>
          </cell>
          <cell r="I1057" t="str">
            <v>Academy Special Converter</v>
          </cell>
          <cell r="J1057" t="str">
            <v>Not Applicable</v>
          </cell>
          <cell r="K1057" t="str">
            <v>Not applicable</v>
          </cell>
          <cell r="L1057">
            <v>10001565</v>
          </cell>
          <cell r="M1057">
            <v>42277</v>
          </cell>
          <cell r="N1057">
            <v>42278</v>
          </cell>
          <cell r="O1057" t="str">
            <v>S8 No Formal Designation Visit</v>
          </cell>
          <cell r="P1057" t="str">
            <v>Schools - S8</v>
          </cell>
          <cell r="Q1057">
            <v>126557</v>
          </cell>
          <cell r="R1057" t="str">
            <v>NULL</v>
          </cell>
          <cell r="S1057" t="str">
            <v>NULL</v>
          </cell>
          <cell r="T1057" t="str">
            <v>NULL</v>
          </cell>
          <cell r="U1057" t="str">
            <v>NULL</v>
          </cell>
          <cell r="V1057" t="str">
            <v>NULL</v>
          </cell>
          <cell r="W1057" t="str">
            <v>NULL</v>
          </cell>
          <cell r="X1057" t="str">
            <v>Not met</v>
          </cell>
          <cell r="Y1057" t="str">
            <v>NULL</v>
          </cell>
          <cell r="Z1057" t="str">
            <v>NULL</v>
          </cell>
          <cell r="AB1057">
            <v>95</v>
          </cell>
          <cell r="AD1057">
            <v>1</v>
          </cell>
          <cell r="AE1057" t="str">
            <v>NULL</v>
          </cell>
          <cell r="AF1057">
            <v>1</v>
          </cell>
          <cell r="AG1057">
            <v>1</v>
          </cell>
          <cell r="AH1057" t="str">
            <v>NULL</v>
          </cell>
          <cell r="AI1057">
            <v>1</v>
          </cell>
          <cell r="AJ1057" t="str">
            <v>NULL</v>
          </cell>
          <cell r="AK1057" t="str">
            <v>NULL</v>
          </cell>
          <cell r="AL1057" t="str">
            <v>NULL</v>
          </cell>
        </row>
        <row r="1058">
          <cell r="A1058">
            <v>137472</v>
          </cell>
          <cell r="B1058">
            <v>3714029</v>
          </cell>
          <cell r="C1058" t="str">
            <v>Don Valley Academy and Performing Arts College</v>
          </cell>
          <cell r="D1058" t="str">
            <v>Yorkshire and the Humber</v>
          </cell>
          <cell r="E1058" t="str">
            <v>North East, Yorkshire &amp; Humber</v>
          </cell>
          <cell r="F1058" t="str">
            <v>Doncaster</v>
          </cell>
          <cell r="G1058" t="str">
            <v>Doncaster North</v>
          </cell>
          <cell r="H1058" t="str">
            <v>DN5 9DD</v>
          </cell>
          <cell r="I1058" t="str">
            <v>Academy Converter</v>
          </cell>
          <cell r="J1058" t="str">
            <v>Secondary</v>
          </cell>
          <cell r="K1058" t="str">
            <v>Has a sixth form</v>
          </cell>
          <cell r="L1058">
            <v>10004024</v>
          </cell>
          <cell r="M1058">
            <v>42332</v>
          </cell>
          <cell r="N1058">
            <v>42333</v>
          </cell>
          <cell r="O1058" t="str">
            <v>Schools into Special Measures Visit 3</v>
          </cell>
          <cell r="P1058" t="str">
            <v>Schools - S8</v>
          </cell>
          <cell r="Q1058">
            <v>106786</v>
          </cell>
          <cell r="R1058" t="str">
            <v>NULL</v>
          </cell>
          <cell r="S1058" t="str">
            <v>NULL</v>
          </cell>
          <cell r="T1058" t="str">
            <v>NULL</v>
          </cell>
          <cell r="U1058" t="str">
            <v>NULL</v>
          </cell>
          <cell r="V1058" t="str">
            <v>NULL</v>
          </cell>
          <cell r="W1058" t="str">
            <v>NULL</v>
          </cell>
          <cell r="X1058" t="str">
            <v>NULL</v>
          </cell>
          <cell r="Y1058" t="str">
            <v>NULL</v>
          </cell>
          <cell r="Z1058" t="str">
            <v>NULL</v>
          </cell>
          <cell r="AB1058">
            <v>1018</v>
          </cell>
          <cell r="AD1058">
            <v>4</v>
          </cell>
          <cell r="AE1058" t="str">
            <v>NULL</v>
          </cell>
          <cell r="AF1058">
            <v>4</v>
          </cell>
          <cell r="AG1058">
            <v>4</v>
          </cell>
          <cell r="AH1058" t="str">
            <v>NULL</v>
          </cell>
          <cell r="AI1058">
            <v>4</v>
          </cell>
          <cell r="AJ1058" t="str">
            <v>NULL</v>
          </cell>
          <cell r="AK1058">
            <v>9</v>
          </cell>
          <cell r="AL1058">
            <v>3</v>
          </cell>
        </row>
        <row r="1059">
          <cell r="A1059">
            <v>137494</v>
          </cell>
          <cell r="B1059">
            <v>8737000</v>
          </cell>
          <cell r="C1059" t="str">
            <v>Trinity School</v>
          </cell>
          <cell r="D1059" t="str">
            <v>East of England</v>
          </cell>
          <cell r="E1059" t="str">
            <v>East of England</v>
          </cell>
          <cell r="F1059" t="str">
            <v>Cambridgeshire</v>
          </cell>
          <cell r="G1059" t="str">
            <v>South Cambridgeshire</v>
          </cell>
          <cell r="H1059" t="str">
            <v>CB22 6SA</v>
          </cell>
          <cell r="I1059" t="str">
            <v>Community Special School</v>
          </cell>
          <cell r="J1059" t="str">
            <v>Not Applicable</v>
          </cell>
          <cell r="K1059" t="str">
            <v>Not applicable</v>
          </cell>
          <cell r="L1059">
            <v>10004009</v>
          </cell>
          <cell r="M1059">
            <v>42276</v>
          </cell>
          <cell r="N1059">
            <v>42277</v>
          </cell>
          <cell r="O1059" t="str">
            <v>Schools into Special Measures Visit 3</v>
          </cell>
          <cell r="P1059" t="str">
            <v>Schools - S8</v>
          </cell>
          <cell r="Q1059" t="str">
            <v>NULL</v>
          </cell>
          <cell r="R1059" t="str">
            <v>NULL</v>
          </cell>
          <cell r="S1059" t="str">
            <v>NULL</v>
          </cell>
          <cell r="T1059" t="str">
            <v>NULL</v>
          </cell>
          <cell r="U1059" t="str">
            <v>NULL</v>
          </cell>
          <cell r="V1059" t="str">
            <v>NULL</v>
          </cell>
          <cell r="W1059" t="str">
            <v>NULL</v>
          </cell>
          <cell r="X1059" t="str">
            <v>NULL</v>
          </cell>
          <cell r="Y1059" t="str">
            <v>NULL</v>
          </cell>
          <cell r="Z1059" t="str">
            <v>NULL</v>
          </cell>
          <cell r="AB1059">
            <v>69</v>
          </cell>
          <cell r="AD1059">
            <v>4</v>
          </cell>
          <cell r="AE1059" t="str">
            <v>NULL</v>
          </cell>
          <cell r="AF1059">
            <v>4</v>
          </cell>
          <cell r="AG1059">
            <v>4</v>
          </cell>
          <cell r="AH1059" t="str">
            <v>NULL</v>
          </cell>
          <cell r="AI1059">
            <v>4</v>
          </cell>
          <cell r="AJ1059" t="str">
            <v>NULL</v>
          </cell>
          <cell r="AK1059">
            <v>9</v>
          </cell>
          <cell r="AL1059">
            <v>9</v>
          </cell>
        </row>
        <row r="1060">
          <cell r="A1060">
            <v>137517</v>
          </cell>
          <cell r="B1060">
            <v>9082704</v>
          </cell>
          <cell r="C1060" t="str">
            <v>Harrowbarrow School</v>
          </cell>
          <cell r="D1060" t="str">
            <v>South West</v>
          </cell>
          <cell r="E1060" t="str">
            <v>South West</v>
          </cell>
          <cell r="F1060" t="str">
            <v>Cornwall</v>
          </cell>
          <cell r="G1060" t="str">
            <v>South East Cornwall</v>
          </cell>
          <cell r="H1060" t="str">
            <v>PL17 8BQ</v>
          </cell>
          <cell r="I1060" t="str">
            <v>Academy Converter</v>
          </cell>
          <cell r="J1060" t="str">
            <v>Primary</v>
          </cell>
          <cell r="K1060" t="str">
            <v>Not applicable</v>
          </cell>
          <cell r="L1060">
            <v>10007301</v>
          </cell>
          <cell r="M1060">
            <v>42326</v>
          </cell>
          <cell r="N1060">
            <v>42327</v>
          </cell>
          <cell r="O1060" t="str">
            <v>Requires Improvement S5 Reinspection Visit 1</v>
          </cell>
          <cell r="P1060" t="str">
            <v>Schools - S5</v>
          </cell>
          <cell r="Q1060">
            <v>111953</v>
          </cell>
          <cell r="R1060">
            <v>2</v>
          </cell>
          <cell r="S1060" t="str">
            <v>NULL</v>
          </cell>
          <cell r="T1060">
            <v>2</v>
          </cell>
          <cell r="U1060">
            <v>2</v>
          </cell>
          <cell r="V1060">
            <v>2</v>
          </cell>
          <cell r="W1060">
            <v>2</v>
          </cell>
          <cell r="X1060" t="str">
            <v>Yes</v>
          </cell>
          <cell r="Y1060">
            <v>2</v>
          </cell>
          <cell r="Z1060" t="str">
            <v>NULL</v>
          </cell>
          <cell r="AB1060">
            <v>105</v>
          </cell>
          <cell r="AD1060">
            <v>3</v>
          </cell>
          <cell r="AE1060" t="str">
            <v>NULL</v>
          </cell>
          <cell r="AF1060">
            <v>3</v>
          </cell>
          <cell r="AG1060">
            <v>3</v>
          </cell>
          <cell r="AH1060" t="str">
            <v>NULL</v>
          </cell>
          <cell r="AI1060">
            <v>3</v>
          </cell>
          <cell r="AJ1060" t="str">
            <v>NULL</v>
          </cell>
          <cell r="AK1060" t="str">
            <v>NULL</v>
          </cell>
          <cell r="AL1060" t="str">
            <v>NULL</v>
          </cell>
        </row>
        <row r="1061">
          <cell r="A1061">
            <v>137522</v>
          </cell>
          <cell r="B1061">
            <v>8225406</v>
          </cell>
          <cell r="C1061" t="str">
            <v>Wootton Upper School</v>
          </cell>
          <cell r="D1061" t="str">
            <v>East of England</v>
          </cell>
          <cell r="E1061" t="str">
            <v>East of England</v>
          </cell>
          <cell r="F1061" t="str">
            <v>Bedford</v>
          </cell>
          <cell r="G1061" t="str">
            <v>Mid Bedfordshire</v>
          </cell>
          <cell r="H1061" t="str">
            <v>MK43 9HT</v>
          </cell>
          <cell r="I1061" t="str">
            <v>Academy Converter</v>
          </cell>
          <cell r="J1061" t="str">
            <v>Secondary</v>
          </cell>
          <cell r="K1061" t="str">
            <v>Has a sixth form</v>
          </cell>
          <cell r="L1061">
            <v>10005598</v>
          </cell>
          <cell r="M1061">
            <v>42346</v>
          </cell>
          <cell r="N1061">
            <v>42347</v>
          </cell>
          <cell r="O1061" t="str">
            <v>Maintained Academy and School Short inspection</v>
          </cell>
          <cell r="P1061" t="str">
            <v>Schools - S5</v>
          </cell>
          <cell r="Q1061">
            <v>109710</v>
          </cell>
          <cell r="R1061">
            <v>3</v>
          </cell>
          <cell r="S1061" t="str">
            <v>NULL</v>
          </cell>
          <cell r="T1061">
            <v>3</v>
          </cell>
          <cell r="U1061">
            <v>3</v>
          </cell>
          <cell r="V1061">
            <v>3</v>
          </cell>
          <cell r="W1061">
            <v>3</v>
          </cell>
          <cell r="X1061" t="str">
            <v>Yes</v>
          </cell>
          <cell r="Y1061" t="str">
            <v>NULL</v>
          </cell>
          <cell r="Z1061">
            <v>3</v>
          </cell>
          <cell r="AB1061">
            <v>1094</v>
          </cell>
          <cell r="AD1061">
            <v>2</v>
          </cell>
          <cell r="AE1061" t="str">
            <v>NULL</v>
          </cell>
          <cell r="AF1061">
            <v>2</v>
          </cell>
          <cell r="AG1061">
            <v>2</v>
          </cell>
          <cell r="AH1061" t="str">
            <v>NULL</v>
          </cell>
          <cell r="AI1061">
            <v>1</v>
          </cell>
          <cell r="AJ1061" t="str">
            <v>NULL</v>
          </cell>
          <cell r="AK1061">
            <v>9</v>
          </cell>
          <cell r="AL1061">
            <v>2</v>
          </cell>
        </row>
        <row r="1062">
          <cell r="A1062">
            <v>137536</v>
          </cell>
          <cell r="B1062">
            <v>8914091</v>
          </cell>
          <cell r="C1062" t="str">
            <v>Arnold Hill Academy</v>
          </cell>
          <cell r="D1062" t="str">
            <v>East Midlands</v>
          </cell>
          <cell r="E1062" t="str">
            <v>East Midlands</v>
          </cell>
          <cell r="F1062" t="str">
            <v>Nottinghamshire</v>
          </cell>
          <cell r="G1062" t="str">
            <v>Gedling</v>
          </cell>
          <cell r="H1062" t="str">
            <v>NG5 6NZ</v>
          </cell>
          <cell r="I1062" t="str">
            <v>Academy Converter</v>
          </cell>
          <cell r="J1062" t="str">
            <v>Secondary</v>
          </cell>
          <cell r="K1062" t="str">
            <v>Has a sixth form</v>
          </cell>
          <cell r="L1062">
            <v>10004598</v>
          </cell>
          <cell r="M1062">
            <v>42290</v>
          </cell>
          <cell r="N1062">
            <v>42291</v>
          </cell>
          <cell r="O1062" t="str">
            <v>Serious Weaknesses S5 Reinspection</v>
          </cell>
          <cell r="P1062" t="str">
            <v>Schools - S5</v>
          </cell>
          <cell r="Q1062">
            <v>122847</v>
          </cell>
          <cell r="R1062">
            <v>3</v>
          </cell>
          <cell r="S1062" t="str">
            <v>NULL</v>
          </cell>
          <cell r="T1062">
            <v>3</v>
          </cell>
          <cell r="U1062">
            <v>3</v>
          </cell>
          <cell r="V1062">
            <v>3</v>
          </cell>
          <cell r="W1062">
            <v>3</v>
          </cell>
          <cell r="X1062" t="str">
            <v>Yes</v>
          </cell>
          <cell r="Y1062" t="str">
            <v>NULL</v>
          </cell>
          <cell r="Z1062">
            <v>2</v>
          </cell>
          <cell r="AB1062">
            <v>1611</v>
          </cell>
          <cell r="AD1062">
            <v>4</v>
          </cell>
          <cell r="AE1062" t="str">
            <v>NULL</v>
          </cell>
          <cell r="AF1062">
            <v>4</v>
          </cell>
          <cell r="AG1062">
            <v>3</v>
          </cell>
          <cell r="AH1062" t="str">
            <v>NULL</v>
          </cell>
          <cell r="AI1062">
            <v>3</v>
          </cell>
          <cell r="AJ1062" t="str">
            <v>NULL</v>
          </cell>
          <cell r="AK1062" t="str">
            <v>NULL</v>
          </cell>
          <cell r="AL1062" t="str">
            <v>NULL</v>
          </cell>
        </row>
        <row r="1063">
          <cell r="A1063">
            <v>137541</v>
          </cell>
          <cell r="B1063">
            <v>9265407</v>
          </cell>
          <cell r="C1063" t="str">
            <v>Lynn Grove Academy</v>
          </cell>
          <cell r="D1063" t="str">
            <v>East of England</v>
          </cell>
          <cell r="E1063" t="str">
            <v>East of England</v>
          </cell>
          <cell r="F1063" t="str">
            <v>Norfolk</v>
          </cell>
          <cell r="G1063" t="str">
            <v>Great Yarmouth</v>
          </cell>
          <cell r="H1063" t="str">
            <v>NR31 8AP</v>
          </cell>
          <cell r="I1063" t="str">
            <v>Academy Converter</v>
          </cell>
          <cell r="J1063" t="str">
            <v>Secondary</v>
          </cell>
          <cell r="K1063" t="str">
            <v>Does not have a sixth form</v>
          </cell>
          <cell r="L1063">
            <v>10005795</v>
          </cell>
          <cell r="M1063">
            <v>42269</v>
          </cell>
          <cell r="N1063">
            <v>42269</v>
          </cell>
          <cell r="O1063" t="str">
            <v>Requires Improvement monitoring Visit 1</v>
          </cell>
          <cell r="P1063" t="str">
            <v>Schools - S8</v>
          </cell>
          <cell r="Q1063">
            <v>121215</v>
          </cell>
          <cell r="R1063" t="str">
            <v>NULL</v>
          </cell>
          <cell r="S1063" t="str">
            <v>NULL</v>
          </cell>
          <cell r="T1063" t="str">
            <v>NULL</v>
          </cell>
          <cell r="U1063" t="str">
            <v>NULL</v>
          </cell>
          <cell r="V1063" t="str">
            <v>NULL</v>
          </cell>
          <cell r="W1063" t="str">
            <v>NULL</v>
          </cell>
          <cell r="X1063" t="str">
            <v>NULL</v>
          </cell>
          <cell r="Y1063" t="str">
            <v>NULL</v>
          </cell>
          <cell r="Z1063" t="str">
            <v>NULL</v>
          </cell>
          <cell r="AB1063">
            <v>1114</v>
          </cell>
          <cell r="AD1063">
            <v>3</v>
          </cell>
          <cell r="AE1063" t="str">
            <v>NULL</v>
          </cell>
          <cell r="AF1063">
            <v>3</v>
          </cell>
          <cell r="AG1063">
            <v>3</v>
          </cell>
          <cell r="AH1063" t="str">
            <v>NULL</v>
          </cell>
          <cell r="AI1063">
            <v>3</v>
          </cell>
          <cell r="AJ1063" t="str">
            <v>NULL</v>
          </cell>
          <cell r="AK1063">
            <v>9</v>
          </cell>
          <cell r="AL1063">
            <v>9</v>
          </cell>
        </row>
        <row r="1064">
          <cell r="A1064">
            <v>137547</v>
          </cell>
          <cell r="B1064">
            <v>8734055</v>
          </cell>
          <cell r="C1064" t="str">
            <v>Witchford Village College</v>
          </cell>
          <cell r="D1064" t="str">
            <v>East of England</v>
          </cell>
          <cell r="E1064" t="str">
            <v>East of England</v>
          </cell>
          <cell r="F1064" t="str">
            <v>Cambridgeshire</v>
          </cell>
          <cell r="G1064" t="str">
            <v>South East Cambridgeshire</v>
          </cell>
          <cell r="H1064" t="str">
            <v>CB6 2JA</v>
          </cell>
          <cell r="I1064" t="str">
            <v>Academy Converter</v>
          </cell>
          <cell r="J1064" t="str">
            <v>Secondary</v>
          </cell>
          <cell r="K1064" t="str">
            <v>Does not have a sixth form</v>
          </cell>
          <cell r="L1064">
            <v>10008878</v>
          </cell>
          <cell r="M1064">
            <v>42313</v>
          </cell>
          <cell r="N1064">
            <v>42313</v>
          </cell>
          <cell r="O1064" t="str">
            <v>Requires Improvement monitoring Visit 2</v>
          </cell>
          <cell r="P1064" t="str">
            <v>Schools - S8</v>
          </cell>
          <cell r="Q1064">
            <v>110871</v>
          </cell>
          <cell r="R1064" t="str">
            <v>NULL</v>
          </cell>
          <cell r="S1064" t="str">
            <v>NULL</v>
          </cell>
          <cell r="T1064" t="str">
            <v>NULL</v>
          </cell>
          <cell r="U1064" t="str">
            <v>NULL</v>
          </cell>
          <cell r="V1064" t="str">
            <v>NULL</v>
          </cell>
          <cell r="W1064" t="str">
            <v>NULL</v>
          </cell>
          <cell r="X1064" t="str">
            <v>NULL</v>
          </cell>
          <cell r="Y1064" t="str">
            <v>NULL</v>
          </cell>
          <cell r="Z1064" t="str">
            <v>NULL</v>
          </cell>
          <cell r="AB1064">
            <v>744</v>
          </cell>
          <cell r="AD1064">
            <v>3</v>
          </cell>
          <cell r="AE1064" t="str">
            <v>NULL</v>
          </cell>
          <cell r="AF1064">
            <v>3</v>
          </cell>
          <cell r="AG1064">
            <v>3</v>
          </cell>
          <cell r="AH1064" t="str">
            <v>NULL</v>
          </cell>
          <cell r="AI1064">
            <v>3</v>
          </cell>
          <cell r="AJ1064" t="str">
            <v>NULL</v>
          </cell>
          <cell r="AK1064">
            <v>9</v>
          </cell>
          <cell r="AL1064">
            <v>9</v>
          </cell>
        </row>
        <row r="1065">
          <cell r="A1065">
            <v>137582</v>
          </cell>
          <cell r="B1065">
            <v>8964000</v>
          </cell>
          <cell r="C1065" t="str">
            <v>University of Chester Academy Northwich</v>
          </cell>
          <cell r="D1065" t="str">
            <v>North West</v>
          </cell>
          <cell r="E1065" t="str">
            <v>North West</v>
          </cell>
          <cell r="F1065" t="str">
            <v>Cheshire West and Chester</v>
          </cell>
          <cell r="G1065" t="str">
            <v>Tatton</v>
          </cell>
          <cell r="H1065" t="str">
            <v>CW9 7DT</v>
          </cell>
          <cell r="I1065" t="str">
            <v>Academy Sponsor Led</v>
          </cell>
          <cell r="J1065" t="str">
            <v>Secondary</v>
          </cell>
          <cell r="K1065" t="str">
            <v>Not applicable</v>
          </cell>
          <cell r="L1065">
            <v>10005420</v>
          </cell>
          <cell r="M1065">
            <v>42339</v>
          </cell>
          <cell r="N1065">
            <v>42340</v>
          </cell>
          <cell r="O1065" t="str">
            <v>Schools into Special Measures Visit 5</v>
          </cell>
          <cell r="P1065" t="str">
            <v>Schools - S5</v>
          </cell>
          <cell r="Q1065" t="str">
            <v>NULL</v>
          </cell>
          <cell r="R1065">
            <v>3</v>
          </cell>
          <cell r="S1065" t="str">
            <v>NULL</v>
          </cell>
          <cell r="T1065">
            <v>3</v>
          </cell>
          <cell r="U1065">
            <v>3</v>
          </cell>
          <cell r="V1065">
            <v>2</v>
          </cell>
          <cell r="W1065">
            <v>2</v>
          </cell>
          <cell r="X1065" t="str">
            <v>Yes</v>
          </cell>
          <cell r="Y1065" t="str">
            <v>NULL</v>
          </cell>
          <cell r="Z1065" t="str">
            <v>NULL</v>
          </cell>
          <cell r="AB1065">
            <v>443</v>
          </cell>
          <cell r="AD1065">
            <v>4</v>
          </cell>
          <cell r="AE1065" t="str">
            <v>NULL</v>
          </cell>
          <cell r="AF1065">
            <v>4</v>
          </cell>
          <cell r="AG1065">
            <v>4</v>
          </cell>
          <cell r="AH1065" t="str">
            <v>NULL</v>
          </cell>
          <cell r="AI1065">
            <v>4</v>
          </cell>
          <cell r="AJ1065" t="str">
            <v>NULL</v>
          </cell>
          <cell r="AK1065" t="str">
            <v>NULL</v>
          </cell>
          <cell r="AL1065" t="str">
            <v>NULL</v>
          </cell>
        </row>
        <row r="1066">
          <cell r="A1066">
            <v>137596</v>
          </cell>
          <cell r="B1066">
            <v>3731100</v>
          </cell>
          <cell r="C1066" t="str">
            <v>Sheffield Inclusion Centre</v>
          </cell>
          <cell r="D1066" t="str">
            <v>Yorkshire and the Humber</v>
          </cell>
          <cell r="E1066" t="str">
            <v>North East, Yorkshire &amp; Humber</v>
          </cell>
          <cell r="F1066" t="str">
            <v>Sheffield</v>
          </cell>
          <cell r="G1066" t="str">
            <v>Sheffield, Heeley</v>
          </cell>
          <cell r="H1066" t="str">
            <v>S2 2JQ</v>
          </cell>
          <cell r="I1066" t="str">
            <v>Pupil Referral Unit</v>
          </cell>
          <cell r="J1066" t="str">
            <v>Not Applicable</v>
          </cell>
          <cell r="K1066" t="str">
            <v>Not applicable</v>
          </cell>
          <cell r="L1066">
            <v>10006718</v>
          </cell>
          <cell r="M1066">
            <v>42268</v>
          </cell>
          <cell r="N1066">
            <v>42269</v>
          </cell>
          <cell r="O1066" t="str">
            <v>Requires Improvement monitoring Visit 1</v>
          </cell>
          <cell r="P1066" t="str">
            <v>Schools - S8</v>
          </cell>
          <cell r="Q1066" t="str">
            <v>NULL</v>
          </cell>
          <cell r="R1066" t="str">
            <v>NULL</v>
          </cell>
          <cell r="S1066" t="str">
            <v>NULL</v>
          </cell>
          <cell r="T1066" t="str">
            <v>NULL</v>
          </cell>
          <cell r="U1066" t="str">
            <v>NULL</v>
          </cell>
          <cell r="V1066" t="str">
            <v>NULL</v>
          </cell>
          <cell r="W1066" t="str">
            <v>NULL</v>
          </cell>
          <cell r="X1066" t="str">
            <v>NULL</v>
          </cell>
          <cell r="Y1066" t="str">
            <v>NULL</v>
          </cell>
          <cell r="Z1066" t="str">
            <v>NULL</v>
          </cell>
          <cell r="AB1066">
            <v>154</v>
          </cell>
          <cell r="AD1066">
            <v>3</v>
          </cell>
          <cell r="AE1066" t="str">
            <v>NULL</v>
          </cell>
          <cell r="AF1066">
            <v>3</v>
          </cell>
          <cell r="AG1066">
            <v>3</v>
          </cell>
          <cell r="AH1066" t="str">
            <v>NULL</v>
          </cell>
          <cell r="AI1066">
            <v>3</v>
          </cell>
          <cell r="AJ1066" t="str">
            <v>NULL</v>
          </cell>
          <cell r="AK1066">
            <v>9</v>
          </cell>
          <cell r="AL1066">
            <v>9</v>
          </cell>
        </row>
        <row r="1067">
          <cell r="A1067">
            <v>137603</v>
          </cell>
          <cell r="B1067">
            <v>3714033</v>
          </cell>
          <cell r="C1067" t="str">
            <v>Ridgewood School</v>
          </cell>
          <cell r="D1067" t="str">
            <v>Yorkshire and the Humber</v>
          </cell>
          <cell r="E1067" t="str">
            <v>North East, Yorkshire &amp; Humber</v>
          </cell>
          <cell r="F1067" t="str">
            <v>Doncaster</v>
          </cell>
          <cell r="G1067" t="str">
            <v>Doncaster North</v>
          </cell>
          <cell r="H1067" t="str">
            <v>DN5 7UB</v>
          </cell>
          <cell r="I1067" t="str">
            <v>Academy Converter</v>
          </cell>
          <cell r="J1067" t="str">
            <v>Secondary</v>
          </cell>
          <cell r="K1067" t="str">
            <v>Has a sixth form</v>
          </cell>
          <cell r="L1067">
            <v>10002158</v>
          </cell>
          <cell r="M1067">
            <v>42298</v>
          </cell>
          <cell r="N1067">
            <v>42299</v>
          </cell>
          <cell r="O1067" t="str">
            <v>Requires Improvement S5 Reinspection Visit 1</v>
          </cell>
          <cell r="P1067" t="str">
            <v>Schools - S5</v>
          </cell>
          <cell r="Q1067">
            <v>106789</v>
          </cell>
          <cell r="R1067">
            <v>2</v>
          </cell>
          <cell r="S1067" t="str">
            <v>NULL</v>
          </cell>
          <cell r="T1067">
            <v>2</v>
          </cell>
          <cell r="U1067">
            <v>2</v>
          </cell>
          <cell r="V1067">
            <v>2</v>
          </cell>
          <cell r="W1067">
            <v>2</v>
          </cell>
          <cell r="X1067" t="str">
            <v>Yes</v>
          </cell>
          <cell r="Y1067" t="str">
            <v>NULL</v>
          </cell>
          <cell r="Z1067">
            <v>1</v>
          </cell>
          <cell r="AB1067">
            <v>1434</v>
          </cell>
          <cell r="AD1067">
            <v>3</v>
          </cell>
          <cell r="AE1067" t="str">
            <v>NULL</v>
          </cell>
          <cell r="AF1067">
            <v>3</v>
          </cell>
          <cell r="AG1067">
            <v>3</v>
          </cell>
          <cell r="AH1067" t="str">
            <v>NULL</v>
          </cell>
          <cell r="AI1067">
            <v>3</v>
          </cell>
          <cell r="AJ1067" t="str">
            <v>NULL</v>
          </cell>
          <cell r="AK1067" t="str">
            <v>NULL</v>
          </cell>
          <cell r="AL1067" t="str">
            <v>NULL</v>
          </cell>
        </row>
        <row r="1068">
          <cell r="A1068">
            <v>137608</v>
          </cell>
          <cell r="B1068">
            <v>8844022</v>
          </cell>
          <cell r="C1068" t="str">
            <v>Lady Hawkins' School</v>
          </cell>
          <cell r="D1068" t="str">
            <v>West Midlands</v>
          </cell>
          <cell r="E1068" t="str">
            <v>West Midlands</v>
          </cell>
          <cell r="F1068" t="str">
            <v>Herefordshire</v>
          </cell>
          <cell r="G1068" t="str">
            <v>North Herefordshire</v>
          </cell>
          <cell r="H1068" t="str">
            <v>HR5 3AR</v>
          </cell>
          <cell r="I1068" t="str">
            <v>Academy Converter</v>
          </cell>
          <cell r="J1068" t="str">
            <v>Secondary</v>
          </cell>
          <cell r="K1068" t="str">
            <v>Has a sixth form</v>
          </cell>
          <cell r="L1068">
            <v>10002507</v>
          </cell>
          <cell r="M1068">
            <v>42334</v>
          </cell>
          <cell r="N1068">
            <v>42335</v>
          </cell>
          <cell r="O1068" t="str">
            <v>Requires Improvement S5 Reinspection Visit 1</v>
          </cell>
          <cell r="P1068" t="str">
            <v>Schools - S5</v>
          </cell>
          <cell r="Q1068">
            <v>116940</v>
          </cell>
          <cell r="R1068">
            <v>3</v>
          </cell>
          <cell r="S1068" t="str">
            <v>NULL</v>
          </cell>
          <cell r="T1068">
            <v>3</v>
          </cell>
          <cell r="U1068">
            <v>2</v>
          </cell>
          <cell r="V1068">
            <v>2</v>
          </cell>
          <cell r="W1068">
            <v>3</v>
          </cell>
          <cell r="X1068" t="str">
            <v>Yes</v>
          </cell>
          <cell r="Y1068" t="str">
            <v>NULL</v>
          </cell>
          <cell r="Z1068">
            <v>2</v>
          </cell>
          <cell r="AB1068">
            <v>351</v>
          </cell>
          <cell r="AD1068">
            <v>3</v>
          </cell>
          <cell r="AE1068" t="str">
            <v>NULL</v>
          </cell>
          <cell r="AF1068">
            <v>3</v>
          </cell>
          <cell r="AG1068">
            <v>3</v>
          </cell>
          <cell r="AH1068" t="str">
            <v>NULL</v>
          </cell>
          <cell r="AI1068">
            <v>3</v>
          </cell>
          <cell r="AJ1068" t="str">
            <v>NULL</v>
          </cell>
          <cell r="AK1068" t="str">
            <v>NULL</v>
          </cell>
          <cell r="AL1068" t="str">
            <v>NULL</v>
          </cell>
        </row>
        <row r="1069">
          <cell r="A1069">
            <v>137628</v>
          </cell>
          <cell r="B1069">
            <v>8914408</v>
          </cell>
          <cell r="C1069" t="str">
            <v>Joseph Whitaker School</v>
          </cell>
          <cell r="D1069" t="str">
            <v>East Midlands</v>
          </cell>
          <cell r="E1069" t="str">
            <v>East Midlands</v>
          </cell>
          <cell r="F1069" t="str">
            <v>Nottinghamshire</v>
          </cell>
          <cell r="G1069" t="str">
            <v>Sherwood</v>
          </cell>
          <cell r="H1069" t="str">
            <v>NG21 0AG</v>
          </cell>
          <cell r="I1069" t="str">
            <v>Academy Converter</v>
          </cell>
          <cell r="J1069" t="str">
            <v>Secondary</v>
          </cell>
          <cell r="K1069" t="str">
            <v>Has a sixth form</v>
          </cell>
          <cell r="L1069">
            <v>10005645</v>
          </cell>
          <cell r="M1069">
            <v>42346</v>
          </cell>
          <cell r="N1069">
            <v>42346</v>
          </cell>
          <cell r="O1069" t="str">
            <v>Maintained Academy and School Short inspection</v>
          </cell>
          <cell r="P1069" t="str">
            <v>Schools - Short inspection</v>
          </cell>
          <cell r="Q1069">
            <v>122866</v>
          </cell>
          <cell r="R1069" t="str">
            <v>NULL</v>
          </cell>
          <cell r="S1069" t="str">
            <v>NULL</v>
          </cell>
          <cell r="T1069" t="str">
            <v>NULL</v>
          </cell>
          <cell r="U1069" t="str">
            <v>NULL</v>
          </cell>
          <cell r="V1069" t="str">
            <v>NULL</v>
          </cell>
          <cell r="W1069" t="str">
            <v>NULL</v>
          </cell>
          <cell r="X1069" t="str">
            <v>Yes</v>
          </cell>
          <cell r="Y1069" t="str">
            <v>NULL</v>
          </cell>
          <cell r="Z1069" t="str">
            <v>NULL</v>
          </cell>
          <cell r="AB1069">
            <v>1220</v>
          </cell>
          <cell r="AD1069">
            <v>2</v>
          </cell>
          <cell r="AE1069" t="str">
            <v>NULL</v>
          </cell>
          <cell r="AF1069">
            <v>2</v>
          </cell>
          <cell r="AG1069">
            <v>2</v>
          </cell>
          <cell r="AH1069" t="str">
            <v>NULL</v>
          </cell>
          <cell r="AI1069">
            <v>2</v>
          </cell>
          <cell r="AJ1069" t="str">
            <v>NULL</v>
          </cell>
          <cell r="AK1069">
            <v>9</v>
          </cell>
          <cell r="AL1069">
            <v>2</v>
          </cell>
        </row>
        <row r="1070">
          <cell r="A1070">
            <v>137674</v>
          </cell>
          <cell r="B1070">
            <v>9354006</v>
          </cell>
          <cell r="C1070" t="str">
            <v>Ormiston Endeavour Academy</v>
          </cell>
          <cell r="D1070" t="str">
            <v>East of England</v>
          </cell>
          <cell r="E1070" t="str">
            <v>East of England</v>
          </cell>
          <cell r="F1070" t="str">
            <v>Suffolk</v>
          </cell>
          <cell r="G1070" t="str">
            <v>Central Suffolk and North Ipswich</v>
          </cell>
          <cell r="H1070" t="str">
            <v>IP1 6SG</v>
          </cell>
          <cell r="I1070" t="str">
            <v>Academy Sponsor Led</v>
          </cell>
          <cell r="J1070" t="str">
            <v>Secondary</v>
          </cell>
          <cell r="K1070" t="str">
            <v>Not applicable</v>
          </cell>
          <cell r="L1070">
            <v>10005313</v>
          </cell>
          <cell r="M1070">
            <v>42339</v>
          </cell>
          <cell r="N1070">
            <v>42340</v>
          </cell>
          <cell r="O1070" t="str">
            <v>Schools into Special Measures Visit 2</v>
          </cell>
          <cell r="P1070" t="str">
            <v>Schools - S8</v>
          </cell>
          <cell r="Q1070" t="str">
            <v>NULL</v>
          </cell>
          <cell r="R1070" t="str">
            <v>NULL</v>
          </cell>
          <cell r="S1070" t="str">
            <v>NULL</v>
          </cell>
          <cell r="T1070" t="str">
            <v>NULL</v>
          </cell>
          <cell r="U1070" t="str">
            <v>NULL</v>
          </cell>
          <cell r="V1070" t="str">
            <v>NULL</v>
          </cell>
          <cell r="W1070" t="str">
            <v>NULL</v>
          </cell>
          <cell r="X1070" t="str">
            <v>NULL</v>
          </cell>
          <cell r="Y1070" t="str">
            <v>NULL</v>
          </cell>
          <cell r="Z1070" t="str">
            <v>NULL</v>
          </cell>
          <cell r="AB1070">
            <v>447</v>
          </cell>
          <cell r="AD1070">
            <v>4</v>
          </cell>
          <cell r="AE1070" t="str">
            <v>NULL</v>
          </cell>
          <cell r="AF1070">
            <v>4</v>
          </cell>
          <cell r="AG1070">
            <v>4</v>
          </cell>
          <cell r="AH1070" t="str">
            <v>NULL</v>
          </cell>
          <cell r="AI1070">
            <v>4</v>
          </cell>
          <cell r="AJ1070" t="str">
            <v>NULL</v>
          </cell>
          <cell r="AK1070">
            <v>9</v>
          </cell>
          <cell r="AL1070">
            <v>9</v>
          </cell>
        </row>
        <row r="1071">
          <cell r="A1071">
            <v>137675</v>
          </cell>
          <cell r="B1071">
            <v>3414000</v>
          </cell>
          <cell r="C1071" t="str">
            <v>King's Leadership Academy, Liverpool</v>
          </cell>
          <cell r="D1071" t="str">
            <v>North West</v>
          </cell>
          <cell r="E1071" t="str">
            <v>North West</v>
          </cell>
          <cell r="F1071" t="str">
            <v>Liverpool</v>
          </cell>
          <cell r="G1071" t="str">
            <v>Liverpool, Riverside</v>
          </cell>
          <cell r="H1071" t="str">
            <v>L8 9SJ</v>
          </cell>
          <cell r="I1071" t="str">
            <v>Academy Sponsor Led</v>
          </cell>
          <cell r="J1071" t="str">
            <v>Secondary</v>
          </cell>
          <cell r="K1071" t="str">
            <v>Has a sixth form</v>
          </cell>
          <cell r="L1071">
            <v>10005427</v>
          </cell>
          <cell r="M1071">
            <v>42340</v>
          </cell>
          <cell r="N1071">
            <v>42341</v>
          </cell>
          <cell r="O1071" t="str">
            <v>Schools into Special Measures Visit 5</v>
          </cell>
          <cell r="P1071" t="str">
            <v>Schools - S8</v>
          </cell>
          <cell r="Q1071" t="str">
            <v>NULL</v>
          </cell>
          <cell r="R1071" t="str">
            <v>NULL</v>
          </cell>
          <cell r="S1071" t="str">
            <v>NULL</v>
          </cell>
          <cell r="T1071" t="str">
            <v>NULL</v>
          </cell>
          <cell r="U1071" t="str">
            <v>NULL</v>
          </cell>
          <cell r="V1071" t="str">
            <v>NULL</v>
          </cell>
          <cell r="W1071" t="str">
            <v>NULL</v>
          </cell>
          <cell r="X1071" t="str">
            <v>NULL</v>
          </cell>
          <cell r="Y1071" t="str">
            <v>NULL</v>
          </cell>
          <cell r="Z1071" t="str">
            <v>NULL</v>
          </cell>
          <cell r="AB1071">
            <v>526</v>
          </cell>
          <cell r="AD1071">
            <v>4</v>
          </cell>
          <cell r="AE1071" t="str">
            <v>NULL</v>
          </cell>
          <cell r="AF1071">
            <v>4</v>
          </cell>
          <cell r="AG1071">
            <v>4</v>
          </cell>
          <cell r="AH1071" t="str">
            <v>NULL</v>
          </cell>
          <cell r="AI1071">
            <v>4</v>
          </cell>
          <cell r="AJ1071" t="str">
            <v>NULL</v>
          </cell>
          <cell r="AK1071" t="str">
            <v>NULL</v>
          </cell>
          <cell r="AL1071" t="str">
            <v>NULL</v>
          </cell>
        </row>
        <row r="1072">
          <cell r="A1072">
            <v>137681</v>
          </cell>
          <cell r="B1072">
            <v>3035402</v>
          </cell>
          <cell r="C1072" t="str">
            <v>St Catherine's Catholic School</v>
          </cell>
          <cell r="D1072" t="str">
            <v>London</v>
          </cell>
          <cell r="E1072" t="str">
            <v>London</v>
          </cell>
          <cell r="F1072" t="str">
            <v>Bexley</v>
          </cell>
          <cell r="G1072" t="str">
            <v>Bexleyheath and Crayford</v>
          </cell>
          <cell r="H1072" t="str">
            <v>DA6 7QJ</v>
          </cell>
          <cell r="I1072" t="str">
            <v>Academy Converter</v>
          </cell>
          <cell r="J1072" t="str">
            <v>Secondary</v>
          </cell>
          <cell r="K1072" t="str">
            <v>Does not have a sixth form</v>
          </cell>
          <cell r="L1072">
            <v>10001407</v>
          </cell>
          <cell r="M1072">
            <v>42297</v>
          </cell>
          <cell r="N1072">
            <v>42298</v>
          </cell>
          <cell r="O1072" t="str">
            <v>Maintained Academy and School Short inspection</v>
          </cell>
          <cell r="P1072" t="str">
            <v>Schools - S5</v>
          </cell>
          <cell r="Q1072">
            <v>101478</v>
          </cell>
          <cell r="R1072">
            <v>2</v>
          </cell>
          <cell r="S1072" t="str">
            <v>NULL</v>
          </cell>
          <cell r="T1072">
            <v>1</v>
          </cell>
          <cell r="U1072">
            <v>1</v>
          </cell>
          <cell r="V1072">
            <v>2</v>
          </cell>
          <cell r="W1072">
            <v>2</v>
          </cell>
          <cell r="X1072" t="str">
            <v>Yes</v>
          </cell>
          <cell r="Y1072" t="str">
            <v>NULL</v>
          </cell>
          <cell r="Z1072" t="str">
            <v>NULL</v>
          </cell>
          <cell r="AB1072">
            <v>1056</v>
          </cell>
          <cell r="AD1072">
            <v>2</v>
          </cell>
          <cell r="AE1072" t="str">
            <v>NULL</v>
          </cell>
          <cell r="AF1072">
            <v>2</v>
          </cell>
          <cell r="AG1072">
            <v>2</v>
          </cell>
          <cell r="AH1072" t="str">
            <v>NULL</v>
          </cell>
          <cell r="AI1072">
            <v>2</v>
          </cell>
          <cell r="AJ1072" t="str">
            <v>NULL</v>
          </cell>
          <cell r="AK1072" t="str">
            <v>NULL</v>
          </cell>
          <cell r="AL1072" t="str">
            <v>NULL</v>
          </cell>
        </row>
        <row r="1073">
          <cell r="A1073">
            <v>137690</v>
          </cell>
          <cell r="B1073">
            <v>9164003</v>
          </cell>
          <cell r="C1073" t="str">
            <v>Millbrook Academy</v>
          </cell>
          <cell r="D1073" t="str">
            <v>South West</v>
          </cell>
          <cell r="E1073" t="str">
            <v>South West</v>
          </cell>
          <cell r="F1073" t="str">
            <v>Gloucestershire</v>
          </cell>
          <cell r="G1073" t="str">
            <v>Tewkesbury</v>
          </cell>
          <cell r="H1073" t="str">
            <v>GL3 4QF</v>
          </cell>
          <cell r="I1073" t="str">
            <v>Academy Sponsor Led</v>
          </cell>
          <cell r="J1073" t="str">
            <v>Secondary</v>
          </cell>
          <cell r="K1073" t="str">
            <v>Has a sixth form</v>
          </cell>
          <cell r="L1073">
            <v>10002434</v>
          </cell>
          <cell r="M1073">
            <v>42325</v>
          </cell>
          <cell r="N1073">
            <v>42326</v>
          </cell>
          <cell r="O1073" t="str">
            <v>Requires Improvement S5 Reinspection Visit 1</v>
          </cell>
          <cell r="P1073" t="str">
            <v>Schools - S5</v>
          </cell>
          <cell r="Q1073" t="str">
            <v>NULL</v>
          </cell>
          <cell r="R1073">
            <v>4</v>
          </cell>
          <cell r="S1073" t="str">
            <v>SM</v>
          </cell>
          <cell r="T1073">
            <v>4</v>
          </cell>
          <cell r="U1073">
            <v>4</v>
          </cell>
          <cell r="V1073">
            <v>3</v>
          </cell>
          <cell r="W1073">
            <v>4</v>
          </cell>
          <cell r="X1073" t="str">
            <v>Yes</v>
          </cell>
          <cell r="Y1073" t="str">
            <v>NULL</v>
          </cell>
          <cell r="Z1073">
            <v>4</v>
          </cell>
          <cell r="AB1073">
            <v>527</v>
          </cell>
          <cell r="AD1073">
            <v>3</v>
          </cell>
          <cell r="AE1073" t="str">
            <v>NULL</v>
          </cell>
          <cell r="AF1073">
            <v>3</v>
          </cell>
          <cell r="AG1073">
            <v>3</v>
          </cell>
          <cell r="AH1073" t="str">
            <v>NULL</v>
          </cell>
          <cell r="AI1073">
            <v>2</v>
          </cell>
          <cell r="AJ1073" t="str">
            <v>NULL</v>
          </cell>
          <cell r="AK1073" t="str">
            <v>NULL</v>
          </cell>
          <cell r="AL1073" t="str">
            <v>NULL</v>
          </cell>
        </row>
        <row r="1074">
          <cell r="A1074">
            <v>137696</v>
          </cell>
          <cell r="B1074">
            <v>8404190</v>
          </cell>
          <cell r="C1074" t="str">
            <v>Framwellgate School Durham</v>
          </cell>
          <cell r="D1074" t="str">
            <v>North East</v>
          </cell>
          <cell r="E1074" t="str">
            <v>North East, Yorkshire &amp; Humber</v>
          </cell>
          <cell r="F1074" t="str">
            <v>Durham</v>
          </cell>
          <cell r="G1074" t="str">
            <v>City of Durham</v>
          </cell>
          <cell r="H1074" t="str">
            <v>DH1 5BQ</v>
          </cell>
          <cell r="I1074" t="str">
            <v>Academy Converter</v>
          </cell>
          <cell r="J1074" t="str">
            <v>Secondary</v>
          </cell>
          <cell r="K1074" t="str">
            <v>Has a sixth form</v>
          </cell>
          <cell r="L1074">
            <v>10000700</v>
          </cell>
          <cell r="M1074">
            <v>42318</v>
          </cell>
          <cell r="N1074">
            <v>42319</v>
          </cell>
          <cell r="O1074" t="str">
            <v>Maintained Academy and School Short inspection</v>
          </cell>
          <cell r="P1074" t="str">
            <v>Schools - S5</v>
          </cell>
          <cell r="Q1074">
            <v>114309</v>
          </cell>
          <cell r="R1074">
            <v>3</v>
          </cell>
          <cell r="S1074" t="str">
            <v>NULL</v>
          </cell>
          <cell r="T1074">
            <v>3</v>
          </cell>
          <cell r="U1074">
            <v>3</v>
          </cell>
          <cell r="V1074">
            <v>2</v>
          </cell>
          <cell r="W1074">
            <v>3</v>
          </cell>
          <cell r="X1074" t="str">
            <v>Yes</v>
          </cell>
          <cell r="Y1074" t="str">
            <v>NULL</v>
          </cell>
          <cell r="Z1074">
            <v>3</v>
          </cell>
          <cell r="AB1074">
            <v>1052</v>
          </cell>
          <cell r="AD1074">
            <v>2</v>
          </cell>
          <cell r="AE1074" t="str">
            <v>NULL</v>
          </cell>
          <cell r="AF1074">
            <v>2</v>
          </cell>
          <cell r="AG1074">
            <v>2</v>
          </cell>
          <cell r="AH1074" t="str">
            <v>NULL</v>
          </cell>
          <cell r="AI1074">
            <v>2</v>
          </cell>
          <cell r="AJ1074" t="str">
            <v>NULL</v>
          </cell>
          <cell r="AK1074">
            <v>9</v>
          </cell>
          <cell r="AL1074" t="str">
            <v>NULL</v>
          </cell>
        </row>
        <row r="1075">
          <cell r="A1075">
            <v>137699</v>
          </cell>
          <cell r="B1075">
            <v>3812064</v>
          </cell>
          <cell r="C1075" t="str">
            <v>Luddendenfoot Academy</v>
          </cell>
          <cell r="D1075" t="str">
            <v>Yorkshire and the Humber</v>
          </cell>
          <cell r="E1075" t="str">
            <v>North East, Yorkshire &amp; Humber</v>
          </cell>
          <cell r="F1075" t="str">
            <v>Calderdale</v>
          </cell>
          <cell r="G1075" t="str">
            <v>Calder Valley</v>
          </cell>
          <cell r="H1075" t="str">
            <v>HX2 6AU</v>
          </cell>
          <cell r="I1075" t="str">
            <v>Academy Converter</v>
          </cell>
          <cell r="J1075" t="str">
            <v>Primary</v>
          </cell>
          <cell r="K1075" t="str">
            <v>Not applicable</v>
          </cell>
          <cell r="L1075">
            <v>10002163</v>
          </cell>
          <cell r="M1075">
            <v>42348</v>
          </cell>
          <cell r="N1075">
            <v>42349</v>
          </cell>
          <cell r="O1075" t="str">
            <v>Requires Improvement S5 Reinspection Visit 1</v>
          </cell>
          <cell r="P1075" t="str">
            <v>Schools - S5</v>
          </cell>
          <cell r="Q1075">
            <v>107516</v>
          </cell>
          <cell r="R1075">
            <v>1</v>
          </cell>
          <cell r="S1075" t="str">
            <v>NULL</v>
          </cell>
          <cell r="T1075">
            <v>1</v>
          </cell>
          <cell r="U1075">
            <v>1</v>
          </cell>
          <cell r="V1075">
            <v>1</v>
          </cell>
          <cell r="W1075">
            <v>1</v>
          </cell>
          <cell r="X1075" t="str">
            <v>Yes</v>
          </cell>
          <cell r="Y1075">
            <v>1</v>
          </cell>
          <cell r="Z1075" t="str">
            <v>NULL</v>
          </cell>
          <cell r="AB1075">
            <v>146</v>
          </cell>
          <cell r="AD1075">
            <v>3</v>
          </cell>
          <cell r="AE1075" t="str">
            <v>NULL</v>
          </cell>
          <cell r="AF1075">
            <v>3</v>
          </cell>
          <cell r="AG1075">
            <v>3</v>
          </cell>
          <cell r="AH1075" t="str">
            <v>NULL</v>
          </cell>
          <cell r="AI1075">
            <v>3</v>
          </cell>
          <cell r="AJ1075" t="str">
            <v>NULL</v>
          </cell>
          <cell r="AK1075" t="str">
            <v>NULL</v>
          </cell>
          <cell r="AL1075" t="str">
            <v>NULL</v>
          </cell>
        </row>
        <row r="1076">
          <cell r="A1076">
            <v>137701</v>
          </cell>
          <cell r="B1076">
            <v>3334110</v>
          </cell>
          <cell r="C1076" t="str">
            <v>Oldbury Academy</v>
          </cell>
          <cell r="D1076" t="str">
            <v>West Midlands</v>
          </cell>
          <cell r="E1076" t="str">
            <v>West Midlands</v>
          </cell>
          <cell r="F1076" t="str">
            <v>Sandwell</v>
          </cell>
          <cell r="G1076" t="str">
            <v>Warley</v>
          </cell>
          <cell r="H1076" t="str">
            <v>B68 8NE</v>
          </cell>
          <cell r="I1076" t="str">
            <v>Academy Converter</v>
          </cell>
          <cell r="J1076" t="str">
            <v>Secondary</v>
          </cell>
          <cell r="K1076" t="str">
            <v>Has a sixth form</v>
          </cell>
          <cell r="L1076">
            <v>10002506</v>
          </cell>
          <cell r="M1076">
            <v>42270</v>
          </cell>
          <cell r="N1076">
            <v>42271</v>
          </cell>
          <cell r="O1076" t="str">
            <v>Requires Improvement S5 Reinspection Visit 1</v>
          </cell>
          <cell r="P1076" t="str">
            <v>Schools - S5</v>
          </cell>
          <cell r="Q1076">
            <v>104011</v>
          </cell>
          <cell r="R1076">
            <v>3</v>
          </cell>
          <cell r="S1076" t="str">
            <v>NULL</v>
          </cell>
          <cell r="T1076">
            <v>3</v>
          </cell>
          <cell r="U1076">
            <v>3</v>
          </cell>
          <cell r="V1076">
            <v>3</v>
          </cell>
          <cell r="W1076">
            <v>3</v>
          </cell>
          <cell r="X1076" t="str">
            <v>Yes</v>
          </cell>
          <cell r="Y1076" t="str">
            <v>NULL</v>
          </cell>
          <cell r="Z1076">
            <v>3</v>
          </cell>
          <cell r="AB1076">
            <v>1644</v>
          </cell>
          <cell r="AD1076">
            <v>3</v>
          </cell>
          <cell r="AE1076" t="str">
            <v>NULL</v>
          </cell>
          <cell r="AF1076">
            <v>3</v>
          </cell>
          <cell r="AG1076">
            <v>3</v>
          </cell>
          <cell r="AH1076" t="str">
            <v>NULL</v>
          </cell>
          <cell r="AI1076">
            <v>3</v>
          </cell>
          <cell r="AJ1076" t="str">
            <v>NULL</v>
          </cell>
          <cell r="AK1076" t="str">
            <v>NULL</v>
          </cell>
          <cell r="AL1076" t="str">
            <v>NULL</v>
          </cell>
        </row>
        <row r="1077">
          <cell r="A1077">
            <v>137703</v>
          </cell>
          <cell r="B1077">
            <v>8844004</v>
          </cell>
          <cell r="C1077" t="str">
            <v>Queen Elizabeth Humanities College</v>
          </cell>
          <cell r="D1077" t="str">
            <v>West Midlands</v>
          </cell>
          <cell r="E1077" t="str">
            <v>West Midlands</v>
          </cell>
          <cell r="F1077" t="str">
            <v>Herefordshire</v>
          </cell>
          <cell r="G1077" t="str">
            <v>North Herefordshire</v>
          </cell>
          <cell r="H1077" t="str">
            <v>HR7 4QS</v>
          </cell>
          <cell r="I1077" t="str">
            <v>Academy Converter</v>
          </cell>
          <cell r="J1077" t="str">
            <v>Secondary</v>
          </cell>
          <cell r="K1077" t="str">
            <v>Does not have a sixth form</v>
          </cell>
          <cell r="L1077">
            <v>10006551</v>
          </cell>
          <cell r="M1077">
            <v>42283</v>
          </cell>
          <cell r="N1077">
            <v>42284</v>
          </cell>
          <cell r="O1077" t="str">
            <v>Maintained Academy and School Short inspection</v>
          </cell>
          <cell r="P1077" t="str">
            <v>Schools - S5</v>
          </cell>
          <cell r="Q1077">
            <v>116930</v>
          </cell>
          <cell r="R1077">
            <v>4</v>
          </cell>
          <cell r="S1077" t="str">
            <v>SM</v>
          </cell>
          <cell r="T1077">
            <v>4</v>
          </cell>
          <cell r="U1077">
            <v>3</v>
          </cell>
          <cell r="V1077">
            <v>3</v>
          </cell>
          <cell r="W1077">
            <v>4</v>
          </cell>
          <cell r="X1077" t="str">
            <v>Yes</v>
          </cell>
          <cell r="Y1077" t="str">
            <v>NULL</v>
          </cell>
          <cell r="Z1077" t="str">
            <v>NULL</v>
          </cell>
          <cell r="AB1077">
            <v>314</v>
          </cell>
          <cell r="AD1077">
            <v>2</v>
          </cell>
          <cell r="AE1077" t="str">
            <v>NULL</v>
          </cell>
          <cell r="AF1077">
            <v>2</v>
          </cell>
          <cell r="AG1077">
            <v>2</v>
          </cell>
          <cell r="AH1077" t="str">
            <v>NULL</v>
          </cell>
          <cell r="AI1077">
            <v>2</v>
          </cell>
          <cell r="AJ1077" t="str">
            <v>NULL</v>
          </cell>
          <cell r="AK1077">
            <v>9</v>
          </cell>
          <cell r="AL1077">
            <v>9</v>
          </cell>
        </row>
        <row r="1078">
          <cell r="A1078">
            <v>137705</v>
          </cell>
          <cell r="B1078">
            <v>3325403</v>
          </cell>
          <cell r="C1078" t="str">
            <v>The High Arcal School</v>
          </cell>
          <cell r="D1078" t="str">
            <v>West Midlands</v>
          </cell>
          <cell r="E1078" t="str">
            <v>West Midlands</v>
          </cell>
          <cell r="F1078" t="str">
            <v>Dudley</v>
          </cell>
          <cell r="G1078" t="str">
            <v>Dudley North</v>
          </cell>
          <cell r="H1078" t="str">
            <v>DY3 1BP</v>
          </cell>
          <cell r="I1078" t="str">
            <v>Academy Converter</v>
          </cell>
          <cell r="J1078" t="str">
            <v>Secondary</v>
          </cell>
          <cell r="K1078" t="str">
            <v>Does not have a sixth form</v>
          </cell>
          <cell r="L1078">
            <v>10004238</v>
          </cell>
          <cell r="M1078">
            <v>42320</v>
          </cell>
          <cell r="N1078">
            <v>42321</v>
          </cell>
          <cell r="O1078" t="str">
            <v>Schools into Special Measures Visit 5</v>
          </cell>
          <cell r="P1078" t="str">
            <v>Schools - S5</v>
          </cell>
          <cell r="Q1078">
            <v>103873</v>
          </cell>
          <cell r="R1078">
            <v>2</v>
          </cell>
          <cell r="S1078" t="str">
            <v>NULL</v>
          </cell>
          <cell r="T1078">
            <v>2</v>
          </cell>
          <cell r="U1078">
            <v>2</v>
          </cell>
          <cell r="V1078">
            <v>2</v>
          </cell>
          <cell r="W1078">
            <v>2</v>
          </cell>
          <cell r="X1078" t="str">
            <v>Yes</v>
          </cell>
          <cell r="Y1078" t="str">
            <v>NULL</v>
          </cell>
          <cell r="Z1078" t="str">
            <v>NULL</v>
          </cell>
          <cell r="AB1078">
            <v>1165</v>
          </cell>
          <cell r="AD1078">
            <v>4</v>
          </cell>
          <cell r="AE1078" t="str">
            <v>NULL</v>
          </cell>
          <cell r="AF1078">
            <v>4</v>
          </cell>
          <cell r="AG1078">
            <v>4</v>
          </cell>
          <cell r="AH1078" t="str">
            <v>NULL</v>
          </cell>
          <cell r="AI1078">
            <v>4</v>
          </cell>
          <cell r="AJ1078" t="str">
            <v>NULL</v>
          </cell>
          <cell r="AK1078" t="str">
            <v>NULL</v>
          </cell>
          <cell r="AL1078" t="str">
            <v>NULL</v>
          </cell>
        </row>
        <row r="1079">
          <cell r="A1079">
            <v>137747</v>
          </cell>
          <cell r="B1079">
            <v>9294000</v>
          </cell>
          <cell r="C1079" t="str">
            <v>Morpeth Chantry Middle School</v>
          </cell>
          <cell r="D1079" t="str">
            <v>North East</v>
          </cell>
          <cell r="E1079" t="str">
            <v>North East, Yorkshire &amp; Humber</v>
          </cell>
          <cell r="F1079" t="str">
            <v>Northumberland</v>
          </cell>
          <cell r="G1079" t="str">
            <v>Wansbeck</v>
          </cell>
          <cell r="H1079" t="str">
            <v>NE61 1RQ</v>
          </cell>
          <cell r="I1079" t="str">
            <v>Academy Converter</v>
          </cell>
          <cell r="J1079" t="str">
            <v>Middle deemed Secondary</v>
          </cell>
          <cell r="K1079" t="str">
            <v>Does not have a sixth form</v>
          </cell>
          <cell r="L1079">
            <v>10002808</v>
          </cell>
          <cell r="M1079">
            <v>42325</v>
          </cell>
          <cell r="N1079">
            <v>42326</v>
          </cell>
          <cell r="O1079" t="str">
            <v>Maintained Academy and School Short inspection</v>
          </cell>
          <cell r="P1079" t="str">
            <v>Schools - S5</v>
          </cell>
          <cell r="Q1079">
            <v>122314</v>
          </cell>
          <cell r="R1079">
            <v>3</v>
          </cell>
          <cell r="S1079" t="str">
            <v>NULL</v>
          </cell>
          <cell r="T1079">
            <v>3</v>
          </cell>
          <cell r="U1079">
            <v>3</v>
          </cell>
          <cell r="V1079">
            <v>2</v>
          </cell>
          <cell r="W1079">
            <v>3</v>
          </cell>
          <cell r="X1079" t="str">
            <v>Yes</v>
          </cell>
          <cell r="Y1079" t="str">
            <v>NULL</v>
          </cell>
          <cell r="Z1079" t="str">
            <v>NULL</v>
          </cell>
          <cell r="AB1079">
            <v>503</v>
          </cell>
          <cell r="AD1079">
            <v>2</v>
          </cell>
          <cell r="AE1079" t="str">
            <v>NULL</v>
          </cell>
          <cell r="AF1079">
            <v>2</v>
          </cell>
          <cell r="AG1079">
            <v>2</v>
          </cell>
          <cell r="AH1079" t="str">
            <v>NULL</v>
          </cell>
          <cell r="AI1079">
            <v>2</v>
          </cell>
          <cell r="AJ1079" t="str">
            <v>NULL</v>
          </cell>
          <cell r="AK1079">
            <v>9</v>
          </cell>
          <cell r="AL1079" t="str">
            <v>NULL</v>
          </cell>
        </row>
        <row r="1080">
          <cell r="A1080">
            <v>137749</v>
          </cell>
          <cell r="B1080">
            <v>8914006</v>
          </cell>
          <cell r="C1080" t="str">
            <v>Queen Elizabeth's Academy</v>
          </cell>
          <cell r="D1080" t="str">
            <v>East Midlands</v>
          </cell>
          <cell r="E1080" t="str">
            <v>East Midlands</v>
          </cell>
          <cell r="F1080" t="str">
            <v>Nottinghamshire</v>
          </cell>
          <cell r="G1080" t="str">
            <v>Mansfield</v>
          </cell>
          <cell r="H1080" t="str">
            <v>NG19 7AP</v>
          </cell>
          <cell r="I1080" t="str">
            <v>Academy Sponsor Led</v>
          </cell>
          <cell r="J1080" t="str">
            <v>Secondary</v>
          </cell>
          <cell r="K1080" t="str">
            <v>Has a sixth form</v>
          </cell>
          <cell r="L1080">
            <v>10001566</v>
          </cell>
          <cell r="M1080">
            <v>42332</v>
          </cell>
          <cell r="N1080">
            <v>42333</v>
          </cell>
          <cell r="O1080" t="str">
            <v>Special Measures S5 ReInspection</v>
          </cell>
          <cell r="P1080" t="str">
            <v>Schools - S5</v>
          </cell>
          <cell r="Q1080" t="str">
            <v>NULL</v>
          </cell>
          <cell r="R1080">
            <v>4</v>
          </cell>
          <cell r="S1080" t="str">
            <v>SM</v>
          </cell>
          <cell r="T1080">
            <v>4</v>
          </cell>
          <cell r="U1080">
            <v>4</v>
          </cell>
          <cell r="V1080">
            <v>3</v>
          </cell>
          <cell r="W1080">
            <v>4</v>
          </cell>
          <cell r="X1080" t="str">
            <v>Yes</v>
          </cell>
          <cell r="Y1080" t="str">
            <v>NULL</v>
          </cell>
          <cell r="Z1080">
            <v>3</v>
          </cell>
          <cell r="AB1080">
            <v>538</v>
          </cell>
          <cell r="AD1080">
            <v>4</v>
          </cell>
          <cell r="AE1080" t="str">
            <v>NULL</v>
          </cell>
          <cell r="AF1080">
            <v>4</v>
          </cell>
          <cell r="AG1080">
            <v>4</v>
          </cell>
          <cell r="AH1080" t="str">
            <v>NULL</v>
          </cell>
          <cell r="AI1080">
            <v>4</v>
          </cell>
          <cell r="AJ1080" t="str">
            <v>NULL</v>
          </cell>
          <cell r="AK1080" t="str">
            <v>NULL</v>
          </cell>
          <cell r="AL1080" t="str">
            <v>NULL</v>
          </cell>
        </row>
        <row r="1081">
          <cell r="A1081">
            <v>137751</v>
          </cell>
          <cell r="B1081">
            <v>8151104</v>
          </cell>
          <cell r="C1081" t="str">
            <v>The Rubicon Centre</v>
          </cell>
          <cell r="D1081" t="str">
            <v>Yorkshire and the Humber</v>
          </cell>
          <cell r="E1081" t="str">
            <v>North East, Yorkshire &amp; Humber</v>
          </cell>
          <cell r="F1081" t="str">
            <v>North Yorkshire</v>
          </cell>
          <cell r="G1081" t="str">
            <v>Selby and Ainsty</v>
          </cell>
          <cell r="H1081" t="str">
            <v>YO8 4AN</v>
          </cell>
          <cell r="I1081" t="str">
            <v>Pupil Referral Unit</v>
          </cell>
          <cell r="J1081" t="str">
            <v>Not Applicable</v>
          </cell>
          <cell r="K1081" t="str">
            <v>Not applicable</v>
          </cell>
          <cell r="L1081">
            <v>10002083</v>
          </cell>
          <cell r="M1081">
            <v>42353</v>
          </cell>
          <cell r="N1081">
            <v>42354</v>
          </cell>
          <cell r="O1081" t="str">
            <v>Requires Improvement S5 Reinspection Visit 1</v>
          </cell>
          <cell r="P1081" t="str">
            <v>Schools - S5</v>
          </cell>
          <cell r="Q1081" t="str">
            <v>NULL</v>
          </cell>
          <cell r="R1081">
            <v>3</v>
          </cell>
          <cell r="S1081" t="str">
            <v>NULL</v>
          </cell>
          <cell r="T1081">
            <v>3</v>
          </cell>
          <cell r="U1081">
            <v>3</v>
          </cell>
          <cell r="V1081">
            <v>2</v>
          </cell>
          <cell r="W1081">
            <v>3</v>
          </cell>
          <cell r="X1081" t="str">
            <v>Yes</v>
          </cell>
          <cell r="Y1081" t="str">
            <v>NULL</v>
          </cell>
          <cell r="Z1081" t="str">
            <v>NULL</v>
          </cell>
          <cell r="AB1081">
            <v>15</v>
          </cell>
          <cell r="AD1081">
            <v>3</v>
          </cell>
          <cell r="AE1081" t="str">
            <v>NULL</v>
          </cell>
          <cell r="AF1081">
            <v>3</v>
          </cell>
          <cell r="AG1081">
            <v>3</v>
          </cell>
          <cell r="AH1081" t="str">
            <v>NULL</v>
          </cell>
          <cell r="AI1081">
            <v>3</v>
          </cell>
          <cell r="AJ1081" t="str">
            <v>NULL</v>
          </cell>
          <cell r="AK1081" t="str">
            <v>NULL</v>
          </cell>
          <cell r="AL1081" t="str">
            <v>NULL</v>
          </cell>
        </row>
        <row r="1082">
          <cell r="A1082">
            <v>137752</v>
          </cell>
          <cell r="B1082">
            <v>9165405</v>
          </cell>
          <cell r="C1082" t="str">
            <v>Tewkesbury School</v>
          </cell>
          <cell r="D1082" t="str">
            <v>South West</v>
          </cell>
          <cell r="E1082" t="str">
            <v>South West</v>
          </cell>
          <cell r="F1082" t="str">
            <v>Gloucestershire</v>
          </cell>
          <cell r="G1082" t="str">
            <v>Tewkesbury</v>
          </cell>
          <cell r="H1082" t="str">
            <v>GL20 8DF</v>
          </cell>
          <cell r="I1082" t="str">
            <v>Academy Converter</v>
          </cell>
          <cell r="J1082" t="str">
            <v>Secondary</v>
          </cell>
          <cell r="K1082" t="str">
            <v>Has a sixth form</v>
          </cell>
          <cell r="L1082">
            <v>10007557</v>
          </cell>
          <cell r="M1082">
            <v>42342</v>
          </cell>
          <cell r="N1082">
            <v>42342</v>
          </cell>
          <cell r="O1082" t="str">
            <v>Requires Improvement monitoring Visit 2</v>
          </cell>
          <cell r="P1082" t="str">
            <v>Schools - S8</v>
          </cell>
          <cell r="Q1082">
            <v>115756</v>
          </cell>
          <cell r="R1082" t="str">
            <v>NULL</v>
          </cell>
          <cell r="S1082" t="str">
            <v>NULL</v>
          </cell>
          <cell r="T1082" t="str">
            <v>NULL</v>
          </cell>
          <cell r="U1082" t="str">
            <v>NULL</v>
          </cell>
          <cell r="V1082" t="str">
            <v>NULL</v>
          </cell>
          <cell r="W1082" t="str">
            <v>NULL</v>
          </cell>
          <cell r="X1082" t="str">
            <v>NULL</v>
          </cell>
          <cell r="Y1082" t="str">
            <v>NULL</v>
          </cell>
          <cell r="Z1082" t="str">
            <v>NULL</v>
          </cell>
          <cell r="AB1082">
            <v>1404</v>
          </cell>
          <cell r="AD1082">
            <v>3</v>
          </cell>
          <cell r="AE1082" t="str">
            <v>NULL</v>
          </cell>
          <cell r="AF1082">
            <v>3</v>
          </cell>
          <cell r="AG1082">
            <v>3</v>
          </cell>
          <cell r="AH1082" t="str">
            <v>NULL</v>
          </cell>
          <cell r="AI1082">
            <v>3</v>
          </cell>
          <cell r="AJ1082" t="str">
            <v>NULL</v>
          </cell>
          <cell r="AK1082">
            <v>9</v>
          </cell>
          <cell r="AL1082">
            <v>3</v>
          </cell>
        </row>
        <row r="1083">
          <cell r="A1083">
            <v>137769</v>
          </cell>
          <cell r="B1083">
            <v>3034001</v>
          </cell>
          <cell r="C1083" t="str">
            <v>Townley Grammar School</v>
          </cell>
          <cell r="D1083" t="str">
            <v>London</v>
          </cell>
          <cell r="E1083" t="str">
            <v>London</v>
          </cell>
          <cell r="F1083" t="str">
            <v>Bexley</v>
          </cell>
          <cell r="G1083" t="str">
            <v>Bexleyheath and Crayford</v>
          </cell>
          <cell r="H1083" t="str">
            <v>DA6 7AB</v>
          </cell>
          <cell r="I1083" t="str">
            <v>Academy Converter</v>
          </cell>
          <cell r="J1083" t="str">
            <v>Secondary</v>
          </cell>
          <cell r="K1083" t="str">
            <v>Has a sixth form</v>
          </cell>
          <cell r="L1083">
            <v>10001211</v>
          </cell>
          <cell r="M1083">
            <v>42333</v>
          </cell>
          <cell r="N1083">
            <v>42334</v>
          </cell>
          <cell r="O1083" t="str">
            <v>Maintained Academy and School Short inspection</v>
          </cell>
          <cell r="P1083" t="str">
            <v>Schools - S5</v>
          </cell>
          <cell r="Q1083">
            <v>101463</v>
          </cell>
          <cell r="R1083">
            <v>1</v>
          </cell>
          <cell r="S1083" t="str">
            <v>NULL</v>
          </cell>
          <cell r="T1083">
            <v>1</v>
          </cell>
          <cell r="U1083">
            <v>1</v>
          </cell>
          <cell r="V1083">
            <v>1</v>
          </cell>
          <cell r="W1083">
            <v>1</v>
          </cell>
          <cell r="X1083" t="str">
            <v>Yes</v>
          </cell>
          <cell r="Y1083" t="str">
            <v>NULL</v>
          </cell>
          <cell r="Z1083">
            <v>1</v>
          </cell>
          <cell r="AB1083">
            <v>1444</v>
          </cell>
          <cell r="AD1083">
            <v>2</v>
          </cell>
          <cell r="AE1083" t="str">
            <v>NULL</v>
          </cell>
          <cell r="AF1083">
            <v>1</v>
          </cell>
          <cell r="AG1083">
            <v>2</v>
          </cell>
          <cell r="AH1083" t="str">
            <v>NULL</v>
          </cell>
          <cell r="AI1083">
            <v>2</v>
          </cell>
          <cell r="AJ1083" t="str">
            <v>NULL</v>
          </cell>
          <cell r="AK1083">
            <v>9</v>
          </cell>
          <cell r="AL1083">
            <v>2</v>
          </cell>
        </row>
        <row r="1084">
          <cell r="A1084">
            <v>137779</v>
          </cell>
          <cell r="B1084">
            <v>8734083</v>
          </cell>
          <cell r="C1084" t="str">
            <v>Ely College</v>
          </cell>
          <cell r="D1084" t="str">
            <v>East of England</v>
          </cell>
          <cell r="E1084" t="str">
            <v>East of England</v>
          </cell>
          <cell r="F1084" t="str">
            <v>Cambridgeshire</v>
          </cell>
          <cell r="G1084" t="str">
            <v>South East Cambridgeshire</v>
          </cell>
          <cell r="H1084" t="str">
            <v>CB6 2SH</v>
          </cell>
          <cell r="I1084" t="str">
            <v>Academy Converter</v>
          </cell>
          <cell r="J1084" t="str">
            <v>Secondary</v>
          </cell>
          <cell r="K1084" t="str">
            <v>Has a sixth form</v>
          </cell>
          <cell r="L1084">
            <v>10004030</v>
          </cell>
          <cell r="M1084">
            <v>42283</v>
          </cell>
          <cell r="N1084">
            <v>42284</v>
          </cell>
          <cell r="O1084" t="str">
            <v>Schools into Special Measures Visit 2</v>
          </cell>
          <cell r="P1084" t="str">
            <v>Schools - S8</v>
          </cell>
          <cell r="Q1084">
            <v>110883</v>
          </cell>
          <cell r="R1084" t="str">
            <v>NULL</v>
          </cell>
          <cell r="S1084" t="str">
            <v>NULL</v>
          </cell>
          <cell r="T1084" t="str">
            <v>NULL</v>
          </cell>
          <cell r="U1084" t="str">
            <v>NULL</v>
          </cell>
          <cell r="V1084" t="str">
            <v>NULL</v>
          </cell>
          <cell r="W1084" t="str">
            <v>NULL</v>
          </cell>
          <cell r="X1084" t="str">
            <v>NULL</v>
          </cell>
          <cell r="Y1084" t="str">
            <v>NULL</v>
          </cell>
          <cell r="Z1084" t="str">
            <v>NULL</v>
          </cell>
          <cell r="AB1084">
            <v>1283</v>
          </cell>
          <cell r="AD1084">
            <v>4</v>
          </cell>
          <cell r="AE1084" t="str">
            <v>NULL</v>
          </cell>
          <cell r="AF1084">
            <v>4</v>
          </cell>
          <cell r="AG1084">
            <v>4</v>
          </cell>
          <cell r="AH1084" t="str">
            <v>NULL</v>
          </cell>
          <cell r="AI1084">
            <v>4</v>
          </cell>
          <cell r="AJ1084" t="str">
            <v>NULL</v>
          </cell>
          <cell r="AK1084">
            <v>9</v>
          </cell>
          <cell r="AL1084">
            <v>3</v>
          </cell>
        </row>
        <row r="1085">
          <cell r="A1085">
            <v>137782</v>
          </cell>
          <cell r="B1085">
            <v>9384005</v>
          </cell>
          <cell r="C1085" t="str">
            <v>The Regis School</v>
          </cell>
          <cell r="D1085" t="str">
            <v>South East</v>
          </cell>
          <cell r="E1085" t="str">
            <v>South East</v>
          </cell>
          <cell r="F1085" t="str">
            <v>West Sussex</v>
          </cell>
          <cell r="G1085" t="str">
            <v>Bognor Regis and Littlehampton</v>
          </cell>
          <cell r="H1085" t="str">
            <v>PO21 5LH</v>
          </cell>
          <cell r="I1085" t="str">
            <v>Academy Sponsor Led</v>
          </cell>
          <cell r="J1085" t="str">
            <v>Secondary</v>
          </cell>
          <cell r="K1085" t="str">
            <v>Has a sixth form</v>
          </cell>
          <cell r="L1085">
            <v>10008498</v>
          </cell>
          <cell r="M1085">
            <v>42349</v>
          </cell>
          <cell r="N1085">
            <v>42349</v>
          </cell>
          <cell r="O1085" t="str">
            <v>S8 No Formal Designation Visit</v>
          </cell>
          <cell r="P1085" t="str">
            <v>Schools - S8</v>
          </cell>
          <cell r="Q1085" t="str">
            <v>NULL</v>
          </cell>
          <cell r="R1085" t="str">
            <v>NULL</v>
          </cell>
          <cell r="S1085" t="str">
            <v>NULL</v>
          </cell>
          <cell r="T1085" t="str">
            <v>NULL</v>
          </cell>
          <cell r="U1085" t="str">
            <v>NULL</v>
          </cell>
          <cell r="V1085" t="str">
            <v>NULL</v>
          </cell>
          <cell r="W1085" t="str">
            <v>NULL</v>
          </cell>
          <cell r="X1085" t="str">
            <v>Not applicable</v>
          </cell>
          <cell r="Y1085" t="str">
            <v>NULL</v>
          </cell>
          <cell r="Z1085" t="str">
            <v>NULL</v>
          </cell>
          <cell r="AB1085">
            <v>1412</v>
          </cell>
          <cell r="AD1085">
            <v>2</v>
          </cell>
          <cell r="AE1085" t="str">
            <v>NULL</v>
          </cell>
          <cell r="AF1085">
            <v>2</v>
          </cell>
          <cell r="AG1085">
            <v>2</v>
          </cell>
          <cell r="AH1085" t="str">
            <v>NULL</v>
          </cell>
          <cell r="AI1085">
            <v>2</v>
          </cell>
          <cell r="AJ1085" t="str">
            <v>NULL</v>
          </cell>
          <cell r="AK1085" t="str">
            <v>NULL</v>
          </cell>
          <cell r="AL1085" t="str">
            <v>NULL</v>
          </cell>
        </row>
        <row r="1086">
          <cell r="A1086">
            <v>137824</v>
          </cell>
          <cell r="B1086">
            <v>9251105</v>
          </cell>
          <cell r="C1086" t="str">
            <v>The Lincolnshire Teaching and Learning Centre</v>
          </cell>
          <cell r="D1086" t="str">
            <v>East Midlands</v>
          </cell>
          <cell r="E1086" t="str">
            <v>East Midlands</v>
          </cell>
          <cell r="F1086" t="str">
            <v>Lincolnshire</v>
          </cell>
          <cell r="G1086" t="str">
            <v>Lincoln</v>
          </cell>
          <cell r="H1086" t="str">
            <v>LN5 8HY</v>
          </cell>
          <cell r="I1086" t="str">
            <v>Pupil Referral Unit</v>
          </cell>
          <cell r="J1086" t="str">
            <v>Not Applicable</v>
          </cell>
          <cell r="K1086" t="str">
            <v>Not applicable</v>
          </cell>
          <cell r="L1086">
            <v>10004126</v>
          </cell>
          <cell r="M1086">
            <v>42290</v>
          </cell>
          <cell r="N1086">
            <v>42291</v>
          </cell>
          <cell r="O1086" t="str">
            <v>Schools into Special Measures Visit 2</v>
          </cell>
          <cell r="P1086" t="str">
            <v>Schools - S8</v>
          </cell>
          <cell r="Q1086" t="str">
            <v>NULL</v>
          </cell>
          <cell r="R1086" t="str">
            <v>NULL</v>
          </cell>
          <cell r="S1086" t="str">
            <v>NULL</v>
          </cell>
          <cell r="T1086" t="str">
            <v>NULL</v>
          </cell>
          <cell r="U1086" t="str">
            <v>NULL</v>
          </cell>
          <cell r="V1086" t="str">
            <v>NULL</v>
          </cell>
          <cell r="W1086" t="str">
            <v>NULL</v>
          </cell>
          <cell r="X1086" t="str">
            <v>NULL</v>
          </cell>
          <cell r="Y1086" t="str">
            <v>NULL</v>
          </cell>
          <cell r="Z1086" t="str">
            <v>NULL</v>
          </cell>
          <cell r="AB1086">
            <v>220</v>
          </cell>
          <cell r="AD1086">
            <v>4</v>
          </cell>
          <cell r="AE1086" t="str">
            <v>NULL</v>
          </cell>
          <cell r="AF1086">
            <v>3</v>
          </cell>
          <cell r="AG1086">
            <v>3</v>
          </cell>
          <cell r="AH1086" t="str">
            <v>NULL</v>
          </cell>
          <cell r="AI1086">
            <v>4</v>
          </cell>
          <cell r="AJ1086" t="str">
            <v>NULL</v>
          </cell>
          <cell r="AK1086">
            <v>9</v>
          </cell>
          <cell r="AL1086">
            <v>9</v>
          </cell>
        </row>
        <row r="1087">
          <cell r="A1087">
            <v>137867</v>
          </cell>
          <cell r="B1087">
            <v>8734000</v>
          </cell>
          <cell r="C1087" t="str">
            <v>Thomas Clarkson Academy</v>
          </cell>
          <cell r="D1087" t="str">
            <v>East of England</v>
          </cell>
          <cell r="E1087" t="str">
            <v>East of England</v>
          </cell>
          <cell r="F1087" t="str">
            <v>Cambridgeshire</v>
          </cell>
          <cell r="G1087" t="str">
            <v>North East Cambridgeshire</v>
          </cell>
          <cell r="H1087" t="str">
            <v>PE13 2SE</v>
          </cell>
          <cell r="I1087" t="str">
            <v>Academy Sponsor Led</v>
          </cell>
          <cell r="J1087" t="str">
            <v>Secondary</v>
          </cell>
          <cell r="K1087" t="str">
            <v>Has a sixth form</v>
          </cell>
          <cell r="L1087">
            <v>10008879</v>
          </cell>
          <cell r="M1087">
            <v>42327</v>
          </cell>
          <cell r="N1087">
            <v>42327</v>
          </cell>
          <cell r="O1087" t="str">
            <v>S8 No Formal Designation Visit</v>
          </cell>
          <cell r="P1087" t="str">
            <v>Schools - S8</v>
          </cell>
          <cell r="Q1087" t="str">
            <v>NULL</v>
          </cell>
          <cell r="R1087" t="str">
            <v>NULL</v>
          </cell>
          <cell r="S1087" t="str">
            <v>NULL</v>
          </cell>
          <cell r="T1087" t="str">
            <v>NULL</v>
          </cell>
          <cell r="U1087" t="str">
            <v>NULL</v>
          </cell>
          <cell r="V1087" t="str">
            <v>NULL</v>
          </cell>
          <cell r="W1087" t="str">
            <v>NULL</v>
          </cell>
          <cell r="X1087" t="str">
            <v>Not applicable</v>
          </cell>
          <cell r="Y1087" t="str">
            <v>NULL</v>
          </cell>
          <cell r="Z1087" t="str">
            <v>NULL</v>
          </cell>
          <cell r="AB1087">
            <v>1225</v>
          </cell>
          <cell r="AD1087">
            <v>3</v>
          </cell>
          <cell r="AE1087" t="str">
            <v>NULL</v>
          </cell>
          <cell r="AF1087">
            <v>3</v>
          </cell>
          <cell r="AG1087">
            <v>3</v>
          </cell>
          <cell r="AH1087" t="str">
            <v>NULL</v>
          </cell>
          <cell r="AI1087">
            <v>2</v>
          </cell>
          <cell r="AJ1087" t="str">
            <v>NULL</v>
          </cell>
          <cell r="AK1087" t="str">
            <v>NULL</v>
          </cell>
          <cell r="AL1087" t="str">
            <v>NULL</v>
          </cell>
        </row>
        <row r="1088">
          <cell r="A1088">
            <v>137872</v>
          </cell>
          <cell r="B1088">
            <v>9195408</v>
          </cell>
          <cell r="C1088" t="str">
            <v>Bushey Meads School</v>
          </cell>
          <cell r="D1088" t="str">
            <v>East of England</v>
          </cell>
          <cell r="E1088" t="str">
            <v>East of England</v>
          </cell>
          <cell r="F1088" t="str">
            <v>Hertfordshire</v>
          </cell>
          <cell r="G1088" t="str">
            <v>Hertsmere</v>
          </cell>
          <cell r="H1088" t="str">
            <v>WD23 4PA</v>
          </cell>
          <cell r="I1088" t="str">
            <v>Academy Converter</v>
          </cell>
          <cell r="J1088" t="str">
            <v>Secondary</v>
          </cell>
          <cell r="K1088" t="str">
            <v>Has a sixth form</v>
          </cell>
          <cell r="L1088">
            <v>10003142</v>
          </cell>
          <cell r="M1088">
            <v>42276</v>
          </cell>
          <cell r="N1088">
            <v>42276</v>
          </cell>
          <cell r="O1088" t="str">
            <v>Maintained Academy and School Short inspection</v>
          </cell>
          <cell r="P1088" t="str">
            <v>Schools - Short inspection</v>
          </cell>
          <cell r="Q1088">
            <v>117580</v>
          </cell>
          <cell r="R1088" t="str">
            <v>NULL</v>
          </cell>
          <cell r="S1088" t="str">
            <v>NULL</v>
          </cell>
          <cell r="T1088" t="str">
            <v>NULL</v>
          </cell>
          <cell r="U1088" t="str">
            <v>NULL</v>
          </cell>
          <cell r="V1088" t="str">
            <v>NULL</v>
          </cell>
          <cell r="W1088" t="str">
            <v>NULL</v>
          </cell>
          <cell r="X1088" t="str">
            <v>Yes</v>
          </cell>
          <cell r="Y1088" t="str">
            <v>NULL</v>
          </cell>
          <cell r="Z1088" t="str">
            <v>NULL</v>
          </cell>
          <cell r="AB1088">
            <v>1024</v>
          </cell>
          <cell r="AD1088">
            <v>2</v>
          </cell>
          <cell r="AE1088" t="str">
            <v>NULL</v>
          </cell>
          <cell r="AF1088">
            <v>2</v>
          </cell>
          <cell r="AG1088">
            <v>2</v>
          </cell>
          <cell r="AH1088" t="str">
            <v>NULL</v>
          </cell>
          <cell r="AI1088">
            <v>2</v>
          </cell>
          <cell r="AJ1088" t="str">
            <v>NULL</v>
          </cell>
          <cell r="AK1088">
            <v>9</v>
          </cell>
          <cell r="AL1088" t="str">
            <v>NULL</v>
          </cell>
        </row>
        <row r="1089">
          <cell r="A1089">
            <v>137876</v>
          </cell>
          <cell r="B1089">
            <v>8792699</v>
          </cell>
          <cell r="C1089" t="str">
            <v>Old Priory Junior Academy</v>
          </cell>
          <cell r="D1089" t="str">
            <v>South West</v>
          </cell>
          <cell r="E1089" t="str">
            <v>South West</v>
          </cell>
          <cell r="F1089" t="str">
            <v>Plymouth</v>
          </cell>
          <cell r="G1089" t="str">
            <v>South West Devon</v>
          </cell>
          <cell r="H1089" t="str">
            <v>PL7 1QN</v>
          </cell>
          <cell r="I1089" t="str">
            <v>Academy Converter</v>
          </cell>
          <cell r="J1089" t="str">
            <v>Primary</v>
          </cell>
          <cell r="K1089" t="str">
            <v>Not applicable</v>
          </cell>
          <cell r="L1089">
            <v>10004037</v>
          </cell>
          <cell r="M1089">
            <v>42318</v>
          </cell>
          <cell r="N1089">
            <v>42319</v>
          </cell>
          <cell r="O1089" t="str">
            <v>Schools into Special Measures Visit 3</v>
          </cell>
          <cell r="P1089" t="str">
            <v>Schools - S8</v>
          </cell>
          <cell r="Q1089">
            <v>113320</v>
          </cell>
          <cell r="R1089" t="str">
            <v>NULL</v>
          </cell>
          <cell r="S1089" t="str">
            <v>NULL</v>
          </cell>
          <cell r="T1089" t="str">
            <v>NULL</v>
          </cell>
          <cell r="U1089" t="str">
            <v>NULL</v>
          </cell>
          <cell r="V1089" t="str">
            <v>NULL</v>
          </cell>
          <cell r="W1089" t="str">
            <v>NULL</v>
          </cell>
          <cell r="X1089" t="str">
            <v>NULL</v>
          </cell>
          <cell r="Y1089" t="str">
            <v>NULL</v>
          </cell>
          <cell r="Z1089" t="str">
            <v>NULL</v>
          </cell>
          <cell r="AB1089">
            <v>252</v>
          </cell>
          <cell r="AD1089">
            <v>4</v>
          </cell>
          <cell r="AE1089" t="str">
            <v>NULL</v>
          </cell>
          <cell r="AF1089">
            <v>4</v>
          </cell>
          <cell r="AG1089">
            <v>4</v>
          </cell>
          <cell r="AH1089" t="str">
            <v>NULL</v>
          </cell>
          <cell r="AI1089">
            <v>4</v>
          </cell>
          <cell r="AJ1089" t="str">
            <v>NULL</v>
          </cell>
          <cell r="AK1089">
            <v>9</v>
          </cell>
          <cell r="AL1089">
            <v>9</v>
          </cell>
        </row>
        <row r="1090">
          <cell r="A1090">
            <v>137885</v>
          </cell>
          <cell r="B1090">
            <v>3564033</v>
          </cell>
          <cell r="C1090" t="str">
            <v>Reddish Vale Technology College</v>
          </cell>
          <cell r="D1090" t="str">
            <v>North West</v>
          </cell>
          <cell r="E1090" t="str">
            <v>North West</v>
          </cell>
          <cell r="F1090" t="str">
            <v>Stockport</v>
          </cell>
          <cell r="G1090" t="str">
            <v>Denton and Reddish</v>
          </cell>
          <cell r="H1090" t="str">
            <v>SK5 7HD</v>
          </cell>
          <cell r="I1090" t="str">
            <v>Academy Converter</v>
          </cell>
          <cell r="J1090" t="str">
            <v>Secondary</v>
          </cell>
          <cell r="K1090" t="str">
            <v>Does not have a sixth form</v>
          </cell>
          <cell r="L1090">
            <v>10005422</v>
          </cell>
          <cell r="M1090">
            <v>42353</v>
          </cell>
          <cell r="N1090">
            <v>42354</v>
          </cell>
          <cell r="O1090" t="str">
            <v>Schools into Special Measures Visit 5</v>
          </cell>
          <cell r="P1090" t="str">
            <v>Schools - S8</v>
          </cell>
          <cell r="Q1090">
            <v>106134</v>
          </cell>
          <cell r="R1090" t="str">
            <v>NULL</v>
          </cell>
          <cell r="S1090" t="str">
            <v>NULL</v>
          </cell>
          <cell r="T1090" t="str">
            <v>NULL</v>
          </cell>
          <cell r="U1090" t="str">
            <v>NULL</v>
          </cell>
          <cell r="V1090" t="str">
            <v>NULL</v>
          </cell>
          <cell r="W1090" t="str">
            <v>NULL</v>
          </cell>
          <cell r="X1090" t="str">
            <v>NULL</v>
          </cell>
          <cell r="Y1090" t="str">
            <v>NULL</v>
          </cell>
          <cell r="Z1090" t="str">
            <v>NULL</v>
          </cell>
          <cell r="AB1090">
            <v>1017</v>
          </cell>
          <cell r="AD1090">
            <v>4</v>
          </cell>
          <cell r="AE1090" t="str">
            <v>NULL</v>
          </cell>
          <cell r="AF1090">
            <v>4</v>
          </cell>
          <cell r="AG1090">
            <v>4</v>
          </cell>
          <cell r="AH1090" t="str">
            <v>NULL</v>
          </cell>
          <cell r="AI1090">
            <v>4</v>
          </cell>
          <cell r="AJ1090" t="str">
            <v>NULL</v>
          </cell>
          <cell r="AK1090" t="str">
            <v>NULL</v>
          </cell>
          <cell r="AL1090" t="str">
            <v>NULL</v>
          </cell>
        </row>
        <row r="1091">
          <cell r="A1091">
            <v>137907</v>
          </cell>
          <cell r="B1091">
            <v>3134020</v>
          </cell>
          <cell r="C1091" t="str">
            <v>Chiswick School</v>
          </cell>
          <cell r="D1091" t="str">
            <v>London</v>
          </cell>
          <cell r="E1091" t="str">
            <v>London</v>
          </cell>
          <cell r="F1091" t="str">
            <v>Hounslow</v>
          </cell>
          <cell r="G1091" t="str">
            <v>Brentford and Isleworth</v>
          </cell>
          <cell r="H1091" t="str">
            <v>W4 3UN</v>
          </cell>
          <cell r="I1091" t="str">
            <v>Academy Converter</v>
          </cell>
          <cell r="J1091" t="str">
            <v>Secondary</v>
          </cell>
          <cell r="K1091" t="str">
            <v>Has a sixth form</v>
          </cell>
          <cell r="L1091">
            <v>10000944</v>
          </cell>
          <cell r="M1091">
            <v>42311</v>
          </cell>
          <cell r="N1091">
            <v>42312</v>
          </cell>
          <cell r="O1091" t="str">
            <v>Maintained Academy and School Short inspection</v>
          </cell>
          <cell r="P1091" t="str">
            <v>Schools - S5</v>
          </cell>
          <cell r="Q1091">
            <v>102532</v>
          </cell>
          <cell r="R1091">
            <v>3</v>
          </cell>
          <cell r="S1091" t="str">
            <v>NULL</v>
          </cell>
          <cell r="T1091">
            <v>3</v>
          </cell>
          <cell r="U1091">
            <v>2</v>
          </cell>
          <cell r="V1091">
            <v>2</v>
          </cell>
          <cell r="W1091">
            <v>3</v>
          </cell>
          <cell r="X1091" t="str">
            <v>Yes</v>
          </cell>
          <cell r="Y1091" t="str">
            <v>NULL</v>
          </cell>
          <cell r="Z1091">
            <v>2</v>
          </cell>
          <cell r="AB1091">
            <v>1255</v>
          </cell>
          <cell r="AD1091">
            <v>2</v>
          </cell>
          <cell r="AE1091" t="str">
            <v>NULL</v>
          </cell>
          <cell r="AF1091">
            <v>2</v>
          </cell>
          <cell r="AG1091">
            <v>2</v>
          </cell>
          <cell r="AH1091" t="str">
            <v>NULL</v>
          </cell>
          <cell r="AI1091">
            <v>2</v>
          </cell>
          <cell r="AJ1091" t="str">
            <v>NULL</v>
          </cell>
          <cell r="AK1091">
            <v>9</v>
          </cell>
          <cell r="AL1091" t="str">
            <v>NULL</v>
          </cell>
        </row>
        <row r="1092">
          <cell r="A1092">
            <v>137936</v>
          </cell>
          <cell r="B1092">
            <v>9314010</v>
          </cell>
          <cell r="C1092" t="str">
            <v>Chipping Norton School</v>
          </cell>
          <cell r="D1092" t="str">
            <v>South East</v>
          </cell>
          <cell r="E1092" t="str">
            <v>South East</v>
          </cell>
          <cell r="F1092" t="str">
            <v>Oxfordshire</v>
          </cell>
          <cell r="G1092" t="str">
            <v>Witney</v>
          </cell>
          <cell r="H1092" t="str">
            <v>OX7 5DY</v>
          </cell>
          <cell r="I1092" t="str">
            <v>Academy Converter</v>
          </cell>
          <cell r="J1092" t="str">
            <v>Secondary</v>
          </cell>
          <cell r="K1092" t="str">
            <v>Has a sixth form</v>
          </cell>
          <cell r="L1092">
            <v>10000742</v>
          </cell>
          <cell r="M1092">
            <v>42353</v>
          </cell>
          <cell r="N1092">
            <v>42354</v>
          </cell>
          <cell r="O1092" t="str">
            <v>Maintained Academy and School Short inspection</v>
          </cell>
          <cell r="P1092" t="str">
            <v>Schools - S5</v>
          </cell>
          <cell r="Q1092">
            <v>123231</v>
          </cell>
          <cell r="R1092">
            <v>4</v>
          </cell>
          <cell r="S1092" t="str">
            <v>SM</v>
          </cell>
          <cell r="T1092">
            <v>4</v>
          </cell>
          <cell r="U1092">
            <v>4</v>
          </cell>
          <cell r="V1092">
            <v>3</v>
          </cell>
          <cell r="W1092">
            <v>4</v>
          </cell>
          <cell r="X1092" t="str">
            <v>Yes</v>
          </cell>
          <cell r="Y1092" t="str">
            <v>NULL</v>
          </cell>
          <cell r="Z1092">
            <v>2</v>
          </cell>
          <cell r="AB1092">
            <v>1034</v>
          </cell>
          <cell r="AD1092">
            <v>2</v>
          </cell>
          <cell r="AE1092" t="str">
            <v>NULL</v>
          </cell>
          <cell r="AF1092">
            <v>2</v>
          </cell>
          <cell r="AG1092">
            <v>2</v>
          </cell>
          <cell r="AH1092" t="str">
            <v>NULL</v>
          </cell>
          <cell r="AI1092">
            <v>2</v>
          </cell>
          <cell r="AJ1092" t="str">
            <v>NULL</v>
          </cell>
          <cell r="AK1092">
            <v>9</v>
          </cell>
          <cell r="AL1092" t="str">
            <v>NULL</v>
          </cell>
        </row>
        <row r="1093">
          <cell r="A1093">
            <v>137938</v>
          </cell>
          <cell r="B1093">
            <v>9195412</v>
          </cell>
          <cell r="C1093" t="str">
            <v>Nicholas Breakspear Catholic School</v>
          </cell>
          <cell r="D1093" t="str">
            <v>East of England</v>
          </cell>
          <cell r="E1093" t="str">
            <v>East of England</v>
          </cell>
          <cell r="F1093" t="str">
            <v>Hertfordshire</v>
          </cell>
          <cell r="G1093" t="str">
            <v>St Albans</v>
          </cell>
          <cell r="H1093" t="str">
            <v>AL4 0TT</v>
          </cell>
          <cell r="I1093" t="str">
            <v>Academy Converter</v>
          </cell>
          <cell r="J1093" t="str">
            <v>Secondary</v>
          </cell>
          <cell r="K1093" t="str">
            <v>Has a sixth form</v>
          </cell>
          <cell r="L1093">
            <v>10009907</v>
          </cell>
          <cell r="M1093">
            <v>42340</v>
          </cell>
          <cell r="N1093">
            <v>42340</v>
          </cell>
          <cell r="O1093" t="str">
            <v>Requires Improvement monitoring Visit 2</v>
          </cell>
          <cell r="P1093" t="str">
            <v>Schools - S8</v>
          </cell>
          <cell r="Q1093">
            <v>117584</v>
          </cell>
          <cell r="R1093" t="str">
            <v>NULL</v>
          </cell>
          <cell r="S1093" t="str">
            <v>NULL</v>
          </cell>
          <cell r="T1093" t="str">
            <v>NULL</v>
          </cell>
          <cell r="U1093" t="str">
            <v>NULL</v>
          </cell>
          <cell r="V1093" t="str">
            <v>NULL</v>
          </cell>
          <cell r="W1093" t="str">
            <v>NULL</v>
          </cell>
          <cell r="X1093" t="str">
            <v>NULL</v>
          </cell>
          <cell r="Y1093" t="str">
            <v>NULL</v>
          </cell>
          <cell r="Z1093" t="str">
            <v>NULL</v>
          </cell>
          <cell r="AB1093">
            <v>624</v>
          </cell>
          <cell r="AD1093">
            <v>3</v>
          </cell>
          <cell r="AE1093" t="str">
            <v>NULL</v>
          </cell>
          <cell r="AF1093">
            <v>3</v>
          </cell>
          <cell r="AG1093">
            <v>3</v>
          </cell>
          <cell r="AH1093" t="str">
            <v>NULL</v>
          </cell>
          <cell r="AI1093">
            <v>3</v>
          </cell>
          <cell r="AJ1093" t="str">
            <v>NULL</v>
          </cell>
          <cell r="AK1093">
            <v>9</v>
          </cell>
          <cell r="AL1093">
            <v>2</v>
          </cell>
        </row>
        <row r="1094">
          <cell r="A1094">
            <v>137972</v>
          </cell>
          <cell r="B1094">
            <v>3332045</v>
          </cell>
          <cell r="C1094" t="str">
            <v>Mesty Croft Academy</v>
          </cell>
          <cell r="D1094" t="str">
            <v>West Midlands</v>
          </cell>
          <cell r="E1094" t="str">
            <v>West Midlands</v>
          </cell>
          <cell r="F1094" t="str">
            <v>Sandwell</v>
          </cell>
          <cell r="G1094" t="str">
            <v>West Bromwich East</v>
          </cell>
          <cell r="H1094" t="str">
            <v>WS10 0QY</v>
          </cell>
          <cell r="I1094" t="str">
            <v>Academy Converter</v>
          </cell>
          <cell r="J1094" t="str">
            <v>Primary</v>
          </cell>
          <cell r="K1094" t="str">
            <v>Does not have a sixth form</v>
          </cell>
          <cell r="L1094">
            <v>10005227</v>
          </cell>
          <cell r="M1094">
            <v>42347</v>
          </cell>
          <cell r="N1094">
            <v>42348</v>
          </cell>
          <cell r="O1094" t="str">
            <v>Schools into Special Measures Visit 4</v>
          </cell>
          <cell r="P1094" t="str">
            <v>Schools - S5</v>
          </cell>
          <cell r="Q1094">
            <v>103907</v>
          </cell>
          <cell r="R1094">
            <v>3</v>
          </cell>
          <cell r="S1094" t="str">
            <v>NULL</v>
          </cell>
          <cell r="T1094">
            <v>3</v>
          </cell>
          <cell r="U1094">
            <v>3</v>
          </cell>
          <cell r="V1094">
            <v>2</v>
          </cell>
          <cell r="W1094">
            <v>2</v>
          </cell>
          <cell r="X1094" t="str">
            <v>Yes</v>
          </cell>
          <cell r="Y1094">
            <v>3</v>
          </cell>
          <cell r="Z1094" t="str">
            <v>NULL</v>
          </cell>
          <cell r="AB1094">
            <v>433</v>
          </cell>
          <cell r="AD1094">
            <v>4</v>
          </cell>
          <cell r="AE1094" t="str">
            <v>NULL</v>
          </cell>
          <cell r="AF1094">
            <v>4</v>
          </cell>
          <cell r="AG1094">
            <v>4</v>
          </cell>
          <cell r="AH1094" t="str">
            <v>NULL</v>
          </cell>
          <cell r="AI1094">
            <v>4</v>
          </cell>
          <cell r="AJ1094" t="str">
            <v>NULL</v>
          </cell>
          <cell r="AK1094" t="str">
            <v>NULL</v>
          </cell>
          <cell r="AL1094" t="str">
            <v>NULL</v>
          </cell>
        </row>
        <row r="1095">
          <cell r="A1095">
            <v>137973</v>
          </cell>
          <cell r="B1095">
            <v>8904057</v>
          </cell>
          <cell r="C1095" t="str">
            <v>Montgomery High School - A Language College and Full Service School</v>
          </cell>
          <cell r="D1095" t="str">
            <v>North West</v>
          </cell>
          <cell r="E1095" t="str">
            <v>North West</v>
          </cell>
          <cell r="F1095" t="str">
            <v>Blackpool</v>
          </cell>
          <cell r="G1095" t="str">
            <v>Blackpool North and Cleveleys</v>
          </cell>
          <cell r="H1095" t="str">
            <v>FY2 0AZ</v>
          </cell>
          <cell r="I1095" t="str">
            <v>Academy Converter</v>
          </cell>
          <cell r="J1095" t="str">
            <v>Secondary</v>
          </cell>
          <cell r="K1095" t="str">
            <v>Does not have a sixth form</v>
          </cell>
          <cell r="L1095">
            <v>10003977</v>
          </cell>
          <cell r="M1095">
            <v>42346</v>
          </cell>
          <cell r="N1095">
            <v>42347</v>
          </cell>
          <cell r="O1095" t="str">
            <v>Schools into Special Measures Visit 3</v>
          </cell>
          <cell r="P1095" t="str">
            <v>Schools - S8</v>
          </cell>
          <cell r="Q1095">
            <v>119735</v>
          </cell>
          <cell r="R1095" t="str">
            <v>NULL</v>
          </cell>
          <cell r="S1095" t="str">
            <v>NULL</v>
          </cell>
          <cell r="T1095" t="str">
            <v>NULL</v>
          </cell>
          <cell r="U1095" t="str">
            <v>NULL</v>
          </cell>
          <cell r="V1095" t="str">
            <v>NULL</v>
          </cell>
          <cell r="W1095" t="str">
            <v>NULL</v>
          </cell>
          <cell r="X1095" t="str">
            <v>NULL</v>
          </cell>
          <cell r="Y1095" t="str">
            <v>NULL</v>
          </cell>
          <cell r="Z1095" t="str">
            <v>NULL</v>
          </cell>
          <cell r="AB1095">
            <v>1402</v>
          </cell>
          <cell r="AD1095">
            <v>4</v>
          </cell>
          <cell r="AE1095" t="str">
            <v>NULL</v>
          </cell>
          <cell r="AF1095">
            <v>4</v>
          </cell>
          <cell r="AG1095">
            <v>4</v>
          </cell>
          <cell r="AH1095" t="str">
            <v>NULL</v>
          </cell>
          <cell r="AI1095">
            <v>4</v>
          </cell>
          <cell r="AJ1095" t="str">
            <v>NULL</v>
          </cell>
          <cell r="AK1095" t="str">
            <v>NULL</v>
          </cell>
          <cell r="AL1095" t="str">
            <v>NULL</v>
          </cell>
        </row>
        <row r="1096">
          <cell r="A1096">
            <v>137986</v>
          </cell>
          <cell r="B1096">
            <v>8913118</v>
          </cell>
          <cell r="C1096" t="str">
            <v>Leverton Church of England Academy</v>
          </cell>
          <cell r="D1096" t="str">
            <v>East Midlands</v>
          </cell>
          <cell r="E1096" t="str">
            <v>East Midlands</v>
          </cell>
          <cell r="F1096" t="str">
            <v>Nottinghamshire</v>
          </cell>
          <cell r="G1096" t="str">
            <v>Bassetlaw</v>
          </cell>
          <cell r="H1096" t="str">
            <v>DN22 0AD</v>
          </cell>
          <cell r="I1096" t="str">
            <v>Academy Converter</v>
          </cell>
          <cell r="J1096" t="str">
            <v>Primary</v>
          </cell>
          <cell r="K1096" t="str">
            <v>Does not have a sixth form</v>
          </cell>
          <cell r="L1096">
            <v>10008969</v>
          </cell>
          <cell r="M1096">
            <v>42340</v>
          </cell>
          <cell r="N1096">
            <v>42340</v>
          </cell>
          <cell r="O1096" t="str">
            <v>Requires Improvement monitoring Visit 2</v>
          </cell>
          <cell r="P1096" t="str">
            <v>Schools - S8</v>
          </cell>
          <cell r="Q1096">
            <v>122765</v>
          </cell>
          <cell r="R1096" t="str">
            <v>NULL</v>
          </cell>
          <cell r="S1096" t="str">
            <v>NULL</v>
          </cell>
          <cell r="T1096" t="str">
            <v>NULL</v>
          </cell>
          <cell r="U1096" t="str">
            <v>NULL</v>
          </cell>
          <cell r="V1096" t="str">
            <v>NULL</v>
          </cell>
          <cell r="W1096" t="str">
            <v>NULL</v>
          </cell>
          <cell r="X1096" t="str">
            <v>NULL</v>
          </cell>
          <cell r="Y1096" t="str">
            <v>NULL</v>
          </cell>
          <cell r="Z1096" t="str">
            <v>NULL</v>
          </cell>
          <cell r="AB1096">
            <v>80</v>
          </cell>
          <cell r="AD1096">
            <v>3</v>
          </cell>
          <cell r="AE1096" t="str">
            <v>NULL</v>
          </cell>
          <cell r="AF1096">
            <v>3</v>
          </cell>
          <cell r="AG1096">
            <v>3</v>
          </cell>
          <cell r="AH1096" t="str">
            <v>NULL</v>
          </cell>
          <cell r="AI1096">
            <v>3</v>
          </cell>
          <cell r="AJ1096" t="str">
            <v>NULL</v>
          </cell>
          <cell r="AK1096" t="str">
            <v>NULL</v>
          </cell>
          <cell r="AL1096" t="str">
            <v>NULL</v>
          </cell>
        </row>
        <row r="1097">
          <cell r="A1097">
            <v>138003</v>
          </cell>
          <cell r="B1097">
            <v>8234073</v>
          </cell>
          <cell r="C1097" t="str">
            <v>Gilbert Inglefield Academy</v>
          </cell>
          <cell r="D1097" t="str">
            <v>East of England</v>
          </cell>
          <cell r="E1097" t="str">
            <v>East of England</v>
          </cell>
          <cell r="F1097" t="str">
            <v>Central Bedfordshire</v>
          </cell>
          <cell r="G1097" t="str">
            <v>South West Bedfordshire</v>
          </cell>
          <cell r="H1097" t="str">
            <v>LU7 3FU</v>
          </cell>
          <cell r="I1097" t="str">
            <v>Academy Converter</v>
          </cell>
          <cell r="J1097" t="str">
            <v>Middle deemed Secondary</v>
          </cell>
          <cell r="K1097" t="str">
            <v>Does not have a sixth form</v>
          </cell>
          <cell r="L1097">
            <v>10005312</v>
          </cell>
          <cell r="M1097">
            <v>42276</v>
          </cell>
          <cell r="N1097">
            <v>42277</v>
          </cell>
          <cell r="O1097" t="str">
            <v>Schools into Special Measures Visit 2</v>
          </cell>
          <cell r="P1097" t="str">
            <v>Schools - S8</v>
          </cell>
          <cell r="Q1097">
            <v>109667</v>
          </cell>
          <cell r="R1097" t="str">
            <v>NULL</v>
          </cell>
          <cell r="S1097" t="str">
            <v>NULL</v>
          </cell>
          <cell r="T1097" t="str">
            <v>NULL</v>
          </cell>
          <cell r="U1097" t="str">
            <v>NULL</v>
          </cell>
          <cell r="V1097" t="str">
            <v>NULL</v>
          </cell>
          <cell r="W1097" t="str">
            <v>NULL</v>
          </cell>
          <cell r="X1097" t="str">
            <v>NULL</v>
          </cell>
          <cell r="Y1097" t="str">
            <v>NULL</v>
          </cell>
          <cell r="Z1097" t="str">
            <v>NULL</v>
          </cell>
          <cell r="AB1097">
            <v>460</v>
          </cell>
          <cell r="AD1097">
            <v>4</v>
          </cell>
          <cell r="AE1097" t="str">
            <v>NULL</v>
          </cell>
          <cell r="AF1097">
            <v>4</v>
          </cell>
          <cell r="AG1097">
            <v>4</v>
          </cell>
          <cell r="AH1097" t="str">
            <v>NULL</v>
          </cell>
          <cell r="AI1097">
            <v>4</v>
          </cell>
          <cell r="AJ1097" t="str">
            <v>NULL</v>
          </cell>
          <cell r="AK1097">
            <v>9</v>
          </cell>
          <cell r="AL1097">
            <v>9</v>
          </cell>
        </row>
        <row r="1098">
          <cell r="A1098">
            <v>138030</v>
          </cell>
          <cell r="B1098">
            <v>9284017</v>
          </cell>
          <cell r="C1098" t="str">
            <v>Huxlow Science College</v>
          </cell>
          <cell r="D1098" t="str">
            <v>East Midlands</v>
          </cell>
          <cell r="E1098" t="str">
            <v>East Midlands</v>
          </cell>
          <cell r="F1098" t="str">
            <v>Northamptonshire</v>
          </cell>
          <cell r="G1098" t="str">
            <v>Corby</v>
          </cell>
          <cell r="H1098" t="str">
            <v>NN9 5TY</v>
          </cell>
          <cell r="I1098" t="str">
            <v>Academy Converter</v>
          </cell>
          <cell r="J1098" t="str">
            <v>Secondary</v>
          </cell>
          <cell r="K1098" t="str">
            <v>Has a sixth form</v>
          </cell>
          <cell r="L1098">
            <v>10008840</v>
          </cell>
          <cell r="M1098">
            <v>42333</v>
          </cell>
          <cell r="N1098">
            <v>42333</v>
          </cell>
          <cell r="O1098" t="str">
            <v>Requires Improvement monitoring Visit 2</v>
          </cell>
          <cell r="P1098" t="str">
            <v>Schools - S8</v>
          </cell>
          <cell r="Q1098">
            <v>122053</v>
          </cell>
          <cell r="R1098" t="str">
            <v>NULL</v>
          </cell>
          <cell r="S1098" t="str">
            <v>NULL</v>
          </cell>
          <cell r="T1098" t="str">
            <v>NULL</v>
          </cell>
          <cell r="U1098" t="str">
            <v>NULL</v>
          </cell>
          <cell r="V1098" t="str">
            <v>NULL</v>
          </cell>
          <cell r="W1098" t="str">
            <v>NULL</v>
          </cell>
          <cell r="X1098" t="str">
            <v>NULL</v>
          </cell>
          <cell r="Y1098" t="str">
            <v>NULL</v>
          </cell>
          <cell r="Z1098" t="str">
            <v>NULL</v>
          </cell>
          <cell r="AB1098">
            <v>818</v>
          </cell>
          <cell r="AD1098">
            <v>3</v>
          </cell>
          <cell r="AE1098" t="str">
            <v>NULL</v>
          </cell>
          <cell r="AF1098">
            <v>3</v>
          </cell>
          <cell r="AG1098">
            <v>3</v>
          </cell>
          <cell r="AH1098" t="str">
            <v>NULL</v>
          </cell>
          <cell r="AI1098">
            <v>3</v>
          </cell>
          <cell r="AJ1098" t="str">
            <v>NULL</v>
          </cell>
          <cell r="AK1098" t="str">
            <v>NULL</v>
          </cell>
          <cell r="AL1098" t="str">
            <v>NULL</v>
          </cell>
        </row>
        <row r="1099">
          <cell r="A1099">
            <v>138052</v>
          </cell>
          <cell r="B1099">
            <v>3302182</v>
          </cell>
          <cell r="C1099" t="str">
            <v>Ark Chamberlain Primary Academy</v>
          </cell>
          <cell r="D1099" t="str">
            <v>West Midlands</v>
          </cell>
          <cell r="E1099" t="str">
            <v>West Midlands</v>
          </cell>
          <cell r="F1099" t="str">
            <v>Birmingham</v>
          </cell>
          <cell r="G1099" t="str">
            <v>Birmingham, Yardley</v>
          </cell>
          <cell r="H1099" t="str">
            <v>B10 0HU</v>
          </cell>
          <cell r="I1099" t="str">
            <v>Academy Converter</v>
          </cell>
          <cell r="J1099" t="str">
            <v>Primary</v>
          </cell>
          <cell r="K1099" t="str">
            <v>Does not have a sixth form</v>
          </cell>
          <cell r="L1099">
            <v>10006886</v>
          </cell>
          <cell r="M1099">
            <v>42353</v>
          </cell>
          <cell r="N1099">
            <v>42354</v>
          </cell>
          <cell r="O1099" t="str">
            <v>Schools into Special Measures Visit 1</v>
          </cell>
          <cell r="P1099" t="str">
            <v>Schools - S8</v>
          </cell>
          <cell r="Q1099">
            <v>103260</v>
          </cell>
          <cell r="R1099" t="str">
            <v>NULL</v>
          </cell>
          <cell r="S1099" t="str">
            <v>NULL</v>
          </cell>
          <cell r="T1099" t="str">
            <v>NULL</v>
          </cell>
          <cell r="U1099" t="str">
            <v>NULL</v>
          </cell>
          <cell r="V1099" t="str">
            <v>NULL</v>
          </cell>
          <cell r="W1099" t="str">
            <v>NULL</v>
          </cell>
          <cell r="X1099" t="str">
            <v>NULL</v>
          </cell>
          <cell r="Y1099" t="str">
            <v>NULL</v>
          </cell>
          <cell r="Z1099" t="str">
            <v>NULL</v>
          </cell>
          <cell r="AB1099">
            <v>596</v>
          </cell>
          <cell r="AD1099">
            <v>4</v>
          </cell>
          <cell r="AE1099" t="str">
            <v>NULL</v>
          </cell>
          <cell r="AF1099">
            <v>3</v>
          </cell>
          <cell r="AG1099">
            <v>3</v>
          </cell>
          <cell r="AH1099" t="str">
            <v>NULL</v>
          </cell>
          <cell r="AI1099">
            <v>4</v>
          </cell>
          <cell r="AJ1099" t="str">
            <v>NULL</v>
          </cell>
          <cell r="AK1099">
            <v>9</v>
          </cell>
          <cell r="AL1099">
            <v>9</v>
          </cell>
        </row>
        <row r="1100">
          <cell r="A1100">
            <v>138059</v>
          </cell>
          <cell r="B1100">
            <v>3304323</v>
          </cell>
          <cell r="C1100" t="str">
            <v>Rockwood Academy</v>
          </cell>
          <cell r="D1100" t="str">
            <v>West Midlands</v>
          </cell>
          <cell r="E1100" t="str">
            <v>West Midlands</v>
          </cell>
          <cell r="F1100" t="str">
            <v>Birmingham</v>
          </cell>
          <cell r="G1100" t="str">
            <v>Birmingham, Hodge Hill</v>
          </cell>
          <cell r="H1100" t="str">
            <v>B8 3HG</v>
          </cell>
          <cell r="I1100" t="str">
            <v>Academy Converter</v>
          </cell>
          <cell r="J1100" t="str">
            <v>Secondary</v>
          </cell>
          <cell r="K1100" t="str">
            <v>Does not have a sixth form</v>
          </cell>
          <cell r="L1100">
            <v>10005190</v>
          </cell>
          <cell r="M1100">
            <v>42319</v>
          </cell>
          <cell r="N1100">
            <v>42320</v>
          </cell>
          <cell r="O1100" t="str">
            <v>Schools into Special Measures Visit 5</v>
          </cell>
          <cell r="P1100" t="str">
            <v>Schools - S8</v>
          </cell>
          <cell r="Q1100">
            <v>103524</v>
          </cell>
          <cell r="R1100" t="str">
            <v>NULL</v>
          </cell>
          <cell r="S1100" t="str">
            <v>NULL</v>
          </cell>
          <cell r="T1100" t="str">
            <v>NULL</v>
          </cell>
          <cell r="U1100" t="str">
            <v>NULL</v>
          </cell>
          <cell r="V1100" t="str">
            <v>NULL</v>
          </cell>
          <cell r="W1100" t="str">
            <v>NULL</v>
          </cell>
          <cell r="X1100" t="str">
            <v>NULL</v>
          </cell>
          <cell r="Y1100" t="str">
            <v>NULL</v>
          </cell>
          <cell r="Z1100" t="str">
            <v>NULL</v>
          </cell>
          <cell r="AB1100">
            <v>603</v>
          </cell>
          <cell r="AD1100">
            <v>4</v>
          </cell>
          <cell r="AE1100" t="str">
            <v>NULL</v>
          </cell>
          <cell r="AF1100">
            <v>2</v>
          </cell>
          <cell r="AG1100">
            <v>2</v>
          </cell>
          <cell r="AH1100" t="str">
            <v>NULL</v>
          </cell>
          <cell r="AI1100">
            <v>4</v>
          </cell>
          <cell r="AJ1100" t="str">
            <v>NULL</v>
          </cell>
          <cell r="AK1100" t="str">
            <v>NULL</v>
          </cell>
          <cell r="AL1100" t="str">
            <v>NULL</v>
          </cell>
        </row>
        <row r="1101">
          <cell r="A1101">
            <v>138063</v>
          </cell>
          <cell r="B1101">
            <v>9252247</v>
          </cell>
          <cell r="C1101" t="str">
            <v>Benjamin Adlard Primary School</v>
          </cell>
          <cell r="D1101" t="str">
            <v>East Midlands</v>
          </cell>
          <cell r="E1101" t="str">
            <v>East Midlands</v>
          </cell>
          <cell r="F1101" t="str">
            <v>Lincolnshire</v>
          </cell>
          <cell r="G1101" t="str">
            <v>Gainsborough</v>
          </cell>
          <cell r="H1101" t="str">
            <v>DN21 1DB</v>
          </cell>
          <cell r="I1101" t="str">
            <v>Academy Converter</v>
          </cell>
          <cell r="J1101" t="str">
            <v>Primary</v>
          </cell>
          <cell r="K1101" t="str">
            <v>Does not have a sixth form</v>
          </cell>
          <cell r="L1101">
            <v>10004050</v>
          </cell>
          <cell r="M1101">
            <v>42332</v>
          </cell>
          <cell r="N1101">
            <v>42333</v>
          </cell>
          <cell r="O1101" t="str">
            <v>Schools into Special Measures Visit 3</v>
          </cell>
          <cell r="P1101" t="str">
            <v>Schools - S8</v>
          </cell>
          <cell r="Q1101">
            <v>120510</v>
          </cell>
          <cell r="R1101" t="str">
            <v>NULL</v>
          </cell>
          <cell r="S1101" t="str">
            <v>NULL</v>
          </cell>
          <cell r="T1101" t="str">
            <v>NULL</v>
          </cell>
          <cell r="U1101" t="str">
            <v>NULL</v>
          </cell>
          <cell r="V1101" t="str">
            <v>NULL</v>
          </cell>
          <cell r="W1101" t="str">
            <v>NULL</v>
          </cell>
          <cell r="X1101" t="str">
            <v>NULL</v>
          </cell>
          <cell r="Y1101" t="str">
            <v>NULL</v>
          </cell>
          <cell r="Z1101" t="str">
            <v>NULL</v>
          </cell>
          <cell r="AB1101">
            <v>207</v>
          </cell>
          <cell r="AD1101">
            <v>4</v>
          </cell>
          <cell r="AE1101" t="str">
            <v>NULL</v>
          </cell>
          <cell r="AF1101">
            <v>4</v>
          </cell>
          <cell r="AG1101">
            <v>4</v>
          </cell>
          <cell r="AH1101" t="str">
            <v>NULL</v>
          </cell>
          <cell r="AI1101">
            <v>4</v>
          </cell>
          <cell r="AJ1101" t="str">
            <v>NULL</v>
          </cell>
          <cell r="AK1101">
            <v>2</v>
          </cell>
          <cell r="AL1101">
            <v>9</v>
          </cell>
        </row>
        <row r="1102">
          <cell r="A1102">
            <v>138097</v>
          </cell>
          <cell r="B1102">
            <v>3524002</v>
          </cell>
          <cell r="C1102" t="str">
            <v>Cedar Mount Academy</v>
          </cell>
          <cell r="D1102" t="str">
            <v>North West</v>
          </cell>
          <cell r="E1102" t="str">
            <v>North West</v>
          </cell>
          <cell r="F1102" t="str">
            <v>Manchester</v>
          </cell>
          <cell r="G1102" t="str">
            <v>Manchester, Gorton</v>
          </cell>
          <cell r="H1102" t="str">
            <v>M18 7DT</v>
          </cell>
          <cell r="I1102" t="str">
            <v>Academy Sponsor Led</v>
          </cell>
          <cell r="J1102" t="str">
            <v>Secondary</v>
          </cell>
          <cell r="K1102" t="str">
            <v>Does not have a sixth form</v>
          </cell>
          <cell r="L1102">
            <v>10006709</v>
          </cell>
          <cell r="M1102">
            <v>42353</v>
          </cell>
          <cell r="N1102">
            <v>42354</v>
          </cell>
          <cell r="O1102" t="str">
            <v>Schools into Special Measures Visit 1</v>
          </cell>
          <cell r="P1102" t="str">
            <v>Schools - S8</v>
          </cell>
          <cell r="Q1102" t="str">
            <v>NULL</v>
          </cell>
          <cell r="R1102" t="str">
            <v>NULL</v>
          </cell>
          <cell r="S1102" t="str">
            <v>NULL</v>
          </cell>
          <cell r="T1102" t="str">
            <v>NULL</v>
          </cell>
          <cell r="U1102" t="str">
            <v>NULL</v>
          </cell>
          <cell r="V1102" t="str">
            <v>NULL</v>
          </cell>
          <cell r="W1102" t="str">
            <v>NULL</v>
          </cell>
          <cell r="X1102" t="str">
            <v>NULL</v>
          </cell>
          <cell r="Y1102" t="str">
            <v>NULL</v>
          </cell>
          <cell r="Z1102" t="str">
            <v>NULL</v>
          </cell>
          <cell r="AB1102">
            <v>567</v>
          </cell>
          <cell r="AD1102">
            <v>4</v>
          </cell>
          <cell r="AE1102" t="str">
            <v>NULL</v>
          </cell>
          <cell r="AF1102">
            <v>4</v>
          </cell>
          <cell r="AG1102">
            <v>4</v>
          </cell>
          <cell r="AH1102" t="str">
            <v>NULL</v>
          </cell>
          <cell r="AI1102">
            <v>4</v>
          </cell>
          <cell r="AJ1102" t="str">
            <v>NULL</v>
          </cell>
          <cell r="AK1102">
            <v>9</v>
          </cell>
          <cell r="AL1102">
            <v>9</v>
          </cell>
        </row>
        <row r="1103">
          <cell r="A1103">
            <v>138111</v>
          </cell>
          <cell r="B1103">
            <v>3824045</v>
          </cell>
          <cell r="C1103" t="str">
            <v>BBG Academy</v>
          </cell>
          <cell r="D1103" t="str">
            <v>Yorkshire and the Humber</v>
          </cell>
          <cell r="E1103" t="str">
            <v>North East, Yorkshire &amp; Humber</v>
          </cell>
          <cell r="F1103" t="str">
            <v>Kirklees</v>
          </cell>
          <cell r="G1103" t="str">
            <v>Batley and Spen</v>
          </cell>
          <cell r="H1103" t="str">
            <v>BD19 4BE</v>
          </cell>
          <cell r="I1103" t="str">
            <v>Academy Sponsor Led</v>
          </cell>
          <cell r="J1103" t="str">
            <v>Secondary</v>
          </cell>
          <cell r="K1103" t="str">
            <v>Does not have a sixth form</v>
          </cell>
          <cell r="L1103">
            <v>10004129</v>
          </cell>
          <cell r="M1103">
            <v>42292</v>
          </cell>
          <cell r="N1103">
            <v>42293</v>
          </cell>
          <cell r="O1103" t="str">
            <v>Schools into Special Measures Visit 3</v>
          </cell>
          <cell r="P1103" t="str">
            <v>Schools - S8</v>
          </cell>
          <cell r="Q1103" t="str">
            <v>NULL</v>
          </cell>
          <cell r="R1103" t="str">
            <v>NULL</v>
          </cell>
          <cell r="S1103" t="str">
            <v>NULL</v>
          </cell>
          <cell r="T1103" t="str">
            <v>NULL</v>
          </cell>
          <cell r="U1103" t="str">
            <v>NULL</v>
          </cell>
          <cell r="V1103" t="str">
            <v>NULL</v>
          </cell>
          <cell r="W1103" t="str">
            <v>NULL</v>
          </cell>
          <cell r="X1103" t="str">
            <v>NULL</v>
          </cell>
          <cell r="Y1103" t="str">
            <v>NULL</v>
          </cell>
          <cell r="Z1103" t="str">
            <v>NULL</v>
          </cell>
          <cell r="AB1103">
            <v>547</v>
          </cell>
          <cell r="AD1103">
            <v>4</v>
          </cell>
          <cell r="AE1103" t="str">
            <v>NULL</v>
          </cell>
          <cell r="AF1103">
            <v>3</v>
          </cell>
          <cell r="AG1103">
            <v>3</v>
          </cell>
          <cell r="AH1103" t="str">
            <v>NULL</v>
          </cell>
          <cell r="AI1103">
            <v>4</v>
          </cell>
          <cell r="AJ1103" t="str">
            <v>NULL</v>
          </cell>
          <cell r="AK1103">
            <v>9</v>
          </cell>
          <cell r="AL1103">
            <v>9</v>
          </cell>
        </row>
        <row r="1104">
          <cell r="A1104">
            <v>138166</v>
          </cell>
          <cell r="B1104">
            <v>8713365</v>
          </cell>
          <cell r="C1104" t="str">
            <v>Marish Primary School</v>
          </cell>
          <cell r="D1104" t="str">
            <v>South East</v>
          </cell>
          <cell r="E1104" t="str">
            <v>South East</v>
          </cell>
          <cell r="F1104" t="str">
            <v>Slough</v>
          </cell>
          <cell r="G1104" t="str">
            <v>Slough</v>
          </cell>
          <cell r="H1104" t="str">
            <v>SL3 8NZ</v>
          </cell>
          <cell r="I1104" t="str">
            <v>Academy Converter</v>
          </cell>
          <cell r="J1104" t="str">
            <v>Primary</v>
          </cell>
          <cell r="K1104" t="str">
            <v>Does not have a sixth form</v>
          </cell>
          <cell r="L1104">
            <v>10001641</v>
          </cell>
          <cell r="M1104">
            <v>42326</v>
          </cell>
          <cell r="N1104">
            <v>42327</v>
          </cell>
          <cell r="O1104" t="str">
            <v>Serious Weaknesses S5 Reinspection</v>
          </cell>
          <cell r="P1104" t="str">
            <v>Schools - S5</v>
          </cell>
          <cell r="Q1104">
            <v>134651</v>
          </cell>
          <cell r="R1104">
            <v>2</v>
          </cell>
          <cell r="S1104" t="str">
            <v>NULL</v>
          </cell>
          <cell r="T1104">
            <v>2</v>
          </cell>
          <cell r="U1104">
            <v>2</v>
          </cell>
          <cell r="V1104">
            <v>2</v>
          </cell>
          <cell r="W1104">
            <v>2</v>
          </cell>
          <cell r="X1104" t="str">
            <v>Yes</v>
          </cell>
          <cell r="Y1104">
            <v>2</v>
          </cell>
          <cell r="Z1104" t="str">
            <v>NULL</v>
          </cell>
          <cell r="AB1104">
            <v>705</v>
          </cell>
          <cell r="AD1104">
            <v>4</v>
          </cell>
          <cell r="AE1104" t="str">
            <v>NULL</v>
          </cell>
          <cell r="AF1104">
            <v>4</v>
          </cell>
          <cell r="AG1104">
            <v>4</v>
          </cell>
          <cell r="AH1104" t="str">
            <v>NULL</v>
          </cell>
          <cell r="AI1104">
            <v>3</v>
          </cell>
          <cell r="AJ1104" t="str">
            <v>NULL</v>
          </cell>
          <cell r="AK1104" t="str">
            <v>NULL</v>
          </cell>
          <cell r="AL1104" t="str">
            <v>NULL</v>
          </cell>
        </row>
        <row r="1105">
          <cell r="A1105">
            <v>138195</v>
          </cell>
          <cell r="B1105">
            <v>8862007</v>
          </cell>
          <cell r="C1105" t="str">
            <v>Molehill Primary Academy</v>
          </cell>
          <cell r="D1105" t="str">
            <v>South East</v>
          </cell>
          <cell r="E1105" t="str">
            <v>South East</v>
          </cell>
          <cell r="F1105" t="str">
            <v>Kent</v>
          </cell>
          <cell r="G1105" t="str">
            <v>Faversham and Mid Kent</v>
          </cell>
          <cell r="H1105" t="str">
            <v>ME15 7ND</v>
          </cell>
          <cell r="I1105" t="str">
            <v>Academy Sponsor Led</v>
          </cell>
          <cell r="J1105" t="str">
            <v>Primary</v>
          </cell>
          <cell r="K1105" t="str">
            <v>Not applicable</v>
          </cell>
          <cell r="L1105">
            <v>10007294</v>
          </cell>
          <cell r="M1105">
            <v>42347</v>
          </cell>
          <cell r="N1105">
            <v>42348</v>
          </cell>
          <cell r="O1105" t="str">
            <v>Serious Weaknesses S5 Reinspection</v>
          </cell>
          <cell r="P1105" t="str">
            <v>Schools - S5</v>
          </cell>
          <cell r="Q1105" t="str">
            <v>NULL</v>
          </cell>
          <cell r="R1105">
            <v>3</v>
          </cell>
          <cell r="S1105" t="str">
            <v>NULL</v>
          </cell>
          <cell r="T1105">
            <v>3</v>
          </cell>
          <cell r="U1105">
            <v>3</v>
          </cell>
          <cell r="V1105">
            <v>3</v>
          </cell>
          <cell r="W1105">
            <v>2</v>
          </cell>
          <cell r="X1105" t="str">
            <v>Yes</v>
          </cell>
          <cell r="Y1105">
            <v>3</v>
          </cell>
          <cell r="Z1105" t="str">
            <v>NULL</v>
          </cell>
          <cell r="AB1105">
            <v>289</v>
          </cell>
          <cell r="AD1105">
            <v>4</v>
          </cell>
          <cell r="AE1105" t="str">
            <v>NULL</v>
          </cell>
          <cell r="AF1105">
            <v>4</v>
          </cell>
          <cell r="AG1105">
            <v>4</v>
          </cell>
          <cell r="AH1105" t="str">
            <v>NULL</v>
          </cell>
          <cell r="AI1105">
            <v>3</v>
          </cell>
          <cell r="AJ1105" t="str">
            <v>NULL</v>
          </cell>
          <cell r="AK1105" t="str">
            <v>NULL</v>
          </cell>
          <cell r="AL1105" t="str">
            <v>NULL</v>
          </cell>
        </row>
        <row r="1106">
          <cell r="A1106">
            <v>138211</v>
          </cell>
          <cell r="B1106">
            <v>3902058</v>
          </cell>
          <cell r="C1106" t="str">
            <v>Kibblesworth Academy</v>
          </cell>
          <cell r="D1106" t="str">
            <v>North East</v>
          </cell>
          <cell r="E1106" t="str">
            <v>North East, Yorkshire &amp; Humber</v>
          </cell>
          <cell r="F1106" t="str">
            <v>Gateshead</v>
          </cell>
          <cell r="G1106" t="str">
            <v>Blaydon</v>
          </cell>
          <cell r="H1106" t="str">
            <v>NE11 0XP</v>
          </cell>
          <cell r="I1106" t="str">
            <v>Academy Converter</v>
          </cell>
          <cell r="J1106" t="str">
            <v>Primary</v>
          </cell>
          <cell r="K1106" t="str">
            <v>Does not have a sixth form</v>
          </cell>
          <cell r="L1106">
            <v>10007171</v>
          </cell>
          <cell r="M1106">
            <v>42353</v>
          </cell>
          <cell r="N1106">
            <v>42353</v>
          </cell>
          <cell r="O1106" t="str">
            <v>Requires Improvement monitoring Visit 1</v>
          </cell>
          <cell r="P1106" t="str">
            <v>Schools - S8</v>
          </cell>
          <cell r="Q1106">
            <v>108334</v>
          </cell>
          <cell r="R1106" t="str">
            <v>NULL</v>
          </cell>
          <cell r="S1106" t="str">
            <v>NULL</v>
          </cell>
          <cell r="T1106" t="str">
            <v>NULL</v>
          </cell>
          <cell r="U1106" t="str">
            <v>NULL</v>
          </cell>
          <cell r="V1106" t="str">
            <v>NULL</v>
          </cell>
          <cell r="W1106" t="str">
            <v>NULL</v>
          </cell>
          <cell r="X1106" t="str">
            <v>NULL</v>
          </cell>
          <cell r="Y1106" t="str">
            <v>NULL</v>
          </cell>
          <cell r="Z1106" t="str">
            <v>NULL</v>
          </cell>
          <cell r="AB1106">
            <v>173</v>
          </cell>
          <cell r="AD1106">
            <v>3</v>
          </cell>
          <cell r="AE1106" t="str">
            <v>NULL</v>
          </cell>
          <cell r="AF1106">
            <v>3</v>
          </cell>
          <cell r="AG1106">
            <v>3</v>
          </cell>
          <cell r="AH1106" t="str">
            <v>NULL</v>
          </cell>
          <cell r="AI1106">
            <v>3</v>
          </cell>
          <cell r="AJ1106" t="str">
            <v>NULL</v>
          </cell>
          <cell r="AK1106">
            <v>3</v>
          </cell>
          <cell r="AL1106">
            <v>9</v>
          </cell>
        </row>
        <row r="1107">
          <cell r="A1107">
            <v>138235</v>
          </cell>
          <cell r="B1107">
            <v>9284001</v>
          </cell>
          <cell r="C1107" t="str">
            <v>The Parker E-ACT Academy</v>
          </cell>
          <cell r="D1107" t="str">
            <v>East Midlands</v>
          </cell>
          <cell r="E1107" t="str">
            <v>East Midlands</v>
          </cell>
          <cell r="F1107" t="str">
            <v>Northamptonshire</v>
          </cell>
          <cell r="G1107" t="str">
            <v>Daventry</v>
          </cell>
          <cell r="H1107" t="str">
            <v>NN11 0QF</v>
          </cell>
          <cell r="I1107" t="str">
            <v>Academy Sponsor Led</v>
          </cell>
          <cell r="J1107" t="str">
            <v>Secondary</v>
          </cell>
          <cell r="K1107" t="str">
            <v>Has a sixth form</v>
          </cell>
          <cell r="L1107">
            <v>10004083</v>
          </cell>
          <cell r="M1107">
            <v>42340</v>
          </cell>
          <cell r="N1107">
            <v>42341</v>
          </cell>
          <cell r="O1107" t="str">
            <v>Schools into Special Measures Visit 5</v>
          </cell>
          <cell r="P1107" t="str">
            <v>Schools - S5</v>
          </cell>
          <cell r="Q1107" t="str">
            <v>NULL</v>
          </cell>
          <cell r="R1107">
            <v>3</v>
          </cell>
          <cell r="S1107" t="str">
            <v>NULL</v>
          </cell>
          <cell r="T1107">
            <v>3</v>
          </cell>
          <cell r="U1107">
            <v>3</v>
          </cell>
          <cell r="V1107">
            <v>3</v>
          </cell>
          <cell r="W1107">
            <v>2</v>
          </cell>
          <cell r="X1107" t="str">
            <v>Yes</v>
          </cell>
          <cell r="Y1107" t="str">
            <v>NULL</v>
          </cell>
          <cell r="Z1107">
            <v>3</v>
          </cell>
          <cell r="AB1107">
            <v>697</v>
          </cell>
          <cell r="AD1107">
            <v>4</v>
          </cell>
          <cell r="AE1107" t="str">
            <v>NULL</v>
          </cell>
          <cell r="AF1107">
            <v>4</v>
          </cell>
          <cell r="AG1107">
            <v>4</v>
          </cell>
          <cell r="AH1107" t="str">
            <v>NULL</v>
          </cell>
          <cell r="AI1107">
            <v>4</v>
          </cell>
          <cell r="AJ1107" t="str">
            <v>NULL</v>
          </cell>
          <cell r="AK1107" t="str">
            <v>NULL</v>
          </cell>
          <cell r="AL1107" t="str">
            <v>NULL</v>
          </cell>
        </row>
        <row r="1108">
          <cell r="A1108">
            <v>138246</v>
          </cell>
          <cell r="B1108">
            <v>8104007</v>
          </cell>
          <cell r="C1108" t="str">
            <v>Sirius Academy North</v>
          </cell>
          <cell r="D1108" t="str">
            <v>Yorkshire and the Humber</v>
          </cell>
          <cell r="E1108" t="str">
            <v>North East, Yorkshire &amp; Humber</v>
          </cell>
          <cell r="F1108" t="str">
            <v>Kingston upon Hull</v>
          </cell>
          <cell r="G1108" t="str">
            <v>Kingston upon Hull North</v>
          </cell>
          <cell r="H1108" t="str">
            <v>HU6 9BP</v>
          </cell>
          <cell r="I1108" t="str">
            <v>Academy Sponsor Led</v>
          </cell>
          <cell r="J1108" t="str">
            <v>Secondary</v>
          </cell>
          <cell r="K1108" t="str">
            <v>Not applicable</v>
          </cell>
          <cell r="L1108">
            <v>10005212</v>
          </cell>
          <cell r="M1108">
            <v>42347</v>
          </cell>
          <cell r="N1108">
            <v>42348</v>
          </cell>
          <cell r="O1108" t="str">
            <v>Schools into Special Measures Visit 4</v>
          </cell>
          <cell r="P1108" t="str">
            <v>Schools - S5</v>
          </cell>
          <cell r="Q1108" t="str">
            <v>NULL</v>
          </cell>
          <cell r="R1108">
            <v>2</v>
          </cell>
          <cell r="S1108" t="str">
            <v>NULL</v>
          </cell>
          <cell r="T1108">
            <v>2</v>
          </cell>
          <cell r="U1108">
            <v>2</v>
          </cell>
          <cell r="V1108">
            <v>2</v>
          </cell>
          <cell r="W1108">
            <v>1</v>
          </cell>
          <cell r="X1108" t="str">
            <v>Yes</v>
          </cell>
          <cell r="Y1108" t="str">
            <v>NULL</v>
          </cell>
          <cell r="Z1108" t="str">
            <v>NULL</v>
          </cell>
          <cell r="AB1108">
            <v>661</v>
          </cell>
          <cell r="AD1108">
            <v>4</v>
          </cell>
          <cell r="AE1108" t="str">
            <v>NULL</v>
          </cell>
          <cell r="AF1108">
            <v>4</v>
          </cell>
          <cell r="AG1108">
            <v>4</v>
          </cell>
          <cell r="AH1108" t="str">
            <v>NULL</v>
          </cell>
          <cell r="AI1108">
            <v>4</v>
          </cell>
          <cell r="AJ1108" t="str">
            <v>NULL</v>
          </cell>
          <cell r="AK1108" t="str">
            <v>NULL</v>
          </cell>
          <cell r="AL1108" t="str">
            <v>NULL</v>
          </cell>
        </row>
        <row r="1109">
          <cell r="A1109">
            <v>138247</v>
          </cell>
          <cell r="B1109">
            <v>8914011</v>
          </cell>
          <cell r="C1109" t="str">
            <v>Outwood Academy Valley</v>
          </cell>
          <cell r="D1109" t="str">
            <v>East Midlands</v>
          </cell>
          <cell r="E1109" t="str">
            <v>East Midlands</v>
          </cell>
          <cell r="F1109" t="str">
            <v>Nottinghamshire</v>
          </cell>
          <cell r="G1109" t="str">
            <v>Bassetlaw</v>
          </cell>
          <cell r="H1109" t="str">
            <v>S81 7EN</v>
          </cell>
          <cell r="I1109" t="str">
            <v>Academy Sponsor Led</v>
          </cell>
          <cell r="J1109" t="str">
            <v>Secondary</v>
          </cell>
          <cell r="K1109" t="str">
            <v>Has a sixth form</v>
          </cell>
          <cell r="L1109">
            <v>10008543</v>
          </cell>
          <cell r="M1109">
            <v>42326</v>
          </cell>
          <cell r="N1109">
            <v>42326</v>
          </cell>
          <cell r="O1109" t="str">
            <v>Section 8 Inspection due to Parental Complaint</v>
          </cell>
          <cell r="P1109" t="str">
            <v>Schools - S8</v>
          </cell>
          <cell r="Q1109" t="str">
            <v>NULL</v>
          </cell>
          <cell r="R1109" t="str">
            <v>NULL</v>
          </cell>
          <cell r="S1109" t="str">
            <v>NULL</v>
          </cell>
          <cell r="T1109" t="str">
            <v>NULL</v>
          </cell>
          <cell r="U1109" t="str">
            <v>NULL</v>
          </cell>
          <cell r="V1109" t="str">
            <v>NULL</v>
          </cell>
          <cell r="W1109" t="str">
            <v>NULL</v>
          </cell>
          <cell r="X1109" t="str">
            <v>Met</v>
          </cell>
          <cell r="Y1109" t="str">
            <v>NULL</v>
          </cell>
          <cell r="Z1109" t="str">
            <v>NULL</v>
          </cell>
          <cell r="AB1109">
            <v>1600</v>
          </cell>
          <cell r="AD1109">
            <v>2</v>
          </cell>
          <cell r="AE1109" t="str">
            <v>NULL</v>
          </cell>
          <cell r="AF1109">
            <v>2</v>
          </cell>
          <cell r="AG1109">
            <v>2</v>
          </cell>
          <cell r="AH1109" t="str">
            <v>NULL</v>
          </cell>
          <cell r="AI1109">
            <v>1</v>
          </cell>
          <cell r="AJ1109" t="str">
            <v>NULL</v>
          </cell>
          <cell r="AK1109" t="str">
            <v>NULL</v>
          </cell>
          <cell r="AL1109" t="str">
            <v>NULL</v>
          </cell>
        </row>
        <row r="1110">
          <cell r="A1110">
            <v>138250</v>
          </cell>
          <cell r="B1110">
            <v>9354009</v>
          </cell>
          <cell r="C1110" t="str">
            <v>IES Breckland</v>
          </cell>
          <cell r="D1110" t="str">
            <v>East of England</v>
          </cell>
          <cell r="E1110" t="str">
            <v>East of England</v>
          </cell>
          <cell r="F1110" t="str">
            <v>Suffolk</v>
          </cell>
          <cell r="G1110" t="str">
            <v>West Suffolk</v>
          </cell>
          <cell r="H1110" t="str">
            <v>IP27 0NJ</v>
          </cell>
          <cell r="I1110" t="str">
            <v>Free School</v>
          </cell>
          <cell r="J1110" t="str">
            <v>Secondary</v>
          </cell>
          <cell r="K1110" t="str">
            <v>Does not have a sixth form</v>
          </cell>
          <cell r="L1110">
            <v>10005248</v>
          </cell>
          <cell r="M1110">
            <v>42311</v>
          </cell>
          <cell r="N1110">
            <v>42312</v>
          </cell>
          <cell r="O1110" t="str">
            <v>Schools into Special Measures Visit 5</v>
          </cell>
          <cell r="P1110" t="str">
            <v>Schools - S5</v>
          </cell>
          <cell r="Q1110" t="str">
            <v>NULL</v>
          </cell>
          <cell r="R1110">
            <v>3</v>
          </cell>
          <cell r="S1110" t="str">
            <v>NULL</v>
          </cell>
          <cell r="T1110">
            <v>3</v>
          </cell>
          <cell r="U1110">
            <v>3</v>
          </cell>
          <cell r="V1110">
            <v>3</v>
          </cell>
          <cell r="W1110">
            <v>2</v>
          </cell>
          <cell r="X1110" t="str">
            <v>Yes</v>
          </cell>
          <cell r="Y1110" t="str">
            <v>NULL</v>
          </cell>
          <cell r="Z1110" t="str">
            <v>NULL</v>
          </cell>
          <cell r="AB1110">
            <v>398</v>
          </cell>
          <cell r="AD1110">
            <v>4</v>
          </cell>
          <cell r="AE1110" t="str">
            <v>NULL</v>
          </cell>
          <cell r="AF1110">
            <v>4</v>
          </cell>
          <cell r="AG1110">
            <v>4</v>
          </cell>
          <cell r="AH1110" t="str">
            <v>NULL</v>
          </cell>
          <cell r="AI1110">
            <v>4</v>
          </cell>
          <cell r="AJ1110" t="str">
            <v>NULL</v>
          </cell>
          <cell r="AK1110" t="str">
            <v>NULL</v>
          </cell>
          <cell r="AL1110" t="str">
            <v>NULL</v>
          </cell>
        </row>
        <row r="1111">
          <cell r="A1111">
            <v>138304</v>
          </cell>
          <cell r="B1111">
            <v>3834107</v>
          </cell>
          <cell r="C1111" t="str">
            <v>Crawshaw Academy</v>
          </cell>
          <cell r="D1111" t="str">
            <v>Yorkshire and the Humber</v>
          </cell>
          <cell r="E1111" t="str">
            <v>North East, Yorkshire &amp; Humber</v>
          </cell>
          <cell r="F1111" t="str">
            <v>Leeds</v>
          </cell>
          <cell r="G1111" t="str">
            <v>Pudsey</v>
          </cell>
          <cell r="H1111" t="str">
            <v>LS28 9HU</v>
          </cell>
          <cell r="I1111" t="str">
            <v>Academy Sponsor Led</v>
          </cell>
          <cell r="J1111" t="str">
            <v>Secondary</v>
          </cell>
          <cell r="K1111" t="str">
            <v>Has a sixth form</v>
          </cell>
          <cell r="L1111">
            <v>10005198</v>
          </cell>
          <cell r="M1111">
            <v>42311</v>
          </cell>
          <cell r="N1111">
            <v>42312</v>
          </cell>
          <cell r="O1111" t="str">
            <v>Schools into Special Measures Visit 5</v>
          </cell>
          <cell r="P1111" t="str">
            <v>Schools - S5</v>
          </cell>
          <cell r="Q1111" t="str">
            <v>NULL</v>
          </cell>
          <cell r="R1111">
            <v>2</v>
          </cell>
          <cell r="S1111" t="str">
            <v>NULL</v>
          </cell>
          <cell r="T1111">
            <v>2</v>
          </cell>
          <cell r="U1111">
            <v>2</v>
          </cell>
          <cell r="V1111">
            <v>2</v>
          </cell>
          <cell r="W1111">
            <v>2</v>
          </cell>
          <cell r="X1111" t="str">
            <v>Yes</v>
          </cell>
          <cell r="Y1111" t="str">
            <v>NULL</v>
          </cell>
          <cell r="Z1111">
            <v>3</v>
          </cell>
          <cell r="AB1111">
            <v>987</v>
          </cell>
          <cell r="AD1111">
            <v>4</v>
          </cell>
          <cell r="AE1111" t="str">
            <v>NULL</v>
          </cell>
          <cell r="AF1111">
            <v>4</v>
          </cell>
          <cell r="AG1111">
            <v>4</v>
          </cell>
          <cell r="AH1111" t="str">
            <v>NULL</v>
          </cell>
          <cell r="AI1111">
            <v>4</v>
          </cell>
          <cell r="AJ1111" t="str">
            <v>NULL</v>
          </cell>
          <cell r="AK1111" t="str">
            <v>NULL</v>
          </cell>
          <cell r="AL1111" t="str">
            <v>NULL</v>
          </cell>
        </row>
        <row r="1112">
          <cell r="A1112">
            <v>138342</v>
          </cell>
          <cell r="B1112">
            <v>8684506</v>
          </cell>
          <cell r="C1112" t="str">
            <v>Altwood CofE Secondary School</v>
          </cell>
          <cell r="D1112" t="str">
            <v>South East</v>
          </cell>
          <cell r="E1112" t="str">
            <v>South East</v>
          </cell>
          <cell r="F1112" t="str">
            <v>Windsor and Maidenhead</v>
          </cell>
          <cell r="G1112" t="str">
            <v>Maidenhead</v>
          </cell>
          <cell r="H1112" t="str">
            <v>SL6 4PU</v>
          </cell>
          <cell r="I1112" t="str">
            <v>Academy Converter</v>
          </cell>
          <cell r="J1112" t="str">
            <v>Secondary</v>
          </cell>
          <cell r="K1112" t="str">
            <v>Has a sixth form</v>
          </cell>
          <cell r="L1112">
            <v>10005923</v>
          </cell>
          <cell r="M1112">
            <v>42347</v>
          </cell>
          <cell r="N1112">
            <v>42347</v>
          </cell>
          <cell r="O1112" t="str">
            <v>Requires Improvement monitoring Visit 1</v>
          </cell>
          <cell r="P1112" t="str">
            <v>Schools - S8</v>
          </cell>
          <cell r="Q1112">
            <v>110080</v>
          </cell>
          <cell r="R1112" t="str">
            <v>NULL</v>
          </cell>
          <cell r="S1112" t="str">
            <v>NULL</v>
          </cell>
          <cell r="T1112" t="str">
            <v>NULL</v>
          </cell>
          <cell r="U1112" t="str">
            <v>NULL</v>
          </cell>
          <cell r="V1112" t="str">
            <v>NULL</v>
          </cell>
          <cell r="W1112" t="str">
            <v>NULL</v>
          </cell>
          <cell r="X1112" t="str">
            <v>NULL</v>
          </cell>
          <cell r="Y1112" t="str">
            <v>NULL</v>
          </cell>
          <cell r="Z1112" t="str">
            <v>NULL</v>
          </cell>
          <cell r="AB1112">
            <v>779</v>
          </cell>
          <cell r="AD1112">
            <v>3</v>
          </cell>
          <cell r="AE1112" t="str">
            <v>NULL</v>
          </cell>
          <cell r="AF1112">
            <v>3</v>
          </cell>
          <cell r="AG1112">
            <v>3</v>
          </cell>
          <cell r="AH1112" t="str">
            <v>NULL</v>
          </cell>
          <cell r="AI1112">
            <v>3</v>
          </cell>
          <cell r="AJ1112" t="str">
            <v>NULL</v>
          </cell>
          <cell r="AK1112">
            <v>9</v>
          </cell>
          <cell r="AL1112">
            <v>3</v>
          </cell>
        </row>
        <row r="1113">
          <cell r="A1113">
            <v>138350</v>
          </cell>
          <cell r="B1113">
            <v>8554028</v>
          </cell>
          <cell r="C1113" t="str">
            <v>Ivanhoe College Ashby-De-La-Zouch</v>
          </cell>
          <cell r="D1113" t="str">
            <v>East Midlands</v>
          </cell>
          <cell r="E1113" t="str">
            <v>East Midlands</v>
          </cell>
          <cell r="F1113" t="str">
            <v>Leicestershire</v>
          </cell>
          <cell r="G1113" t="str">
            <v>North West Leicestershire</v>
          </cell>
          <cell r="H1113" t="str">
            <v>LE65 1HX</v>
          </cell>
          <cell r="I1113" t="str">
            <v>Academy Converter</v>
          </cell>
          <cell r="J1113" t="str">
            <v>Secondary</v>
          </cell>
          <cell r="K1113" t="str">
            <v>Does not have a sixth form</v>
          </cell>
          <cell r="L1113">
            <v>10007082</v>
          </cell>
          <cell r="M1113">
            <v>42311</v>
          </cell>
          <cell r="N1113">
            <v>42311</v>
          </cell>
          <cell r="O1113" t="str">
            <v>S8 No Formal Designation Visit</v>
          </cell>
          <cell r="P1113" t="str">
            <v>Schools - S8</v>
          </cell>
          <cell r="Q1113">
            <v>120251</v>
          </cell>
          <cell r="R1113" t="str">
            <v>NULL</v>
          </cell>
          <cell r="S1113" t="str">
            <v>NULL</v>
          </cell>
          <cell r="T1113" t="str">
            <v>NULL</v>
          </cell>
          <cell r="U1113" t="str">
            <v>NULL</v>
          </cell>
          <cell r="V1113" t="str">
            <v>NULL</v>
          </cell>
          <cell r="W1113" t="str">
            <v>NULL</v>
          </cell>
          <cell r="X1113" t="str">
            <v>Met</v>
          </cell>
          <cell r="Y1113" t="str">
            <v>NULL</v>
          </cell>
          <cell r="Z1113" t="str">
            <v>NULL</v>
          </cell>
          <cell r="AB1113">
            <v>880</v>
          </cell>
          <cell r="AD1113">
            <v>2</v>
          </cell>
          <cell r="AE1113" t="str">
            <v>NULL</v>
          </cell>
          <cell r="AF1113">
            <v>2</v>
          </cell>
          <cell r="AG1113">
            <v>2</v>
          </cell>
          <cell r="AH1113" t="str">
            <v>NULL</v>
          </cell>
          <cell r="AI1113">
            <v>2</v>
          </cell>
          <cell r="AJ1113" t="str">
            <v>NULL</v>
          </cell>
          <cell r="AK1113" t="str">
            <v>NULL</v>
          </cell>
          <cell r="AL1113" t="str">
            <v>NULL</v>
          </cell>
        </row>
        <row r="1114">
          <cell r="A1114">
            <v>138371</v>
          </cell>
          <cell r="B1114">
            <v>3302041</v>
          </cell>
          <cell r="C1114" t="str">
            <v>Ark Rose Primary Academy</v>
          </cell>
          <cell r="D1114" t="str">
            <v>West Midlands</v>
          </cell>
          <cell r="E1114" t="str">
            <v>West Midlands</v>
          </cell>
          <cell r="F1114" t="str">
            <v>Birmingham</v>
          </cell>
          <cell r="G1114" t="str">
            <v>Birmingham, Northfield</v>
          </cell>
          <cell r="H1114" t="str">
            <v>B38 9DH</v>
          </cell>
          <cell r="I1114" t="str">
            <v>Academy Sponsor Led</v>
          </cell>
          <cell r="J1114" t="str">
            <v>Primary</v>
          </cell>
          <cell r="K1114" t="str">
            <v>Not applicable</v>
          </cell>
          <cell r="L1114">
            <v>10001646</v>
          </cell>
          <cell r="M1114">
            <v>42291</v>
          </cell>
          <cell r="N1114">
            <v>42292</v>
          </cell>
          <cell r="O1114" t="str">
            <v>Serious Weaknesses S5 Reinspection</v>
          </cell>
          <cell r="P1114" t="str">
            <v>Schools - S5</v>
          </cell>
          <cell r="Q1114" t="str">
            <v>NULL</v>
          </cell>
          <cell r="R1114">
            <v>3</v>
          </cell>
          <cell r="S1114" t="str">
            <v>NULL</v>
          </cell>
          <cell r="T1114">
            <v>3</v>
          </cell>
          <cell r="U1114">
            <v>3</v>
          </cell>
          <cell r="V1114">
            <v>3</v>
          </cell>
          <cell r="W1114">
            <v>2</v>
          </cell>
          <cell r="X1114" t="str">
            <v>Yes</v>
          </cell>
          <cell r="Y1114">
            <v>2</v>
          </cell>
          <cell r="Z1114" t="str">
            <v>NULL</v>
          </cell>
          <cell r="AB1114">
            <v>250</v>
          </cell>
          <cell r="AD1114">
            <v>4</v>
          </cell>
          <cell r="AE1114" t="str">
            <v>NULL</v>
          </cell>
          <cell r="AF1114">
            <v>4</v>
          </cell>
          <cell r="AG1114">
            <v>4</v>
          </cell>
          <cell r="AH1114" t="str">
            <v>NULL</v>
          </cell>
          <cell r="AI1114">
            <v>3</v>
          </cell>
          <cell r="AJ1114" t="str">
            <v>NULL</v>
          </cell>
          <cell r="AK1114" t="str">
            <v>NULL</v>
          </cell>
          <cell r="AL1114" t="str">
            <v>NULL</v>
          </cell>
        </row>
        <row r="1115">
          <cell r="A1115">
            <v>138372</v>
          </cell>
          <cell r="B1115">
            <v>8702004</v>
          </cell>
          <cell r="C1115" t="str">
            <v>Meadow Park Academy</v>
          </cell>
          <cell r="D1115" t="str">
            <v>South East</v>
          </cell>
          <cell r="E1115" t="str">
            <v>South East</v>
          </cell>
          <cell r="F1115" t="str">
            <v>Reading</v>
          </cell>
          <cell r="G1115" t="str">
            <v>Reading West</v>
          </cell>
          <cell r="H1115" t="str">
            <v>RG30 6BS</v>
          </cell>
          <cell r="I1115" t="str">
            <v>Academy Sponsor Led</v>
          </cell>
          <cell r="J1115" t="str">
            <v>Primary</v>
          </cell>
          <cell r="K1115" t="str">
            <v>Not applicable</v>
          </cell>
          <cell r="L1115">
            <v>10005913</v>
          </cell>
          <cell r="M1115">
            <v>42297</v>
          </cell>
          <cell r="N1115">
            <v>42297</v>
          </cell>
          <cell r="O1115" t="str">
            <v>Schools with Serious Weaknesses Visit 2</v>
          </cell>
          <cell r="P1115" t="str">
            <v>Schools - S8</v>
          </cell>
          <cell r="Q1115" t="str">
            <v>NULL</v>
          </cell>
          <cell r="R1115" t="str">
            <v>NULL</v>
          </cell>
          <cell r="S1115" t="str">
            <v>NULL</v>
          </cell>
          <cell r="T1115" t="str">
            <v>NULL</v>
          </cell>
          <cell r="U1115" t="str">
            <v>NULL</v>
          </cell>
          <cell r="V1115" t="str">
            <v>NULL</v>
          </cell>
          <cell r="W1115" t="str">
            <v>NULL</v>
          </cell>
          <cell r="X1115" t="str">
            <v>NULL</v>
          </cell>
          <cell r="Y1115" t="str">
            <v>NULL</v>
          </cell>
          <cell r="Z1115" t="str">
            <v>NULL</v>
          </cell>
          <cell r="AB1115">
            <v>298</v>
          </cell>
          <cell r="AD1115">
            <v>4</v>
          </cell>
          <cell r="AE1115" t="str">
            <v>NULL</v>
          </cell>
          <cell r="AF1115">
            <v>4</v>
          </cell>
          <cell r="AG1115">
            <v>4</v>
          </cell>
          <cell r="AH1115" t="str">
            <v>NULL</v>
          </cell>
          <cell r="AI1115">
            <v>3</v>
          </cell>
          <cell r="AJ1115" t="str">
            <v>NULL</v>
          </cell>
          <cell r="AK1115" t="str">
            <v>NULL</v>
          </cell>
          <cell r="AL1115" t="str">
            <v>NULL</v>
          </cell>
        </row>
        <row r="1116">
          <cell r="A1116">
            <v>138373</v>
          </cell>
          <cell r="B1116">
            <v>9354007</v>
          </cell>
          <cell r="C1116" t="str">
            <v>Chantry Academy</v>
          </cell>
          <cell r="D1116" t="str">
            <v>East of England</v>
          </cell>
          <cell r="E1116" t="str">
            <v>East of England</v>
          </cell>
          <cell r="F1116" t="str">
            <v>Suffolk</v>
          </cell>
          <cell r="G1116" t="str">
            <v>Ipswich</v>
          </cell>
          <cell r="H1116" t="str">
            <v>IP2 9LR</v>
          </cell>
          <cell r="I1116" t="str">
            <v>Academy Sponsor Led</v>
          </cell>
          <cell r="J1116" t="str">
            <v>Secondary</v>
          </cell>
          <cell r="K1116" t="str">
            <v>Not applicable</v>
          </cell>
          <cell r="L1116">
            <v>10005311</v>
          </cell>
          <cell r="M1116">
            <v>42346</v>
          </cell>
          <cell r="N1116">
            <v>42347</v>
          </cell>
          <cell r="O1116" t="str">
            <v>Schools into Special Measures Visit 3</v>
          </cell>
          <cell r="P1116" t="str">
            <v>Schools - S8</v>
          </cell>
          <cell r="Q1116" t="str">
            <v>NULL</v>
          </cell>
          <cell r="R1116" t="str">
            <v>NULL</v>
          </cell>
          <cell r="S1116" t="str">
            <v>NULL</v>
          </cell>
          <cell r="T1116" t="str">
            <v>NULL</v>
          </cell>
          <cell r="U1116" t="str">
            <v>NULL</v>
          </cell>
          <cell r="V1116" t="str">
            <v>NULL</v>
          </cell>
          <cell r="W1116" t="str">
            <v>NULL</v>
          </cell>
          <cell r="X1116" t="str">
            <v>NULL</v>
          </cell>
          <cell r="Y1116" t="str">
            <v>NULL</v>
          </cell>
          <cell r="Z1116" t="str">
            <v>NULL</v>
          </cell>
          <cell r="AB1116">
            <v>657</v>
          </cell>
          <cell r="AD1116">
            <v>4</v>
          </cell>
          <cell r="AE1116" t="str">
            <v>NULL</v>
          </cell>
          <cell r="AF1116">
            <v>4</v>
          </cell>
          <cell r="AG1116">
            <v>4</v>
          </cell>
          <cell r="AH1116" t="str">
            <v>NULL</v>
          </cell>
          <cell r="AI1116">
            <v>4</v>
          </cell>
          <cell r="AJ1116" t="str">
            <v>NULL</v>
          </cell>
          <cell r="AK1116">
            <v>9</v>
          </cell>
          <cell r="AL1116">
            <v>9</v>
          </cell>
        </row>
        <row r="1117">
          <cell r="A1117">
            <v>138374</v>
          </cell>
          <cell r="B1117">
            <v>3354003</v>
          </cell>
          <cell r="C1117" t="str">
            <v>West Walsall E-ACT Academy</v>
          </cell>
          <cell r="D1117" t="str">
            <v>West Midlands</v>
          </cell>
          <cell r="E1117" t="str">
            <v>West Midlands</v>
          </cell>
          <cell r="F1117" t="str">
            <v>Walsall</v>
          </cell>
          <cell r="G1117" t="str">
            <v>Walsall South</v>
          </cell>
          <cell r="H1117" t="str">
            <v>WS2 9UA</v>
          </cell>
          <cell r="I1117" t="str">
            <v>Academy Sponsor Led</v>
          </cell>
          <cell r="J1117" t="str">
            <v>Secondary</v>
          </cell>
          <cell r="K1117" t="str">
            <v>Has a sixth form</v>
          </cell>
          <cell r="L1117">
            <v>10004045</v>
          </cell>
          <cell r="M1117">
            <v>42339</v>
          </cell>
          <cell r="N1117">
            <v>42340</v>
          </cell>
          <cell r="O1117" t="str">
            <v>Schools into Special Measures Visit 5</v>
          </cell>
          <cell r="P1117" t="str">
            <v>Schools - S8</v>
          </cell>
          <cell r="Q1117" t="str">
            <v>NULL</v>
          </cell>
          <cell r="R1117" t="str">
            <v>NULL</v>
          </cell>
          <cell r="S1117" t="str">
            <v>NULL</v>
          </cell>
          <cell r="T1117" t="str">
            <v>NULL</v>
          </cell>
          <cell r="U1117" t="str">
            <v>NULL</v>
          </cell>
          <cell r="V1117" t="str">
            <v>NULL</v>
          </cell>
          <cell r="W1117" t="str">
            <v>NULL</v>
          </cell>
          <cell r="X1117" t="str">
            <v>NULL</v>
          </cell>
          <cell r="Y1117" t="str">
            <v>NULL</v>
          </cell>
          <cell r="Z1117" t="str">
            <v>NULL</v>
          </cell>
          <cell r="AB1117">
            <v>756</v>
          </cell>
          <cell r="AD1117">
            <v>4</v>
          </cell>
          <cell r="AE1117" t="str">
            <v>NULL</v>
          </cell>
          <cell r="AF1117">
            <v>4</v>
          </cell>
          <cell r="AG1117">
            <v>4</v>
          </cell>
          <cell r="AH1117" t="str">
            <v>NULL</v>
          </cell>
          <cell r="AI1117">
            <v>4</v>
          </cell>
          <cell r="AJ1117" t="str">
            <v>NULL</v>
          </cell>
          <cell r="AK1117" t="str">
            <v>NULL</v>
          </cell>
          <cell r="AL1117" t="str">
            <v>NULL</v>
          </cell>
        </row>
        <row r="1118">
          <cell r="A1118">
            <v>138381</v>
          </cell>
          <cell r="B1118">
            <v>3082016</v>
          </cell>
          <cell r="C1118" t="str">
            <v>Enfield Heights Academy</v>
          </cell>
          <cell r="D1118" t="str">
            <v>London</v>
          </cell>
          <cell r="E1118" t="str">
            <v>London</v>
          </cell>
          <cell r="F1118" t="str">
            <v>Enfield</v>
          </cell>
          <cell r="G1118" t="str">
            <v>Enfield North</v>
          </cell>
          <cell r="H1118" t="str">
            <v>EN3 5BY</v>
          </cell>
          <cell r="I1118" t="str">
            <v>Free School</v>
          </cell>
          <cell r="J1118" t="str">
            <v>Primary</v>
          </cell>
          <cell r="K1118" t="str">
            <v>Does not have a sixth form</v>
          </cell>
          <cell r="L1118">
            <v>10006630</v>
          </cell>
          <cell r="M1118">
            <v>42277</v>
          </cell>
          <cell r="N1118">
            <v>42277</v>
          </cell>
          <cell r="O1118" t="str">
            <v>Requires Improvement monitoring Visit 2</v>
          </cell>
          <cell r="P1118" t="str">
            <v>Schools - S8</v>
          </cell>
          <cell r="Q1118" t="str">
            <v>NULL</v>
          </cell>
          <cell r="R1118" t="str">
            <v>NULL</v>
          </cell>
          <cell r="S1118" t="str">
            <v>NULL</v>
          </cell>
          <cell r="T1118" t="str">
            <v>NULL</v>
          </cell>
          <cell r="U1118" t="str">
            <v>NULL</v>
          </cell>
          <cell r="V1118" t="str">
            <v>NULL</v>
          </cell>
          <cell r="W1118" t="str">
            <v>NULL</v>
          </cell>
          <cell r="X1118" t="str">
            <v>NULL</v>
          </cell>
          <cell r="Y1118" t="str">
            <v>NULL</v>
          </cell>
          <cell r="Z1118" t="str">
            <v>NULL</v>
          </cell>
          <cell r="AB1118">
            <v>75</v>
          </cell>
          <cell r="AD1118">
            <v>3</v>
          </cell>
          <cell r="AE1118" t="str">
            <v>NULL</v>
          </cell>
          <cell r="AF1118">
            <v>3</v>
          </cell>
          <cell r="AG1118">
            <v>3</v>
          </cell>
          <cell r="AH1118" t="str">
            <v>NULL</v>
          </cell>
          <cell r="AI1118">
            <v>3</v>
          </cell>
          <cell r="AJ1118" t="str">
            <v>NULL</v>
          </cell>
          <cell r="AK1118" t="str">
            <v>NULL</v>
          </cell>
          <cell r="AL1118" t="str">
            <v>NULL</v>
          </cell>
        </row>
        <row r="1119">
          <cell r="A1119">
            <v>138396</v>
          </cell>
          <cell r="B1119">
            <v>3302048</v>
          </cell>
          <cell r="C1119" t="str">
            <v>Nechells Primary E-ACT Academy</v>
          </cell>
          <cell r="D1119" t="str">
            <v>West Midlands</v>
          </cell>
          <cell r="E1119" t="str">
            <v>West Midlands</v>
          </cell>
          <cell r="F1119" t="str">
            <v>Birmingham</v>
          </cell>
          <cell r="G1119" t="str">
            <v>Birmingham, Ladywood</v>
          </cell>
          <cell r="H1119" t="str">
            <v>B7 5LB</v>
          </cell>
          <cell r="I1119" t="str">
            <v>Academy Sponsor Led</v>
          </cell>
          <cell r="J1119" t="str">
            <v>Primary</v>
          </cell>
          <cell r="K1119" t="str">
            <v>Not applicable</v>
          </cell>
          <cell r="L1119">
            <v>10004053</v>
          </cell>
          <cell r="M1119">
            <v>42340</v>
          </cell>
          <cell r="N1119">
            <v>42341</v>
          </cell>
          <cell r="O1119" t="str">
            <v>Schools into Special Measures Visit 5</v>
          </cell>
          <cell r="P1119" t="str">
            <v>Schools - S8</v>
          </cell>
          <cell r="Q1119" t="str">
            <v>NULL</v>
          </cell>
          <cell r="R1119" t="str">
            <v>NULL</v>
          </cell>
          <cell r="S1119" t="str">
            <v>NULL</v>
          </cell>
          <cell r="T1119" t="str">
            <v>NULL</v>
          </cell>
          <cell r="U1119" t="str">
            <v>NULL</v>
          </cell>
          <cell r="V1119" t="str">
            <v>NULL</v>
          </cell>
          <cell r="W1119" t="str">
            <v>NULL</v>
          </cell>
          <cell r="X1119" t="str">
            <v>NULL</v>
          </cell>
          <cell r="Y1119" t="str">
            <v>NULL</v>
          </cell>
          <cell r="Z1119" t="str">
            <v>NULL</v>
          </cell>
          <cell r="AB1119">
            <v>222</v>
          </cell>
          <cell r="AD1119">
            <v>4</v>
          </cell>
          <cell r="AE1119" t="str">
            <v>NULL</v>
          </cell>
          <cell r="AF1119">
            <v>4</v>
          </cell>
          <cell r="AG1119">
            <v>4</v>
          </cell>
          <cell r="AH1119" t="str">
            <v>NULL</v>
          </cell>
          <cell r="AI1119">
            <v>4</v>
          </cell>
          <cell r="AJ1119" t="str">
            <v>NULL</v>
          </cell>
          <cell r="AK1119" t="str">
            <v>NULL</v>
          </cell>
          <cell r="AL1119" t="str">
            <v>NULL</v>
          </cell>
        </row>
        <row r="1120">
          <cell r="A1120">
            <v>138412</v>
          </cell>
          <cell r="B1120">
            <v>3702005</v>
          </cell>
          <cell r="C1120" t="str">
            <v>Littleworth Grange Primary Academy</v>
          </cell>
          <cell r="D1120" t="str">
            <v>Yorkshire and the Humber</v>
          </cell>
          <cell r="E1120" t="str">
            <v>North East, Yorkshire &amp; Humber</v>
          </cell>
          <cell r="F1120" t="str">
            <v>Barnsley</v>
          </cell>
          <cell r="G1120" t="str">
            <v>Barnsley Central</v>
          </cell>
          <cell r="H1120" t="str">
            <v>S71 5RG</v>
          </cell>
          <cell r="I1120" t="str">
            <v>Academy Sponsor Led</v>
          </cell>
          <cell r="J1120" t="str">
            <v>Primary</v>
          </cell>
          <cell r="K1120" t="str">
            <v>Not applicable</v>
          </cell>
          <cell r="L1120">
            <v>10006823</v>
          </cell>
          <cell r="M1120">
            <v>42325</v>
          </cell>
          <cell r="N1120">
            <v>42325</v>
          </cell>
          <cell r="O1120" t="str">
            <v>Requires Improvement monitoring Visit 1</v>
          </cell>
          <cell r="P1120" t="str">
            <v>Schools - S8</v>
          </cell>
          <cell r="Q1120" t="str">
            <v>NULL</v>
          </cell>
          <cell r="R1120" t="str">
            <v>NULL</v>
          </cell>
          <cell r="S1120" t="str">
            <v>NULL</v>
          </cell>
          <cell r="T1120" t="str">
            <v>NULL</v>
          </cell>
          <cell r="U1120" t="str">
            <v>NULL</v>
          </cell>
          <cell r="V1120" t="str">
            <v>NULL</v>
          </cell>
          <cell r="W1120" t="str">
            <v>NULL</v>
          </cell>
          <cell r="X1120" t="str">
            <v>NULL</v>
          </cell>
          <cell r="Y1120" t="str">
            <v>NULL</v>
          </cell>
          <cell r="Z1120" t="str">
            <v>NULL</v>
          </cell>
          <cell r="AB1120">
            <v>462</v>
          </cell>
          <cell r="AD1120">
            <v>3</v>
          </cell>
          <cell r="AE1120" t="str">
            <v>NULL</v>
          </cell>
          <cell r="AF1120">
            <v>3</v>
          </cell>
          <cell r="AG1120">
            <v>3</v>
          </cell>
          <cell r="AH1120" t="str">
            <v>NULL</v>
          </cell>
          <cell r="AI1120">
            <v>3</v>
          </cell>
          <cell r="AJ1120" t="str">
            <v>NULL</v>
          </cell>
          <cell r="AK1120">
            <v>2</v>
          </cell>
          <cell r="AL1120">
            <v>9</v>
          </cell>
        </row>
        <row r="1121">
          <cell r="A1121">
            <v>138421</v>
          </cell>
          <cell r="B1121">
            <v>9164005</v>
          </cell>
          <cell r="C1121" t="str">
            <v>The Dean Academy</v>
          </cell>
          <cell r="D1121" t="str">
            <v>South West</v>
          </cell>
          <cell r="E1121" t="str">
            <v>South West</v>
          </cell>
          <cell r="F1121" t="str">
            <v>Gloucestershire</v>
          </cell>
          <cell r="G1121" t="str">
            <v>Forest of Dean</v>
          </cell>
          <cell r="H1121" t="str">
            <v>GL15 5DZ</v>
          </cell>
          <cell r="I1121" t="str">
            <v>Academy Sponsor Led</v>
          </cell>
          <cell r="J1121" t="str">
            <v>Secondary</v>
          </cell>
          <cell r="K1121" t="str">
            <v>Not applicable</v>
          </cell>
          <cell r="L1121">
            <v>10001768</v>
          </cell>
          <cell r="M1121">
            <v>42284</v>
          </cell>
          <cell r="N1121">
            <v>42285</v>
          </cell>
          <cell r="O1121" t="str">
            <v>Academy First Section 5</v>
          </cell>
          <cell r="P1121" t="str">
            <v>Schools - S5</v>
          </cell>
          <cell r="Q1121" t="str">
            <v>NULL</v>
          </cell>
          <cell r="R1121">
            <v>4</v>
          </cell>
          <cell r="S1121" t="str">
            <v>SM</v>
          </cell>
          <cell r="T1121">
            <v>4</v>
          </cell>
          <cell r="U1121">
            <v>4</v>
          </cell>
          <cell r="V1121">
            <v>3</v>
          </cell>
          <cell r="W1121">
            <v>4</v>
          </cell>
          <cell r="X1121" t="str">
            <v>Yes</v>
          </cell>
          <cell r="Y1121" t="str">
            <v>NULL</v>
          </cell>
          <cell r="Z1121" t="str">
            <v>NULL</v>
          </cell>
          <cell r="AB1121">
            <v>754</v>
          </cell>
          <cell r="AD1121" t="str">
            <v>NULL</v>
          </cell>
          <cell r="AE1121" t="str">
            <v>NULL</v>
          </cell>
          <cell r="AF1121" t="str">
            <v>NULL</v>
          </cell>
          <cell r="AG1121" t="str">
            <v>NULL</v>
          </cell>
          <cell r="AH1121" t="str">
            <v>NULL</v>
          </cell>
          <cell r="AI1121" t="str">
            <v>NULL</v>
          </cell>
          <cell r="AJ1121" t="str">
            <v>NULL</v>
          </cell>
          <cell r="AK1121" t="str">
            <v>NULL</v>
          </cell>
          <cell r="AL1121" t="str">
            <v>NULL</v>
          </cell>
        </row>
        <row r="1122">
          <cell r="A1122">
            <v>138437</v>
          </cell>
          <cell r="B1122">
            <v>8504004</v>
          </cell>
          <cell r="C1122" t="str">
            <v>Bridgemary School</v>
          </cell>
          <cell r="D1122" t="str">
            <v>South East</v>
          </cell>
          <cell r="E1122" t="str">
            <v>South East</v>
          </cell>
          <cell r="F1122" t="str">
            <v>Hampshire</v>
          </cell>
          <cell r="G1122" t="str">
            <v>Gosport</v>
          </cell>
          <cell r="H1122" t="str">
            <v>PO13 0JN</v>
          </cell>
          <cell r="I1122" t="str">
            <v>Academy Sponsor Led</v>
          </cell>
          <cell r="J1122" t="str">
            <v>Secondary</v>
          </cell>
          <cell r="K1122" t="str">
            <v>Not applicable</v>
          </cell>
          <cell r="L1122">
            <v>10003994</v>
          </cell>
          <cell r="M1122">
            <v>42283</v>
          </cell>
          <cell r="N1122">
            <v>42284</v>
          </cell>
          <cell r="O1122" t="str">
            <v>Schools into Special Measures Visit 3</v>
          </cell>
          <cell r="P1122" t="str">
            <v>Schools - S8</v>
          </cell>
          <cell r="Q1122" t="str">
            <v>NULL</v>
          </cell>
          <cell r="R1122" t="str">
            <v>NULL</v>
          </cell>
          <cell r="S1122" t="str">
            <v>NULL</v>
          </cell>
          <cell r="T1122" t="str">
            <v>NULL</v>
          </cell>
          <cell r="U1122" t="str">
            <v>NULL</v>
          </cell>
          <cell r="V1122" t="str">
            <v>NULL</v>
          </cell>
          <cell r="W1122" t="str">
            <v>NULL</v>
          </cell>
          <cell r="X1122" t="str">
            <v>NULL</v>
          </cell>
          <cell r="Y1122" t="str">
            <v>NULL</v>
          </cell>
          <cell r="Z1122" t="str">
            <v>NULL</v>
          </cell>
          <cell r="AB1122">
            <v>600</v>
          </cell>
          <cell r="AD1122">
            <v>4</v>
          </cell>
          <cell r="AE1122" t="str">
            <v>NULL</v>
          </cell>
          <cell r="AF1122">
            <v>4</v>
          </cell>
          <cell r="AG1122">
            <v>4</v>
          </cell>
          <cell r="AH1122" t="str">
            <v>NULL</v>
          </cell>
          <cell r="AI1122">
            <v>4</v>
          </cell>
          <cell r="AJ1122" t="str">
            <v>NULL</v>
          </cell>
          <cell r="AK1122">
            <v>9</v>
          </cell>
          <cell r="AL1122">
            <v>9</v>
          </cell>
        </row>
        <row r="1123">
          <cell r="A1123">
            <v>138448</v>
          </cell>
          <cell r="B1123">
            <v>8014003</v>
          </cell>
          <cell r="C1123" t="str">
            <v>Orchard School Bristol</v>
          </cell>
          <cell r="D1123" t="str">
            <v>South West</v>
          </cell>
          <cell r="E1123" t="str">
            <v>South West</v>
          </cell>
          <cell r="F1123" t="str">
            <v>Bristol</v>
          </cell>
          <cell r="G1123" t="str">
            <v>Bristol North West</v>
          </cell>
          <cell r="H1123" t="str">
            <v>BS7 0XZ</v>
          </cell>
          <cell r="I1123" t="str">
            <v>Academy Sponsor Led</v>
          </cell>
          <cell r="J1123" t="str">
            <v>Secondary</v>
          </cell>
          <cell r="K1123" t="str">
            <v>Not applicable</v>
          </cell>
          <cell r="L1123">
            <v>10002450</v>
          </cell>
          <cell r="M1123">
            <v>42297</v>
          </cell>
          <cell r="N1123">
            <v>42298</v>
          </cell>
          <cell r="O1123" t="str">
            <v>Requires Improvement S5 Reinspection Visit 1</v>
          </cell>
          <cell r="P1123" t="str">
            <v>Schools - S5</v>
          </cell>
          <cell r="Q1123" t="str">
            <v>NULL</v>
          </cell>
          <cell r="R1123">
            <v>2</v>
          </cell>
          <cell r="S1123" t="str">
            <v>NULL</v>
          </cell>
          <cell r="T1123">
            <v>2</v>
          </cell>
          <cell r="U1123">
            <v>2</v>
          </cell>
          <cell r="V1123">
            <v>2</v>
          </cell>
          <cell r="W1123">
            <v>2</v>
          </cell>
          <cell r="X1123" t="str">
            <v>Yes</v>
          </cell>
          <cell r="Y1123" t="str">
            <v>NULL</v>
          </cell>
          <cell r="Z1123" t="str">
            <v>NULL</v>
          </cell>
          <cell r="AB1123">
            <v>653</v>
          </cell>
          <cell r="AD1123">
            <v>3</v>
          </cell>
          <cell r="AE1123" t="str">
            <v>NULL</v>
          </cell>
          <cell r="AF1123">
            <v>3</v>
          </cell>
          <cell r="AG1123">
            <v>2</v>
          </cell>
          <cell r="AH1123" t="str">
            <v>NULL</v>
          </cell>
          <cell r="AI1123">
            <v>2</v>
          </cell>
          <cell r="AJ1123" t="str">
            <v>NULL</v>
          </cell>
          <cell r="AK1123" t="str">
            <v>NULL</v>
          </cell>
          <cell r="AL1123" t="str">
            <v>NULL</v>
          </cell>
        </row>
        <row r="1124">
          <cell r="A1124">
            <v>138490</v>
          </cell>
          <cell r="B1124">
            <v>9314139</v>
          </cell>
          <cell r="C1124" t="str">
            <v>Didcot Girls' School</v>
          </cell>
          <cell r="D1124" t="str">
            <v>South East</v>
          </cell>
          <cell r="E1124" t="str">
            <v>South East</v>
          </cell>
          <cell r="F1124" t="str">
            <v>Oxfordshire</v>
          </cell>
          <cell r="G1124" t="str">
            <v>Wantage</v>
          </cell>
          <cell r="H1124" t="str">
            <v>OX11 7AJ</v>
          </cell>
          <cell r="I1124" t="str">
            <v>Academy Converter</v>
          </cell>
          <cell r="J1124" t="str">
            <v>Secondary</v>
          </cell>
          <cell r="K1124" t="str">
            <v>Has a sixth form</v>
          </cell>
          <cell r="L1124">
            <v>10005569</v>
          </cell>
          <cell r="M1124">
            <v>42332</v>
          </cell>
          <cell r="N1124">
            <v>42333</v>
          </cell>
          <cell r="O1124" t="str">
            <v>Maintained Academy and School Short inspection</v>
          </cell>
          <cell r="P1124" t="str">
            <v>Schools - S5</v>
          </cell>
          <cell r="Q1124">
            <v>123260</v>
          </cell>
          <cell r="R1124">
            <v>1</v>
          </cell>
          <cell r="S1124" t="str">
            <v>NULL</v>
          </cell>
          <cell r="T1124">
            <v>1</v>
          </cell>
          <cell r="U1124">
            <v>1</v>
          </cell>
          <cell r="V1124">
            <v>2</v>
          </cell>
          <cell r="W1124">
            <v>1</v>
          </cell>
          <cell r="X1124" t="str">
            <v>Yes</v>
          </cell>
          <cell r="Y1124" t="str">
            <v>NULL</v>
          </cell>
          <cell r="Z1124">
            <v>2</v>
          </cell>
          <cell r="AB1124">
            <v>1212</v>
          </cell>
          <cell r="AD1124">
            <v>2</v>
          </cell>
          <cell r="AE1124" t="str">
            <v>NULL</v>
          </cell>
          <cell r="AF1124">
            <v>2</v>
          </cell>
          <cell r="AG1124">
            <v>2</v>
          </cell>
          <cell r="AH1124" t="str">
            <v>NULL</v>
          </cell>
          <cell r="AI1124">
            <v>2</v>
          </cell>
          <cell r="AJ1124" t="str">
            <v>NULL</v>
          </cell>
          <cell r="AK1124">
            <v>9</v>
          </cell>
          <cell r="AL1124" t="str">
            <v>NULL</v>
          </cell>
        </row>
        <row r="1125">
          <cell r="A1125">
            <v>138494</v>
          </cell>
          <cell r="B1125">
            <v>9282034</v>
          </cell>
          <cell r="C1125" t="str">
            <v>Lumbertubs Primary School</v>
          </cell>
          <cell r="D1125" t="str">
            <v>East Midlands</v>
          </cell>
          <cell r="E1125" t="str">
            <v>East Midlands</v>
          </cell>
          <cell r="F1125" t="str">
            <v>Northamptonshire</v>
          </cell>
          <cell r="G1125" t="str">
            <v>Northampton North</v>
          </cell>
          <cell r="H1125" t="str">
            <v>NN3 8HZ</v>
          </cell>
          <cell r="I1125" t="str">
            <v>Academy Sponsor Led</v>
          </cell>
          <cell r="J1125" t="str">
            <v>Primary</v>
          </cell>
          <cell r="K1125" t="str">
            <v>Not applicable</v>
          </cell>
          <cell r="L1125">
            <v>10005355</v>
          </cell>
          <cell r="M1125">
            <v>42324</v>
          </cell>
          <cell r="N1125">
            <v>42325</v>
          </cell>
          <cell r="O1125" t="str">
            <v>Schools into Special Measures Visit 4</v>
          </cell>
          <cell r="P1125" t="str">
            <v>Schools - S8</v>
          </cell>
          <cell r="Q1125" t="str">
            <v>NULL</v>
          </cell>
          <cell r="R1125" t="str">
            <v>NULL</v>
          </cell>
          <cell r="S1125" t="str">
            <v>NULL</v>
          </cell>
          <cell r="T1125" t="str">
            <v>NULL</v>
          </cell>
          <cell r="U1125" t="str">
            <v>NULL</v>
          </cell>
          <cell r="V1125" t="str">
            <v>NULL</v>
          </cell>
          <cell r="W1125" t="str">
            <v>NULL</v>
          </cell>
          <cell r="X1125" t="str">
            <v>NULL</v>
          </cell>
          <cell r="Y1125" t="str">
            <v>NULL</v>
          </cell>
          <cell r="Z1125" t="str">
            <v>NULL</v>
          </cell>
          <cell r="AB1125">
            <v>259</v>
          </cell>
          <cell r="AD1125">
            <v>4</v>
          </cell>
          <cell r="AE1125" t="str">
            <v>NULL</v>
          </cell>
          <cell r="AF1125">
            <v>4</v>
          </cell>
          <cell r="AG1125">
            <v>4</v>
          </cell>
          <cell r="AH1125" t="str">
            <v>NULL</v>
          </cell>
          <cell r="AI1125">
            <v>4</v>
          </cell>
          <cell r="AJ1125" t="str">
            <v>NULL</v>
          </cell>
          <cell r="AK1125" t="str">
            <v>NULL</v>
          </cell>
          <cell r="AL1125" t="str">
            <v>NULL</v>
          </cell>
        </row>
        <row r="1126">
          <cell r="A1126">
            <v>138496</v>
          </cell>
          <cell r="B1126">
            <v>9164006</v>
          </cell>
          <cell r="C1126" t="str">
            <v>The Forest High School</v>
          </cell>
          <cell r="D1126" t="str">
            <v>South West</v>
          </cell>
          <cell r="E1126" t="str">
            <v>South West</v>
          </cell>
          <cell r="F1126" t="str">
            <v>Gloucestershire</v>
          </cell>
          <cell r="G1126" t="str">
            <v>Forest of Dean</v>
          </cell>
          <cell r="H1126" t="str">
            <v>GL14 2AZ</v>
          </cell>
          <cell r="I1126" t="str">
            <v>Academy Sponsor Led</v>
          </cell>
          <cell r="J1126" t="str">
            <v>Secondary</v>
          </cell>
          <cell r="K1126" t="str">
            <v>Not applicable</v>
          </cell>
          <cell r="L1126">
            <v>10005370</v>
          </cell>
          <cell r="M1126">
            <v>42353</v>
          </cell>
          <cell r="N1126">
            <v>42354</v>
          </cell>
          <cell r="O1126" t="str">
            <v>Schools into Special Measures Visit 1</v>
          </cell>
          <cell r="P1126" t="str">
            <v>Schools - S8</v>
          </cell>
          <cell r="Q1126" t="str">
            <v>NULL</v>
          </cell>
          <cell r="R1126" t="str">
            <v>NULL</v>
          </cell>
          <cell r="S1126" t="str">
            <v>NULL</v>
          </cell>
          <cell r="T1126" t="str">
            <v>NULL</v>
          </cell>
          <cell r="U1126" t="str">
            <v>NULL</v>
          </cell>
          <cell r="V1126" t="str">
            <v>NULL</v>
          </cell>
          <cell r="W1126" t="str">
            <v>NULL</v>
          </cell>
          <cell r="X1126" t="str">
            <v>NULL</v>
          </cell>
          <cell r="Y1126" t="str">
            <v>NULL</v>
          </cell>
          <cell r="Z1126" t="str">
            <v>NULL</v>
          </cell>
          <cell r="AB1126">
            <v>328</v>
          </cell>
          <cell r="AD1126">
            <v>4</v>
          </cell>
          <cell r="AE1126" t="str">
            <v>NULL</v>
          </cell>
          <cell r="AF1126">
            <v>4</v>
          </cell>
          <cell r="AG1126">
            <v>4</v>
          </cell>
          <cell r="AH1126" t="str">
            <v>NULL</v>
          </cell>
          <cell r="AI1126">
            <v>4</v>
          </cell>
          <cell r="AJ1126" t="str">
            <v>NULL</v>
          </cell>
          <cell r="AK1126">
            <v>9</v>
          </cell>
          <cell r="AL1126">
            <v>9</v>
          </cell>
        </row>
        <row r="1127">
          <cell r="A1127">
            <v>138524</v>
          </cell>
          <cell r="B1127">
            <v>8554050</v>
          </cell>
          <cell r="C1127" t="str">
            <v>Countesthorpe Community College</v>
          </cell>
          <cell r="D1127" t="str">
            <v>East Midlands</v>
          </cell>
          <cell r="E1127" t="str">
            <v>East Midlands</v>
          </cell>
          <cell r="F1127" t="str">
            <v>Leicestershire</v>
          </cell>
          <cell r="G1127" t="str">
            <v>South Leicestershire</v>
          </cell>
          <cell r="H1127" t="str">
            <v>LE8 5PR</v>
          </cell>
          <cell r="I1127" t="str">
            <v>Academy Converter</v>
          </cell>
          <cell r="J1127" t="str">
            <v>Secondary</v>
          </cell>
          <cell r="K1127" t="str">
            <v>Has a sixth form</v>
          </cell>
          <cell r="L1127">
            <v>10005939</v>
          </cell>
          <cell r="M1127">
            <v>42324</v>
          </cell>
          <cell r="N1127">
            <v>42324</v>
          </cell>
          <cell r="O1127" t="str">
            <v>Requires Improvement monitoring Visit 1</v>
          </cell>
          <cell r="P1127" t="str">
            <v>Schools - S8</v>
          </cell>
          <cell r="Q1127">
            <v>120268</v>
          </cell>
          <cell r="R1127" t="str">
            <v>NULL</v>
          </cell>
          <cell r="S1127" t="str">
            <v>NULL</v>
          </cell>
          <cell r="T1127" t="str">
            <v>NULL</v>
          </cell>
          <cell r="U1127" t="str">
            <v>NULL</v>
          </cell>
          <cell r="V1127" t="str">
            <v>NULL</v>
          </cell>
          <cell r="W1127" t="str">
            <v>NULL</v>
          </cell>
          <cell r="X1127" t="str">
            <v>NULL</v>
          </cell>
          <cell r="Y1127" t="str">
            <v>NULL</v>
          </cell>
          <cell r="Z1127" t="str">
            <v>NULL</v>
          </cell>
          <cell r="AB1127">
            <v>1014</v>
          </cell>
          <cell r="AD1127">
            <v>3</v>
          </cell>
          <cell r="AE1127" t="str">
            <v>NULL</v>
          </cell>
          <cell r="AF1127">
            <v>3</v>
          </cell>
          <cell r="AG1127">
            <v>3</v>
          </cell>
          <cell r="AH1127" t="str">
            <v>NULL</v>
          </cell>
          <cell r="AI1127">
            <v>3</v>
          </cell>
          <cell r="AJ1127" t="str">
            <v>NULL</v>
          </cell>
          <cell r="AK1127">
            <v>9</v>
          </cell>
          <cell r="AL1127">
            <v>2</v>
          </cell>
        </row>
        <row r="1128">
          <cell r="A1128">
            <v>138561</v>
          </cell>
          <cell r="B1128">
            <v>9192018</v>
          </cell>
          <cell r="C1128" t="str">
            <v>Harpenden Free School</v>
          </cell>
          <cell r="D1128" t="str">
            <v>East of England</v>
          </cell>
          <cell r="E1128" t="str">
            <v>East of England</v>
          </cell>
          <cell r="F1128" t="str">
            <v>Hertfordshire</v>
          </cell>
          <cell r="G1128" t="str">
            <v>Hitchin and Harpenden</v>
          </cell>
          <cell r="H1128" t="str">
            <v>AL5 4EN</v>
          </cell>
          <cell r="I1128" t="str">
            <v>Free School</v>
          </cell>
          <cell r="J1128" t="str">
            <v>Primary</v>
          </cell>
          <cell r="K1128" t="str">
            <v>Does not have a sixth form</v>
          </cell>
          <cell r="L1128">
            <v>10006924</v>
          </cell>
          <cell r="M1128">
            <v>42264</v>
          </cell>
          <cell r="N1128">
            <v>42265</v>
          </cell>
          <cell r="O1128" t="str">
            <v>Requires Improvement S5 Reinspection Visit 1</v>
          </cell>
          <cell r="P1128" t="str">
            <v>Schools - S5</v>
          </cell>
          <cell r="Q1128" t="str">
            <v>NULL</v>
          </cell>
          <cell r="R1128">
            <v>3</v>
          </cell>
          <cell r="S1128" t="str">
            <v>NULL</v>
          </cell>
          <cell r="T1128">
            <v>3</v>
          </cell>
          <cell r="U1128">
            <v>3</v>
          </cell>
          <cell r="V1128">
            <v>2</v>
          </cell>
          <cell r="W1128">
            <v>3</v>
          </cell>
          <cell r="X1128" t="str">
            <v>Yes</v>
          </cell>
          <cell r="Y1128">
            <v>3</v>
          </cell>
          <cell r="Z1128" t="str">
            <v>NULL</v>
          </cell>
          <cell r="AB1128">
            <v>168</v>
          </cell>
          <cell r="AD1128">
            <v>3</v>
          </cell>
          <cell r="AE1128" t="str">
            <v>NULL</v>
          </cell>
          <cell r="AF1128">
            <v>3</v>
          </cell>
          <cell r="AG1128">
            <v>3</v>
          </cell>
          <cell r="AH1128" t="str">
            <v>NULL</v>
          </cell>
          <cell r="AI1128">
            <v>3</v>
          </cell>
          <cell r="AJ1128" t="str">
            <v>NULL</v>
          </cell>
          <cell r="AK1128" t="str">
            <v>NULL</v>
          </cell>
          <cell r="AL1128" t="str">
            <v>NULL</v>
          </cell>
        </row>
        <row r="1129">
          <cell r="A1129">
            <v>138567</v>
          </cell>
          <cell r="B1129">
            <v>3946010</v>
          </cell>
          <cell r="C1129" t="str">
            <v>Grindon Hall Christian School</v>
          </cell>
          <cell r="D1129" t="str">
            <v>North East</v>
          </cell>
          <cell r="E1129" t="str">
            <v>North East, Yorkshire &amp; Humber</v>
          </cell>
          <cell r="F1129" t="str">
            <v>Sunderland</v>
          </cell>
          <cell r="G1129" t="str">
            <v>Washington and Sunderland West</v>
          </cell>
          <cell r="H1129" t="str">
            <v>SR4 8PG</v>
          </cell>
          <cell r="I1129" t="str">
            <v>Free School</v>
          </cell>
          <cell r="J1129" t="str">
            <v>All Through</v>
          </cell>
          <cell r="K1129" t="str">
            <v>Has a sixth form</v>
          </cell>
          <cell r="L1129">
            <v>10004107</v>
          </cell>
          <cell r="M1129">
            <v>42319</v>
          </cell>
          <cell r="N1129">
            <v>42320</v>
          </cell>
          <cell r="O1129" t="str">
            <v>Schools into Special Measures Visit 3</v>
          </cell>
          <cell r="P1129" t="str">
            <v>Schools - S8</v>
          </cell>
          <cell r="Q1129" t="str">
            <v>NULL</v>
          </cell>
          <cell r="R1129" t="str">
            <v>NULL</v>
          </cell>
          <cell r="S1129" t="str">
            <v>NULL</v>
          </cell>
          <cell r="T1129" t="str">
            <v>NULL</v>
          </cell>
          <cell r="U1129" t="str">
            <v>NULL</v>
          </cell>
          <cell r="V1129" t="str">
            <v>NULL</v>
          </cell>
          <cell r="W1129" t="str">
            <v>NULL</v>
          </cell>
          <cell r="X1129" t="str">
            <v>NULL</v>
          </cell>
          <cell r="Y1129" t="str">
            <v>NULL</v>
          </cell>
          <cell r="Z1129" t="str">
            <v>NULL</v>
          </cell>
          <cell r="AB1129">
            <v>585</v>
          </cell>
          <cell r="AD1129">
            <v>4</v>
          </cell>
          <cell r="AE1129" t="str">
            <v>NULL</v>
          </cell>
          <cell r="AF1129">
            <v>3</v>
          </cell>
          <cell r="AG1129">
            <v>3</v>
          </cell>
          <cell r="AH1129" t="str">
            <v>NULL</v>
          </cell>
          <cell r="AI1129">
            <v>4</v>
          </cell>
          <cell r="AJ1129" t="str">
            <v>NULL</v>
          </cell>
          <cell r="AK1129">
            <v>3</v>
          </cell>
          <cell r="AL1129">
            <v>4</v>
          </cell>
        </row>
        <row r="1130">
          <cell r="A1130">
            <v>138576</v>
          </cell>
          <cell r="B1130">
            <v>3922001</v>
          </cell>
          <cell r="C1130" t="str">
            <v>Grasmere Academy</v>
          </cell>
          <cell r="D1130" t="str">
            <v>North East</v>
          </cell>
          <cell r="E1130" t="str">
            <v>North East, Yorkshire &amp; Humber</v>
          </cell>
          <cell r="F1130" t="str">
            <v>North Tyneside</v>
          </cell>
          <cell r="G1130" t="str">
            <v>North Tyneside</v>
          </cell>
          <cell r="H1130" t="str">
            <v>NE12 6TS</v>
          </cell>
          <cell r="I1130" t="str">
            <v>Academy Sponsor Led</v>
          </cell>
          <cell r="J1130" t="str">
            <v>Primary</v>
          </cell>
          <cell r="K1130" t="str">
            <v>Not applicable</v>
          </cell>
          <cell r="L1130">
            <v>10001633</v>
          </cell>
          <cell r="M1130">
            <v>42277</v>
          </cell>
          <cell r="N1130">
            <v>42278</v>
          </cell>
          <cell r="O1130" t="str">
            <v>Serious Weaknesses S5 Reinspection</v>
          </cell>
          <cell r="P1130" t="str">
            <v>Schools - S5</v>
          </cell>
          <cell r="Q1130" t="str">
            <v>NULL</v>
          </cell>
          <cell r="R1130">
            <v>3</v>
          </cell>
          <cell r="S1130" t="str">
            <v>NULL</v>
          </cell>
          <cell r="T1130">
            <v>3</v>
          </cell>
          <cell r="U1130">
            <v>3</v>
          </cell>
          <cell r="V1130">
            <v>2</v>
          </cell>
          <cell r="W1130">
            <v>2</v>
          </cell>
          <cell r="X1130" t="str">
            <v>Yes</v>
          </cell>
          <cell r="Y1130">
            <v>2</v>
          </cell>
          <cell r="Z1130" t="str">
            <v>NULL</v>
          </cell>
          <cell r="AB1130">
            <v>101</v>
          </cell>
          <cell r="AD1130">
            <v>4</v>
          </cell>
          <cell r="AE1130" t="str">
            <v>NULL</v>
          </cell>
          <cell r="AF1130">
            <v>4</v>
          </cell>
          <cell r="AG1130">
            <v>4</v>
          </cell>
          <cell r="AH1130" t="str">
            <v>NULL</v>
          </cell>
          <cell r="AI1130">
            <v>3</v>
          </cell>
          <cell r="AJ1130" t="str">
            <v>NULL</v>
          </cell>
          <cell r="AK1130" t="str">
            <v>NULL</v>
          </cell>
          <cell r="AL1130" t="str">
            <v>NULL</v>
          </cell>
        </row>
        <row r="1131">
          <cell r="A1131">
            <v>138585</v>
          </cell>
          <cell r="B1131">
            <v>8504005</v>
          </cell>
          <cell r="C1131" t="str">
            <v>The New Forest Academy</v>
          </cell>
          <cell r="D1131" t="str">
            <v>South East</v>
          </cell>
          <cell r="E1131" t="str">
            <v>South East</v>
          </cell>
          <cell r="F1131" t="str">
            <v>Hampshire</v>
          </cell>
          <cell r="G1131" t="str">
            <v>New Forest East</v>
          </cell>
          <cell r="H1131" t="str">
            <v>SO45 2PA</v>
          </cell>
          <cell r="I1131" t="str">
            <v>Academy Sponsor Led</v>
          </cell>
          <cell r="J1131" t="str">
            <v>Secondary</v>
          </cell>
          <cell r="K1131" t="str">
            <v>Has a sixth form</v>
          </cell>
          <cell r="L1131">
            <v>10005230</v>
          </cell>
          <cell r="M1131">
            <v>42269</v>
          </cell>
          <cell r="N1131">
            <v>42270</v>
          </cell>
          <cell r="O1131" t="str">
            <v>Schools into Special Measures Visit 4</v>
          </cell>
          <cell r="P1131" t="str">
            <v>Schools - S8</v>
          </cell>
          <cell r="Q1131" t="str">
            <v>NULL</v>
          </cell>
          <cell r="R1131" t="str">
            <v>NULL</v>
          </cell>
          <cell r="S1131" t="str">
            <v>NULL</v>
          </cell>
          <cell r="T1131" t="str">
            <v>NULL</v>
          </cell>
          <cell r="U1131" t="str">
            <v>NULL</v>
          </cell>
          <cell r="V1131" t="str">
            <v>NULL</v>
          </cell>
          <cell r="W1131" t="str">
            <v>NULL</v>
          </cell>
          <cell r="X1131" t="str">
            <v>NULL</v>
          </cell>
          <cell r="Y1131" t="str">
            <v>NULL</v>
          </cell>
          <cell r="Z1131" t="str">
            <v>NULL</v>
          </cell>
          <cell r="AB1131">
            <v>411</v>
          </cell>
          <cell r="AD1131">
            <v>4</v>
          </cell>
          <cell r="AE1131" t="str">
            <v>NULL</v>
          </cell>
          <cell r="AF1131">
            <v>4</v>
          </cell>
          <cell r="AG1131">
            <v>3</v>
          </cell>
          <cell r="AH1131" t="str">
            <v>NULL</v>
          </cell>
          <cell r="AI1131">
            <v>4</v>
          </cell>
          <cell r="AJ1131" t="str">
            <v>NULL</v>
          </cell>
          <cell r="AK1131" t="str">
            <v>NULL</v>
          </cell>
          <cell r="AL1131" t="str">
            <v>NULL</v>
          </cell>
        </row>
        <row r="1132">
          <cell r="A1132">
            <v>138608</v>
          </cell>
          <cell r="B1132">
            <v>3042076</v>
          </cell>
          <cell r="C1132" t="str">
            <v>Sudbury Primary School</v>
          </cell>
          <cell r="D1132" t="str">
            <v>London</v>
          </cell>
          <cell r="E1132" t="str">
            <v>London</v>
          </cell>
          <cell r="F1132" t="str">
            <v>Brent</v>
          </cell>
          <cell r="G1132" t="str">
            <v>Brent North</v>
          </cell>
          <cell r="H1132" t="str">
            <v>HA0 3EY</v>
          </cell>
          <cell r="I1132" t="str">
            <v>Academy Converter</v>
          </cell>
          <cell r="J1132" t="str">
            <v>Primary</v>
          </cell>
          <cell r="K1132" t="str">
            <v>Does not have a sixth form</v>
          </cell>
          <cell r="L1132">
            <v>10001304</v>
          </cell>
          <cell r="M1132">
            <v>42325</v>
          </cell>
          <cell r="N1132">
            <v>42326</v>
          </cell>
          <cell r="O1132" t="str">
            <v>Maintained Academy and School Short inspection</v>
          </cell>
          <cell r="P1132" t="str">
            <v>Schools - S5</v>
          </cell>
          <cell r="Q1132">
            <v>131813</v>
          </cell>
          <cell r="R1132">
            <v>3</v>
          </cell>
          <cell r="S1132" t="str">
            <v>NULL</v>
          </cell>
          <cell r="T1132">
            <v>2</v>
          </cell>
          <cell r="U1132">
            <v>2</v>
          </cell>
          <cell r="V1132">
            <v>2</v>
          </cell>
          <cell r="W1132">
            <v>3</v>
          </cell>
          <cell r="X1132" t="str">
            <v>Yes</v>
          </cell>
          <cell r="Y1132">
            <v>2</v>
          </cell>
          <cell r="Z1132" t="str">
            <v>NULL</v>
          </cell>
          <cell r="AB1132">
            <v>930</v>
          </cell>
          <cell r="AD1132">
            <v>2</v>
          </cell>
          <cell r="AE1132" t="str">
            <v>NULL</v>
          </cell>
          <cell r="AF1132">
            <v>2</v>
          </cell>
          <cell r="AG1132">
            <v>2</v>
          </cell>
          <cell r="AH1132" t="str">
            <v>NULL</v>
          </cell>
          <cell r="AI1132">
            <v>2</v>
          </cell>
          <cell r="AJ1132" t="str">
            <v>NULL</v>
          </cell>
          <cell r="AK1132">
            <v>2</v>
          </cell>
          <cell r="AL1132">
            <v>9</v>
          </cell>
        </row>
        <row r="1133">
          <cell r="A1133">
            <v>138676</v>
          </cell>
          <cell r="B1133">
            <v>8912004</v>
          </cell>
          <cell r="C1133" t="str">
            <v>Wainwright Primary Academy</v>
          </cell>
          <cell r="D1133" t="str">
            <v>East Midlands</v>
          </cell>
          <cell r="E1133" t="str">
            <v>East Midlands</v>
          </cell>
          <cell r="F1133" t="str">
            <v>Nottinghamshire</v>
          </cell>
          <cell r="G1133" t="str">
            <v>Mansfield</v>
          </cell>
          <cell r="H1133" t="str">
            <v>NG19 6TF</v>
          </cell>
          <cell r="I1133" t="str">
            <v>Academy Sponsor Led</v>
          </cell>
          <cell r="J1133" t="str">
            <v>Primary</v>
          </cell>
          <cell r="K1133" t="str">
            <v>Not applicable</v>
          </cell>
          <cell r="L1133">
            <v>10005356</v>
          </cell>
          <cell r="M1133">
            <v>42332</v>
          </cell>
          <cell r="N1133">
            <v>42333</v>
          </cell>
          <cell r="O1133" t="str">
            <v>Schools into Special Measures Visit 4</v>
          </cell>
          <cell r="P1133" t="str">
            <v>Schools - S8</v>
          </cell>
          <cell r="Q1133" t="str">
            <v>NULL</v>
          </cell>
          <cell r="R1133" t="str">
            <v>NULL</v>
          </cell>
          <cell r="S1133" t="str">
            <v>NULL</v>
          </cell>
          <cell r="T1133" t="str">
            <v>NULL</v>
          </cell>
          <cell r="U1133" t="str">
            <v>NULL</v>
          </cell>
          <cell r="V1133" t="str">
            <v>NULL</v>
          </cell>
          <cell r="W1133" t="str">
            <v>NULL</v>
          </cell>
          <cell r="X1133" t="str">
            <v>NULL</v>
          </cell>
          <cell r="Y1133" t="str">
            <v>NULL</v>
          </cell>
          <cell r="Z1133" t="str">
            <v>NULL</v>
          </cell>
          <cell r="AB1133">
            <v>409</v>
          </cell>
          <cell r="AD1133">
            <v>4</v>
          </cell>
          <cell r="AE1133" t="str">
            <v>NULL</v>
          </cell>
          <cell r="AF1133">
            <v>3</v>
          </cell>
          <cell r="AG1133">
            <v>3</v>
          </cell>
          <cell r="AH1133" t="str">
            <v>NULL</v>
          </cell>
          <cell r="AI1133">
            <v>4</v>
          </cell>
          <cell r="AJ1133" t="str">
            <v>NULL</v>
          </cell>
          <cell r="AK1133" t="str">
            <v>NULL</v>
          </cell>
          <cell r="AL1133" t="str">
            <v>NULL</v>
          </cell>
        </row>
        <row r="1134">
          <cell r="A1134">
            <v>138678</v>
          </cell>
          <cell r="B1134">
            <v>8102006</v>
          </cell>
          <cell r="C1134" t="str">
            <v>The Green Way Academy</v>
          </cell>
          <cell r="D1134" t="str">
            <v>Yorkshire and the Humber</v>
          </cell>
          <cell r="E1134" t="str">
            <v>North East, Yorkshire &amp; Humber</v>
          </cell>
          <cell r="F1134" t="str">
            <v>Kingston upon Hull</v>
          </cell>
          <cell r="G1134" t="str">
            <v>Kingston upon Hull North</v>
          </cell>
          <cell r="H1134" t="str">
            <v>HU6 8HD</v>
          </cell>
          <cell r="I1134" t="str">
            <v>Academy Sponsor Led</v>
          </cell>
          <cell r="J1134" t="str">
            <v>Primary</v>
          </cell>
          <cell r="K1134" t="str">
            <v>Not applicable</v>
          </cell>
          <cell r="L1134">
            <v>10005214</v>
          </cell>
          <cell r="M1134">
            <v>42346</v>
          </cell>
          <cell r="N1134">
            <v>42347</v>
          </cell>
          <cell r="O1134" t="str">
            <v>Schools into Special Measures Visit 4</v>
          </cell>
          <cell r="P1134" t="str">
            <v>Schools - S8</v>
          </cell>
          <cell r="Q1134" t="str">
            <v>NULL</v>
          </cell>
          <cell r="R1134" t="str">
            <v>NULL</v>
          </cell>
          <cell r="S1134" t="str">
            <v>NULL</v>
          </cell>
          <cell r="T1134" t="str">
            <v>NULL</v>
          </cell>
          <cell r="U1134" t="str">
            <v>NULL</v>
          </cell>
          <cell r="V1134" t="str">
            <v>NULL</v>
          </cell>
          <cell r="W1134" t="str">
            <v>NULL</v>
          </cell>
          <cell r="X1134" t="str">
            <v>NULL</v>
          </cell>
          <cell r="Y1134" t="str">
            <v>NULL</v>
          </cell>
          <cell r="Z1134" t="str">
            <v>NULL</v>
          </cell>
          <cell r="AB1134">
            <v>403</v>
          </cell>
          <cell r="AD1134">
            <v>4</v>
          </cell>
          <cell r="AE1134" t="str">
            <v>NULL</v>
          </cell>
          <cell r="AF1134">
            <v>4</v>
          </cell>
          <cell r="AG1134">
            <v>4</v>
          </cell>
          <cell r="AH1134" t="str">
            <v>NULL</v>
          </cell>
          <cell r="AI1134">
            <v>4</v>
          </cell>
          <cell r="AJ1134" t="str">
            <v>NULL</v>
          </cell>
          <cell r="AK1134" t="str">
            <v>NULL</v>
          </cell>
          <cell r="AL1134" t="str">
            <v>NULL</v>
          </cell>
        </row>
        <row r="1135">
          <cell r="A1135">
            <v>138698</v>
          </cell>
          <cell r="B1135">
            <v>3554018</v>
          </cell>
          <cell r="C1135" t="str">
            <v>Beis Yaakov High School</v>
          </cell>
          <cell r="D1135" t="str">
            <v>North West</v>
          </cell>
          <cell r="E1135" t="str">
            <v>North West</v>
          </cell>
          <cell r="F1135" t="str">
            <v>Salford</v>
          </cell>
          <cell r="G1135" t="str">
            <v>Blackley and Broughton</v>
          </cell>
          <cell r="H1135" t="str">
            <v>M7 4FF</v>
          </cell>
          <cell r="I1135" t="str">
            <v>Academy Converter</v>
          </cell>
          <cell r="J1135" t="str">
            <v>Secondary</v>
          </cell>
          <cell r="K1135" t="str">
            <v>Does not have a sixth form</v>
          </cell>
          <cell r="L1135">
            <v>10004116</v>
          </cell>
          <cell r="M1135">
            <v>42353</v>
          </cell>
          <cell r="N1135">
            <v>42354</v>
          </cell>
          <cell r="O1135" t="str">
            <v>Schools into Special Measures Visit 3</v>
          </cell>
          <cell r="P1135" t="str">
            <v>Schools - S5</v>
          </cell>
          <cell r="Q1135">
            <v>134196</v>
          </cell>
          <cell r="R1135">
            <v>2</v>
          </cell>
          <cell r="S1135" t="str">
            <v>NULL</v>
          </cell>
          <cell r="T1135">
            <v>2</v>
          </cell>
          <cell r="U1135">
            <v>2</v>
          </cell>
          <cell r="V1135">
            <v>2</v>
          </cell>
          <cell r="W1135">
            <v>2</v>
          </cell>
          <cell r="X1135" t="str">
            <v>Yes</v>
          </cell>
          <cell r="Y1135" t="str">
            <v>NULL</v>
          </cell>
          <cell r="Z1135" t="str">
            <v>NULL</v>
          </cell>
          <cell r="AB1135">
            <v>279</v>
          </cell>
          <cell r="AD1135">
            <v>4</v>
          </cell>
          <cell r="AE1135" t="str">
            <v>NULL</v>
          </cell>
          <cell r="AF1135">
            <v>2</v>
          </cell>
          <cell r="AG1135">
            <v>2</v>
          </cell>
          <cell r="AH1135" t="str">
            <v>NULL</v>
          </cell>
          <cell r="AI1135">
            <v>4</v>
          </cell>
          <cell r="AJ1135" t="str">
            <v>NULL</v>
          </cell>
          <cell r="AK1135">
            <v>9</v>
          </cell>
          <cell r="AL1135">
            <v>9</v>
          </cell>
        </row>
        <row r="1136">
          <cell r="A1136">
            <v>138709</v>
          </cell>
          <cell r="B1136">
            <v>8013431</v>
          </cell>
          <cell r="C1136" t="str">
            <v>Greenfield E-Act Primary Academy</v>
          </cell>
          <cell r="D1136" t="str">
            <v>South West</v>
          </cell>
          <cell r="E1136" t="str">
            <v>South West</v>
          </cell>
          <cell r="F1136" t="str">
            <v>Bristol</v>
          </cell>
          <cell r="G1136" t="str">
            <v>Bristol South</v>
          </cell>
          <cell r="H1136" t="str">
            <v>BS4 1QW</v>
          </cell>
          <cell r="I1136" t="str">
            <v>Academy Converter</v>
          </cell>
          <cell r="J1136" t="str">
            <v>Primary</v>
          </cell>
          <cell r="K1136" t="str">
            <v>Does not have a sixth form</v>
          </cell>
          <cell r="L1136">
            <v>10002898</v>
          </cell>
          <cell r="M1136">
            <v>42339</v>
          </cell>
          <cell r="N1136">
            <v>42339</v>
          </cell>
          <cell r="O1136" t="str">
            <v>Maintained Academy and School Short inspection</v>
          </cell>
          <cell r="P1136" t="str">
            <v>Schools - Short inspection</v>
          </cell>
          <cell r="Q1136">
            <v>134862</v>
          </cell>
          <cell r="R1136" t="str">
            <v>NULL</v>
          </cell>
          <cell r="S1136" t="str">
            <v>NULL</v>
          </cell>
          <cell r="T1136" t="str">
            <v>NULL</v>
          </cell>
          <cell r="U1136" t="str">
            <v>NULL</v>
          </cell>
          <cell r="V1136" t="str">
            <v>NULL</v>
          </cell>
          <cell r="W1136" t="str">
            <v>NULL</v>
          </cell>
          <cell r="X1136" t="str">
            <v>Yes</v>
          </cell>
          <cell r="Y1136" t="str">
            <v>NULL</v>
          </cell>
          <cell r="Z1136" t="str">
            <v>NULL</v>
          </cell>
          <cell r="AB1136">
            <v>374</v>
          </cell>
          <cell r="AD1136">
            <v>2</v>
          </cell>
          <cell r="AE1136" t="str">
            <v>NULL</v>
          </cell>
          <cell r="AF1136">
            <v>2</v>
          </cell>
          <cell r="AG1136">
            <v>2</v>
          </cell>
          <cell r="AH1136" t="str">
            <v>NULL</v>
          </cell>
          <cell r="AI1136">
            <v>2</v>
          </cell>
          <cell r="AJ1136" t="str">
            <v>NULL</v>
          </cell>
          <cell r="AK1136" t="str">
            <v>NULL</v>
          </cell>
          <cell r="AL1136" t="str">
            <v>NULL</v>
          </cell>
        </row>
        <row r="1137">
          <cell r="A1137">
            <v>138711</v>
          </cell>
          <cell r="B1137">
            <v>8064122</v>
          </cell>
          <cell r="C1137" t="str">
            <v>Outwood Academy Ormesby</v>
          </cell>
          <cell r="D1137" t="str">
            <v>North East</v>
          </cell>
          <cell r="E1137" t="str">
            <v>North East, Yorkshire &amp; Humber</v>
          </cell>
          <cell r="F1137" t="str">
            <v>Middlesbrough</v>
          </cell>
          <cell r="G1137" t="str">
            <v>Middlesbrough</v>
          </cell>
          <cell r="H1137" t="str">
            <v>TS3 0RH</v>
          </cell>
          <cell r="I1137" t="str">
            <v>Academy Converter</v>
          </cell>
          <cell r="J1137" t="str">
            <v>Secondary</v>
          </cell>
          <cell r="K1137" t="str">
            <v>Does not have a sixth form</v>
          </cell>
          <cell r="L1137">
            <v>10004099</v>
          </cell>
          <cell r="M1137">
            <v>42312</v>
          </cell>
          <cell r="N1137">
            <v>42313</v>
          </cell>
          <cell r="O1137" t="str">
            <v>Schools into Special Measures Visit 2</v>
          </cell>
          <cell r="P1137" t="str">
            <v>Schools - S8</v>
          </cell>
          <cell r="Q1137">
            <v>111741</v>
          </cell>
          <cell r="R1137" t="str">
            <v>NULL</v>
          </cell>
          <cell r="S1137" t="str">
            <v>NULL</v>
          </cell>
          <cell r="T1137" t="str">
            <v>NULL</v>
          </cell>
          <cell r="U1137" t="str">
            <v>NULL</v>
          </cell>
          <cell r="V1137" t="str">
            <v>NULL</v>
          </cell>
          <cell r="W1137" t="str">
            <v>NULL</v>
          </cell>
          <cell r="X1137" t="str">
            <v>NULL</v>
          </cell>
          <cell r="Y1137" t="str">
            <v>NULL</v>
          </cell>
          <cell r="Z1137" t="str">
            <v>NULL</v>
          </cell>
          <cell r="AB1137">
            <v>700</v>
          </cell>
          <cell r="AD1137">
            <v>4</v>
          </cell>
          <cell r="AE1137" t="str">
            <v>NULL</v>
          </cell>
          <cell r="AF1137">
            <v>4</v>
          </cell>
          <cell r="AG1137">
            <v>4</v>
          </cell>
          <cell r="AH1137" t="str">
            <v>NULL</v>
          </cell>
          <cell r="AI1137">
            <v>4</v>
          </cell>
          <cell r="AJ1137" t="str">
            <v>NULL</v>
          </cell>
          <cell r="AK1137">
            <v>9</v>
          </cell>
          <cell r="AL1137">
            <v>9</v>
          </cell>
        </row>
        <row r="1138">
          <cell r="A1138">
            <v>138718</v>
          </cell>
          <cell r="B1138">
            <v>8407029</v>
          </cell>
          <cell r="C1138" t="str">
            <v>Hope Wood Academy</v>
          </cell>
          <cell r="D1138" t="str">
            <v>North East</v>
          </cell>
          <cell r="E1138" t="str">
            <v>North East, Yorkshire &amp; Humber</v>
          </cell>
          <cell r="F1138" t="str">
            <v>Durham</v>
          </cell>
          <cell r="G1138" t="str">
            <v>Easington</v>
          </cell>
          <cell r="H1138" t="str">
            <v>SR8 3LP</v>
          </cell>
          <cell r="I1138" t="str">
            <v>Academy Special Converter</v>
          </cell>
          <cell r="J1138" t="str">
            <v>Not Applicable</v>
          </cell>
          <cell r="K1138" t="str">
            <v>Has a sixth form</v>
          </cell>
          <cell r="L1138">
            <v>10005210</v>
          </cell>
          <cell r="M1138">
            <v>42312</v>
          </cell>
          <cell r="N1138">
            <v>42313</v>
          </cell>
          <cell r="O1138" t="str">
            <v>Schools into Special Measures Visit 4</v>
          </cell>
          <cell r="P1138" t="str">
            <v>Schools - S8</v>
          </cell>
          <cell r="Q1138">
            <v>114346</v>
          </cell>
          <cell r="R1138" t="str">
            <v>NULL</v>
          </cell>
          <cell r="S1138" t="str">
            <v>NULL</v>
          </cell>
          <cell r="T1138" t="str">
            <v>NULL</v>
          </cell>
          <cell r="U1138" t="str">
            <v>NULL</v>
          </cell>
          <cell r="V1138" t="str">
            <v>NULL</v>
          </cell>
          <cell r="W1138" t="str">
            <v>NULL</v>
          </cell>
          <cell r="X1138" t="str">
            <v>NULL</v>
          </cell>
          <cell r="Y1138" t="str">
            <v>NULL</v>
          </cell>
          <cell r="Z1138" t="str">
            <v>NULL</v>
          </cell>
          <cell r="AB1138">
            <v>191</v>
          </cell>
          <cell r="AD1138">
            <v>4</v>
          </cell>
          <cell r="AE1138" t="str">
            <v>NULL</v>
          </cell>
          <cell r="AF1138">
            <v>4</v>
          </cell>
          <cell r="AG1138">
            <v>4</v>
          </cell>
          <cell r="AH1138" t="str">
            <v>NULL</v>
          </cell>
          <cell r="AI1138">
            <v>4</v>
          </cell>
          <cell r="AJ1138" t="str">
            <v>NULL</v>
          </cell>
          <cell r="AK1138" t="str">
            <v>NULL</v>
          </cell>
          <cell r="AL1138" t="str">
            <v>NULL</v>
          </cell>
        </row>
        <row r="1139">
          <cell r="A1139">
            <v>138758</v>
          </cell>
          <cell r="B1139">
            <v>9265405</v>
          </cell>
          <cell r="C1139" t="str">
            <v>Acle Academy</v>
          </cell>
          <cell r="D1139" t="str">
            <v>East of England</v>
          </cell>
          <cell r="E1139" t="str">
            <v>East of England</v>
          </cell>
          <cell r="F1139" t="str">
            <v>Norfolk</v>
          </cell>
          <cell r="G1139" t="str">
            <v>Broadland</v>
          </cell>
          <cell r="H1139" t="str">
            <v>NR13 3ER</v>
          </cell>
          <cell r="I1139" t="str">
            <v>Academy Converter</v>
          </cell>
          <cell r="J1139" t="str">
            <v>Secondary</v>
          </cell>
          <cell r="K1139" t="str">
            <v>Does not have a sixth form</v>
          </cell>
          <cell r="L1139">
            <v>10008002</v>
          </cell>
          <cell r="M1139">
            <v>42339</v>
          </cell>
          <cell r="N1139">
            <v>42340</v>
          </cell>
          <cell r="O1139" t="str">
            <v>S8 No Formal Designation Visit</v>
          </cell>
          <cell r="P1139" t="str">
            <v>Schools - S5</v>
          </cell>
          <cell r="Q1139">
            <v>121213</v>
          </cell>
          <cell r="R1139">
            <v>4</v>
          </cell>
          <cell r="S1139" t="str">
            <v>SM</v>
          </cell>
          <cell r="T1139">
            <v>4</v>
          </cell>
          <cell r="U1139">
            <v>4</v>
          </cell>
          <cell r="V1139">
            <v>4</v>
          </cell>
          <cell r="W1139">
            <v>4</v>
          </cell>
          <cell r="X1139" t="str">
            <v>Yes</v>
          </cell>
          <cell r="Y1139" t="str">
            <v>NULL</v>
          </cell>
          <cell r="Z1139" t="str">
            <v>NULL</v>
          </cell>
          <cell r="AB1139">
            <v>619</v>
          </cell>
          <cell r="AD1139">
            <v>2</v>
          </cell>
          <cell r="AE1139" t="str">
            <v>NULL</v>
          </cell>
          <cell r="AF1139">
            <v>2</v>
          </cell>
          <cell r="AG1139">
            <v>2</v>
          </cell>
          <cell r="AH1139" t="str">
            <v>NULL</v>
          </cell>
          <cell r="AI1139">
            <v>2</v>
          </cell>
          <cell r="AJ1139" t="str">
            <v>NULL</v>
          </cell>
          <cell r="AK1139" t="str">
            <v>NULL</v>
          </cell>
          <cell r="AL1139" t="str">
            <v>NULL</v>
          </cell>
        </row>
        <row r="1140">
          <cell r="A1140">
            <v>138765</v>
          </cell>
          <cell r="B1140">
            <v>9364202</v>
          </cell>
          <cell r="C1140" t="str">
            <v>The Matthew Arnold School</v>
          </cell>
          <cell r="D1140" t="str">
            <v>South East</v>
          </cell>
          <cell r="E1140" t="str">
            <v>South East</v>
          </cell>
          <cell r="F1140" t="str">
            <v>Surrey</v>
          </cell>
          <cell r="G1140" t="str">
            <v>Spelthorne</v>
          </cell>
          <cell r="H1140" t="str">
            <v>TW18 1PF</v>
          </cell>
          <cell r="I1140" t="str">
            <v>Academy Converter</v>
          </cell>
          <cell r="J1140" t="str">
            <v>Secondary</v>
          </cell>
          <cell r="K1140" t="str">
            <v>Does not have a sixth form</v>
          </cell>
          <cell r="L1140">
            <v>10004120</v>
          </cell>
          <cell r="M1140">
            <v>42347</v>
          </cell>
          <cell r="N1140">
            <v>42348</v>
          </cell>
          <cell r="O1140" t="str">
            <v>Schools into Special Measures Visit 4</v>
          </cell>
          <cell r="P1140" t="str">
            <v>Schools - S8</v>
          </cell>
          <cell r="Q1140">
            <v>125263</v>
          </cell>
          <cell r="R1140" t="str">
            <v>NULL</v>
          </cell>
          <cell r="S1140" t="str">
            <v>NULL</v>
          </cell>
          <cell r="T1140" t="str">
            <v>NULL</v>
          </cell>
          <cell r="U1140" t="str">
            <v>NULL</v>
          </cell>
          <cell r="V1140" t="str">
            <v>NULL</v>
          </cell>
          <cell r="W1140" t="str">
            <v>NULL</v>
          </cell>
          <cell r="X1140" t="str">
            <v>NULL</v>
          </cell>
          <cell r="Y1140" t="str">
            <v>NULL</v>
          </cell>
          <cell r="Z1140" t="str">
            <v>NULL</v>
          </cell>
          <cell r="AB1140">
            <v>877</v>
          </cell>
          <cell r="AD1140">
            <v>4</v>
          </cell>
          <cell r="AE1140" t="str">
            <v>NULL</v>
          </cell>
          <cell r="AF1140">
            <v>4</v>
          </cell>
          <cell r="AG1140">
            <v>4</v>
          </cell>
          <cell r="AH1140" t="str">
            <v>NULL</v>
          </cell>
          <cell r="AI1140">
            <v>4</v>
          </cell>
          <cell r="AJ1140" t="str">
            <v>NULL</v>
          </cell>
          <cell r="AK1140" t="str">
            <v>NULL</v>
          </cell>
          <cell r="AL1140" t="str">
            <v>NULL</v>
          </cell>
        </row>
        <row r="1141">
          <cell r="A1141">
            <v>138799</v>
          </cell>
          <cell r="B1141">
            <v>3302038</v>
          </cell>
          <cell r="C1141" t="str">
            <v>Nansen Primary School</v>
          </cell>
          <cell r="D1141" t="str">
            <v>West Midlands</v>
          </cell>
          <cell r="E1141" t="str">
            <v>West Midlands</v>
          </cell>
          <cell r="F1141" t="str">
            <v>Birmingham</v>
          </cell>
          <cell r="G1141" t="str">
            <v>Birmingham, Hodge Hill</v>
          </cell>
          <cell r="H1141" t="str">
            <v>B8 3HG</v>
          </cell>
          <cell r="I1141" t="str">
            <v>Academy Sponsor Led</v>
          </cell>
          <cell r="J1141" t="str">
            <v>Primary</v>
          </cell>
          <cell r="K1141" t="str">
            <v>Not applicable</v>
          </cell>
          <cell r="L1141">
            <v>10005194</v>
          </cell>
          <cell r="M1141">
            <v>42347</v>
          </cell>
          <cell r="N1141">
            <v>42348</v>
          </cell>
          <cell r="O1141" t="str">
            <v>Schools into Special Measures Visit 5</v>
          </cell>
          <cell r="P1141" t="str">
            <v>Schools - S8</v>
          </cell>
          <cell r="Q1141" t="str">
            <v>NULL</v>
          </cell>
          <cell r="R1141" t="str">
            <v>NULL</v>
          </cell>
          <cell r="S1141" t="str">
            <v>NULL</v>
          </cell>
          <cell r="T1141" t="str">
            <v>NULL</v>
          </cell>
          <cell r="U1141" t="str">
            <v>NULL</v>
          </cell>
          <cell r="V1141" t="str">
            <v>NULL</v>
          </cell>
          <cell r="W1141" t="str">
            <v>NULL</v>
          </cell>
          <cell r="X1141" t="str">
            <v>NULL</v>
          </cell>
          <cell r="Y1141" t="str">
            <v>NULL</v>
          </cell>
          <cell r="Z1141" t="str">
            <v>NULL</v>
          </cell>
          <cell r="AB1141">
            <v>902</v>
          </cell>
          <cell r="AD1141">
            <v>4</v>
          </cell>
          <cell r="AE1141" t="str">
            <v>NULL</v>
          </cell>
          <cell r="AF1141">
            <v>3</v>
          </cell>
          <cell r="AG1141">
            <v>3</v>
          </cell>
          <cell r="AH1141" t="str">
            <v>NULL</v>
          </cell>
          <cell r="AI1141">
            <v>4</v>
          </cell>
          <cell r="AJ1141" t="str">
            <v>NULL</v>
          </cell>
          <cell r="AK1141" t="str">
            <v>NULL</v>
          </cell>
          <cell r="AL1141" t="str">
            <v>NULL</v>
          </cell>
        </row>
        <row r="1142">
          <cell r="A1142">
            <v>138836</v>
          </cell>
          <cell r="B1142">
            <v>8304197</v>
          </cell>
          <cell r="C1142" t="str">
            <v>The Bolsover School</v>
          </cell>
          <cell r="D1142" t="str">
            <v>East Midlands</v>
          </cell>
          <cell r="E1142" t="str">
            <v>East Midlands</v>
          </cell>
          <cell r="F1142" t="str">
            <v>Derbyshire</v>
          </cell>
          <cell r="G1142" t="str">
            <v>Bolsover</v>
          </cell>
          <cell r="H1142" t="str">
            <v>S44 6XA</v>
          </cell>
          <cell r="I1142" t="str">
            <v>Academy Converter</v>
          </cell>
          <cell r="J1142" t="str">
            <v>Secondary</v>
          </cell>
          <cell r="K1142" t="str">
            <v>Does not have a sixth form</v>
          </cell>
          <cell r="L1142">
            <v>10009738</v>
          </cell>
          <cell r="M1142">
            <v>42327</v>
          </cell>
          <cell r="N1142">
            <v>42327</v>
          </cell>
          <cell r="O1142" t="str">
            <v>Requires Improvement monitoring Visit 2</v>
          </cell>
          <cell r="P1142" t="str">
            <v>Schools - S8</v>
          </cell>
          <cell r="Q1142">
            <v>112963</v>
          </cell>
          <cell r="R1142" t="str">
            <v>NULL</v>
          </cell>
          <cell r="S1142" t="str">
            <v>NULL</v>
          </cell>
          <cell r="T1142" t="str">
            <v>NULL</v>
          </cell>
          <cell r="U1142" t="str">
            <v>NULL</v>
          </cell>
          <cell r="V1142" t="str">
            <v>NULL</v>
          </cell>
          <cell r="W1142" t="str">
            <v>NULL</v>
          </cell>
          <cell r="X1142" t="str">
            <v>NULL</v>
          </cell>
          <cell r="Y1142" t="str">
            <v>NULL</v>
          </cell>
          <cell r="Z1142" t="str">
            <v>NULL</v>
          </cell>
          <cell r="AB1142">
            <v>762</v>
          </cell>
          <cell r="AD1142">
            <v>3</v>
          </cell>
          <cell r="AE1142" t="str">
            <v>NULL</v>
          </cell>
          <cell r="AF1142">
            <v>3</v>
          </cell>
          <cell r="AG1142">
            <v>3</v>
          </cell>
          <cell r="AH1142" t="str">
            <v>NULL</v>
          </cell>
          <cell r="AI1142">
            <v>3</v>
          </cell>
          <cell r="AJ1142" t="str">
            <v>NULL</v>
          </cell>
          <cell r="AK1142" t="str">
            <v>NULL</v>
          </cell>
          <cell r="AL1142" t="str">
            <v>NULL</v>
          </cell>
        </row>
        <row r="1143">
          <cell r="A1143">
            <v>138837</v>
          </cell>
          <cell r="B1143">
            <v>8914119</v>
          </cell>
          <cell r="C1143" t="str">
            <v>The Bramcote School</v>
          </cell>
          <cell r="D1143" t="str">
            <v>East Midlands</v>
          </cell>
          <cell r="E1143" t="str">
            <v>East Midlands</v>
          </cell>
          <cell r="F1143" t="str">
            <v>Nottinghamshire</v>
          </cell>
          <cell r="G1143" t="str">
            <v>Broxtowe</v>
          </cell>
          <cell r="H1143" t="str">
            <v>NG9 3GD</v>
          </cell>
          <cell r="I1143" t="str">
            <v>Academy Converter</v>
          </cell>
          <cell r="J1143" t="str">
            <v>Secondary</v>
          </cell>
          <cell r="K1143" t="str">
            <v>Does not have a sixth form</v>
          </cell>
          <cell r="L1143">
            <v>10005947</v>
          </cell>
          <cell r="M1143">
            <v>42311</v>
          </cell>
          <cell r="N1143">
            <v>42311</v>
          </cell>
          <cell r="O1143" t="str">
            <v>Requires Improvement monitoring Visit 1</v>
          </cell>
          <cell r="P1143" t="str">
            <v>Schools - S8</v>
          </cell>
          <cell r="Q1143">
            <v>122853</v>
          </cell>
          <cell r="R1143" t="str">
            <v>NULL</v>
          </cell>
          <cell r="S1143" t="str">
            <v>NULL</v>
          </cell>
          <cell r="T1143" t="str">
            <v>NULL</v>
          </cell>
          <cell r="U1143" t="str">
            <v>NULL</v>
          </cell>
          <cell r="V1143" t="str">
            <v>NULL</v>
          </cell>
          <cell r="W1143" t="str">
            <v>NULL</v>
          </cell>
          <cell r="X1143" t="str">
            <v>NULL</v>
          </cell>
          <cell r="Y1143" t="str">
            <v>NULL</v>
          </cell>
          <cell r="Z1143" t="str">
            <v>NULL</v>
          </cell>
          <cell r="AB1143">
            <v>476</v>
          </cell>
          <cell r="AD1143">
            <v>3</v>
          </cell>
          <cell r="AE1143" t="str">
            <v>NULL</v>
          </cell>
          <cell r="AF1143">
            <v>3</v>
          </cell>
          <cell r="AG1143">
            <v>3</v>
          </cell>
          <cell r="AH1143" t="str">
            <v>NULL</v>
          </cell>
          <cell r="AI1143">
            <v>3</v>
          </cell>
          <cell r="AJ1143" t="str">
            <v>NULL</v>
          </cell>
          <cell r="AK1143">
            <v>9</v>
          </cell>
          <cell r="AL1143">
            <v>9</v>
          </cell>
        </row>
        <row r="1144">
          <cell r="A1144">
            <v>138894</v>
          </cell>
          <cell r="B1144">
            <v>8554033</v>
          </cell>
          <cell r="C1144" t="str">
            <v>Wigston College</v>
          </cell>
          <cell r="D1144" t="str">
            <v>East Midlands</v>
          </cell>
          <cell r="E1144" t="str">
            <v>East Midlands</v>
          </cell>
          <cell r="F1144" t="str">
            <v>Leicestershire</v>
          </cell>
          <cell r="G1144" t="str">
            <v>Harborough</v>
          </cell>
          <cell r="H1144" t="str">
            <v>LE18 2DS</v>
          </cell>
          <cell r="I1144" t="str">
            <v>Academy Converter</v>
          </cell>
          <cell r="J1144" t="str">
            <v>Secondary</v>
          </cell>
          <cell r="K1144" t="str">
            <v>Has a sixth form</v>
          </cell>
          <cell r="L1144">
            <v>10006297</v>
          </cell>
          <cell r="M1144">
            <v>42346</v>
          </cell>
          <cell r="N1144">
            <v>42347</v>
          </cell>
          <cell r="O1144" t="str">
            <v>Schools into Special Measures Visit 1</v>
          </cell>
          <cell r="P1144" t="str">
            <v>Schools - S8</v>
          </cell>
          <cell r="Q1144">
            <v>120256</v>
          </cell>
          <cell r="R1144" t="str">
            <v>NULL</v>
          </cell>
          <cell r="S1144" t="str">
            <v>NULL</v>
          </cell>
          <cell r="T1144" t="str">
            <v>NULL</v>
          </cell>
          <cell r="U1144" t="str">
            <v>NULL</v>
          </cell>
          <cell r="V1144" t="str">
            <v>NULL</v>
          </cell>
          <cell r="W1144" t="str">
            <v>NULL</v>
          </cell>
          <cell r="X1144" t="str">
            <v>NULL</v>
          </cell>
          <cell r="Y1144" t="str">
            <v>NULL</v>
          </cell>
          <cell r="Z1144" t="str">
            <v>NULL</v>
          </cell>
          <cell r="AB1144">
            <v>844</v>
          </cell>
          <cell r="AD1144">
            <v>4</v>
          </cell>
          <cell r="AE1144" t="str">
            <v>NULL</v>
          </cell>
          <cell r="AF1144">
            <v>4</v>
          </cell>
          <cell r="AG1144">
            <v>4</v>
          </cell>
          <cell r="AH1144" t="str">
            <v>NULL</v>
          </cell>
          <cell r="AI1144">
            <v>4</v>
          </cell>
          <cell r="AJ1144" t="str">
            <v>NULL</v>
          </cell>
          <cell r="AK1144">
            <v>9</v>
          </cell>
          <cell r="AL1144">
            <v>3</v>
          </cell>
        </row>
        <row r="1145">
          <cell r="A1145">
            <v>138895</v>
          </cell>
          <cell r="B1145">
            <v>8454044</v>
          </cell>
          <cell r="C1145" t="str">
            <v>Bexhill High Academy</v>
          </cell>
          <cell r="D1145" t="str">
            <v>South East</v>
          </cell>
          <cell r="E1145" t="str">
            <v>South East</v>
          </cell>
          <cell r="F1145" t="str">
            <v>East Sussex</v>
          </cell>
          <cell r="G1145" t="str">
            <v>Bexhill and Battle</v>
          </cell>
          <cell r="H1145" t="str">
            <v>TN39 4BY</v>
          </cell>
          <cell r="I1145" t="str">
            <v>Academy Converter</v>
          </cell>
          <cell r="J1145" t="str">
            <v>Secondary</v>
          </cell>
          <cell r="K1145" t="str">
            <v>Does not have a sixth form</v>
          </cell>
          <cell r="L1145">
            <v>10005920</v>
          </cell>
          <cell r="M1145">
            <v>42275</v>
          </cell>
          <cell r="N1145">
            <v>42275</v>
          </cell>
          <cell r="O1145" t="str">
            <v>Requires Improvement monitoring Visit 1</v>
          </cell>
          <cell r="P1145" t="str">
            <v>Schools - S8</v>
          </cell>
          <cell r="Q1145">
            <v>114595</v>
          </cell>
          <cell r="R1145" t="str">
            <v>NULL</v>
          </cell>
          <cell r="S1145" t="str">
            <v>NULL</v>
          </cell>
          <cell r="T1145" t="str">
            <v>NULL</v>
          </cell>
          <cell r="U1145" t="str">
            <v>NULL</v>
          </cell>
          <cell r="V1145" t="str">
            <v>NULL</v>
          </cell>
          <cell r="W1145" t="str">
            <v>NULL</v>
          </cell>
          <cell r="X1145" t="str">
            <v>NULL</v>
          </cell>
          <cell r="Y1145" t="str">
            <v>NULL</v>
          </cell>
          <cell r="Z1145" t="str">
            <v>NULL</v>
          </cell>
          <cell r="AB1145">
            <v>1159</v>
          </cell>
          <cell r="AD1145">
            <v>3</v>
          </cell>
          <cell r="AE1145" t="str">
            <v>NULL</v>
          </cell>
          <cell r="AF1145">
            <v>3</v>
          </cell>
          <cell r="AG1145">
            <v>3</v>
          </cell>
          <cell r="AH1145" t="str">
            <v>NULL</v>
          </cell>
          <cell r="AI1145">
            <v>3</v>
          </cell>
          <cell r="AJ1145" t="str">
            <v>NULL</v>
          </cell>
          <cell r="AK1145">
            <v>9</v>
          </cell>
          <cell r="AL1145">
            <v>9</v>
          </cell>
        </row>
        <row r="1146">
          <cell r="A1146">
            <v>138920</v>
          </cell>
          <cell r="B1146">
            <v>8504006</v>
          </cell>
          <cell r="C1146" t="str">
            <v>Winton Community Academy</v>
          </cell>
          <cell r="D1146" t="str">
            <v>South East</v>
          </cell>
          <cell r="E1146" t="str">
            <v>South East</v>
          </cell>
          <cell r="F1146" t="str">
            <v>Hampshire</v>
          </cell>
          <cell r="G1146" t="str">
            <v>North West Hampshire</v>
          </cell>
          <cell r="H1146" t="str">
            <v>SP10 2PS</v>
          </cell>
          <cell r="I1146" t="str">
            <v>Academy Sponsor Led</v>
          </cell>
          <cell r="J1146" t="str">
            <v>Secondary</v>
          </cell>
          <cell r="K1146" t="str">
            <v>Not applicable</v>
          </cell>
          <cell r="L1146">
            <v>10004239</v>
          </cell>
          <cell r="M1146">
            <v>42278</v>
          </cell>
          <cell r="N1146">
            <v>42279</v>
          </cell>
          <cell r="O1146" t="str">
            <v>Schools into Special Measures Visit 4</v>
          </cell>
          <cell r="P1146" t="str">
            <v>Schools - S8</v>
          </cell>
          <cell r="Q1146" t="str">
            <v>NULL</v>
          </cell>
          <cell r="R1146" t="str">
            <v>NULL</v>
          </cell>
          <cell r="S1146" t="str">
            <v>NULL</v>
          </cell>
          <cell r="T1146" t="str">
            <v>NULL</v>
          </cell>
          <cell r="U1146" t="str">
            <v>NULL</v>
          </cell>
          <cell r="V1146" t="str">
            <v>NULL</v>
          </cell>
          <cell r="W1146" t="str">
            <v>NULL</v>
          </cell>
          <cell r="X1146" t="str">
            <v>NULL</v>
          </cell>
          <cell r="Y1146" t="str">
            <v>NULL</v>
          </cell>
          <cell r="Z1146" t="str">
            <v>NULL</v>
          </cell>
          <cell r="AB1146">
            <v>448</v>
          </cell>
          <cell r="AD1146">
            <v>4</v>
          </cell>
          <cell r="AE1146" t="str">
            <v>NULL</v>
          </cell>
          <cell r="AF1146">
            <v>4</v>
          </cell>
          <cell r="AG1146">
            <v>4</v>
          </cell>
          <cell r="AH1146" t="str">
            <v>NULL</v>
          </cell>
          <cell r="AI1146">
            <v>4</v>
          </cell>
          <cell r="AJ1146" t="str">
            <v>NULL</v>
          </cell>
          <cell r="AK1146" t="str">
            <v>NULL</v>
          </cell>
          <cell r="AL1146" t="str">
            <v>NULL</v>
          </cell>
        </row>
        <row r="1147">
          <cell r="A1147">
            <v>138936</v>
          </cell>
          <cell r="B1147">
            <v>8604123</v>
          </cell>
          <cell r="C1147" t="str">
            <v>Wilnecote High School</v>
          </cell>
          <cell r="D1147" t="str">
            <v>West Midlands</v>
          </cell>
          <cell r="E1147" t="str">
            <v>West Midlands</v>
          </cell>
          <cell r="F1147" t="str">
            <v>Staffordshire</v>
          </cell>
          <cell r="G1147" t="str">
            <v>Tamworth</v>
          </cell>
          <cell r="H1147" t="str">
            <v>B77 5LF</v>
          </cell>
          <cell r="I1147" t="str">
            <v>Academy Converter</v>
          </cell>
          <cell r="J1147" t="str">
            <v>Secondary</v>
          </cell>
          <cell r="K1147" t="str">
            <v>Does not have a sixth form</v>
          </cell>
          <cell r="L1147">
            <v>10003989</v>
          </cell>
          <cell r="M1147">
            <v>42326</v>
          </cell>
          <cell r="N1147">
            <v>42327</v>
          </cell>
          <cell r="O1147" t="str">
            <v>Schools into Special Measures Visit 3</v>
          </cell>
          <cell r="P1147" t="str">
            <v>Schools - S8</v>
          </cell>
          <cell r="Q1147">
            <v>124420</v>
          </cell>
          <cell r="R1147" t="str">
            <v>NULL</v>
          </cell>
          <cell r="S1147" t="str">
            <v>NULL</v>
          </cell>
          <cell r="T1147" t="str">
            <v>NULL</v>
          </cell>
          <cell r="U1147" t="str">
            <v>NULL</v>
          </cell>
          <cell r="V1147" t="str">
            <v>NULL</v>
          </cell>
          <cell r="W1147" t="str">
            <v>NULL</v>
          </cell>
          <cell r="X1147" t="str">
            <v>NULL</v>
          </cell>
          <cell r="Y1147" t="str">
            <v>NULL</v>
          </cell>
          <cell r="Z1147" t="str">
            <v>NULL</v>
          </cell>
          <cell r="AB1147">
            <v>807</v>
          </cell>
          <cell r="AD1147">
            <v>4</v>
          </cell>
          <cell r="AE1147" t="str">
            <v>NULL</v>
          </cell>
          <cell r="AF1147">
            <v>4</v>
          </cell>
          <cell r="AG1147">
            <v>4</v>
          </cell>
          <cell r="AH1147" t="str">
            <v>NULL</v>
          </cell>
          <cell r="AI1147">
            <v>4</v>
          </cell>
          <cell r="AJ1147" t="str">
            <v>NULL</v>
          </cell>
          <cell r="AK1147">
            <v>9</v>
          </cell>
          <cell r="AL1147">
            <v>9</v>
          </cell>
        </row>
        <row r="1148">
          <cell r="A1148">
            <v>138948</v>
          </cell>
          <cell r="B1148">
            <v>8884135</v>
          </cell>
          <cell r="C1148" t="str">
            <v>Penwortham Priory Academy</v>
          </cell>
          <cell r="D1148" t="str">
            <v>North West</v>
          </cell>
          <cell r="E1148" t="str">
            <v>North West</v>
          </cell>
          <cell r="F1148" t="str">
            <v>Lancashire</v>
          </cell>
          <cell r="G1148" t="str">
            <v>South Ribble</v>
          </cell>
          <cell r="H1148" t="str">
            <v>PR1 0JE</v>
          </cell>
          <cell r="I1148" t="str">
            <v>Academy Converter</v>
          </cell>
          <cell r="J1148" t="str">
            <v>Secondary</v>
          </cell>
          <cell r="K1148" t="str">
            <v>Does not have a sixth form</v>
          </cell>
          <cell r="L1148">
            <v>10005523</v>
          </cell>
          <cell r="M1148">
            <v>42325</v>
          </cell>
          <cell r="N1148">
            <v>42326</v>
          </cell>
          <cell r="O1148" t="str">
            <v>Maintained Academy and School Short inspection</v>
          </cell>
          <cell r="P1148" t="str">
            <v>Schools - S5</v>
          </cell>
          <cell r="Q1148">
            <v>119739</v>
          </cell>
          <cell r="R1148">
            <v>3</v>
          </cell>
          <cell r="S1148" t="str">
            <v>NULL</v>
          </cell>
          <cell r="T1148">
            <v>3</v>
          </cell>
          <cell r="U1148">
            <v>3</v>
          </cell>
          <cell r="V1148">
            <v>2</v>
          </cell>
          <cell r="W1148">
            <v>3</v>
          </cell>
          <cell r="X1148" t="str">
            <v>Yes</v>
          </cell>
          <cell r="Y1148" t="str">
            <v>NULL</v>
          </cell>
          <cell r="Z1148" t="str">
            <v>NULL</v>
          </cell>
          <cell r="AB1148">
            <v>607</v>
          </cell>
          <cell r="AD1148">
            <v>2</v>
          </cell>
          <cell r="AE1148" t="str">
            <v>NULL</v>
          </cell>
          <cell r="AF1148">
            <v>2</v>
          </cell>
          <cell r="AG1148">
            <v>2</v>
          </cell>
          <cell r="AH1148" t="str">
            <v>NULL</v>
          </cell>
          <cell r="AI1148">
            <v>2</v>
          </cell>
          <cell r="AJ1148" t="str">
            <v>NULL</v>
          </cell>
          <cell r="AK1148" t="str">
            <v>NULL</v>
          </cell>
          <cell r="AL1148" t="str">
            <v>NULL</v>
          </cell>
        </row>
        <row r="1149">
          <cell r="A1149">
            <v>138984</v>
          </cell>
          <cell r="B1149">
            <v>9282049</v>
          </cell>
          <cell r="C1149" t="str">
            <v>Blackthorn Primary School</v>
          </cell>
          <cell r="D1149" t="str">
            <v>East Midlands</v>
          </cell>
          <cell r="E1149" t="str">
            <v>East Midlands</v>
          </cell>
          <cell r="F1149" t="str">
            <v>Northamptonshire</v>
          </cell>
          <cell r="G1149" t="str">
            <v>Northampton North</v>
          </cell>
          <cell r="H1149" t="str">
            <v>NN3 8EP</v>
          </cell>
          <cell r="I1149" t="str">
            <v>Academy Sponsor Led</v>
          </cell>
          <cell r="J1149" t="str">
            <v>Primary</v>
          </cell>
          <cell r="K1149" t="str">
            <v>Does not have a sixth form</v>
          </cell>
          <cell r="L1149">
            <v>10005357</v>
          </cell>
          <cell r="M1149">
            <v>42353</v>
          </cell>
          <cell r="N1149">
            <v>42354</v>
          </cell>
          <cell r="O1149" t="str">
            <v>Schools into Special Measures Visit 4</v>
          </cell>
          <cell r="P1149" t="str">
            <v>Schools - S8</v>
          </cell>
          <cell r="Q1149" t="str">
            <v>NULL</v>
          </cell>
          <cell r="R1149" t="str">
            <v>NULL</v>
          </cell>
          <cell r="S1149" t="str">
            <v>NULL</v>
          </cell>
          <cell r="T1149" t="str">
            <v>NULL</v>
          </cell>
          <cell r="U1149" t="str">
            <v>NULL</v>
          </cell>
          <cell r="V1149" t="str">
            <v>NULL</v>
          </cell>
          <cell r="W1149" t="str">
            <v>NULL</v>
          </cell>
          <cell r="X1149" t="str">
            <v>NULL</v>
          </cell>
          <cell r="Y1149" t="str">
            <v>NULL</v>
          </cell>
          <cell r="Z1149" t="str">
            <v>NULL</v>
          </cell>
          <cell r="AB1149">
            <v>430</v>
          </cell>
          <cell r="AD1149">
            <v>4</v>
          </cell>
          <cell r="AE1149" t="str">
            <v>NULL</v>
          </cell>
          <cell r="AF1149">
            <v>4</v>
          </cell>
          <cell r="AG1149">
            <v>4</v>
          </cell>
          <cell r="AH1149" t="str">
            <v>NULL</v>
          </cell>
          <cell r="AI1149">
            <v>4</v>
          </cell>
          <cell r="AJ1149" t="str">
            <v>NULL</v>
          </cell>
          <cell r="AK1149" t="str">
            <v>NULL</v>
          </cell>
          <cell r="AL1149" t="str">
            <v>NULL</v>
          </cell>
        </row>
        <row r="1150">
          <cell r="A1150">
            <v>138996</v>
          </cell>
          <cell r="B1150">
            <v>8812031</v>
          </cell>
          <cell r="C1150" t="str">
            <v>Kingsmoor Academy</v>
          </cell>
          <cell r="D1150" t="str">
            <v>East of England</v>
          </cell>
          <cell r="E1150" t="str">
            <v>East of England</v>
          </cell>
          <cell r="F1150" t="str">
            <v>Essex</v>
          </cell>
          <cell r="G1150" t="str">
            <v>Harlow</v>
          </cell>
          <cell r="H1150" t="str">
            <v>CM18 7PS</v>
          </cell>
          <cell r="I1150" t="str">
            <v>Academy Sponsor Led</v>
          </cell>
          <cell r="J1150" t="str">
            <v>Primary</v>
          </cell>
          <cell r="K1150" t="str">
            <v>Does not have a sixth form</v>
          </cell>
          <cell r="L1150">
            <v>10009990</v>
          </cell>
          <cell r="M1150">
            <v>42342</v>
          </cell>
          <cell r="N1150">
            <v>42342</v>
          </cell>
          <cell r="O1150" t="str">
            <v>Requires Improvement monitoring Visit 2</v>
          </cell>
          <cell r="P1150" t="str">
            <v>Schools - S8</v>
          </cell>
          <cell r="Q1150" t="str">
            <v>NULL</v>
          </cell>
          <cell r="R1150" t="str">
            <v>NULL</v>
          </cell>
          <cell r="S1150" t="str">
            <v>NULL</v>
          </cell>
          <cell r="T1150" t="str">
            <v>NULL</v>
          </cell>
          <cell r="U1150" t="str">
            <v>NULL</v>
          </cell>
          <cell r="V1150" t="str">
            <v>NULL</v>
          </cell>
          <cell r="W1150" t="str">
            <v>NULL</v>
          </cell>
          <cell r="X1150" t="str">
            <v>NULL</v>
          </cell>
          <cell r="Y1150" t="str">
            <v>NULL</v>
          </cell>
          <cell r="Z1150" t="str">
            <v>NULL</v>
          </cell>
          <cell r="AB1150">
            <v>191</v>
          </cell>
          <cell r="AD1150">
            <v>3</v>
          </cell>
          <cell r="AE1150" t="str">
            <v>NULL</v>
          </cell>
          <cell r="AF1150">
            <v>3</v>
          </cell>
          <cell r="AG1150">
            <v>3</v>
          </cell>
          <cell r="AH1150" t="str">
            <v>NULL</v>
          </cell>
          <cell r="AI1150">
            <v>3</v>
          </cell>
          <cell r="AJ1150" t="str">
            <v>NULL</v>
          </cell>
          <cell r="AK1150" t="str">
            <v>NULL</v>
          </cell>
          <cell r="AL1150" t="str">
            <v>NULL</v>
          </cell>
        </row>
        <row r="1151">
          <cell r="A1151">
            <v>138998</v>
          </cell>
          <cell r="B1151">
            <v>3302075</v>
          </cell>
          <cell r="C1151" t="str">
            <v>Mansfield Green E-ACT Academy</v>
          </cell>
          <cell r="D1151" t="str">
            <v>West Midlands</v>
          </cell>
          <cell r="E1151" t="str">
            <v>West Midlands</v>
          </cell>
          <cell r="F1151" t="str">
            <v>Birmingham</v>
          </cell>
          <cell r="G1151" t="str">
            <v>Birmingham, Ladywood</v>
          </cell>
          <cell r="H1151" t="str">
            <v>B6 5NH</v>
          </cell>
          <cell r="I1151" t="str">
            <v>Academy Sponsor Led</v>
          </cell>
          <cell r="J1151" t="str">
            <v>Primary</v>
          </cell>
          <cell r="K1151" t="str">
            <v>Does not have a sixth form</v>
          </cell>
          <cell r="L1151">
            <v>10004092</v>
          </cell>
          <cell r="M1151">
            <v>42339</v>
          </cell>
          <cell r="N1151">
            <v>42340</v>
          </cell>
          <cell r="O1151" t="str">
            <v>Schools into Special Measures Visit 3</v>
          </cell>
          <cell r="P1151" t="str">
            <v>Schools - S8</v>
          </cell>
          <cell r="Q1151" t="str">
            <v>NULL</v>
          </cell>
          <cell r="R1151" t="str">
            <v>NULL</v>
          </cell>
          <cell r="S1151" t="str">
            <v>NULL</v>
          </cell>
          <cell r="T1151" t="str">
            <v>NULL</v>
          </cell>
          <cell r="U1151" t="str">
            <v>NULL</v>
          </cell>
          <cell r="V1151" t="str">
            <v>NULL</v>
          </cell>
          <cell r="W1151" t="str">
            <v>NULL</v>
          </cell>
          <cell r="X1151" t="str">
            <v>NULL</v>
          </cell>
          <cell r="Y1151" t="str">
            <v>NULL</v>
          </cell>
          <cell r="Z1151" t="str">
            <v>NULL</v>
          </cell>
          <cell r="AB1151">
            <v>417</v>
          </cell>
          <cell r="AD1151">
            <v>4</v>
          </cell>
          <cell r="AE1151" t="str">
            <v>NULL</v>
          </cell>
          <cell r="AF1151">
            <v>4</v>
          </cell>
          <cell r="AG1151">
            <v>4</v>
          </cell>
          <cell r="AH1151" t="str">
            <v>NULL</v>
          </cell>
          <cell r="AI1151">
            <v>4</v>
          </cell>
          <cell r="AJ1151" t="str">
            <v>NULL</v>
          </cell>
          <cell r="AK1151">
            <v>3</v>
          </cell>
          <cell r="AL1151">
            <v>9</v>
          </cell>
        </row>
        <row r="1152">
          <cell r="A1152">
            <v>139000</v>
          </cell>
          <cell r="B1152">
            <v>3302078</v>
          </cell>
          <cell r="C1152" t="str">
            <v>Moor Green Primary Academy</v>
          </cell>
          <cell r="D1152" t="str">
            <v>West Midlands</v>
          </cell>
          <cell r="E1152" t="str">
            <v>West Midlands</v>
          </cell>
          <cell r="F1152" t="str">
            <v>Birmingham</v>
          </cell>
          <cell r="G1152" t="str">
            <v>Birmingham, Hall Green</v>
          </cell>
          <cell r="H1152" t="str">
            <v>B13 8QP</v>
          </cell>
          <cell r="I1152" t="str">
            <v>Academy Sponsor Led</v>
          </cell>
          <cell r="J1152" t="str">
            <v>Primary</v>
          </cell>
          <cell r="K1152" t="str">
            <v>Does not have a sixth form</v>
          </cell>
          <cell r="L1152">
            <v>10005246</v>
          </cell>
          <cell r="M1152">
            <v>42353</v>
          </cell>
          <cell r="N1152">
            <v>42354</v>
          </cell>
          <cell r="O1152" t="str">
            <v>Schools into Special Measures Visit 4</v>
          </cell>
          <cell r="P1152" t="str">
            <v>Schools - S8</v>
          </cell>
          <cell r="Q1152" t="str">
            <v>NULL</v>
          </cell>
          <cell r="R1152" t="str">
            <v>NULL</v>
          </cell>
          <cell r="S1152" t="str">
            <v>NULL</v>
          </cell>
          <cell r="T1152" t="str">
            <v>NULL</v>
          </cell>
          <cell r="U1152" t="str">
            <v>NULL</v>
          </cell>
          <cell r="V1152" t="str">
            <v>NULL</v>
          </cell>
          <cell r="W1152" t="str">
            <v>NULL</v>
          </cell>
          <cell r="X1152" t="str">
            <v>NULL</v>
          </cell>
          <cell r="Y1152" t="str">
            <v>NULL</v>
          </cell>
          <cell r="Z1152" t="str">
            <v>NULL</v>
          </cell>
          <cell r="AB1152">
            <v>301</v>
          </cell>
          <cell r="AD1152">
            <v>4</v>
          </cell>
          <cell r="AE1152" t="str">
            <v>NULL</v>
          </cell>
          <cell r="AF1152">
            <v>4</v>
          </cell>
          <cell r="AG1152">
            <v>4</v>
          </cell>
          <cell r="AH1152" t="str">
            <v>NULL</v>
          </cell>
          <cell r="AI1152">
            <v>4</v>
          </cell>
          <cell r="AJ1152" t="str">
            <v>NULL</v>
          </cell>
          <cell r="AK1152">
            <v>2</v>
          </cell>
          <cell r="AL1152">
            <v>9</v>
          </cell>
        </row>
        <row r="1153">
          <cell r="A1153">
            <v>139004</v>
          </cell>
          <cell r="B1153">
            <v>3702015</v>
          </cell>
          <cell r="C1153" t="str">
            <v>Shafton Primary Academy</v>
          </cell>
          <cell r="D1153" t="str">
            <v>Yorkshire and the Humber</v>
          </cell>
          <cell r="E1153" t="str">
            <v>North East, Yorkshire &amp; Humber</v>
          </cell>
          <cell r="F1153" t="str">
            <v>Barnsley</v>
          </cell>
          <cell r="G1153" t="str">
            <v>Barnsley East</v>
          </cell>
          <cell r="H1153" t="str">
            <v>S72 8QA</v>
          </cell>
          <cell r="I1153" t="str">
            <v>Academy Sponsor Led</v>
          </cell>
          <cell r="J1153" t="str">
            <v>Primary</v>
          </cell>
          <cell r="K1153" t="str">
            <v>Does not have a sixth form</v>
          </cell>
          <cell r="L1153">
            <v>10002175</v>
          </cell>
          <cell r="M1153">
            <v>42325</v>
          </cell>
          <cell r="N1153">
            <v>42326</v>
          </cell>
          <cell r="O1153" t="str">
            <v>Requires Improvement S5 Reinspection Visit 1</v>
          </cell>
          <cell r="P1153" t="str">
            <v>Schools - S5</v>
          </cell>
          <cell r="Q1153" t="str">
            <v>NULL</v>
          </cell>
          <cell r="R1153">
            <v>2</v>
          </cell>
          <cell r="S1153" t="str">
            <v>NULL</v>
          </cell>
          <cell r="T1153">
            <v>2</v>
          </cell>
          <cell r="U1153">
            <v>2</v>
          </cell>
          <cell r="V1153">
            <v>2</v>
          </cell>
          <cell r="W1153">
            <v>1</v>
          </cell>
          <cell r="X1153" t="str">
            <v>Yes</v>
          </cell>
          <cell r="Y1153">
            <v>1</v>
          </cell>
          <cell r="Z1153" t="str">
            <v>NULL</v>
          </cell>
          <cell r="AB1153">
            <v>230</v>
          </cell>
          <cell r="AD1153">
            <v>3</v>
          </cell>
          <cell r="AE1153" t="str">
            <v>NULL</v>
          </cell>
          <cell r="AF1153">
            <v>3</v>
          </cell>
          <cell r="AG1153">
            <v>3</v>
          </cell>
          <cell r="AH1153" t="str">
            <v>NULL</v>
          </cell>
          <cell r="AI1153">
            <v>3</v>
          </cell>
          <cell r="AJ1153" t="str">
            <v>NULL</v>
          </cell>
          <cell r="AK1153" t="str">
            <v>NULL</v>
          </cell>
          <cell r="AL1153" t="str">
            <v>NULL</v>
          </cell>
        </row>
        <row r="1154">
          <cell r="A1154">
            <v>139005</v>
          </cell>
          <cell r="B1154">
            <v>8552008</v>
          </cell>
          <cell r="C1154" t="str">
            <v>Beacon Academy</v>
          </cell>
          <cell r="D1154" t="str">
            <v>East Midlands</v>
          </cell>
          <cell r="E1154" t="str">
            <v>East Midlands</v>
          </cell>
          <cell r="F1154" t="str">
            <v>Leicestershire</v>
          </cell>
          <cell r="G1154" t="str">
            <v>Loughborough</v>
          </cell>
          <cell r="H1154" t="str">
            <v>LE11 2NF</v>
          </cell>
          <cell r="I1154" t="str">
            <v>Academy Sponsor Led</v>
          </cell>
          <cell r="J1154" t="str">
            <v>Primary</v>
          </cell>
          <cell r="K1154" t="str">
            <v>Does not have a sixth form</v>
          </cell>
          <cell r="L1154">
            <v>10001836</v>
          </cell>
          <cell r="M1154">
            <v>42326</v>
          </cell>
          <cell r="N1154">
            <v>42327</v>
          </cell>
          <cell r="O1154" t="str">
            <v>Requires Improvement S5 Reinspection Visit 1</v>
          </cell>
          <cell r="P1154" t="str">
            <v>Schools - S5</v>
          </cell>
          <cell r="Q1154" t="str">
            <v>NULL</v>
          </cell>
          <cell r="R1154">
            <v>3</v>
          </cell>
          <cell r="S1154" t="str">
            <v>NULL</v>
          </cell>
          <cell r="T1154">
            <v>3</v>
          </cell>
          <cell r="U1154">
            <v>3</v>
          </cell>
          <cell r="V1154">
            <v>3</v>
          </cell>
          <cell r="W1154">
            <v>3</v>
          </cell>
          <cell r="X1154" t="str">
            <v>Yes</v>
          </cell>
          <cell r="Y1154">
            <v>3</v>
          </cell>
          <cell r="Z1154" t="str">
            <v>NULL</v>
          </cell>
          <cell r="AB1154">
            <v>323</v>
          </cell>
          <cell r="AD1154">
            <v>3</v>
          </cell>
          <cell r="AE1154" t="str">
            <v>NULL</v>
          </cell>
          <cell r="AF1154">
            <v>3</v>
          </cell>
          <cell r="AG1154">
            <v>3</v>
          </cell>
          <cell r="AH1154" t="str">
            <v>NULL</v>
          </cell>
          <cell r="AI1154">
            <v>3</v>
          </cell>
          <cell r="AJ1154" t="str">
            <v>NULL</v>
          </cell>
          <cell r="AK1154" t="str">
            <v>NULL</v>
          </cell>
          <cell r="AL1154" t="str">
            <v>NULL</v>
          </cell>
        </row>
        <row r="1155">
          <cell r="A1155">
            <v>139006</v>
          </cell>
          <cell r="B1155">
            <v>3702016</v>
          </cell>
          <cell r="C1155" t="str">
            <v>St Helen's Primary Academy</v>
          </cell>
          <cell r="D1155" t="str">
            <v>Yorkshire and the Humber</v>
          </cell>
          <cell r="E1155" t="str">
            <v>North East, Yorkshire &amp; Humber</v>
          </cell>
          <cell r="F1155" t="str">
            <v>Barnsley</v>
          </cell>
          <cell r="G1155" t="str">
            <v>Barnsley Central</v>
          </cell>
          <cell r="H1155" t="str">
            <v>S71 2PS</v>
          </cell>
          <cell r="I1155" t="str">
            <v>Academy Sponsor Led</v>
          </cell>
          <cell r="J1155" t="str">
            <v>Primary</v>
          </cell>
          <cell r="K1155" t="str">
            <v>Does not have a sixth form</v>
          </cell>
          <cell r="L1155">
            <v>10002176</v>
          </cell>
          <cell r="M1155">
            <v>42325</v>
          </cell>
          <cell r="N1155">
            <v>42326</v>
          </cell>
          <cell r="O1155" t="str">
            <v>Requires Improvement S5 Reinspection Visit 1</v>
          </cell>
          <cell r="P1155" t="str">
            <v>Schools - S5</v>
          </cell>
          <cell r="Q1155" t="str">
            <v>NULL</v>
          </cell>
          <cell r="R1155">
            <v>3</v>
          </cell>
          <cell r="S1155" t="str">
            <v>NULL</v>
          </cell>
          <cell r="T1155">
            <v>3</v>
          </cell>
          <cell r="U1155">
            <v>3</v>
          </cell>
          <cell r="V1155">
            <v>2</v>
          </cell>
          <cell r="W1155">
            <v>2</v>
          </cell>
          <cell r="X1155" t="str">
            <v>Yes</v>
          </cell>
          <cell r="Y1155">
            <v>2</v>
          </cell>
          <cell r="Z1155" t="str">
            <v>NULL</v>
          </cell>
          <cell r="AB1155">
            <v>310</v>
          </cell>
          <cell r="AD1155">
            <v>3</v>
          </cell>
          <cell r="AE1155" t="str">
            <v>NULL</v>
          </cell>
          <cell r="AF1155">
            <v>3</v>
          </cell>
          <cell r="AG1155">
            <v>3</v>
          </cell>
          <cell r="AH1155" t="str">
            <v>NULL</v>
          </cell>
          <cell r="AI1155">
            <v>3</v>
          </cell>
          <cell r="AJ1155" t="str">
            <v>NULL</v>
          </cell>
          <cell r="AK1155" t="str">
            <v>NULL</v>
          </cell>
          <cell r="AL1155" t="str">
            <v>NULL</v>
          </cell>
        </row>
        <row r="1156">
          <cell r="A1156">
            <v>139009</v>
          </cell>
          <cell r="B1156">
            <v>8122010</v>
          </cell>
          <cell r="C1156" t="str">
            <v>Saint Mary's Catholic Voluntary Academy</v>
          </cell>
          <cell r="D1156" t="str">
            <v>Yorkshire and the Humber</v>
          </cell>
          <cell r="E1156" t="str">
            <v>North East, Yorkshire &amp; Humber</v>
          </cell>
          <cell r="F1156" t="str">
            <v>North East Lincolnshire</v>
          </cell>
          <cell r="G1156" t="str">
            <v>Great Grimsby</v>
          </cell>
          <cell r="H1156" t="str">
            <v>DN32 7JX</v>
          </cell>
          <cell r="I1156" t="str">
            <v>Academy Sponsor Led</v>
          </cell>
          <cell r="J1156" t="str">
            <v>Primary</v>
          </cell>
          <cell r="K1156" t="str">
            <v>Does not have a sixth form</v>
          </cell>
          <cell r="L1156">
            <v>10001634</v>
          </cell>
          <cell r="M1156">
            <v>42291</v>
          </cell>
          <cell r="N1156">
            <v>42292</v>
          </cell>
          <cell r="O1156" t="str">
            <v>Serious Weaknesses S5 Reinspection</v>
          </cell>
          <cell r="P1156" t="str">
            <v>Schools - S5</v>
          </cell>
          <cell r="Q1156" t="str">
            <v>NULL</v>
          </cell>
          <cell r="R1156">
            <v>3</v>
          </cell>
          <cell r="S1156" t="str">
            <v>NULL</v>
          </cell>
          <cell r="T1156">
            <v>3</v>
          </cell>
          <cell r="U1156">
            <v>3</v>
          </cell>
          <cell r="V1156">
            <v>2</v>
          </cell>
          <cell r="W1156">
            <v>2</v>
          </cell>
          <cell r="X1156" t="str">
            <v>Yes</v>
          </cell>
          <cell r="Y1156">
            <v>3</v>
          </cell>
          <cell r="Z1156" t="str">
            <v>NULL</v>
          </cell>
          <cell r="AB1156">
            <v>244</v>
          </cell>
          <cell r="AD1156">
            <v>4</v>
          </cell>
          <cell r="AE1156" t="str">
            <v>NULL</v>
          </cell>
          <cell r="AF1156">
            <v>4</v>
          </cell>
          <cell r="AG1156">
            <v>3</v>
          </cell>
          <cell r="AH1156" t="str">
            <v>NULL</v>
          </cell>
          <cell r="AI1156">
            <v>3</v>
          </cell>
          <cell r="AJ1156" t="str">
            <v>NULL</v>
          </cell>
          <cell r="AK1156" t="str">
            <v>NULL</v>
          </cell>
          <cell r="AL1156" t="str">
            <v>NULL</v>
          </cell>
        </row>
        <row r="1157">
          <cell r="A1157">
            <v>139021</v>
          </cell>
          <cell r="B1157">
            <v>8862017</v>
          </cell>
          <cell r="C1157" t="str">
            <v>Drapers Mills Primary Academy</v>
          </cell>
          <cell r="D1157" t="str">
            <v>South East</v>
          </cell>
          <cell r="E1157" t="str">
            <v>South East</v>
          </cell>
          <cell r="F1157" t="str">
            <v>Kent</v>
          </cell>
          <cell r="G1157" t="str">
            <v>North Thanet</v>
          </cell>
          <cell r="H1157" t="str">
            <v>CT9 2SP</v>
          </cell>
          <cell r="I1157" t="str">
            <v>Academy Sponsor Led</v>
          </cell>
          <cell r="J1157" t="str">
            <v>Primary</v>
          </cell>
          <cell r="K1157" t="str">
            <v>Does not have a sixth form</v>
          </cell>
          <cell r="L1157">
            <v>10005262</v>
          </cell>
          <cell r="M1157">
            <v>42269</v>
          </cell>
          <cell r="N1157">
            <v>42270</v>
          </cell>
          <cell r="O1157" t="str">
            <v>Schools into Special Measures Visit 3</v>
          </cell>
          <cell r="P1157" t="str">
            <v>Schools - S8</v>
          </cell>
          <cell r="Q1157" t="str">
            <v>NULL</v>
          </cell>
          <cell r="R1157" t="str">
            <v>NULL</v>
          </cell>
          <cell r="S1157" t="str">
            <v>NULL</v>
          </cell>
          <cell r="T1157" t="str">
            <v>NULL</v>
          </cell>
          <cell r="U1157" t="str">
            <v>NULL</v>
          </cell>
          <cell r="V1157" t="str">
            <v>NULL</v>
          </cell>
          <cell r="W1157" t="str">
            <v>NULL</v>
          </cell>
          <cell r="X1157" t="str">
            <v>NULL</v>
          </cell>
          <cell r="Y1157" t="str">
            <v>NULL</v>
          </cell>
          <cell r="Z1157" t="str">
            <v>NULL</v>
          </cell>
          <cell r="AB1157">
            <v>533</v>
          </cell>
          <cell r="AD1157">
            <v>4</v>
          </cell>
          <cell r="AE1157" t="str">
            <v>NULL</v>
          </cell>
          <cell r="AF1157">
            <v>4</v>
          </cell>
          <cell r="AG1157">
            <v>4</v>
          </cell>
          <cell r="AH1157" t="str">
            <v>NULL</v>
          </cell>
          <cell r="AI1157">
            <v>4</v>
          </cell>
          <cell r="AJ1157" t="str">
            <v>NULL</v>
          </cell>
          <cell r="AK1157" t="str">
            <v>NULL</v>
          </cell>
          <cell r="AL1157" t="str">
            <v>NULL</v>
          </cell>
        </row>
        <row r="1158">
          <cell r="A1158">
            <v>139028</v>
          </cell>
          <cell r="B1158">
            <v>8074141</v>
          </cell>
          <cell r="C1158" t="str">
            <v>Redcar Academy - A Community School for the Performing and Visual Arts</v>
          </cell>
          <cell r="D1158" t="str">
            <v>North East</v>
          </cell>
          <cell r="E1158" t="str">
            <v>North East, Yorkshire &amp; Humber</v>
          </cell>
          <cell r="F1158" t="str">
            <v>Redcar and Cleveland</v>
          </cell>
          <cell r="G1158" t="str">
            <v>Redcar</v>
          </cell>
          <cell r="H1158" t="str">
            <v>TS10 4AB</v>
          </cell>
          <cell r="I1158" t="str">
            <v>Academy Converter</v>
          </cell>
          <cell r="J1158" t="str">
            <v>Secondary</v>
          </cell>
          <cell r="K1158" t="str">
            <v>Does not have a sixth form</v>
          </cell>
          <cell r="L1158">
            <v>10007166</v>
          </cell>
          <cell r="M1158">
            <v>42334</v>
          </cell>
          <cell r="N1158">
            <v>42334</v>
          </cell>
          <cell r="O1158" t="str">
            <v>Requires Improvement monitoring Visit 1</v>
          </cell>
          <cell r="P1158" t="str">
            <v>Schools - S8</v>
          </cell>
          <cell r="Q1158">
            <v>111755</v>
          </cell>
          <cell r="R1158" t="str">
            <v>NULL</v>
          </cell>
          <cell r="S1158" t="str">
            <v>NULL</v>
          </cell>
          <cell r="T1158" t="str">
            <v>NULL</v>
          </cell>
          <cell r="U1158" t="str">
            <v>NULL</v>
          </cell>
          <cell r="V1158" t="str">
            <v>NULL</v>
          </cell>
          <cell r="W1158" t="str">
            <v>NULL</v>
          </cell>
          <cell r="X1158" t="str">
            <v>NULL</v>
          </cell>
          <cell r="Y1158" t="str">
            <v>NULL</v>
          </cell>
          <cell r="Z1158" t="str">
            <v>NULL</v>
          </cell>
          <cell r="AB1158">
            <v>613</v>
          </cell>
          <cell r="AD1158">
            <v>3</v>
          </cell>
          <cell r="AE1158" t="str">
            <v>NULL</v>
          </cell>
          <cell r="AF1158">
            <v>3</v>
          </cell>
          <cell r="AG1158">
            <v>3</v>
          </cell>
          <cell r="AH1158" t="str">
            <v>NULL</v>
          </cell>
          <cell r="AI1158">
            <v>3</v>
          </cell>
          <cell r="AJ1158" t="str">
            <v>NULL</v>
          </cell>
          <cell r="AK1158">
            <v>9</v>
          </cell>
          <cell r="AL1158">
            <v>9</v>
          </cell>
        </row>
        <row r="1159">
          <cell r="A1159">
            <v>139054</v>
          </cell>
          <cell r="B1159">
            <v>3834037</v>
          </cell>
          <cell r="C1159" t="str">
            <v>Swallow Hill Community College</v>
          </cell>
          <cell r="D1159" t="str">
            <v>Yorkshire and the Humber</v>
          </cell>
          <cell r="E1159" t="str">
            <v>North East, Yorkshire &amp; Humber</v>
          </cell>
          <cell r="F1159" t="str">
            <v>Leeds</v>
          </cell>
          <cell r="G1159" t="str">
            <v>Leeds West</v>
          </cell>
          <cell r="H1159" t="str">
            <v>LS12 3DS</v>
          </cell>
          <cell r="I1159" t="str">
            <v>Academy Sponsor Led</v>
          </cell>
          <cell r="J1159" t="str">
            <v>Secondary</v>
          </cell>
          <cell r="K1159" t="str">
            <v>Does not have a sixth form</v>
          </cell>
          <cell r="L1159">
            <v>10005406</v>
          </cell>
          <cell r="M1159">
            <v>42326</v>
          </cell>
          <cell r="N1159">
            <v>42326</v>
          </cell>
          <cell r="O1159" t="str">
            <v>Schools with Serious Weaknesses Visit 2</v>
          </cell>
          <cell r="P1159" t="str">
            <v>Schools - S8</v>
          </cell>
          <cell r="Q1159" t="str">
            <v>NULL</v>
          </cell>
          <cell r="R1159" t="str">
            <v>NULL</v>
          </cell>
          <cell r="S1159" t="str">
            <v>NULL</v>
          </cell>
          <cell r="T1159" t="str">
            <v>NULL</v>
          </cell>
          <cell r="U1159" t="str">
            <v>NULL</v>
          </cell>
          <cell r="V1159" t="str">
            <v>NULL</v>
          </cell>
          <cell r="W1159" t="str">
            <v>NULL</v>
          </cell>
          <cell r="X1159" t="str">
            <v>NULL</v>
          </cell>
          <cell r="Y1159" t="str">
            <v>NULL</v>
          </cell>
          <cell r="Z1159" t="str">
            <v>NULL</v>
          </cell>
          <cell r="AB1159">
            <v>884</v>
          </cell>
          <cell r="AD1159">
            <v>4</v>
          </cell>
          <cell r="AE1159" t="str">
            <v>NULL</v>
          </cell>
          <cell r="AF1159">
            <v>4</v>
          </cell>
          <cell r="AG1159">
            <v>3</v>
          </cell>
          <cell r="AH1159" t="str">
            <v>NULL</v>
          </cell>
          <cell r="AI1159">
            <v>3</v>
          </cell>
          <cell r="AJ1159" t="str">
            <v>NULL</v>
          </cell>
          <cell r="AK1159">
            <v>9</v>
          </cell>
          <cell r="AL1159">
            <v>3</v>
          </cell>
        </row>
        <row r="1160">
          <cell r="A1160">
            <v>139059</v>
          </cell>
          <cell r="B1160">
            <v>8134000</v>
          </cell>
          <cell r="C1160" t="str">
            <v>Melior Community Academy</v>
          </cell>
          <cell r="D1160" t="str">
            <v>Yorkshire and the Humber</v>
          </cell>
          <cell r="E1160" t="str">
            <v>North East, Yorkshire &amp; Humber</v>
          </cell>
          <cell r="F1160" t="str">
            <v>North Lincolnshire</v>
          </cell>
          <cell r="G1160" t="str">
            <v>Scunthorpe</v>
          </cell>
          <cell r="H1160" t="str">
            <v>DN17 1HA</v>
          </cell>
          <cell r="I1160" t="str">
            <v>Academy Sponsor Led</v>
          </cell>
          <cell r="J1160" t="str">
            <v>Secondary</v>
          </cell>
          <cell r="K1160" t="str">
            <v>Does not have a sixth form</v>
          </cell>
          <cell r="L1160">
            <v>10004130</v>
          </cell>
          <cell r="M1160">
            <v>42332</v>
          </cell>
          <cell r="N1160">
            <v>42333</v>
          </cell>
          <cell r="O1160" t="str">
            <v>Schools into Special Measures Visit 3</v>
          </cell>
          <cell r="P1160" t="str">
            <v>Schools - S8</v>
          </cell>
          <cell r="Q1160" t="str">
            <v>NULL</v>
          </cell>
          <cell r="R1160" t="str">
            <v>NULL</v>
          </cell>
          <cell r="S1160" t="str">
            <v>NULL</v>
          </cell>
          <cell r="T1160" t="str">
            <v>NULL</v>
          </cell>
          <cell r="U1160" t="str">
            <v>NULL</v>
          </cell>
          <cell r="V1160" t="str">
            <v>NULL</v>
          </cell>
          <cell r="W1160" t="str">
            <v>NULL</v>
          </cell>
          <cell r="X1160" t="str">
            <v>NULL</v>
          </cell>
          <cell r="Y1160" t="str">
            <v>NULL</v>
          </cell>
          <cell r="Z1160" t="str">
            <v>NULL</v>
          </cell>
          <cell r="AB1160">
            <v>742</v>
          </cell>
          <cell r="AD1160">
            <v>4</v>
          </cell>
          <cell r="AE1160" t="str">
            <v>NULL</v>
          </cell>
          <cell r="AF1160">
            <v>4</v>
          </cell>
          <cell r="AG1160">
            <v>4</v>
          </cell>
          <cell r="AH1160" t="str">
            <v>NULL</v>
          </cell>
          <cell r="AI1160">
            <v>4</v>
          </cell>
          <cell r="AJ1160" t="str">
            <v>NULL</v>
          </cell>
          <cell r="AK1160">
            <v>9</v>
          </cell>
          <cell r="AL1160">
            <v>9</v>
          </cell>
        </row>
        <row r="1161">
          <cell r="A1161">
            <v>139070</v>
          </cell>
          <cell r="B1161">
            <v>9362011</v>
          </cell>
          <cell r="C1161" t="str">
            <v>Weyfield Academy</v>
          </cell>
          <cell r="D1161" t="str">
            <v>South East</v>
          </cell>
          <cell r="E1161" t="str">
            <v>South East</v>
          </cell>
          <cell r="F1161" t="str">
            <v>Surrey</v>
          </cell>
          <cell r="G1161" t="str">
            <v>Guildford</v>
          </cell>
          <cell r="H1161" t="str">
            <v>GU1 1QJ</v>
          </cell>
          <cell r="I1161" t="str">
            <v>Academy Sponsor Led</v>
          </cell>
          <cell r="J1161" t="str">
            <v>Primary</v>
          </cell>
          <cell r="K1161" t="str">
            <v>Does not have a sixth form</v>
          </cell>
          <cell r="L1161">
            <v>10005270</v>
          </cell>
          <cell r="M1161">
            <v>42325</v>
          </cell>
          <cell r="N1161">
            <v>42326</v>
          </cell>
          <cell r="O1161" t="str">
            <v>Schools into Special Measures Visit 4</v>
          </cell>
          <cell r="P1161" t="str">
            <v>Schools - S5</v>
          </cell>
          <cell r="Q1161" t="str">
            <v>NULL</v>
          </cell>
          <cell r="R1161">
            <v>2</v>
          </cell>
          <cell r="S1161" t="str">
            <v>NULL</v>
          </cell>
          <cell r="T1161">
            <v>2</v>
          </cell>
          <cell r="U1161">
            <v>2</v>
          </cell>
          <cell r="V1161">
            <v>2</v>
          </cell>
          <cell r="W1161">
            <v>2</v>
          </cell>
          <cell r="X1161" t="str">
            <v>Yes</v>
          </cell>
          <cell r="Y1161">
            <v>2</v>
          </cell>
          <cell r="Z1161" t="str">
            <v>NULL</v>
          </cell>
          <cell r="AB1161">
            <v>353</v>
          </cell>
          <cell r="AD1161">
            <v>4</v>
          </cell>
          <cell r="AE1161" t="str">
            <v>NULL</v>
          </cell>
          <cell r="AF1161">
            <v>4</v>
          </cell>
          <cell r="AG1161">
            <v>4</v>
          </cell>
          <cell r="AH1161" t="str">
            <v>NULL</v>
          </cell>
          <cell r="AI1161">
            <v>4</v>
          </cell>
          <cell r="AJ1161" t="str">
            <v>NULL</v>
          </cell>
          <cell r="AK1161">
            <v>4</v>
          </cell>
          <cell r="AL1161">
            <v>9</v>
          </cell>
        </row>
        <row r="1162">
          <cell r="A1162">
            <v>139118</v>
          </cell>
          <cell r="B1162">
            <v>8104009</v>
          </cell>
          <cell r="C1162" t="str">
            <v>Kingswood Academy</v>
          </cell>
          <cell r="D1162" t="str">
            <v>Yorkshire and the Humber</v>
          </cell>
          <cell r="E1162" t="str">
            <v>North East, Yorkshire &amp; Humber</v>
          </cell>
          <cell r="F1162" t="str">
            <v>Kingston upon Hull</v>
          </cell>
          <cell r="G1162" t="str">
            <v>Kingston upon Hull North</v>
          </cell>
          <cell r="H1162" t="str">
            <v>HU7 4WR</v>
          </cell>
          <cell r="I1162" t="str">
            <v>Academy Sponsor Led</v>
          </cell>
          <cell r="J1162" t="str">
            <v>Secondary</v>
          </cell>
          <cell r="K1162" t="str">
            <v>Does not have a sixth form</v>
          </cell>
          <cell r="L1162">
            <v>10005400</v>
          </cell>
          <cell r="M1162">
            <v>42325</v>
          </cell>
          <cell r="N1162">
            <v>42325</v>
          </cell>
          <cell r="O1162" t="str">
            <v>Schools with Serious Weaknesses Visit 2</v>
          </cell>
          <cell r="P1162" t="str">
            <v>Schools - S8</v>
          </cell>
          <cell r="Q1162" t="str">
            <v>NULL</v>
          </cell>
          <cell r="R1162" t="str">
            <v>NULL</v>
          </cell>
          <cell r="S1162" t="str">
            <v>NULL</v>
          </cell>
          <cell r="T1162" t="str">
            <v>NULL</v>
          </cell>
          <cell r="U1162" t="str">
            <v>NULL</v>
          </cell>
          <cell r="V1162" t="str">
            <v>NULL</v>
          </cell>
          <cell r="W1162" t="str">
            <v>NULL</v>
          </cell>
          <cell r="X1162" t="str">
            <v>NULL</v>
          </cell>
          <cell r="Y1162" t="str">
            <v>NULL</v>
          </cell>
          <cell r="Z1162" t="str">
            <v>NULL</v>
          </cell>
          <cell r="AB1162">
            <v>588</v>
          </cell>
          <cell r="AD1162">
            <v>4</v>
          </cell>
          <cell r="AE1162" t="str">
            <v>NULL</v>
          </cell>
          <cell r="AF1162">
            <v>4</v>
          </cell>
          <cell r="AG1162">
            <v>3</v>
          </cell>
          <cell r="AH1162" t="str">
            <v>NULL</v>
          </cell>
          <cell r="AI1162">
            <v>3</v>
          </cell>
          <cell r="AJ1162" t="str">
            <v>NULL</v>
          </cell>
          <cell r="AK1162">
            <v>9</v>
          </cell>
          <cell r="AL1162">
            <v>9</v>
          </cell>
        </row>
        <row r="1163">
          <cell r="A1163">
            <v>139123</v>
          </cell>
          <cell r="B1163">
            <v>3352011</v>
          </cell>
          <cell r="C1163" t="str">
            <v>The Charles Coddy Walker Academy</v>
          </cell>
          <cell r="D1163" t="str">
            <v>West Midlands</v>
          </cell>
          <cell r="E1163" t="str">
            <v>West Midlands</v>
          </cell>
          <cell r="F1163" t="str">
            <v>Walsall</v>
          </cell>
          <cell r="G1163" t="str">
            <v>Walsall North</v>
          </cell>
          <cell r="H1163" t="str">
            <v>WS2 7BH</v>
          </cell>
          <cell r="I1163" t="str">
            <v>Academy Sponsor Led</v>
          </cell>
          <cell r="J1163" t="str">
            <v>Primary</v>
          </cell>
          <cell r="K1163" t="str">
            <v>Does not have a sixth form</v>
          </cell>
          <cell r="L1163">
            <v>10006679</v>
          </cell>
          <cell r="M1163">
            <v>42342</v>
          </cell>
          <cell r="N1163">
            <v>42342</v>
          </cell>
          <cell r="O1163" t="str">
            <v>Requires Improvement monitoring Visit 1</v>
          </cell>
          <cell r="P1163" t="str">
            <v>Schools - S8</v>
          </cell>
          <cell r="Q1163" t="str">
            <v>NULL</v>
          </cell>
          <cell r="R1163" t="str">
            <v>NULL</v>
          </cell>
          <cell r="S1163" t="str">
            <v>NULL</v>
          </cell>
          <cell r="T1163" t="str">
            <v>NULL</v>
          </cell>
          <cell r="U1163" t="str">
            <v>NULL</v>
          </cell>
          <cell r="V1163" t="str">
            <v>NULL</v>
          </cell>
          <cell r="W1163" t="str">
            <v>NULL</v>
          </cell>
          <cell r="X1163" t="str">
            <v>NULL</v>
          </cell>
          <cell r="Y1163" t="str">
            <v>NULL</v>
          </cell>
          <cell r="Z1163" t="str">
            <v>NULL</v>
          </cell>
          <cell r="AB1163">
            <v>241</v>
          </cell>
          <cell r="AD1163">
            <v>3</v>
          </cell>
          <cell r="AE1163" t="str">
            <v>NULL</v>
          </cell>
          <cell r="AF1163">
            <v>3</v>
          </cell>
          <cell r="AG1163">
            <v>3</v>
          </cell>
          <cell r="AH1163" t="str">
            <v>NULL</v>
          </cell>
          <cell r="AI1163">
            <v>3</v>
          </cell>
          <cell r="AJ1163" t="str">
            <v>NULL</v>
          </cell>
          <cell r="AK1163">
            <v>2</v>
          </cell>
          <cell r="AL1163">
            <v>9</v>
          </cell>
        </row>
        <row r="1164">
          <cell r="A1164">
            <v>139143</v>
          </cell>
          <cell r="B1164">
            <v>8934500</v>
          </cell>
          <cell r="C1164" t="str">
            <v>Bridgnorth Endowed School</v>
          </cell>
          <cell r="D1164" t="str">
            <v>West Midlands</v>
          </cell>
          <cell r="E1164" t="str">
            <v>West Midlands</v>
          </cell>
          <cell r="F1164" t="str">
            <v>Shropshire</v>
          </cell>
          <cell r="G1164" t="str">
            <v>Ludlow</v>
          </cell>
          <cell r="H1164" t="str">
            <v>WV16 4ER</v>
          </cell>
          <cell r="I1164" t="str">
            <v>Academy Converter</v>
          </cell>
          <cell r="J1164" t="str">
            <v>Secondary</v>
          </cell>
          <cell r="K1164" t="str">
            <v>Has a sixth form</v>
          </cell>
          <cell r="L1164">
            <v>10004111</v>
          </cell>
          <cell r="M1164">
            <v>42326</v>
          </cell>
          <cell r="N1164">
            <v>42327</v>
          </cell>
          <cell r="O1164" t="str">
            <v>Schools into Special Measures Visit 3</v>
          </cell>
          <cell r="P1164" t="str">
            <v>Schools - S8</v>
          </cell>
          <cell r="Q1164">
            <v>123586</v>
          </cell>
          <cell r="R1164" t="str">
            <v>NULL</v>
          </cell>
          <cell r="S1164" t="str">
            <v>NULL</v>
          </cell>
          <cell r="T1164" t="str">
            <v>NULL</v>
          </cell>
          <cell r="U1164" t="str">
            <v>NULL</v>
          </cell>
          <cell r="V1164" t="str">
            <v>NULL</v>
          </cell>
          <cell r="W1164" t="str">
            <v>NULL</v>
          </cell>
          <cell r="X1164" t="str">
            <v>NULL</v>
          </cell>
          <cell r="Y1164" t="str">
            <v>NULL</v>
          </cell>
          <cell r="Z1164" t="str">
            <v>NULL</v>
          </cell>
          <cell r="AB1164">
            <v>831</v>
          </cell>
          <cell r="AD1164">
            <v>4</v>
          </cell>
          <cell r="AE1164" t="str">
            <v>NULL</v>
          </cell>
          <cell r="AF1164">
            <v>4</v>
          </cell>
          <cell r="AG1164">
            <v>4</v>
          </cell>
          <cell r="AH1164" t="str">
            <v>NULL</v>
          </cell>
          <cell r="AI1164">
            <v>4</v>
          </cell>
          <cell r="AJ1164" t="str">
            <v>NULL</v>
          </cell>
          <cell r="AK1164">
            <v>9</v>
          </cell>
          <cell r="AL1164">
            <v>3</v>
          </cell>
        </row>
        <row r="1165">
          <cell r="A1165">
            <v>139157</v>
          </cell>
          <cell r="B1165">
            <v>3304057</v>
          </cell>
          <cell r="C1165" t="str">
            <v>Lordswood Boys' School</v>
          </cell>
          <cell r="D1165" t="str">
            <v>West Midlands</v>
          </cell>
          <cell r="E1165" t="str">
            <v>West Midlands</v>
          </cell>
          <cell r="F1165" t="str">
            <v>Birmingham</v>
          </cell>
          <cell r="G1165" t="str">
            <v>Birmingham, Edgbaston</v>
          </cell>
          <cell r="H1165" t="str">
            <v>B17 8BJ</v>
          </cell>
          <cell r="I1165" t="str">
            <v>Academy Converter</v>
          </cell>
          <cell r="J1165" t="str">
            <v>Secondary</v>
          </cell>
          <cell r="K1165" t="str">
            <v>Has a sixth form</v>
          </cell>
          <cell r="L1165">
            <v>10004056</v>
          </cell>
          <cell r="M1165">
            <v>42325</v>
          </cell>
          <cell r="N1165">
            <v>42326</v>
          </cell>
          <cell r="O1165" t="str">
            <v>Schools into Special Measures Visit 3</v>
          </cell>
          <cell r="P1165" t="str">
            <v>Schools - S8</v>
          </cell>
          <cell r="Q1165">
            <v>103484</v>
          </cell>
          <cell r="R1165" t="str">
            <v>NULL</v>
          </cell>
          <cell r="S1165" t="str">
            <v>NULL</v>
          </cell>
          <cell r="T1165" t="str">
            <v>NULL</v>
          </cell>
          <cell r="U1165" t="str">
            <v>NULL</v>
          </cell>
          <cell r="V1165" t="str">
            <v>NULL</v>
          </cell>
          <cell r="W1165" t="str">
            <v>NULL</v>
          </cell>
          <cell r="X1165" t="str">
            <v>NULL</v>
          </cell>
          <cell r="Y1165" t="str">
            <v>NULL</v>
          </cell>
          <cell r="Z1165" t="str">
            <v>NULL</v>
          </cell>
          <cell r="AB1165">
            <v>448</v>
          </cell>
          <cell r="AD1165">
            <v>4</v>
          </cell>
          <cell r="AE1165" t="str">
            <v>NULL</v>
          </cell>
          <cell r="AF1165">
            <v>4</v>
          </cell>
          <cell r="AG1165">
            <v>4</v>
          </cell>
          <cell r="AH1165" t="str">
            <v>NULL</v>
          </cell>
          <cell r="AI1165">
            <v>4</v>
          </cell>
          <cell r="AJ1165" t="str">
            <v>NULL</v>
          </cell>
          <cell r="AK1165">
            <v>9</v>
          </cell>
          <cell r="AL1165">
            <v>9</v>
          </cell>
        </row>
        <row r="1166">
          <cell r="A1166">
            <v>139168</v>
          </cell>
          <cell r="B1166">
            <v>9255416</v>
          </cell>
          <cell r="C1166" t="str">
            <v>Sir John Gleed School</v>
          </cell>
          <cell r="D1166" t="str">
            <v>East Midlands</v>
          </cell>
          <cell r="E1166" t="str">
            <v>East Midlands</v>
          </cell>
          <cell r="F1166" t="str">
            <v>Lincolnshire</v>
          </cell>
          <cell r="G1166" t="str">
            <v>South Holland and The Deepings</v>
          </cell>
          <cell r="H1166" t="str">
            <v>PE11 2EJ</v>
          </cell>
          <cell r="I1166" t="str">
            <v>Academy Converter</v>
          </cell>
          <cell r="J1166" t="str">
            <v>Secondary</v>
          </cell>
          <cell r="K1166" t="str">
            <v>Has a sixth form</v>
          </cell>
          <cell r="L1166">
            <v>10009311</v>
          </cell>
          <cell r="M1166">
            <v>42346</v>
          </cell>
          <cell r="N1166">
            <v>42346</v>
          </cell>
          <cell r="O1166" t="str">
            <v>Schools with Serious Weaknesses Visit 2</v>
          </cell>
          <cell r="P1166" t="str">
            <v>Schools - S8</v>
          </cell>
          <cell r="Q1166">
            <v>120712</v>
          </cell>
          <cell r="R1166" t="str">
            <v>NULL</v>
          </cell>
          <cell r="S1166" t="str">
            <v>NULL</v>
          </cell>
          <cell r="T1166" t="str">
            <v>NULL</v>
          </cell>
          <cell r="U1166" t="str">
            <v>NULL</v>
          </cell>
          <cell r="V1166" t="str">
            <v>NULL</v>
          </cell>
          <cell r="W1166" t="str">
            <v>NULL</v>
          </cell>
          <cell r="X1166" t="str">
            <v>NULL</v>
          </cell>
          <cell r="Y1166" t="str">
            <v>NULL</v>
          </cell>
          <cell r="Z1166" t="str">
            <v>NULL</v>
          </cell>
          <cell r="AB1166">
            <v>1332</v>
          </cell>
          <cell r="AD1166">
            <v>4</v>
          </cell>
          <cell r="AE1166" t="str">
            <v>NULL</v>
          </cell>
          <cell r="AF1166">
            <v>4</v>
          </cell>
          <cell r="AG1166">
            <v>3</v>
          </cell>
          <cell r="AH1166" t="str">
            <v>NULL</v>
          </cell>
          <cell r="AI1166">
            <v>3</v>
          </cell>
          <cell r="AJ1166" t="str">
            <v>NULL</v>
          </cell>
          <cell r="AK1166">
            <v>9</v>
          </cell>
          <cell r="AL1166">
            <v>3</v>
          </cell>
        </row>
        <row r="1167">
          <cell r="A1167">
            <v>139168</v>
          </cell>
          <cell r="B1167">
            <v>9255416</v>
          </cell>
          <cell r="C1167" t="str">
            <v>Sir John Gleed School</v>
          </cell>
          <cell r="D1167" t="str">
            <v>East Midlands</v>
          </cell>
          <cell r="E1167" t="str">
            <v>East Midlands</v>
          </cell>
          <cell r="F1167" t="str">
            <v>Lincolnshire</v>
          </cell>
          <cell r="G1167" t="str">
            <v>South Holland and The Deepings</v>
          </cell>
          <cell r="H1167" t="str">
            <v>PE11 2EJ</v>
          </cell>
          <cell r="I1167" t="str">
            <v>Academy Converter</v>
          </cell>
          <cell r="J1167" t="str">
            <v>Secondary</v>
          </cell>
          <cell r="K1167" t="str">
            <v>Has a sixth form</v>
          </cell>
          <cell r="L1167">
            <v>10006394</v>
          </cell>
          <cell r="M1167">
            <v>42299</v>
          </cell>
          <cell r="N1167">
            <v>42299</v>
          </cell>
          <cell r="O1167" t="str">
            <v>Schools with Serious Weaknesses Visit 1</v>
          </cell>
          <cell r="P1167" t="str">
            <v>Schools - S8</v>
          </cell>
          <cell r="Q1167">
            <v>120712</v>
          </cell>
          <cell r="R1167" t="str">
            <v>NULL</v>
          </cell>
          <cell r="S1167" t="str">
            <v>NULL</v>
          </cell>
          <cell r="T1167" t="str">
            <v>NULL</v>
          </cell>
          <cell r="U1167" t="str">
            <v>NULL</v>
          </cell>
          <cell r="V1167" t="str">
            <v>NULL</v>
          </cell>
          <cell r="W1167" t="str">
            <v>NULL</v>
          </cell>
          <cell r="X1167" t="str">
            <v>NULL</v>
          </cell>
          <cell r="Y1167" t="str">
            <v>NULL</v>
          </cell>
          <cell r="Z1167" t="str">
            <v>NULL</v>
          </cell>
          <cell r="AB1167">
            <v>1332</v>
          </cell>
          <cell r="AD1167">
            <v>4</v>
          </cell>
          <cell r="AE1167" t="str">
            <v>NULL</v>
          </cell>
          <cell r="AF1167">
            <v>4</v>
          </cell>
          <cell r="AG1167">
            <v>3</v>
          </cell>
          <cell r="AH1167" t="str">
            <v>NULL</v>
          </cell>
          <cell r="AI1167">
            <v>3</v>
          </cell>
          <cell r="AJ1167" t="str">
            <v>NULL</v>
          </cell>
          <cell r="AK1167">
            <v>9</v>
          </cell>
          <cell r="AL1167">
            <v>3</v>
          </cell>
        </row>
        <row r="1168">
          <cell r="A1168">
            <v>139179</v>
          </cell>
          <cell r="B1168">
            <v>8814470</v>
          </cell>
          <cell r="C1168" t="str">
            <v>Tabor Academy</v>
          </cell>
          <cell r="D1168" t="str">
            <v>East of England</v>
          </cell>
          <cell r="E1168" t="str">
            <v>East of England</v>
          </cell>
          <cell r="F1168" t="str">
            <v>Essex</v>
          </cell>
          <cell r="G1168" t="str">
            <v>Braintree</v>
          </cell>
          <cell r="H1168" t="str">
            <v>CM7 5XP</v>
          </cell>
          <cell r="I1168" t="str">
            <v>Academy Converter</v>
          </cell>
          <cell r="J1168" t="str">
            <v>Secondary</v>
          </cell>
          <cell r="K1168" t="str">
            <v>Does not have a sixth form</v>
          </cell>
          <cell r="L1168">
            <v>10004085</v>
          </cell>
          <cell r="M1168">
            <v>42332</v>
          </cell>
          <cell r="N1168">
            <v>42333</v>
          </cell>
          <cell r="O1168" t="str">
            <v>Schools into Special Measures Visit 3</v>
          </cell>
          <cell r="P1168" t="str">
            <v>Schools - S8</v>
          </cell>
          <cell r="Q1168">
            <v>115231</v>
          </cell>
          <cell r="R1168" t="str">
            <v>NULL</v>
          </cell>
          <cell r="S1168" t="str">
            <v>NULL</v>
          </cell>
          <cell r="T1168" t="str">
            <v>NULL</v>
          </cell>
          <cell r="U1168" t="str">
            <v>NULL</v>
          </cell>
          <cell r="V1168" t="str">
            <v>NULL</v>
          </cell>
          <cell r="W1168" t="str">
            <v>NULL</v>
          </cell>
          <cell r="X1168" t="str">
            <v>NULL</v>
          </cell>
          <cell r="Y1168" t="str">
            <v>NULL</v>
          </cell>
          <cell r="Z1168" t="str">
            <v>NULL</v>
          </cell>
          <cell r="AB1168">
            <v>988</v>
          </cell>
          <cell r="AD1168">
            <v>4</v>
          </cell>
          <cell r="AE1168" t="str">
            <v>NULL</v>
          </cell>
          <cell r="AF1168">
            <v>4</v>
          </cell>
          <cell r="AG1168">
            <v>4</v>
          </cell>
          <cell r="AH1168" t="str">
            <v>NULL</v>
          </cell>
          <cell r="AI1168">
            <v>4</v>
          </cell>
          <cell r="AJ1168" t="str">
            <v>NULL</v>
          </cell>
          <cell r="AK1168">
            <v>9</v>
          </cell>
          <cell r="AL1168">
            <v>9</v>
          </cell>
        </row>
        <row r="1169">
          <cell r="A1169">
            <v>139191</v>
          </cell>
          <cell r="B1169">
            <v>9252237</v>
          </cell>
          <cell r="C1169" t="str">
            <v>Park Academy</v>
          </cell>
          <cell r="D1169" t="str">
            <v>East Midlands</v>
          </cell>
          <cell r="E1169" t="str">
            <v>East Midlands</v>
          </cell>
          <cell r="F1169" t="str">
            <v>Lincolnshire</v>
          </cell>
          <cell r="G1169" t="str">
            <v>Boston and Skegness</v>
          </cell>
          <cell r="H1169" t="str">
            <v>PE21 9LQ</v>
          </cell>
          <cell r="I1169" t="str">
            <v>Academy Converter</v>
          </cell>
          <cell r="J1169" t="str">
            <v>Primary</v>
          </cell>
          <cell r="K1169" t="str">
            <v>Does not have a sixth form</v>
          </cell>
          <cell r="L1169">
            <v>10009752</v>
          </cell>
          <cell r="M1169">
            <v>42353</v>
          </cell>
          <cell r="N1169">
            <v>42353</v>
          </cell>
          <cell r="O1169" t="str">
            <v>S8 No Formal Designation Visit</v>
          </cell>
          <cell r="P1169" t="str">
            <v>Schools - S8</v>
          </cell>
          <cell r="Q1169">
            <v>120501</v>
          </cell>
          <cell r="R1169" t="str">
            <v>NULL</v>
          </cell>
          <cell r="S1169" t="str">
            <v>NULL</v>
          </cell>
          <cell r="T1169" t="str">
            <v>NULL</v>
          </cell>
          <cell r="U1169" t="str">
            <v>NULL</v>
          </cell>
          <cell r="V1169" t="str">
            <v>NULL</v>
          </cell>
          <cell r="W1169" t="str">
            <v>NULL</v>
          </cell>
          <cell r="X1169" t="str">
            <v>Met</v>
          </cell>
          <cell r="Y1169" t="str">
            <v>NULL</v>
          </cell>
          <cell r="Z1169" t="str">
            <v>NULL</v>
          </cell>
          <cell r="AB1169">
            <v>328</v>
          </cell>
          <cell r="AD1169">
            <v>2</v>
          </cell>
          <cell r="AE1169" t="str">
            <v>NULL</v>
          </cell>
          <cell r="AF1169">
            <v>2</v>
          </cell>
          <cell r="AG1169">
            <v>2</v>
          </cell>
          <cell r="AH1169" t="str">
            <v>NULL</v>
          </cell>
          <cell r="AI1169">
            <v>2</v>
          </cell>
          <cell r="AJ1169" t="str">
            <v>NULL</v>
          </cell>
          <cell r="AK1169" t="str">
            <v>NULL</v>
          </cell>
          <cell r="AL1169" t="str">
            <v>NULL</v>
          </cell>
        </row>
        <row r="1170">
          <cell r="A1170">
            <v>139204</v>
          </cell>
          <cell r="B1170">
            <v>9264001</v>
          </cell>
          <cell r="C1170" t="str">
            <v>Downham Market Academy</v>
          </cell>
          <cell r="D1170" t="str">
            <v>East of England</v>
          </cell>
          <cell r="E1170" t="str">
            <v>East of England</v>
          </cell>
          <cell r="F1170" t="str">
            <v>Norfolk</v>
          </cell>
          <cell r="G1170" t="str">
            <v>South West Norfolk</v>
          </cell>
          <cell r="H1170" t="str">
            <v>PE38 9LL</v>
          </cell>
          <cell r="I1170" t="str">
            <v>Academy Sponsor Led</v>
          </cell>
          <cell r="J1170" t="str">
            <v>Secondary</v>
          </cell>
          <cell r="K1170" t="str">
            <v>Has a sixth form</v>
          </cell>
          <cell r="L1170">
            <v>10009380</v>
          </cell>
          <cell r="M1170">
            <v>42341</v>
          </cell>
          <cell r="N1170">
            <v>42341</v>
          </cell>
          <cell r="O1170" t="str">
            <v>S8 No Formal Designation Visit</v>
          </cell>
          <cell r="P1170" t="str">
            <v>Schools - S8</v>
          </cell>
          <cell r="Q1170" t="str">
            <v>NULL</v>
          </cell>
          <cell r="R1170" t="str">
            <v>NULL</v>
          </cell>
          <cell r="S1170" t="str">
            <v>NULL</v>
          </cell>
          <cell r="T1170" t="str">
            <v>NULL</v>
          </cell>
          <cell r="U1170" t="str">
            <v>NULL</v>
          </cell>
          <cell r="V1170" t="str">
            <v>NULL</v>
          </cell>
          <cell r="W1170" t="str">
            <v>NULL</v>
          </cell>
          <cell r="X1170" t="str">
            <v>Met</v>
          </cell>
          <cell r="Y1170" t="str">
            <v>NULL</v>
          </cell>
          <cell r="Z1170" t="str">
            <v>NULL</v>
          </cell>
          <cell r="AB1170">
            <v>1381</v>
          </cell>
          <cell r="AD1170">
            <v>3</v>
          </cell>
          <cell r="AE1170" t="str">
            <v>NULL</v>
          </cell>
          <cell r="AF1170">
            <v>3</v>
          </cell>
          <cell r="AG1170">
            <v>3</v>
          </cell>
          <cell r="AH1170" t="str">
            <v>NULL</v>
          </cell>
          <cell r="AI1170">
            <v>3</v>
          </cell>
          <cell r="AJ1170" t="str">
            <v>NULL</v>
          </cell>
          <cell r="AK1170">
            <v>9</v>
          </cell>
          <cell r="AL1170">
            <v>3</v>
          </cell>
        </row>
        <row r="1171">
          <cell r="A1171">
            <v>139229</v>
          </cell>
          <cell r="B1171">
            <v>3802014</v>
          </cell>
          <cell r="C1171" t="str">
            <v>Merlin Top Primary Academy</v>
          </cell>
          <cell r="D1171" t="str">
            <v>Yorkshire and the Humber</v>
          </cell>
          <cell r="E1171" t="str">
            <v>North East, Yorkshire &amp; Humber</v>
          </cell>
          <cell r="F1171" t="str">
            <v>Bradford</v>
          </cell>
          <cell r="G1171" t="str">
            <v>Keighley</v>
          </cell>
          <cell r="H1171" t="str">
            <v>BD22 6HZ</v>
          </cell>
          <cell r="I1171" t="str">
            <v>Academy Sponsor Led</v>
          </cell>
          <cell r="J1171" t="str">
            <v>Primary</v>
          </cell>
          <cell r="K1171" t="str">
            <v>Does not have a sixth form</v>
          </cell>
          <cell r="L1171">
            <v>10006715</v>
          </cell>
          <cell r="M1171">
            <v>42297</v>
          </cell>
          <cell r="N1171">
            <v>42297</v>
          </cell>
          <cell r="O1171" t="str">
            <v>Requires Improvement monitoring Visit 1</v>
          </cell>
          <cell r="P1171" t="str">
            <v>Schools - S8</v>
          </cell>
          <cell r="Q1171" t="str">
            <v>NULL</v>
          </cell>
          <cell r="R1171" t="str">
            <v>NULL</v>
          </cell>
          <cell r="S1171" t="str">
            <v>NULL</v>
          </cell>
          <cell r="T1171" t="str">
            <v>NULL</v>
          </cell>
          <cell r="U1171" t="str">
            <v>NULL</v>
          </cell>
          <cell r="V1171" t="str">
            <v>NULL</v>
          </cell>
          <cell r="W1171" t="str">
            <v>NULL</v>
          </cell>
          <cell r="X1171" t="str">
            <v>NULL</v>
          </cell>
          <cell r="Y1171" t="str">
            <v>NULL</v>
          </cell>
          <cell r="Z1171" t="str">
            <v>NULL</v>
          </cell>
          <cell r="AB1171">
            <v>365</v>
          </cell>
          <cell r="AD1171">
            <v>3</v>
          </cell>
          <cell r="AE1171" t="str">
            <v>NULL</v>
          </cell>
          <cell r="AF1171">
            <v>3</v>
          </cell>
          <cell r="AG1171">
            <v>3</v>
          </cell>
          <cell r="AH1171" t="str">
            <v>NULL</v>
          </cell>
          <cell r="AI1171">
            <v>3</v>
          </cell>
          <cell r="AJ1171" t="str">
            <v>NULL</v>
          </cell>
          <cell r="AK1171">
            <v>3</v>
          </cell>
          <cell r="AL1171">
            <v>9</v>
          </cell>
        </row>
        <row r="1172">
          <cell r="A1172">
            <v>139231</v>
          </cell>
          <cell r="B1172">
            <v>8934000</v>
          </cell>
          <cell r="C1172" t="str">
            <v>The Grange School</v>
          </cell>
          <cell r="D1172" t="str">
            <v>West Midlands</v>
          </cell>
          <cell r="E1172" t="str">
            <v>West Midlands</v>
          </cell>
          <cell r="F1172" t="str">
            <v>Shropshire</v>
          </cell>
          <cell r="G1172" t="str">
            <v>Shrewsbury and Atcham</v>
          </cell>
          <cell r="H1172" t="str">
            <v>SY1 3LP</v>
          </cell>
          <cell r="I1172" t="str">
            <v>Academy Sponsor Led</v>
          </cell>
          <cell r="J1172" t="str">
            <v>Secondary</v>
          </cell>
          <cell r="K1172" t="str">
            <v>Does not have a sixth form</v>
          </cell>
          <cell r="L1172">
            <v>10006681</v>
          </cell>
          <cell r="M1172">
            <v>42320</v>
          </cell>
          <cell r="N1172">
            <v>42320</v>
          </cell>
          <cell r="O1172" t="str">
            <v>Requires Improvement monitoring Visit 1</v>
          </cell>
          <cell r="P1172" t="str">
            <v>Schools - S8</v>
          </cell>
          <cell r="Q1172" t="str">
            <v>NULL</v>
          </cell>
          <cell r="R1172" t="str">
            <v>NULL</v>
          </cell>
          <cell r="S1172" t="str">
            <v>NULL</v>
          </cell>
          <cell r="T1172" t="str">
            <v>NULL</v>
          </cell>
          <cell r="U1172" t="str">
            <v>NULL</v>
          </cell>
          <cell r="V1172" t="str">
            <v>NULL</v>
          </cell>
          <cell r="W1172" t="str">
            <v>NULL</v>
          </cell>
          <cell r="X1172" t="str">
            <v>NULL</v>
          </cell>
          <cell r="Y1172" t="str">
            <v>NULL</v>
          </cell>
          <cell r="Z1172" t="str">
            <v>NULL</v>
          </cell>
          <cell r="AB1172">
            <v>334</v>
          </cell>
          <cell r="AD1172">
            <v>3</v>
          </cell>
          <cell r="AE1172" t="str">
            <v>NULL</v>
          </cell>
          <cell r="AF1172">
            <v>3</v>
          </cell>
          <cell r="AG1172">
            <v>3</v>
          </cell>
          <cell r="AH1172" t="str">
            <v>NULL</v>
          </cell>
          <cell r="AI1172">
            <v>3</v>
          </cell>
          <cell r="AJ1172" t="str">
            <v>NULL</v>
          </cell>
          <cell r="AK1172">
            <v>9</v>
          </cell>
          <cell r="AL1172">
            <v>9</v>
          </cell>
        </row>
        <row r="1173">
          <cell r="A1173">
            <v>139242</v>
          </cell>
          <cell r="B1173">
            <v>3302117</v>
          </cell>
          <cell r="C1173" t="str">
            <v>Oasis Academy Boulton</v>
          </cell>
          <cell r="D1173" t="str">
            <v>West Midlands</v>
          </cell>
          <cell r="E1173" t="str">
            <v>West Midlands</v>
          </cell>
          <cell r="F1173" t="str">
            <v>Birmingham</v>
          </cell>
          <cell r="G1173" t="str">
            <v>Birmingham, Ladywood</v>
          </cell>
          <cell r="H1173" t="str">
            <v>B21 0RE</v>
          </cell>
          <cell r="I1173" t="str">
            <v>Academy Sponsor Led</v>
          </cell>
          <cell r="J1173" t="str">
            <v>Primary</v>
          </cell>
          <cell r="K1173" t="str">
            <v>Does not have a sixth form</v>
          </cell>
          <cell r="L1173">
            <v>10007047</v>
          </cell>
          <cell r="M1173">
            <v>42326</v>
          </cell>
          <cell r="N1173">
            <v>42326</v>
          </cell>
          <cell r="O1173" t="str">
            <v>Section 8 Inspection due to Parental Complaint</v>
          </cell>
          <cell r="P1173" t="str">
            <v>Schools - S8</v>
          </cell>
          <cell r="Q1173" t="str">
            <v>NULL</v>
          </cell>
          <cell r="R1173" t="str">
            <v>NULL</v>
          </cell>
          <cell r="S1173" t="str">
            <v>NULL</v>
          </cell>
          <cell r="T1173" t="str">
            <v>NULL</v>
          </cell>
          <cell r="U1173" t="str">
            <v>NULL</v>
          </cell>
          <cell r="V1173" t="str">
            <v>NULL</v>
          </cell>
          <cell r="W1173" t="str">
            <v>NULL</v>
          </cell>
          <cell r="X1173" t="str">
            <v>Met</v>
          </cell>
          <cell r="Y1173" t="str">
            <v>NULL</v>
          </cell>
          <cell r="Z1173" t="str">
            <v>NULL</v>
          </cell>
          <cell r="AB1173">
            <v>229</v>
          </cell>
          <cell r="AD1173">
            <v>2</v>
          </cell>
          <cell r="AE1173" t="str">
            <v>NULL</v>
          </cell>
          <cell r="AF1173">
            <v>2</v>
          </cell>
          <cell r="AG1173">
            <v>2</v>
          </cell>
          <cell r="AH1173" t="str">
            <v>NULL</v>
          </cell>
          <cell r="AI1173">
            <v>2</v>
          </cell>
          <cell r="AJ1173" t="str">
            <v>NULL</v>
          </cell>
          <cell r="AK1173">
            <v>1</v>
          </cell>
          <cell r="AL1173">
            <v>9</v>
          </cell>
        </row>
        <row r="1174">
          <cell r="A1174">
            <v>139254</v>
          </cell>
          <cell r="B1174">
            <v>8862019</v>
          </cell>
          <cell r="C1174" t="str">
            <v>Chantry Community Academy</v>
          </cell>
          <cell r="D1174" t="str">
            <v>South East</v>
          </cell>
          <cell r="E1174" t="str">
            <v>South East</v>
          </cell>
          <cell r="F1174" t="str">
            <v>Kent</v>
          </cell>
          <cell r="G1174" t="str">
            <v>Gravesham</v>
          </cell>
          <cell r="H1174" t="str">
            <v>DA12 2RL</v>
          </cell>
          <cell r="I1174" t="str">
            <v>Academy Sponsor Led</v>
          </cell>
          <cell r="J1174" t="str">
            <v>Primary</v>
          </cell>
          <cell r="K1174" t="str">
            <v>Does not have a sixth form</v>
          </cell>
          <cell r="L1174">
            <v>10006569</v>
          </cell>
          <cell r="M1174">
            <v>42332</v>
          </cell>
          <cell r="N1174">
            <v>42332</v>
          </cell>
          <cell r="O1174" t="str">
            <v>Schools with Serious Weaknesses Visit 1</v>
          </cell>
          <cell r="P1174" t="str">
            <v>Schools - S8</v>
          </cell>
          <cell r="Q1174" t="str">
            <v>NULL</v>
          </cell>
          <cell r="R1174" t="str">
            <v>NULL</v>
          </cell>
          <cell r="S1174" t="str">
            <v>NULL</v>
          </cell>
          <cell r="T1174" t="str">
            <v>NULL</v>
          </cell>
          <cell r="U1174" t="str">
            <v>NULL</v>
          </cell>
          <cell r="V1174" t="str">
            <v>NULL</v>
          </cell>
          <cell r="W1174" t="str">
            <v>NULL</v>
          </cell>
          <cell r="X1174" t="str">
            <v>NULL</v>
          </cell>
          <cell r="Y1174" t="str">
            <v>NULL</v>
          </cell>
          <cell r="Z1174" t="str">
            <v>NULL</v>
          </cell>
          <cell r="AB1174">
            <v>323</v>
          </cell>
          <cell r="AD1174">
            <v>4</v>
          </cell>
          <cell r="AE1174" t="str">
            <v>NULL</v>
          </cell>
          <cell r="AF1174">
            <v>4</v>
          </cell>
          <cell r="AG1174">
            <v>3</v>
          </cell>
          <cell r="AH1174" t="str">
            <v>NULL</v>
          </cell>
          <cell r="AI1174">
            <v>3</v>
          </cell>
          <cell r="AJ1174" t="str">
            <v>NULL</v>
          </cell>
          <cell r="AK1174">
            <v>3</v>
          </cell>
          <cell r="AL1174">
            <v>9</v>
          </cell>
        </row>
        <row r="1175">
          <cell r="A1175">
            <v>139256</v>
          </cell>
          <cell r="B1175">
            <v>9312005</v>
          </cell>
          <cell r="C1175" t="str">
            <v>Windale Community Primary School</v>
          </cell>
          <cell r="D1175" t="str">
            <v>South East</v>
          </cell>
          <cell r="E1175" t="str">
            <v>South East</v>
          </cell>
          <cell r="F1175" t="str">
            <v>Oxfordshire</v>
          </cell>
          <cell r="G1175" t="str">
            <v>Oxford East</v>
          </cell>
          <cell r="H1175" t="str">
            <v>OX4 6JD</v>
          </cell>
          <cell r="I1175" t="str">
            <v>Academy Sponsor Led</v>
          </cell>
          <cell r="J1175" t="str">
            <v>Primary</v>
          </cell>
          <cell r="K1175" t="str">
            <v>Does not have a sixth form</v>
          </cell>
          <cell r="L1175">
            <v>10003988</v>
          </cell>
          <cell r="M1175">
            <v>42283</v>
          </cell>
          <cell r="N1175">
            <v>42284</v>
          </cell>
          <cell r="O1175" t="str">
            <v>Schools into Special Measures Visit 2</v>
          </cell>
          <cell r="P1175" t="str">
            <v>Schools - S8</v>
          </cell>
          <cell r="Q1175" t="str">
            <v>NULL</v>
          </cell>
          <cell r="R1175" t="str">
            <v>NULL</v>
          </cell>
          <cell r="S1175" t="str">
            <v>NULL</v>
          </cell>
          <cell r="T1175" t="str">
            <v>NULL</v>
          </cell>
          <cell r="U1175" t="str">
            <v>NULL</v>
          </cell>
          <cell r="V1175" t="str">
            <v>NULL</v>
          </cell>
          <cell r="W1175" t="str">
            <v>NULL</v>
          </cell>
          <cell r="X1175" t="str">
            <v>NULL</v>
          </cell>
          <cell r="Y1175" t="str">
            <v>NULL</v>
          </cell>
          <cell r="Z1175" t="str">
            <v>NULL</v>
          </cell>
          <cell r="AB1175">
            <v>383</v>
          </cell>
          <cell r="AD1175">
            <v>4</v>
          </cell>
          <cell r="AE1175" t="str">
            <v>NULL</v>
          </cell>
          <cell r="AF1175">
            <v>4</v>
          </cell>
          <cell r="AG1175">
            <v>4</v>
          </cell>
          <cell r="AH1175" t="str">
            <v>NULL</v>
          </cell>
          <cell r="AI1175">
            <v>4</v>
          </cell>
          <cell r="AJ1175" t="str">
            <v>NULL</v>
          </cell>
          <cell r="AK1175">
            <v>4</v>
          </cell>
          <cell r="AL1175">
            <v>9</v>
          </cell>
        </row>
        <row r="1176">
          <cell r="A1176">
            <v>139272</v>
          </cell>
          <cell r="B1176">
            <v>8734003</v>
          </cell>
          <cell r="C1176" t="str">
            <v>Neale-Wade Academy</v>
          </cell>
          <cell r="D1176" t="str">
            <v>East of England</v>
          </cell>
          <cell r="E1176" t="str">
            <v>East of England</v>
          </cell>
          <cell r="F1176" t="str">
            <v>Cambridgeshire</v>
          </cell>
          <cell r="G1176" t="str">
            <v>North East Cambridgeshire</v>
          </cell>
          <cell r="H1176" t="str">
            <v>PE15 9PX</v>
          </cell>
          <cell r="I1176" t="str">
            <v>Academy Sponsor Led</v>
          </cell>
          <cell r="J1176" t="str">
            <v>Secondary</v>
          </cell>
          <cell r="K1176" t="str">
            <v>Has a sixth form</v>
          </cell>
          <cell r="L1176">
            <v>10008881</v>
          </cell>
          <cell r="M1176">
            <v>42326</v>
          </cell>
          <cell r="N1176">
            <v>42326</v>
          </cell>
          <cell r="O1176" t="str">
            <v>S8 No Formal Designation Visit</v>
          </cell>
          <cell r="P1176" t="str">
            <v>Schools - S8</v>
          </cell>
          <cell r="Q1176" t="str">
            <v>NULL</v>
          </cell>
          <cell r="R1176" t="str">
            <v>NULL</v>
          </cell>
          <cell r="S1176" t="str">
            <v>NULL</v>
          </cell>
          <cell r="T1176" t="str">
            <v>NULL</v>
          </cell>
          <cell r="U1176" t="str">
            <v>NULL</v>
          </cell>
          <cell r="V1176" t="str">
            <v>NULL</v>
          </cell>
          <cell r="W1176" t="str">
            <v>NULL</v>
          </cell>
          <cell r="X1176" t="str">
            <v>Not applicable</v>
          </cell>
          <cell r="Y1176" t="str">
            <v>NULL</v>
          </cell>
          <cell r="Z1176" t="str">
            <v>NULL</v>
          </cell>
          <cell r="AB1176">
            <v>1461</v>
          </cell>
          <cell r="AD1176">
            <v>3</v>
          </cell>
          <cell r="AE1176" t="str">
            <v>NULL</v>
          </cell>
          <cell r="AF1176">
            <v>3</v>
          </cell>
          <cell r="AG1176">
            <v>3</v>
          </cell>
          <cell r="AH1176" t="str">
            <v>NULL</v>
          </cell>
          <cell r="AI1176">
            <v>2</v>
          </cell>
          <cell r="AJ1176" t="str">
            <v>NULL</v>
          </cell>
          <cell r="AK1176">
            <v>9</v>
          </cell>
          <cell r="AL1176">
            <v>2</v>
          </cell>
        </row>
        <row r="1177">
          <cell r="A1177">
            <v>139276</v>
          </cell>
          <cell r="B1177">
            <v>3134001</v>
          </cell>
          <cell r="C1177" t="str">
            <v>Kingsley Academy</v>
          </cell>
          <cell r="D1177" t="str">
            <v>London</v>
          </cell>
          <cell r="E1177" t="str">
            <v>London</v>
          </cell>
          <cell r="F1177" t="str">
            <v>Hounslow</v>
          </cell>
          <cell r="G1177" t="str">
            <v>Brentford and Isleworth</v>
          </cell>
          <cell r="H1177" t="str">
            <v>TW3 1NE</v>
          </cell>
          <cell r="I1177" t="str">
            <v>Academy Sponsor Led</v>
          </cell>
          <cell r="J1177" t="str">
            <v>Secondary</v>
          </cell>
          <cell r="K1177" t="str">
            <v>Has a sixth form</v>
          </cell>
          <cell r="L1177">
            <v>10005981</v>
          </cell>
          <cell r="M1177">
            <v>42290</v>
          </cell>
          <cell r="N1177">
            <v>42290</v>
          </cell>
          <cell r="O1177" t="str">
            <v>Requires Improvement monitoring Visit 1</v>
          </cell>
          <cell r="P1177" t="str">
            <v>Schools - S8</v>
          </cell>
          <cell r="Q1177" t="str">
            <v>NULL</v>
          </cell>
          <cell r="R1177" t="str">
            <v>NULL</v>
          </cell>
          <cell r="S1177" t="str">
            <v>NULL</v>
          </cell>
          <cell r="T1177" t="str">
            <v>NULL</v>
          </cell>
          <cell r="U1177" t="str">
            <v>NULL</v>
          </cell>
          <cell r="V1177" t="str">
            <v>NULL</v>
          </cell>
          <cell r="W1177" t="str">
            <v>NULL</v>
          </cell>
          <cell r="X1177" t="str">
            <v>NULL</v>
          </cell>
          <cell r="Y1177" t="str">
            <v>NULL</v>
          </cell>
          <cell r="Z1177" t="str">
            <v>NULL</v>
          </cell>
          <cell r="AB1177">
            <v>812</v>
          </cell>
          <cell r="AD1177">
            <v>3</v>
          </cell>
          <cell r="AE1177" t="str">
            <v>NULL</v>
          </cell>
          <cell r="AF1177">
            <v>3</v>
          </cell>
          <cell r="AG1177">
            <v>3</v>
          </cell>
          <cell r="AH1177" t="str">
            <v>NULL</v>
          </cell>
          <cell r="AI1177">
            <v>3</v>
          </cell>
          <cell r="AJ1177" t="str">
            <v>NULL</v>
          </cell>
          <cell r="AK1177">
            <v>9</v>
          </cell>
          <cell r="AL1177">
            <v>3</v>
          </cell>
        </row>
        <row r="1178">
          <cell r="A1178">
            <v>139280</v>
          </cell>
          <cell r="B1178">
            <v>3842005</v>
          </cell>
          <cell r="C1178" t="str">
            <v>Sandal Magna Community Academy</v>
          </cell>
          <cell r="D1178" t="str">
            <v>Yorkshire and the Humber</v>
          </cell>
          <cell r="E1178" t="str">
            <v>North East, Yorkshire &amp; Humber</v>
          </cell>
          <cell r="F1178" t="str">
            <v>Wakefield</v>
          </cell>
          <cell r="G1178" t="str">
            <v>Hemsworth</v>
          </cell>
          <cell r="H1178" t="str">
            <v>WF1 5NF</v>
          </cell>
          <cell r="I1178" t="str">
            <v>Academy Sponsor Led</v>
          </cell>
          <cell r="J1178" t="str">
            <v>Primary</v>
          </cell>
          <cell r="K1178" t="str">
            <v>Does not have a sixth form</v>
          </cell>
          <cell r="L1178">
            <v>10007208</v>
          </cell>
          <cell r="M1178">
            <v>42319</v>
          </cell>
          <cell r="N1178">
            <v>42319</v>
          </cell>
          <cell r="O1178" t="str">
            <v>S8 No Formal Designation Visit</v>
          </cell>
          <cell r="P1178" t="str">
            <v>Schools - S8</v>
          </cell>
          <cell r="Q1178" t="str">
            <v>NULL</v>
          </cell>
          <cell r="R1178" t="str">
            <v>NULL</v>
          </cell>
          <cell r="S1178" t="str">
            <v>NULL</v>
          </cell>
          <cell r="T1178" t="str">
            <v>NULL</v>
          </cell>
          <cell r="U1178" t="str">
            <v>NULL</v>
          </cell>
          <cell r="V1178" t="str">
            <v>NULL</v>
          </cell>
          <cell r="W1178" t="str">
            <v>NULL</v>
          </cell>
          <cell r="X1178" t="str">
            <v>Not applicable</v>
          </cell>
          <cell r="Y1178" t="str">
            <v>NULL</v>
          </cell>
          <cell r="Z1178" t="str">
            <v>NULL</v>
          </cell>
          <cell r="AB1178">
            <v>246</v>
          </cell>
          <cell r="AD1178">
            <v>3</v>
          </cell>
          <cell r="AE1178" t="str">
            <v>NULL</v>
          </cell>
          <cell r="AF1178">
            <v>3</v>
          </cell>
          <cell r="AG1178">
            <v>3</v>
          </cell>
          <cell r="AH1178" t="str">
            <v>NULL</v>
          </cell>
          <cell r="AI1178">
            <v>2</v>
          </cell>
          <cell r="AJ1178" t="str">
            <v>NULL</v>
          </cell>
          <cell r="AK1178">
            <v>2</v>
          </cell>
          <cell r="AL1178">
            <v>9</v>
          </cell>
        </row>
        <row r="1179">
          <cell r="A1179">
            <v>139301</v>
          </cell>
          <cell r="B1179">
            <v>3714031</v>
          </cell>
          <cell r="C1179" t="str">
            <v>Sir Thomas Wharton Community College</v>
          </cell>
          <cell r="D1179" t="str">
            <v>Yorkshire and the Humber</v>
          </cell>
          <cell r="E1179" t="str">
            <v>North East, Yorkshire &amp; Humber</v>
          </cell>
          <cell r="F1179" t="str">
            <v>Doncaster</v>
          </cell>
          <cell r="G1179" t="str">
            <v>Don Valley</v>
          </cell>
          <cell r="H1179" t="str">
            <v>DN12 1HH</v>
          </cell>
          <cell r="I1179" t="str">
            <v>Academy Converter</v>
          </cell>
          <cell r="J1179" t="str">
            <v>Secondary</v>
          </cell>
          <cell r="K1179" t="str">
            <v>Has a sixth form</v>
          </cell>
          <cell r="L1179">
            <v>10005397</v>
          </cell>
          <cell r="M1179">
            <v>42271</v>
          </cell>
          <cell r="N1179">
            <v>42271</v>
          </cell>
          <cell r="O1179" t="str">
            <v>Schools with Serious Weaknesses Visit 2</v>
          </cell>
          <cell r="P1179" t="str">
            <v>Schools - S8</v>
          </cell>
          <cell r="Q1179">
            <v>106787</v>
          </cell>
          <cell r="R1179" t="str">
            <v>NULL</v>
          </cell>
          <cell r="S1179" t="str">
            <v>NULL</v>
          </cell>
          <cell r="T1179" t="str">
            <v>NULL</v>
          </cell>
          <cell r="U1179" t="str">
            <v>NULL</v>
          </cell>
          <cell r="V1179" t="str">
            <v>NULL</v>
          </cell>
          <cell r="W1179" t="str">
            <v>NULL</v>
          </cell>
          <cell r="X1179" t="str">
            <v>NULL</v>
          </cell>
          <cell r="Y1179" t="str">
            <v>NULL</v>
          </cell>
          <cell r="Z1179" t="str">
            <v>NULL</v>
          </cell>
          <cell r="AB1179">
            <v>990</v>
          </cell>
          <cell r="AD1179">
            <v>4</v>
          </cell>
          <cell r="AE1179" t="str">
            <v>NULL</v>
          </cell>
          <cell r="AF1179">
            <v>4</v>
          </cell>
          <cell r="AG1179">
            <v>4</v>
          </cell>
          <cell r="AH1179" t="str">
            <v>NULL</v>
          </cell>
          <cell r="AI1179">
            <v>3</v>
          </cell>
          <cell r="AJ1179" t="str">
            <v>NULL</v>
          </cell>
          <cell r="AK1179">
            <v>9</v>
          </cell>
          <cell r="AL1179">
            <v>3</v>
          </cell>
        </row>
        <row r="1180">
          <cell r="A1180">
            <v>139304</v>
          </cell>
          <cell r="B1180">
            <v>9254603</v>
          </cell>
          <cell r="C1180" t="str">
            <v>Spalding Grammar School</v>
          </cell>
          <cell r="D1180" t="str">
            <v>East Midlands</v>
          </cell>
          <cell r="E1180" t="str">
            <v>East Midlands</v>
          </cell>
          <cell r="F1180" t="str">
            <v>Lincolnshire</v>
          </cell>
          <cell r="G1180" t="str">
            <v>South Holland and The Deepings</v>
          </cell>
          <cell r="H1180" t="str">
            <v>PE11 2XH</v>
          </cell>
          <cell r="I1180" t="str">
            <v>Academy Converter</v>
          </cell>
          <cell r="J1180" t="str">
            <v>Secondary</v>
          </cell>
          <cell r="K1180" t="str">
            <v>Has a sixth form</v>
          </cell>
          <cell r="L1180">
            <v>10007588</v>
          </cell>
          <cell r="M1180">
            <v>42313</v>
          </cell>
          <cell r="N1180">
            <v>42314</v>
          </cell>
          <cell r="O1180" t="str">
            <v>S8 No Formal Designation Visit</v>
          </cell>
          <cell r="P1180" t="str">
            <v>Schools - S5</v>
          </cell>
          <cell r="Q1180">
            <v>120665</v>
          </cell>
          <cell r="R1180">
            <v>2</v>
          </cell>
          <cell r="S1180" t="str">
            <v>NULL</v>
          </cell>
          <cell r="T1180">
            <v>2</v>
          </cell>
          <cell r="U1180">
            <v>2</v>
          </cell>
          <cell r="V1180">
            <v>1</v>
          </cell>
          <cell r="W1180">
            <v>2</v>
          </cell>
          <cell r="X1180" t="str">
            <v>Yes</v>
          </cell>
          <cell r="Y1180" t="str">
            <v>NULL</v>
          </cell>
          <cell r="Z1180">
            <v>2</v>
          </cell>
          <cell r="AB1180">
            <v>989</v>
          </cell>
          <cell r="AD1180">
            <v>1</v>
          </cell>
          <cell r="AE1180" t="str">
            <v>NULL</v>
          </cell>
          <cell r="AF1180">
            <v>1</v>
          </cell>
          <cell r="AG1180">
            <v>2</v>
          </cell>
          <cell r="AH1180" t="str">
            <v>NULL</v>
          </cell>
          <cell r="AI1180">
            <v>1</v>
          </cell>
          <cell r="AJ1180" t="str">
            <v>NULL</v>
          </cell>
          <cell r="AK1180">
            <v>9</v>
          </cell>
          <cell r="AL1180">
            <v>2</v>
          </cell>
        </row>
        <row r="1181">
          <cell r="A1181">
            <v>139309</v>
          </cell>
          <cell r="B1181">
            <v>8863148</v>
          </cell>
          <cell r="C1181" t="str">
            <v>Christ Church Cep Academy, Folkestone</v>
          </cell>
          <cell r="D1181" t="str">
            <v>South East</v>
          </cell>
          <cell r="E1181" t="str">
            <v>South East</v>
          </cell>
          <cell r="F1181" t="str">
            <v>Kent</v>
          </cell>
          <cell r="G1181" t="str">
            <v>Folkestone and Hythe</v>
          </cell>
          <cell r="H1181" t="str">
            <v>CT20 1DJ</v>
          </cell>
          <cell r="I1181" t="str">
            <v>Academy Converter</v>
          </cell>
          <cell r="J1181" t="str">
            <v>Primary</v>
          </cell>
          <cell r="K1181" t="str">
            <v>Does not have a sixth form</v>
          </cell>
          <cell r="L1181">
            <v>10005780</v>
          </cell>
          <cell r="M1181">
            <v>42291</v>
          </cell>
          <cell r="N1181">
            <v>42292</v>
          </cell>
          <cell r="O1181" t="str">
            <v>Requires Improvement S5 Reinspection Visit 1</v>
          </cell>
          <cell r="P1181" t="str">
            <v>Schools - S5</v>
          </cell>
          <cell r="Q1181">
            <v>118674</v>
          </cell>
          <cell r="R1181">
            <v>2</v>
          </cell>
          <cell r="S1181" t="str">
            <v>NULL</v>
          </cell>
          <cell r="T1181">
            <v>2</v>
          </cell>
          <cell r="U1181">
            <v>2</v>
          </cell>
          <cell r="V1181">
            <v>2</v>
          </cell>
          <cell r="W1181">
            <v>2</v>
          </cell>
          <cell r="X1181" t="str">
            <v>Yes</v>
          </cell>
          <cell r="Y1181">
            <v>2</v>
          </cell>
          <cell r="Z1181" t="str">
            <v>NULL</v>
          </cell>
          <cell r="AB1181">
            <v>417</v>
          </cell>
          <cell r="AD1181">
            <v>3</v>
          </cell>
          <cell r="AE1181" t="str">
            <v>NULL</v>
          </cell>
          <cell r="AF1181">
            <v>3</v>
          </cell>
          <cell r="AG1181">
            <v>3</v>
          </cell>
          <cell r="AH1181" t="str">
            <v>NULL</v>
          </cell>
          <cell r="AI1181">
            <v>3</v>
          </cell>
          <cell r="AJ1181" t="str">
            <v>NULL</v>
          </cell>
          <cell r="AK1181" t="str">
            <v>NULL</v>
          </cell>
          <cell r="AL1181" t="str">
            <v>NULL</v>
          </cell>
        </row>
        <row r="1182">
          <cell r="A1182">
            <v>139326</v>
          </cell>
          <cell r="B1182">
            <v>8922005</v>
          </cell>
          <cell r="C1182" t="str">
            <v>Firbeck Academy</v>
          </cell>
          <cell r="D1182" t="str">
            <v>East Midlands</v>
          </cell>
          <cell r="E1182" t="str">
            <v>East Midlands</v>
          </cell>
          <cell r="F1182" t="str">
            <v>Nottingham</v>
          </cell>
          <cell r="G1182" t="str">
            <v>Nottingham North</v>
          </cell>
          <cell r="H1182" t="str">
            <v>NG8 2FB</v>
          </cell>
          <cell r="I1182" t="str">
            <v>Academy Sponsor Led</v>
          </cell>
          <cell r="J1182" t="str">
            <v>Primary</v>
          </cell>
          <cell r="K1182" t="str">
            <v>Does not have a sixth form</v>
          </cell>
          <cell r="L1182">
            <v>10004127</v>
          </cell>
          <cell r="M1182">
            <v>42311</v>
          </cell>
          <cell r="N1182">
            <v>42312</v>
          </cell>
          <cell r="O1182" t="str">
            <v>Schools into Special Measures Visit 2</v>
          </cell>
          <cell r="P1182" t="str">
            <v>Schools - S8</v>
          </cell>
          <cell r="Q1182" t="str">
            <v>NULL</v>
          </cell>
          <cell r="R1182" t="str">
            <v>NULL</v>
          </cell>
          <cell r="S1182" t="str">
            <v>NULL</v>
          </cell>
          <cell r="T1182" t="str">
            <v>NULL</v>
          </cell>
          <cell r="U1182" t="str">
            <v>NULL</v>
          </cell>
          <cell r="V1182" t="str">
            <v>NULL</v>
          </cell>
          <cell r="W1182" t="str">
            <v>NULL</v>
          </cell>
          <cell r="X1182" t="str">
            <v>NULL</v>
          </cell>
          <cell r="Y1182" t="str">
            <v>NULL</v>
          </cell>
          <cell r="Z1182" t="str">
            <v>NULL</v>
          </cell>
          <cell r="AB1182">
            <v>246</v>
          </cell>
          <cell r="AD1182">
            <v>4</v>
          </cell>
          <cell r="AE1182" t="str">
            <v>NULL</v>
          </cell>
          <cell r="AF1182">
            <v>4</v>
          </cell>
          <cell r="AG1182">
            <v>4</v>
          </cell>
          <cell r="AH1182" t="str">
            <v>NULL</v>
          </cell>
          <cell r="AI1182">
            <v>4</v>
          </cell>
          <cell r="AJ1182" t="str">
            <v>NULL</v>
          </cell>
          <cell r="AK1182">
            <v>4</v>
          </cell>
          <cell r="AL1182">
            <v>9</v>
          </cell>
        </row>
        <row r="1183">
          <cell r="A1183">
            <v>139328</v>
          </cell>
          <cell r="B1183">
            <v>3334001</v>
          </cell>
          <cell r="C1183" t="str">
            <v>The ACE Academy</v>
          </cell>
          <cell r="D1183" t="str">
            <v>West Midlands</v>
          </cell>
          <cell r="E1183" t="str">
            <v>West Midlands</v>
          </cell>
          <cell r="F1183" t="str">
            <v>Sandwell</v>
          </cell>
          <cell r="G1183" t="str">
            <v>West Bromwich West</v>
          </cell>
          <cell r="H1183" t="str">
            <v>DY4 7NR</v>
          </cell>
          <cell r="I1183" t="str">
            <v>Academy Sponsor Led</v>
          </cell>
          <cell r="J1183" t="str">
            <v>Secondary</v>
          </cell>
          <cell r="K1183" t="str">
            <v>Has a sixth form</v>
          </cell>
          <cell r="L1183">
            <v>10004034</v>
          </cell>
          <cell r="M1183">
            <v>42297</v>
          </cell>
          <cell r="N1183">
            <v>42298</v>
          </cell>
          <cell r="O1183" t="str">
            <v>Schools into Special Measures Visit 3</v>
          </cell>
          <cell r="P1183" t="str">
            <v>Schools - S8</v>
          </cell>
          <cell r="Q1183" t="str">
            <v>NULL</v>
          </cell>
          <cell r="R1183" t="str">
            <v>NULL</v>
          </cell>
          <cell r="S1183" t="str">
            <v>NULL</v>
          </cell>
          <cell r="T1183" t="str">
            <v>NULL</v>
          </cell>
          <cell r="U1183" t="str">
            <v>NULL</v>
          </cell>
          <cell r="V1183" t="str">
            <v>NULL</v>
          </cell>
          <cell r="W1183" t="str">
            <v>NULL</v>
          </cell>
          <cell r="X1183" t="str">
            <v>NULL</v>
          </cell>
          <cell r="Y1183" t="str">
            <v>NULL</v>
          </cell>
          <cell r="Z1183" t="str">
            <v>NULL</v>
          </cell>
          <cell r="AB1183">
            <v>1436</v>
          </cell>
          <cell r="AD1183">
            <v>4</v>
          </cell>
          <cell r="AE1183" t="str">
            <v>NULL</v>
          </cell>
          <cell r="AF1183">
            <v>4</v>
          </cell>
          <cell r="AG1183">
            <v>4</v>
          </cell>
          <cell r="AH1183" t="str">
            <v>NULL</v>
          </cell>
          <cell r="AI1183">
            <v>4</v>
          </cell>
          <cell r="AJ1183" t="str">
            <v>NULL</v>
          </cell>
          <cell r="AK1183">
            <v>9</v>
          </cell>
          <cell r="AL1183">
            <v>4</v>
          </cell>
        </row>
        <row r="1184">
          <cell r="A1184">
            <v>139335</v>
          </cell>
          <cell r="B1184">
            <v>3844003</v>
          </cell>
          <cell r="C1184" t="str">
            <v>Hemsworth Arts and Community Academy</v>
          </cell>
          <cell r="D1184" t="str">
            <v>Yorkshire and the Humber</v>
          </cell>
          <cell r="E1184" t="str">
            <v>North East, Yorkshire &amp; Humber</v>
          </cell>
          <cell r="F1184" t="str">
            <v>Wakefield</v>
          </cell>
          <cell r="G1184" t="str">
            <v>Hemsworth</v>
          </cell>
          <cell r="H1184" t="str">
            <v>WF9 4AB</v>
          </cell>
          <cell r="I1184" t="str">
            <v>Academy Sponsor Led</v>
          </cell>
          <cell r="J1184" t="str">
            <v>Secondary</v>
          </cell>
          <cell r="K1184" t="str">
            <v>Has a sixth form</v>
          </cell>
          <cell r="L1184">
            <v>10006800</v>
          </cell>
          <cell r="M1184">
            <v>42334</v>
          </cell>
          <cell r="N1184">
            <v>42334</v>
          </cell>
          <cell r="O1184" t="str">
            <v>Requires Improvement monitoring Visit 1</v>
          </cell>
          <cell r="P1184" t="str">
            <v>Schools - S8</v>
          </cell>
          <cell r="Q1184" t="str">
            <v>NULL</v>
          </cell>
          <cell r="R1184" t="str">
            <v>NULL</v>
          </cell>
          <cell r="S1184" t="str">
            <v>NULL</v>
          </cell>
          <cell r="T1184" t="str">
            <v>NULL</v>
          </cell>
          <cell r="U1184" t="str">
            <v>NULL</v>
          </cell>
          <cell r="V1184" t="str">
            <v>NULL</v>
          </cell>
          <cell r="W1184" t="str">
            <v>NULL</v>
          </cell>
          <cell r="X1184" t="str">
            <v>NULL</v>
          </cell>
          <cell r="Y1184" t="str">
            <v>NULL</v>
          </cell>
          <cell r="Z1184" t="str">
            <v>NULL</v>
          </cell>
          <cell r="AB1184">
            <v>1358</v>
          </cell>
          <cell r="AD1184">
            <v>3</v>
          </cell>
          <cell r="AE1184" t="str">
            <v>NULL</v>
          </cell>
          <cell r="AF1184">
            <v>3</v>
          </cell>
          <cell r="AG1184">
            <v>3</v>
          </cell>
          <cell r="AH1184" t="str">
            <v>NULL</v>
          </cell>
          <cell r="AI1184">
            <v>3</v>
          </cell>
          <cell r="AJ1184" t="str">
            <v>NULL</v>
          </cell>
          <cell r="AK1184">
            <v>9</v>
          </cell>
          <cell r="AL1184">
            <v>2</v>
          </cell>
        </row>
        <row r="1185">
          <cell r="A1185">
            <v>139336</v>
          </cell>
          <cell r="B1185">
            <v>3732013</v>
          </cell>
          <cell r="C1185" t="str">
            <v>Meynell Community Primary School</v>
          </cell>
          <cell r="D1185" t="str">
            <v>Yorkshire and the Humber</v>
          </cell>
          <cell r="E1185" t="str">
            <v>North East, Yorkshire &amp; Humber</v>
          </cell>
          <cell r="F1185" t="str">
            <v>Sheffield</v>
          </cell>
          <cell r="G1185" t="str">
            <v>Sheffield, Brightside and Hillsborough</v>
          </cell>
          <cell r="H1185" t="str">
            <v>S5 8GN</v>
          </cell>
          <cell r="I1185" t="str">
            <v>Academy Sponsor Led</v>
          </cell>
          <cell r="J1185" t="str">
            <v>Primary</v>
          </cell>
          <cell r="K1185" t="str">
            <v>Does not have a sixth form</v>
          </cell>
          <cell r="L1185">
            <v>10007209</v>
          </cell>
          <cell r="M1185">
            <v>42333</v>
          </cell>
          <cell r="N1185">
            <v>42333</v>
          </cell>
          <cell r="O1185" t="str">
            <v>S8 No Formal Designation Visit</v>
          </cell>
          <cell r="P1185" t="str">
            <v>Schools - S8</v>
          </cell>
          <cell r="Q1185" t="str">
            <v>NULL</v>
          </cell>
          <cell r="R1185" t="str">
            <v>NULL</v>
          </cell>
          <cell r="S1185" t="str">
            <v>NULL</v>
          </cell>
          <cell r="T1185" t="str">
            <v>NULL</v>
          </cell>
          <cell r="U1185" t="str">
            <v>NULL</v>
          </cell>
          <cell r="V1185" t="str">
            <v>NULL</v>
          </cell>
          <cell r="W1185" t="str">
            <v>NULL</v>
          </cell>
          <cell r="X1185" t="str">
            <v>Met</v>
          </cell>
          <cell r="Y1185" t="str">
            <v>NULL</v>
          </cell>
          <cell r="Z1185" t="str">
            <v>NULL</v>
          </cell>
          <cell r="AB1185">
            <v>537</v>
          </cell>
          <cell r="AD1185">
            <v>3</v>
          </cell>
          <cell r="AE1185" t="str">
            <v>NULL</v>
          </cell>
          <cell r="AF1185">
            <v>3</v>
          </cell>
          <cell r="AG1185">
            <v>3</v>
          </cell>
          <cell r="AH1185" t="str">
            <v>NULL</v>
          </cell>
          <cell r="AI1185">
            <v>2</v>
          </cell>
          <cell r="AJ1185" t="str">
            <v>NULL</v>
          </cell>
          <cell r="AK1185">
            <v>3</v>
          </cell>
          <cell r="AL1185">
            <v>9</v>
          </cell>
        </row>
        <row r="1186">
          <cell r="A1186">
            <v>139365</v>
          </cell>
          <cell r="B1186">
            <v>2054315</v>
          </cell>
          <cell r="C1186" t="str">
            <v>Fulham Cross Girls' School and Language College</v>
          </cell>
          <cell r="D1186" t="str">
            <v>London</v>
          </cell>
          <cell r="E1186" t="str">
            <v>London</v>
          </cell>
          <cell r="F1186" t="str">
            <v>Hammersmith and Fulham</v>
          </cell>
          <cell r="G1186" t="str">
            <v>Chelsea and Fulham</v>
          </cell>
          <cell r="H1186" t="str">
            <v>SW6 6BP</v>
          </cell>
          <cell r="I1186" t="str">
            <v>Academy Converter</v>
          </cell>
          <cell r="J1186" t="str">
            <v>Secondary</v>
          </cell>
          <cell r="K1186" t="str">
            <v>Does not have a sixth form</v>
          </cell>
          <cell r="L1186">
            <v>10008395</v>
          </cell>
          <cell r="M1186">
            <v>42334</v>
          </cell>
          <cell r="N1186">
            <v>42334</v>
          </cell>
          <cell r="O1186" t="str">
            <v>S8 No Formal Designation Visit</v>
          </cell>
          <cell r="P1186" t="str">
            <v>Schools - S8</v>
          </cell>
          <cell r="Q1186">
            <v>100360</v>
          </cell>
          <cell r="R1186" t="str">
            <v>NULL</v>
          </cell>
          <cell r="S1186" t="str">
            <v>NULL</v>
          </cell>
          <cell r="T1186" t="str">
            <v>NULL</v>
          </cell>
          <cell r="U1186" t="str">
            <v>NULL</v>
          </cell>
          <cell r="V1186" t="str">
            <v>NULL</v>
          </cell>
          <cell r="W1186" t="str">
            <v>NULL</v>
          </cell>
          <cell r="X1186" t="str">
            <v>Met</v>
          </cell>
          <cell r="Y1186" t="str">
            <v>NULL</v>
          </cell>
          <cell r="Z1186" t="str">
            <v>NULL</v>
          </cell>
          <cell r="AB1186">
            <v>629</v>
          </cell>
          <cell r="AD1186">
            <v>1</v>
          </cell>
          <cell r="AE1186" t="str">
            <v>NULL</v>
          </cell>
          <cell r="AF1186">
            <v>1</v>
          </cell>
          <cell r="AG1186">
            <v>2</v>
          </cell>
          <cell r="AH1186" t="str">
            <v>NULL</v>
          </cell>
          <cell r="AI1186">
            <v>1</v>
          </cell>
          <cell r="AJ1186" t="str">
            <v>NULL</v>
          </cell>
          <cell r="AK1186">
            <v>9</v>
          </cell>
          <cell r="AL1186">
            <v>9</v>
          </cell>
        </row>
        <row r="1187">
          <cell r="A1187">
            <v>139385</v>
          </cell>
          <cell r="B1187">
            <v>9332004</v>
          </cell>
          <cell r="C1187" t="str">
            <v>Manor Court Community Primary School</v>
          </cell>
          <cell r="D1187" t="str">
            <v>South West</v>
          </cell>
          <cell r="E1187" t="str">
            <v>South West</v>
          </cell>
          <cell r="F1187" t="str">
            <v>Somerset</v>
          </cell>
          <cell r="G1187" t="str">
            <v>Yeovil</v>
          </cell>
          <cell r="H1187" t="str">
            <v>TA20 2ES</v>
          </cell>
          <cell r="I1187" t="str">
            <v>Academy Sponsor Led</v>
          </cell>
          <cell r="J1187" t="str">
            <v>Primary</v>
          </cell>
          <cell r="K1187" t="str">
            <v>Does not have a sixth form</v>
          </cell>
          <cell r="L1187">
            <v>10003981</v>
          </cell>
          <cell r="M1187">
            <v>42317</v>
          </cell>
          <cell r="N1187">
            <v>42317</v>
          </cell>
          <cell r="O1187" t="str">
            <v>Requires Improvement monitoring Visit 1</v>
          </cell>
          <cell r="P1187" t="str">
            <v>Schools - S8</v>
          </cell>
          <cell r="Q1187" t="str">
            <v>NULL</v>
          </cell>
          <cell r="R1187" t="str">
            <v>NULL</v>
          </cell>
          <cell r="S1187" t="str">
            <v>NULL</v>
          </cell>
          <cell r="T1187" t="str">
            <v>NULL</v>
          </cell>
          <cell r="U1187" t="str">
            <v>NULL</v>
          </cell>
          <cell r="V1187" t="str">
            <v>NULL</v>
          </cell>
          <cell r="W1187" t="str">
            <v>NULL</v>
          </cell>
          <cell r="X1187" t="str">
            <v>NULL</v>
          </cell>
          <cell r="Y1187" t="str">
            <v>NULL</v>
          </cell>
          <cell r="Z1187" t="str">
            <v>NULL</v>
          </cell>
          <cell r="AB1187">
            <v>343</v>
          </cell>
          <cell r="AD1187">
            <v>3</v>
          </cell>
          <cell r="AE1187" t="str">
            <v>NULL</v>
          </cell>
          <cell r="AF1187">
            <v>3</v>
          </cell>
          <cell r="AG1187">
            <v>3</v>
          </cell>
          <cell r="AH1187" t="str">
            <v>NULL</v>
          </cell>
          <cell r="AI1187">
            <v>3</v>
          </cell>
          <cell r="AJ1187" t="str">
            <v>NULL</v>
          </cell>
          <cell r="AK1187">
            <v>3</v>
          </cell>
          <cell r="AL1187">
            <v>9</v>
          </cell>
        </row>
        <row r="1188">
          <cell r="A1188">
            <v>139386</v>
          </cell>
          <cell r="B1188">
            <v>8652014</v>
          </cell>
          <cell r="C1188" t="str">
            <v>Pembroke Park Primary School</v>
          </cell>
          <cell r="D1188" t="str">
            <v>South West</v>
          </cell>
          <cell r="E1188" t="str">
            <v>South West</v>
          </cell>
          <cell r="F1188" t="str">
            <v>Wiltshire</v>
          </cell>
          <cell r="G1188" t="str">
            <v>Salisbury</v>
          </cell>
          <cell r="H1188" t="str">
            <v>SP2 9LY</v>
          </cell>
          <cell r="I1188" t="str">
            <v>Academy Sponsor Led</v>
          </cell>
          <cell r="J1188" t="str">
            <v>Primary</v>
          </cell>
          <cell r="K1188" t="str">
            <v>Does not have a sixth form</v>
          </cell>
          <cell r="L1188">
            <v>10005893</v>
          </cell>
          <cell r="M1188">
            <v>42312</v>
          </cell>
          <cell r="N1188">
            <v>42312</v>
          </cell>
          <cell r="O1188" t="str">
            <v>Schools with Serious Weaknesses Visit 2</v>
          </cell>
          <cell r="P1188" t="str">
            <v>Schools - S8</v>
          </cell>
          <cell r="Q1188" t="str">
            <v>NULL</v>
          </cell>
          <cell r="R1188" t="str">
            <v>NULL</v>
          </cell>
          <cell r="S1188" t="str">
            <v>NULL</v>
          </cell>
          <cell r="T1188" t="str">
            <v>NULL</v>
          </cell>
          <cell r="U1188" t="str">
            <v>NULL</v>
          </cell>
          <cell r="V1188" t="str">
            <v>NULL</v>
          </cell>
          <cell r="W1188" t="str">
            <v>NULL</v>
          </cell>
          <cell r="X1188" t="str">
            <v>NULL</v>
          </cell>
          <cell r="Y1188" t="str">
            <v>NULL</v>
          </cell>
          <cell r="Z1188" t="str">
            <v>NULL</v>
          </cell>
          <cell r="AB1188">
            <v>172</v>
          </cell>
          <cell r="AD1188">
            <v>4</v>
          </cell>
          <cell r="AE1188" t="str">
            <v>NULL</v>
          </cell>
          <cell r="AF1188">
            <v>4</v>
          </cell>
          <cell r="AG1188">
            <v>4</v>
          </cell>
          <cell r="AH1188" t="str">
            <v>NULL</v>
          </cell>
          <cell r="AI1188">
            <v>3</v>
          </cell>
          <cell r="AJ1188" t="str">
            <v>NULL</v>
          </cell>
          <cell r="AK1188">
            <v>2</v>
          </cell>
          <cell r="AL1188">
            <v>9</v>
          </cell>
        </row>
        <row r="1189">
          <cell r="A1189">
            <v>139387</v>
          </cell>
          <cell r="B1189">
            <v>9332005</v>
          </cell>
          <cell r="C1189" t="str">
            <v>Wellesley Park Primary School</v>
          </cell>
          <cell r="D1189" t="str">
            <v>South West</v>
          </cell>
          <cell r="E1189" t="str">
            <v>South West</v>
          </cell>
          <cell r="F1189" t="str">
            <v>Somerset</v>
          </cell>
          <cell r="G1189" t="str">
            <v>Taunton Deane</v>
          </cell>
          <cell r="H1189" t="str">
            <v>TA21 9AJ</v>
          </cell>
          <cell r="I1189" t="str">
            <v>Academy Sponsor Led</v>
          </cell>
          <cell r="J1189" t="str">
            <v>Primary</v>
          </cell>
          <cell r="K1189" t="str">
            <v>Does not have a sixth form</v>
          </cell>
          <cell r="L1189">
            <v>10006372</v>
          </cell>
          <cell r="M1189">
            <v>42297</v>
          </cell>
          <cell r="N1189">
            <v>42298</v>
          </cell>
          <cell r="O1189" t="str">
            <v>Academy First Section 5</v>
          </cell>
          <cell r="P1189" t="str">
            <v>Schools - S5</v>
          </cell>
          <cell r="Q1189" t="str">
            <v>NULL</v>
          </cell>
          <cell r="R1189">
            <v>2</v>
          </cell>
          <cell r="S1189" t="str">
            <v>NULL</v>
          </cell>
          <cell r="T1189">
            <v>2</v>
          </cell>
          <cell r="U1189">
            <v>2</v>
          </cell>
          <cell r="V1189">
            <v>2</v>
          </cell>
          <cell r="W1189">
            <v>2</v>
          </cell>
          <cell r="X1189" t="str">
            <v>Yes</v>
          </cell>
          <cell r="Y1189">
            <v>2</v>
          </cell>
          <cell r="Z1189" t="str">
            <v>NULL</v>
          </cell>
          <cell r="AB1189">
            <v>330</v>
          </cell>
          <cell r="AD1189" t="str">
            <v>NULL</v>
          </cell>
          <cell r="AE1189" t="str">
            <v>NULL</v>
          </cell>
          <cell r="AF1189" t="str">
            <v>NULL</v>
          </cell>
          <cell r="AG1189" t="str">
            <v>NULL</v>
          </cell>
          <cell r="AH1189" t="str">
            <v>NULL</v>
          </cell>
          <cell r="AI1189" t="str">
            <v>NULL</v>
          </cell>
          <cell r="AJ1189" t="str">
            <v>NULL</v>
          </cell>
          <cell r="AK1189" t="str">
            <v>NULL</v>
          </cell>
          <cell r="AL1189" t="str">
            <v>NULL</v>
          </cell>
        </row>
        <row r="1190">
          <cell r="A1190">
            <v>139388</v>
          </cell>
          <cell r="B1190">
            <v>9332006</v>
          </cell>
          <cell r="C1190" t="str">
            <v>Priorswood Primary School</v>
          </cell>
          <cell r="D1190" t="str">
            <v>South West</v>
          </cell>
          <cell r="E1190" t="str">
            <v>South West</v>
          </cell>
          <cell r="F1190" t="str">
            <v>Somerset</v>
          </cell>
          <cell r="G1190" t="str">
            <v>Taunton Deane</v>
          </cell>
          <cell r="H1190" t="str">
            <v>TA2 7AD</v>
          </cell>
          <cell r="I1190" t="str">
            <v>Academy Sponsor Led</v>
          </cell>
          <cell r="J1190" t="str">
            <v>Primary</v>
          </cell>
          <cell r="K1190" t="str">
            <v>Does not have a sixth form</v>
          </cell>
          <cell r="L1190">
            <v>10003971</v>
          </cell>
          <cell r="M1190">
            <v>42261</v>
          </cell>
          <cell r="N1190">
            <v>42261</v>
          </cell>
          <cell r="O1190" t="str">
            <v>Requires Improvement monitoring Visit 1</v>
          </cell>
          <cell r="P1190" t="str">
            <v>Schools - S8</v>
          </cell>
          <cell r="Q1190" t="str">
            <v>NULL</v>
          </cell>
          <cell r="R1190" t="str">
            <v>NULL</v>
          </cell>
          <cell r="S1190" t="str">
            <v>NULL</v>
          </cell>
          <cell r="T1190" t="str">
            <v>NULL</v>
          </cell>
          <cell r="U1190" t="str">
            <v>NULL</v>
          </cell>
          <cell r="V1190" t="str">
            <v>NULL</v>
          </cell>
          <cell r="W1190" t="str">
            <v>NULL</v>
          </cell>
          <cell r="X1190" t="str">
            <v>NULL</v>
          </cell>
          <cell r="Y1190" t="str">
            <v>NULL</v>
          </cell>
          <cell r="Z1190" t="str">
            <v>NULL</v>
          </cell>
          <cell r="AB1190">
            <v>185</v>
          </cell>
          <cell r="AD1190">
            <v>3</v>
          </cell>
          <cell r="AE1190" t="str">
            <v>NULL</v>
          </cell>
          <cell r="AF1190">
            <v>3</v>
          </cell>
          <cell r="AG1190">
            <v>3</v>
          </cell>
          <cell r="AH1190" t="str">
            <v>NULL</v>
          </cell>
          <cell r="AI1190">
            <v>3</v>
          </cell>
          <cell r="AJ1190" t="str">
            <v>NULL</v>
          </cell>
          <cell r="AK1190">
            <v>2</v>
          </cell>
          <cell r="AL1190">
            <v>9</v>
          </cell>
        </row>
        <row r="1191">
          <cell r="A1191">
            <v>139398</v>
          </cell>
          <cell r="B1191">
            <v>8812033</v>
          </cell>
          <cell r="C1191" t="str">
            <v>Freshwaters Primary Academy</v>
          </cell>
          <cell r="D1191" t="str">
            <v>East of England</v>
          </cell>
          <cell r="E1191" t="str">
            <v>East of England</v>
          </cell>
          <cell r="F1191" t="str">
            <v>Essex</v>
          </cell>
          <cell r="G1191" t="str">
            <v>Harlow</v>
          </cell>
          <cell r="H1191" t="str">
            <v>CM20 3QA</v>
          </cell>
          <cell r="I1191" t="str">
            <v>Academy Sponsor Led</v>
          </cell>
          <cell r="J1191" t="str">
            <v>Primary</v>
          </cell>
          <cell r="K1191" t="str">
            <v>Does not have a sixth form</v>
          </cell>
          <cell r="L1191">
            <v>10007999</v>
          </cell>
          <cell r="M1191">
            <v>42286</v>
          </cell>
          <cell r="N1191">
            <v>42286</v>
          </cell>
          <cell r="O1191" t="str">
            <v>Section 8 Inspection due to Parental Complaint</v>
          </cell>
          <cell r="P1191" t="str">
            <v>Schools - S8</v>
          </cell>
          <cell r="Q1191" t="str">
            <v>NULL</v>
          </cell>
          <cell r="R1191" t="str">
            <v>NULL</v>
          </cell>
          <cell r="S1191" t="str">
            <v>NULL</v>
          </cell>
          <cell r="T1191" t="str">
            <v>NULL</v>
          </cell>
          <cell r="U1191" t="str">
            <v>NULL</v>
          </cell>
          <cell r="V1191" t="str">
            <v>NULL</v>
          </cell>
          <cell r="W1191" t="str">
            <v>NULL</v>
          </cell>
          <cell r="X1191" t="str">
            <v>Met</v>
          </cell>
          <cell r="Y1191" t="str">
            <v>NULL</v>
          </cell>
          <cell r="Z1191" t="str">
            <v>NULL</v>
          </cell>
          <cell r="AB1191">
            <v>327</v>
          </cell>
          <cell r="AD1191">
            <v>2</v>
          </cell>
          <cell r="AE1191" t="str">
            <v>NULL</v>
          </cell>
          <cell r="AF1191">
            <v>2</v>
          </cell>
          <cell r="AG1191">
            <v>2</v>
          </cell>
          <cell r="AH1191" t="str">
            <v>NULL</v>
          </cell>
          <cell r="AI1191">
            <v>2</v>
          </cell>
          <cell r="AJ1191" t="str">
            <v>NULL</v>
          </cell>
          <cell r="AK1191">
            <v>2</v>
          </cell>
          <cell r="AL1191">
            <v>9</v>
          </cell>
        </row>
        <row r="1192">
          <cell r="A1192">
            <v>139400</v>
          </cell>
          <cell r="B1192">
            <v>9262039</v>
          </cell>
          <cell r="C1192" t="str">
            <v>Cliff Park Junior School</v>
          </cell>
          <cell r="D1192" t="str">
            <v>East of England</v>
          </cell>
          <cell r="E1192" t="str">
            <v>East of England</v>
          </cell>
          <cell r="F1192" t="str">
            <v>Norfolk</v>
          </cell>
          <cell r="G1192" t="str">
            <v>Great Yarmouth</v>
          </cell>
          <cell r="H1192" t="str">
            <v>NR31 6SZ</v>
          </cell>
          <cell r="I1192" t="str">
            <v>Academy Sponsor Led</v>
          </cell>
          <cell r="J1192" t="str">
            <v>Primary</v>
          </cell>
          <cell r="K1192" t="str">
            <v>Does not have a sixth form</v>
          </cell>
          <cell r="L1192">
            <v>10009887</v>
          </cell>
          <cell r="M1192">
            <v>42334</v>
          </cell>
          <cell r="N1192">
            <v>42334</v>
          </cell>
          <cell r="O1192" t="str">
            <v>Requires Improvement monitoring Visit 2</v>
          </cell>
          <cell r="P1192" t="str">
            <v>Schools - S8</v>
          </cell>
          <cell r="Q1192" t="str">
            <v>NULL</v>
          </cell>
          <cell r="R1192" t="str">
            <v>NULL</v>
          </cell>
          <cell r="S1192" t="str">
            <v>NULL</v>
          </cell>
          <cell r="T1192" t="str">
            <v>NULL</v>
          </cell>
          <cell r="U1192" t="str">
            <v>NULL</v>
          </cell>
          <cell r="V1192" t="str">
            <v>NULL</v>
          </cell>
          <cell r="W1192" t="str">
            <v>NULL</v>
          </cell>
          <cell r="X1192" t="str">
            <v>NULL</v>
          </cell>
          <cell r="Y1192" t="str">
            <v>NULL</v>
          </cell>
          <cell r="Z1192" t="str">
            <v>NULL</v>
          </cell>
          <cell r="AB1192">
            <v>332</v>
          </cell>
          <cell r="AD1192">
            <v>3</v>
          </cell>
          <cell r="AE1192" t="str">
            <v>NULL</v>
          </cell>
          <cell r="AF1192">
            <v>3</v>
          </cell>
          <cell r="AG1192">
            <v>3</v>
          </cell>
          <cell r="AH1192" t="str">
            <v>NULL</v>
          </cell>
          <cell r="AI1192">
            <v>3</v>
          </cell>
          <cell r="AJ1192" t="str">
            <v>NULL</v>
          </cell>
          <cell r="AK1192">
            <v>9</v>
          </cell>
          <cell r="AL1192">
            <v>9</v>
          </cell>
        </row>
        <row r="1193">
          <cell r="A1193">
            <v>139405</v>
          </cell>
          <cell r="B1193">
            <v>8054001</v>
          </cell>
          <cell r="C1193" t="str">
            <v>Dyke House Sports and Technology College</v>
          </cell>
          <cell r="D1193" t="str">
            <v>North East</v>
          </cell>
          <cell r="E1193" t="str">
            <v>North East, Yorkshire &amp; Humber</v>
          </cell>
          <cell r="F1193" t="str">
            <v>Hartlepool</v>
          </cell>
          <cell r="G1193" t="str">
            <v>Hartlepool</v>
          </cell>
          <cell r="H1193" t="str">
            <v>TS24 8NQ</v>
          </cell>
          <cell r="I1193" t="str">
            <v>Academy Sponsor Led</v>
          </cell>
          <cell r="J1193" t="str">
            <v>Secondary</v>
          </cell>
          <cell r="K1193" t="str">
            <v>Has a sixth form</v>
          </cell>
          <cell r="L1193">
            <v>10001747</v>
          </cell>
          <cell r="M1193">
            <v>42284</v>
          </cell>
          <cell r="N1193">
            <v>42285</v>
          </cell>
          <cell r="O1193" t="str">
            <v>Academy First Section 5</v>
          </cell>
          <cell r="P1193" t="str">
            <v>Schools - S5</v>
          </cell>
          <cell r="Q1193" t="str">
            <v>NULL</v>
          </cell>
          <cell r="R1193">
            <v>2</v>
          </cell>
          <cell r="S1193" t="str">
            <v>NULL</v>
          </cell>
          <cell r="T1193">
            <v>2</v>
          </cell>
          <cell r="U1193">
            <v>2</v>
          </cell>
          <cell r="V1193">
            <v>1</v>
          </cell>
          <cell r="W1193">
            <v>2</v>
          </cell>
          <cell r="X1193" t="str">
            <v>Yes</v>
          </cell>
          <cell r="Y1193" t="str">
            <v>NULL</v>
          </cell>
          <cell r="Z1193">
            <v>2</v>
          </cell>
          <cell r="AB1193">
            <v>1155</v>
          </cell>
          <cell r="AD1193" t="str">
            <v>NULL</v>
          </cell>
          <cell r="AE1193" t="str">
            <v>NULL</v>
          </cell>
          <cell r="AF1193" t="str">
            <v>NULL</v>
          </cell>
          <cell r="AG1193" t="str">
            <v>NULL</v>
          </cell>
          <cell r="AH1193" t="str">
            <v>NULL</v>
          </cell>
          <cell r="AI1193" t="str">
            <v>NULL</v>
          </cell>
          <cell r="AJ1193" t="str">
            <v>NULL</v>
          </cell>
          <cell r="AK1193" t="str">
            <v>NULL</v>
          </cell>
          <cell r="AL1193" t="str">
            <v>NULL</v>
          </cell>
        </row>
        <row r="1194">
          <cell r="A1194">
            <v>139456</v>
          </cell>
          <cell r="B1194">
            <v>3524766</v>
          </cell>
          <cell r="C1194" t="str">
            <v>Saint Paul's Catholic High School</v>
          </cell>
          <cell r="D1194" t="str">
            <v>North West</v>
          </cell>
          <cell r="E1194" t="str">
            <v>North West</v>
          </cell>
          <cell r="F1194" t="str">
            <v>Manchester</v>
          </cell>
          <cell r="G1194" t="str">
            <v>Wythenshawe and Sale East</v>
          </cell>
          <cell r="H1194" t="str">
            <v>M23 2YS</v>
          </cell>
          <cell r="I1194" t="str">
            <v>Academy Converter</v>
          </cell>
          <cell r="J1194" t="str">
            <v>Secondary</v>
          </cell>
          <cell r="K1194" t="str">
            <v>Does not have a sixth form</v>
          </cell>
          <cell r="L1194">
            <v>10003972</v>
          </cell>
          <cell r="M1194">
            <v>42270</v>
          </cell>
          <cell r="N1194">
            <v>42270</v>
          </cell>
          <cell r="O1194" t="str">
            <v>Schools with Serious Weaknesses Visit 2</v>
          </cell>
          <cell r="P1194" t="str">
            <v>Schools - S8</v>
          </cell>
          <cell r="Q1194">
            <v>105579</v>
          </cell>
          <cell r="R1194" t="str">
            <v>NULL</v>
          </cell>
          <cell r="S1194" t="str">
            <v>NULL</v>
          </cell>
          <cell r="T1194" t="str">
            <v>NULL</v>
          </cell>
          <cell r="U1194" t="str">
            <v>NULL</v>
          </cell>
          <cell r="V1194" t="str">
            <v>NULL</v>
          </cell>
          <cell r="W1194" t="str">
            <v>NULL</v>
          </cell>
          <cell r="X1194" t="str">
            <v>NULL</v>
          </cell>
          <cell r="Y1194" t="str">
            <v>NULL</v>
          </cell>
          <cell r="Z1194" t="str">
            <v>NULL</v>
          </cell>
          <cell r="AB1194">
            <v>863</v>
          </cell>
          <cell r="AD1194">
            <v>4</v>
          </cell>
          <cell r="AE1194" t="str">
            <v>NULL</v>
          </cell>
          <cell r="AF1194">
            <v>4</v>
          </cell>
          <cell r="AG1194">
            <v>4</v>
          </cell>
          <cell r="AH1194" t="str">
            <v>NULL</v>
          </cell>
          <cell r="AI1194">
            <v>3</v>
          </cell>
          <cell r="AJ1194" t="str">
            <v>NULL</v>
          </cell>
          <cell r="AK1194">
            <v>9</v>
          </cell>
          <cell r="AL1194">
            <v>9</v>
          </cell>
        </row>
        <row r="1195">
          <cell r="A1195">
            <v>139463</v>
          </cell>
          <cell r="B1195">
            <v>9283204</v>
          </cell>
          <cell r="C1195" t="str">
            <v>St Mary's CofE Primary Academy, Burton Latimer</v>
          </cell>
          <cell r="D1195" t="str">
            <v>East Midlands</v>
          </cell>
          <cell r="E1195" t="str">
            <v>East Midlands</v>
          </cell>
          <cell r="F1195" t="str">
            <v>Northamptonshire</v>
          </cell>
          <cell r="G1195" t="str">
            <v>Kettering</v>
          </cell>
          <cell r="H1195" t="str">
            <v>NN15 5RL</v>
          </cell>
          <cell r="I1195" t="str">
            <v>Academy Converter</v>
          </cell>
          <cell r="J1195" t="str">
            <v>Primary</v>
          </cell>
          <cell r="K1195" t="str">
            <v>Does not have a sixth form</v>
          </cell>
          <cell r="L1195">
            <v>10006361</v>
          </cell>
          <cell r="M1195">
            <v>42269</v>
          </cell>
          <cell r="N1195">
            <v>42269</v>
          </cell>
          <cell r="O1195" t="str">
            <v>Requires Improvement monitoring Visit 1</v>
          </cell>
          <cell r="P1195" t="str">
            <v>Schools - S8</v>
          </cell>
          <cell r="Q1195">
            <v>122015</v>
          </cell>
          <cell r="R1195" t="str">
            <v>NULL</v>
          </cell>
          <cell r="S1195" t="str">
            <v>NULL</v>
          </cell>
          <cell r="T1195" t="str">
            <v>NULL</v>
          </cell>
          <cell r="U1195" t="str">
            <v>NULL</v>
          </cell>
          <cell r="V1195" t="str">
            <v>NULL</v>
          </cell>
          <cell r="W1195" t="str">
            <v>NULL</v>
          </cell>
          <cell r="X1195" t="str">
            <v>NULL</v>
          </cell>
          <cell r="Y1195" t="str">
            <v>NULL</v>
          </cell>
          <cell r="Z1195" t="str">
            <v>NULL</v>
          </cell>
          <cell r="AB1195">
            <v>233</v>
          </cell>
          <cell r="AD1195">
            <v>3</v>
          </cell>
          <cell r="AE1195" t="str">
            <v>NULL</v>
          </cell>
          <cell r="AF1195">
            <v>3</v>
          </cell>
          <cell r="AG1195">
            <v>3</v>
          </cell>
          <cell r="AH1195" t="str">
            <v>NULL</v>
          </cell>
          <cell r="AI1195">
            <v>3</v>
          </cell>
          <cell r="AJ1195" t="str">
            <v>NULL</v>
          </cell>
          <cell r="AK1195">
            <v>2</v>
          </cell>
          <cell r="AL1195">
            <v>9</v>
          </cell>
        </row>
        <row r="1196">
          <cell r="A1196">
            <v>139474</v>
          </cell>
        </row>
        <row r="1197">
          <cell r="A1197">
            <v>139487</v>
          </cell>
          <cell r="B1197">
            <v>9264084</v>
          </cell>
          <cell r="C1197" t="str">
            <v>Taverham High School</v>
          </cell>
          <cell r="D1197" t="str">
            <v>East of England</v>
          </cell>
          <cell r="E1197" t="str">
            <v>East of England</v>
          </cell>
          <cell r="F1197" t="str">
            <v>Norfolk</v>
          </cell>
          <cell r="G1197" t="str">
            <v>Broadland</v>
          </cell>
          <cell r="H1197" t="str">
            <v>NR8 6HP</v>
          </cell>
          <cell r="I1197" t="str">
            <v>Academy Converter</v>
          </cell>
          <cell r="J1197" t="str">
            <v>Secondary</v>
          </cell>
          <cell r="K1197" t="str">
            <v>Has a sixth form</v>
          </cell>
          <cell r="L1197">
            <v>10006978</v>
          </cell>
          <cell r="M1197">
            <v>42270</v>
          </cell>
          <cell r="N1197">
            <v>42270</v>
          </cell>
          <cell r="O1197" t="str">
            <v>Section 8 Inspection due to Parental Complaint</v>
          </cell>
          <cell r="P1197" t="str">
            <v>Schools - S8</v>
          </cell>
          <cell r="Q1197">
            <v>121181</v>
          </cell>
          <cell r="R1197" t="str">
            <v>NULL</v>
          </cell>
          <cell r="S1197" t="str">
            <v>NULL</v>
          </cell>
          <cell r="T1197" t="str">
            <v>NULL</v>
          </cell>
          <cell r="U1197" t="str">
            <v>NULL</v>
          </cell>
          <cell r="V1197" t="str">
            <v>NULL</v>
          </cell>
          <cell r="W1197" t="str">
            <v>NULL</v>
          </cell>
          <cell r="X1197" t="str">
            <v>Met</v>
          </cell>
          <cell r="Y1197" t="str">
            <v>NULL</v>
          </cell>
          <cell r="Z1197" t="str">
            <v>NULL</v>
          </cell>
          <cell r="AB1197">
            <v>1163</v>
          </cell>
          <cell r="AD1197">
            <v>2</v>
          </cell>
          <cell r="AE1197" t="str">
            <v>NULL</v>
          </cell>
          <cell r="AF1197">
            <v>2</v>
          </cell>
          <cell r="AG1197">
            <v>2</v>
          </cell>
          <cell r="AH1197" t="str">
            <v>NULL</v>
          </cell>
          <cell r="AI1197">
            <v>2</v>
          </cell>
          <cell r="AJ1197" t="str">
            <v>NULL</v>
          </cell>
          <cell r="AK1197" t="str">
            <v>NULL</v>
          </cell>
          <cell r="AL1197" t="str">
            <v>NULL</v>
          </cell>
        </row>
        <row r="1198">
          <cell r="A1198">
            <v>139496</v>
          </cell>
          <cell r="B1198">
            <v>8515211</v>
          </cell>
          <cell r="C1198" t="str">
            <v>Lyndhurst Junior School</v>
          </cell>
          <cell r="D1198" t="str">
            <v>South East</v>
          </cell>
          <cell r="E1198" t="str">
            <v>South East</v>
          </cell>
          <cell r="F1198" t="str">
            <v>Portsmouth</v>
          </cell>
          <cell r="G1198" t="str">
            <v>Portsmouth North</v>
          </cell>
          <cell r="H1198" t="str">
            <v>PO2 0NT</v>
          </cell>
          <cell r="I1198" t="str">
            <v>Academy Converter</v>
          </cell>
          <cell r="J1198" t="str">
            <v>Primary</v>
          </cell>
          <cell r="K1198" t="str">
            <v>Does not have a sixth form</v>
          </cell>
          <cell r="L1198">
            <v>10007308</v>
          </cell>
          <cell r="M1198">
            <v>42270</v>
          </cell>
          <cell r="N1198">
            <v>42270</v>
          </cell>
          <cell r="O1198" t="str">
            <v>Requires Improvement monitoring Visit 1</v>
          </cell>
          <cell r="P1198" t="str">
            <v>Schools - S8</v>
          </cell>
          <cell r="Q1198">
            <v>116491</v>
          </cell>
          <cell r="R1198" t="str">
            <v>NULL</v>
          </cell>
          <cell r="S1198" t="str">
            <v>NULL</v>
          </cell>
          <cell r="T1198" t="str">
            <v>NULL</v>
          </cell>
          <cell r="U1198" t="str">
            <v>NULL</v>
          </cell>
          <cell r="V1198" t="str">
            <v>NULL</v>
          </cell>
          <cell r="W1198" t="str">
            <v>NULL</v>
          </cell>
          <cell r="X1198" t="str">
            <v>NULL</v>
          </cell>
          <cell r="Y1198" t="str">
            <v>NULL</v>
          </cell>
          <cell r="Z1198" t="str">
            <v>NULL</v>
          </cell>
          <cell r="AB1198">
            <v>502</v>
          </cell>
          <cell r="AD1198">
            <v>3</v>
          </cell>
          <cell r="AE1198" t="str">
            <v>NULL</v>
          </cell>
          <cell r="AF1198">
            <v>3</v>
          </cell>
          <cell r="AG1198">
            <v>3</v>
          </cell>
          <cell r="AH1198" t="str">
            <v>NULL</v>
          </cell>
          <cell r="AI1198">
            <v>3</v>
          </cell>
          <cell r="AJ1198" t="str">
            <v>NULL</v>
          </cell>
          <cell r="AK1198">
            <v>9</v>
          </cell>
          <cell r="AL1198">
            <v>9</v>
          </cell>
        </row>
        <row r="1199">
          <cell r="A1199">
            <v>139526</v>
          </cell>
          <cell r="B1199">
            <v>3307063</v>
          </cell>
          <cell r="C1199" t="str">
            <v>James Brindley School</v>
          </cell>
          <cell r="D1199" t="str">
            <v>West Midlands</v>
          </cell>
          <cell r="E1199" t="str">
            <v>West Midlands</v>
          </cell>
          <cell r="F1199" t="str">
            <v>Birmingham</v>
          </cell>
          <cell r="G1199" t="str">
            <v>Birmingham, Ladywood</v>
          </cell>
          <cell r="H1199" t="str">
            <v>B15 2AF</v>
          </cell>
          <cell r="I1199" t="str">
            <v>Academy Special Converter</v>
          </cell>
          <cell r="J1199" t="str">
            <v>Not Applicable</v>
          </cell>
          <cell r="K1199" t="str">
            <v>Has a sixth form</v>
          </cell>
          <cell r="L1199">
            <v>10003973</v>
          </cell>
          <cell r="M1199">
            <v>42332</v>
          </cell>
          <cell r="N1199">
            <v>42333</v>
          </cell>
          <cell r="O1199" t="str">
            <v>Schools into Special Measures Visit 2</v>
          </cell>
          <cell r="P1199" t="str">
            <v>Schools - S8</v>
          </cell>
          <cell r="Q1199">
            <v>131473</v>
          </cell>
          <cell r="R1199" t="str">
            <v>NULL</v>
          </cell>
          <cell r="S1199" t="str">
            <v>NULL</v>
          </cell>
          <cell r="T1199" t="str">
            <v>NULL</v>
          </cell>
          <cell r="U1199" t="str">
            <v>NULL</v>
          </cell>
          <cell r="V1199" t="str">
            <v>NULL</v>
          </cell>
          <cell r="W1199" t="str">
            <v>NULL</v>
          </cell>
          <cell r="X1199" t="str">
            <v>NULL</v>
          </cell>
          <cell r="Y1199" t="str">
            <v>NULL</v>
          </cell>
          <cell r="Z1199" t="str">
            <v>NULL</v>
          </cell>
          <cell r="AB1199">
            <v>197</v>
          </cell>
          <cell r="AD1199">
            <v>4</v>
          </cell>
          <cell r="AE1199" t="str">
            <v>NULL</v>
          </cell>
          <cell r="AF1199">
            <v>3</v>
          </cell>
          <cell r="AG1199">
            <v>3</v>
          </cell>
          <cell r="AH1199" t="str">
            <v>NULL</v>
          </cell>
          <cell r="AI1199">
            <v>4</v>
          </cell>
          <cell r="AJ1199" t="str">
            <v>NULL</v>
          </cell>
          <cell r="AK1199">
            <v>9</v>
          </cell>
          <cell r="AL1199">
            <v>9</v>
          </cell>
        </row>
        <row r="1200">
          <cell r="A1200">
            <v>139528</v>
          </cell>
          <cell r="B1200">
            <v>9314145</v>
          </cell>
          <cell r="C1200" t="str">
            <v>St Gregory the Great Catholic School</v>
          </cell>
          <cell r="D1200" t="str">
            <v>South East</v>
          </cell>
          <cell r="E1200" t="str">
            <v>South East</v>
          </cell>
          <cell r="F1200" t="str">
            <v>Oxfordshire</v>
          </cell>
          <cell r="G1200" t="str">
            <v>Oxford East</v>
          </cell>
          <cell r="H1200" t="str">
            <v>OX4 3DR</v>
          </cell>
          <cell r="I1200" t="str">
            <v>Academy Converter</v>
          </cell>
          <cell r="J1200" t="str">
            <v>All Through</v>
          </cell>
          <cell r="K1200" t="str">
            <v>Has a sixth form</v>
          </cell>
          <cell r="L1200">
            <v>10009953</v>
          </cell>
          <cell r="M1200">
            <v>42352</v>
          </cell>
          <cell r="N1200">
            <v>42352</v>
          </cell>
          <cell r="O1200" t="str">
            <v>Requires Improvement monitoring Visit 1</v>
          </cell>
          <cell r="P1200" t="str">
            <v>Schools - S8</v>
          </cell>
          <cell r="Q1200">
            <v>133644</v>
          </cell>
          <cell r="R1200" t="str">
            <v>NULL</v>
          </cell>
          <cell r="S1200" t="str">
            <v>NULL</v>
          </cell>
          <cell r="T1200" t="str">
            <v>NULL</v>
          </cell>
          <cell r="U1200" t="str">
            <v>NULL</v>
          </cell>
          <cell r="V1200" t="str">
            <v>NULL</v>
          </cell>
          <cell r="W1200" t="str">
            <v>NULL</v>
          </cell>
          <cell r="X1200" t="str">
            <v>NULL</v>
          </cell>
          <cell r="Y1200" t="str">
            <v>NULL</v>
          </cell>
          <cell r="Z1200" t="str">
            <v>NULL</v>
          </cell>
          <cell r="AB1200">
            <v>1327</v>
          </cell>
          <cell r="AD1200">
            <v>3</v>
          </cell>
          <cell r="AE1200" t="str">
            <v>NULL</v>
          </cell>
          <cell r="AF1200">
            <v>3</v>
          </cell>
          <cell r="AG1200">
            <v>3</v>
          </cell>
          <cell r="AH1200" t="str">
            <v>NULL</v>
          </cell>
          <cell r="AI1200">
            <v>3</v>
          </cell>
          <cell r="AJ1200" t="str">
            <v>NULL</v>
          </cell>
          <cell r="AK1200">
            <v>2</v>
          </cell>
          <cell r="AL1200">
            <v>2</v>
          </cell>
        </row>
        <row r="1201">
          <cell r="A1201">
            <v>139536</v>
          </cell>
          <cell r="B1201">
            <v>8944425</v>
          </cell>
          <cell r="C1201" t="str">
            <v>The Telford Park School</v>
          </cell>
          <cell r="D1201" t="str">
            <v>West Midlands</v>
          </cell>
          <cell r="E1201" t="str">
            <v>West Midlands</v>
          </cell>
          <cell r="F1201" t="str">
            <v>Telford and Wrekin</v>
          </cell>
          <cell r="G1201" t="str">
            <v>Telford</v>
          </cell>
          <cell r="H1201" t="str">
            <v>TF3 1FA</v>
          </cell>
          <cell r="I1201" t="str">
            <v>Academy Converter</v>
          </cell>
          <cell r="J1201" t="str">
            <v>Secondary</v>
          </cell>
          <cell r="K1201" t="str">
            <v>Has a sixth form</v>
          </cell>
          <cell r="L1201">
            <v>10004091</v>
          </cell>
          <cell r="M1201">
            <v>42312</v>
          </cell>
          <cell r="N1201">
            <v>42313</v>
          </cell>
          <cell r="O1201" t="str">
            <v>Schools into Special Measures Visit 2</v>
          </cell>
          <cell r="P1201" t="str">
            <v>Schools - S8</v>
          </cell>
          <cell r="Q1201">
            <v>123582</v>
          </cell>
          <cell r="R1201" t="str">
            <v>NULL</v>
          </cell>
          <cell r="S1201" t="str">
            <v>NULL</v>
          </cell>
          <cell r="T1201" t="str">
            <v>NULL</v>
          </cell>
          <cell r="U1201" t="str">
            <v>NULL</v>
          </cell>
          <cell r="V1201" t="str">
            <v>NULL</v>
          </cell>
          <cell r="W1201" t="str">
            <v>NULL</v>
          </cell>
          <cell r="X1201" t="str">
            <v>NULL</v>
          </cell>
          <cell r="Y1201" t="str">
            <v>NULL</v>
          </cell>
          <cell r="Z1201" t="str">
            <v>NULL</v>
          </cell>
          <cell r="AB1201">
            <v>408</v>
          </cell>
          <cell r="AD1201">
            <v>4</v>
          </cell>
          <cell r="AE1201" t="str">
            <v>NULL</v>
          </cell>
          <cell r="AF1201">
            <v>4</v>
          </cell>
          <cell r="AG1201">
            <v>4</v>
          </cell>
          <cell r="AH1201" t="str">
            <v>NULL</v>
          </cell>
          <cell r="AI1201">
            <v>4</v>
          </cell>
          <cell r="AJ1201" t="str">
            <v>NULL</v>
          </cell>
          <cell r="AK1201">
            <v>9</v>
          </cell>
          <cell r="AL1201">
            <v>9</v>
          </cell>
        </row>
        <row r="1202">
          <cell r="A1202">
            <v>139538</v>
          </cell>
          <cell r="B1202">
            <v>3944607</v>
          </cell>
          <cell r="C1202" t="str">
            <v>St Aidan's Catholic Academy</v>
          </cell>
          <cell r="D1202" t="str">
            <v>North East</v>
          </cell>
          <cell r="E1202" t="str">
            <v>North East, Yorkshire &amp; Humber</v>
          </cell>
          <cell r="F1202" t="str">
            <v>Sunderland</v>
          </cell>
          <cell r="G1202" t="str">
            <v>Sunderland Central</v>
          </cell>
          <cell r="H1202" t="str">
            <v>SR2 7HJ</v>
          </cell>
          <cell r="I1202" t="str">
            <v>Academy Converter</v>
          </cell>
          <cell r="J1202" t="str">
            <v>Secondary</v>
          </cell>
          <cell r="K1202" t="str">
            <v>Has a sixth form</v>
          </cell>
          <cell r="L1202">
            <v>10008327</v>
          </cell>
          <cell r="M1202">
            <v>42352</v>
          </cell>
          <cell r="N1202">
            <v>42353</v>
          </cell>
          <cell r="O1202" t="str">
            <v>Section 8 Inspection due to Parental Complaint</v>
          </cell>
          <cell r="P1202" t="str">
            <v>Schools - S5</v>
          </cell>
          <cell r="Q1202">
            <v>108869</v>
          </cell>
          <cell r="R1202">
            <v>3</v>
          </cell>
          <cell r="S1202" t="str">
            <v>NULL</v>
          </cell>
          <cell r="T1202">
            <v>3</v>
          </cell>
          <cell r="U1202">
            <v>3</v>
          </cell>
          <cell r="V1202">
            <v>2</v>
          </cell>
          <cell r="W1202">
            <v>3</v>
          </cell>
          <cell r="X1202" t="str">
            <v>Yes</v>
          </cell>
          <cell r="Y1202" t="str">
            <v>NULL</v>
          </cell>
          <cell r="Z1202">
            <v>3</v>
          </cell>
          <cell r="AB1202">
            <v>950</v>
          </cell>
          <cell r="AD1202">
            <v>2</v>
          </cell>
          <cell r="AE1202" t="str">
            <v>NULL</v>
          </cell>
          <cell r="AF1202">
            <v>2</v>
          </cell>
          <cell r="AG1202">
            <v>2</v>
          </cell>
          <cell r="AH1202" t="str">
            <v>NULL</v>
          </cell>
          <cell r="AI1202">
            <v>2</v>
          </cell>
          <cell r="AJ1202" t="str">
            <v>NULL</v>
          </cell>
          <cell r="AK1202" t="str">
            <v>NULL</v>
          </cell>
          <cell r="AL1202" t="str">
            <v>NULL</v>
          </cell>
        </row>
        <row r="1203">
          <cell r="A1203">
            <v>139568</v>
          </cell>
          <cell r="B1203">
            <v>3842006</v>
          </cell>
          <cell r="C1203" t="str">
            <v>Havercroft Academy</v>
          </cell>
          <cell r="D1203" t="str">
            <v>Yorkshire and the Humber</v>
          </cell>
          <cell r="E1203" t="str">
            <v>North East, Yorkshire &amp; Humber</v>
          </cell>
          <cell r="F1203" t="str">
            <v>Wakefield</v>
          </cell>
          <cell r="G1203" t="str">
            <v>Hemsworth</v>
          </cell>
          <cell r="H1203" t="str">
            <v>WF4 2BE</v>
          </cell>
          <cell r="I1203" t="str">
            <v>Academy Sponsor Led</v>
          </cell>
          <cell r="J1203" t="str">
            <v>Primary</v>
          </cell>
          <cell r="K1203" t="str">
            <v>Does not have a sixth form</v>
          </cell>
          <cell r="L1203">
            <v>10006801</v>
          </cell>
          <cell r="M1203">
            <v>42342</v>
          </cell>
          <cell r="N1203">
            <v>42342</v>
          </cell>
          <cell r="O1203" t="str">
            <v>Requires Improvement monitoring Visit 1</v>
          </cell>
          <cell r="P1203" t="str">
            <v>Schools - S8</v>
          </cell>
          <cell r="Q1203" t="str">
            <v>NULL</v>
          </cell>
          <cell r="R1203" t="str">
            <v>NULL</v>
          </cell>
          <cell r="S1203" t="str">
            <v>NULL</v>
          </cell>
          <cell r="T1203" t="str">
            <v>NULL</v>
          </cell>
          <cell r="U1203" t="str">
            <v>NULL</v>
          </cell>
          <cell r="V1203" t="str">
            <v>NULL</v>
          </cell>
          <cell r="W1203" t="str">
            <v>NULL</v>
          </cell>
          <cell r="X1203" t="str">
            <v>NULL</v>
          </cell>
          <cell r="Y1203" t="str">
            <v>NULL</v>
          </cell>
          <cell r="Z1203" t="str">
            <v>NULL</v>
          </cell>
          <cell r="AB1203">
            <v>222</v>
          </cell>
          <cell r="AD1203">
            <v>3</v>
          </cell>
          <cell r="AE1203" t="str">
            <v>NULL</v>
          </cell>
          <cell r="AF1203">
            <v>3</v>
          </cell>
          <cell r="AG1203">
            <v>3</v>
          </cell>
          <cell r="AH1203" t="str">
            <v>NULL</v>
          </cell>
          <cell r="AI1203">
            <v>3</v>
          </cell>
          <cell r="AJ1203" t="str">
            <v>NULL</v>
          </cell>
          <cell r="AK1203">
            <v>2</v>
          </cell>
          <cell r="AL1203">
            <v>9</v>
          </cell>
        </row>
        <row r="1204">
          <cell r="A1204">
            <v>139573</v>
          </cell>
          <cell r="B1204">
            <v>3842007</v>
          </cell>
          <cell r="C1204" t="str">
            <v>St Helen's CE Primary School</v>
          </cell>
          <cell r="D1204" t="str">
            <v>Yorkshire and the Humber</v>
          </cell>
          <cell r="E1204" t="str">
            <v>North East, Yorkshire &amp; Humber</v>
          </cell>
          <cell r="F1204" t="str">
            <v>Wakefield</v>
          </cell>
          <cell r="G1204" t="str">
            <v>Hemsworth</v>
          </cell>
          <cell r="H1204" t="str">
            <v>WF9 4EG</v>
          </cell>
          <cell r="I1204" t="str">
            <v>Academy Sponsor Led</v>
          </cell>
          <cell r="J1204" t="str">
            <v>Primary</v>
          </cell>
          <cell r="K1204" t="str">
            <v>Does not have a sixth form</v>
          </cell>
          <cell r="L1204">
            <v>10006719</v>
          </cell>
          <cell r="M1204">
            <v>42296</v>
          </cell>
          <cell r="N1204">
            <v>42296</v>
          </cell>
          <cell r="O1204" t="str">
            <v>Requires Improvement monitoring Visit 1</v>
          </cell>
          <cell r="P1204" t="str">
            <v>Schools - S8</v>
          </cell>
          <cell r="Q1204" t="str">
            <v>NULL</v>
          </cell>
          <cell r="R1204" t="str">
            <v>NULL</v>
          </cell>
          <cell r="S1204" t="str">
            <v>NULL</v>
          </cell>
          <cell r="T1204" t="str">
            <v>NULL</v>
          </cell>
          <cell r="U1204" t="str">
            <v>NULL</v>
          </cell>
          <cell r="V1204" t="str">
            <v>NULL</v>
          </cell>
          <cell r="W1204" t="str">
            <v>NULL</v>
          </cell>
          <cell r="X1204" t="str">
            <v>NULL</v>
          </cell>
          <cell r="Y1204" t="str">
            <v>NULL</v>
          </cell>
          <cell r="Z1204" t="str">
            <v>NULL</v>
          </cell>
          <cell r="AB1204">
            <v>192</v>
          </cell>
          <cell r="AD1204">
            <v>3</v>
          </cell>
          <cell r="AE1204" t="str">
            <v>NULL</v>
          </cell>
          <cell r="AF1204">
            <v>3</v>
          </cell>
          <cell r="AG1204">
            <v>3</v>
          </cell>
          <cell r="AH1204" t="str">
            <v>NULL</v>
          </cell>
          <cell r="AI1204">
            <v>3</v>
          </cell>
          <cell r="AJ1204" t="str">
            <v>NULL</v>
          </cell>
          <cell r="AK1204">
            <v>2</v>
          </cell>
          <cell r="AL1204">
            <v>9</v>
          </cell>
        </row>
        <row r="1205">
          <cell r="A1205">
            <v>139580</v>
          </cell>
          <cell r="B1205">
            <v>9262046</v>
          </cell>
          <cell r="C1205" t="str">
            <v>Woodlands Primary Academy</v>
          </cell>
          <cell r="D1205" t="str">
            <v>East of England</v>
          </cell>
          <cell r="E1205" t="str">
            <v>East of England</v>
          </cell>
          <cell r="F1205" t="str">
            <v>Norfolk</v>
          </cell>
          <cell r="G1205" t="str">
            <v>Great Yarmouth</v>
          </cell>
          <cell r="H1205" t="str">
            <v>NR31 8QQ</v>
          </cell>
          <cell r="I1205" t="str">
            <v>Academy Sponsor Led</v>
          </cell>
          <cell r="J1205" t="str">
            <v>Primary</v>
          </cell>
          <cell r="K1205" t="str">
            <v>Does not have a sixth form</v>
          </cell>
          <cell r="L1205">
            <v>10008593</v>
          </cell>
          <cell r="M1205">
            <v>42348</v>
          </cell>
          <cell r="N1205">
            <v>42348</v>
          </cell>
          <cell r="O1205" t="str">
            <v>Requires Improvement monitoring Visit 1</v>
          </cell>
          <cell r="P1205" t="str">
            <v>Schools - S8</v>
          </cell>
          <cell r="Q1205" t="str">
            <v>NULL</v>
          </cell>
          <cell r="R1205" t="str">
            <v>NULL</v>
          </cell>
          <cell r="S1205" t="str">
            <v>NULL</v>
          </cell>
          <cell r="T1205" t="str">
            <v>NULL</v>
          </cell>
          <cell r="U1205" t="str">
            <v>NULL</v>
          </cell>
          <cell r="V1205" t="str">
            <v>NULL</v>
          </cell>
          <cell r="W1205" t="str">
            <v>NULL</v>
          </cell>
          <cell r="X1205" t="str">
            <v>NULL</v>
          </cell>
          <cell r="Y1205" t="str">
            <v>NULL</v>
          </cell>
          <cell r="Z1205" t="str">
            <v>NULL</v>
          </cell>
          <cell r="AB1205">
            <v>410</v>
          </cell>
          <cell r="AD1205">
            <v>3</v>
          </cell>
          <cell r="AE1205" t="str">
            <v>NULL</v>
          </cell>
          <cell r="AF1205">
            <v>3</v>
          </cell>
          <cell r="AG1205">
            <v>3</v>
          </cell>
          <cell r="AH1205" t="str">
            <v>NULL</v>
          </cell>
          <cell r="AI1205">
            <v>3</v>
          </cell>
          <cell r="AJ1205" t="str">
            <v>NULL</v>
          </cell>
          <cell r="AK1205">
            <v>3</v>
          </cell>
          <cell r="AL1205">
            <v>9</v>
          </cell>
        </row>
        <row r="1206">
          <cell r="A1206">
            <v>139612</v>
          </cell>
          <cell r="B1206">
            <v>8212230</v>
          </cell>
          <cell r="C1206" t="str">
            <v>The Ferrars Academy</v>
          </cell>
          <cell r="D1206" t="str">
            <v>East of England</v>
          </cell>
          <cell r="E1206" t="str">
            <v>East of England</v>
          </cell>
          <cell r="F1206" t="str">
            <v>Luton</v>
          </cell>
          <cell r="G1206" t="str">
            <v>Luton North</v>
          </cell>
          <cell r="H1206" t="str">
            <v>LU4 0LL</v>
          </cell>
          <cell r="I1206" t="str">
            <v>Academy Converter</v>
          </cell>
          <cell r="J1206" t="str">
            <v>Primary</v>
          </cell>
          <cell r="K1206" t="str">
            <v>Does not have a sixth form</v>
          </cell>
          <cell r="L1206">
            <v>10007739</v>
          </cell>
          <cell r="M1206">
            <v>42338</v>
          </cell>
          <cell r="N1206">
            <v>42338</v>
          </cell>
          <cell r="O1206" t="str">
            <v>Requires Improvement monitoring Visit 1</v>
          </cell>
          <cell r="P1206" t="str">
            <v>Schools - S8</v>
          </cell>
          <cell r="Q1206">
            <v>109539</v>
          </cell>
          <cell r="R1206" t="str">
            <v>NULL</v>
          </cell>
          <cell r="S1206" t="str">
            <v>NULL</v>
          </cell>
          <cell r="T1206" t="str">
            <v>NULL</v>
          </cell>
          <cell r="U1206" t="str">
            <v>NULL</v>
          </cell>
          <cell r="V1206" t="str">
            <v>NULL</v>
          </cell>
          <cell r="W1206" t="str">
            <v>NULL</v>
          </cell>
          <cell r="X1206" t="str">
            <v>NULL</v>
          </cell>
          <cell r="Y1206" t="str">
            <v>NULL</v>
          </cell>
          <cell r="Z1206" t="str">
            <v>NULL</v>
          </cell>
          <cell r="AB1206">
            <v>337</v>
          </cell>
          <cell r="AD1206">
            <v>3</v>
          </cell>
          <cell r="AE1206" t="str">
            <v>NULL</v>
          </cell>
          <cell r="AF1206">
            <v>3</v>
          </cell>
          <cell r="AG1206">
            <v>3</v>
          </cell>
          <cell r="AH1206" t="str">
            <v>NULL</v>
          </cell>
          <cell r="AI1206">
            <v>3</v>
          </cell>
          <cell r="AJ1206" t="str">
            <v>NULL</v>
          </cell>
          <cell r="AK1206">
            <v>3</v>
          </cell>
          <cell r="AL1206">
            <v>9</v>
          </cell>
        </row>
        <row r="1207">
          <cell r="A1207">
            <v>139614</v>
          </cell>
          <cell r="B1207">
            <v>3404611</v>
          </cell>
          <cell r="C1207" t="str">
            <v>Halewood Academy</v>
          </cell>
          <cell r="D1207" t="str">
            <v>North West</v>
          </cell>
          <cell r="E1207" t="str">
            <v>North West</v>
          </cell>
          <cell r="F1207" t="str">
            <v>Knowsley</v>
          </cell>
          <cell r="G1207" t="str">
            <v>Garston and Halewood</v>
          </cell>
          <cell r="H1207" t="str">
            <v>L26 1UU</v>
          </cell>
          <cell r="I1207" t="str">
            <v>Academy Converter</v>
          </cell>
          <cell r="J1207" t="str">
            <v>Secondary</v>
          </cell>
          <cell r="K1207" t="str">
            <v>Has a sixth form</v>
          </cell>
          <cell r="L1207">
            <v>10006284</v>
          </cell>
          <cell r="M1207">
            <v>42340</v>
          </cell>
          <cell r="N1207">
            <v>42341</v>
          </cell>
          <cell r="O1207" t="str">
            <v>Schools into Special Measures Visit 2</v>
          </cell>
          <cell r="P1207" t="str">
            <v>Schools - S8</v>
          </cell>
          <cell r="Q1207">
            <v>135475</v>
          </cell>
          <cell r="R1207" t="str">
            <v>NULL</v>
          </cell>
          <cell r="S1207" t="str">
            <v>NULL</v>
          </cell>
          <cell r="T1207" t="str">
            <v>NULL</v>
          </cell>
          <cell r="U1207" t="str">
            <v>NULL</v>
          </cell>
          <cell r="V1207" t="str">
            <v>NULL</v>
          </cell>
          <cell r="W1207" t="str">
            <v>NULL</v>
          </cell>
          <cell r="X1207" t="str">
            <v>NULL</v>
          </cell>
          <cell r="Y1207" t="str">
            <v>NULL</v>
          </cell>
          <cell r="Z1207" t="str">
            <v>NULL</v>
          </cell>
          <cell r="AB1207">
            <v>968</v>
          </cell>
          <cell r="AD1207">
            <v>4</v>
          </cell>
          <cell r="AE1207" t="str">
            <v>NULL</v>
          </cell>
          <cell r="AF1207">
            <v>4</v>
          </cell>
          <cell r="AG1207">
            <v>4</v>
          </cell>
          <cell r="AH1207" t="str">
            <v>NULL</v>
          </cell>
          <cell r="AI1207">
            <v>4</v>
          </cell>
          <cell r="AJ1207" t="str">
            <v>NULL</v>
          </cell>
          <cell r="AK1207">
            <v>9</v>
          </cell>
          <cell r="AL1207">
            <v>3</v>
          </cell>
        </row>
        <row r="1208">
          <cell r="A1208">
            <v>139623</v>
          </cell>
          <cell r="B1208">
            <v>9255421</v>
          </cell>
          <cell r="C1208" t="str">
            <v>St Peter and St Paul, Catholic Voluntary Academy</v>
          </cell>
          <cell r="D1208" t="str">
            <v>East Midlands</v>
          </cell>
          <cell r="E1208" t="str">
            <v>East Midlands</v>
          </cell>
          <cell r="F1208" t="str">
            <v>Lincolnshire</v>
          </cell>
          <cell r="G1208" t="str">
            <v>Lincoln</v>
          </cell>
          <cell r="H1208" t="str">
            <v>LN6 7SX</v>
          </cell>
          <cell r="I1208" t="str">
            <v>Academy Converter</v>
          </cell>
          <cell r="J1208" t="str">
            <v>Secondary</v>
          </cell>
          <cell r="K1208" t="str">
            <v>Has a sixth form</v>
          </cell>
          <cell r="L1208">
            <v>10006590</v>
          </cell>
          <cell r="M1208">
            <v>42319</v>
          </cell>
          <cell r="N1208">
            <v>42319</v>
          </cell>
          <cell r="O1208" t="str">
            <v>Requires Improvement monitoring Visit 2</v>
          </cell>
          <cell r="P1208" t="str">
            <v>Schools - S8</v>
          </cell>
          <cell r="Q1208">
            <v>120717</v>
          </cell>
          <cell r="R1208" t="str">
            <v>NULL</v>
          </cell>
          <cell r="S1208" t="str">
            <v>NULL</v>
          </cell>
          <cell r="T1208" t="str">
            <v>NULL</v>
          </cell>
          <cell r="U1208" t="str">
            <v>NULL</v>
          </cell>
          <cell r="V1208" t="str">
            <v>NULL</v>
          </cell>
          <cell r="W1208" t="str">
            <v>NULL</v>
          </cell>
          <cell r="X1208" t="str">
            <v>NULL</v>
          </cell>
          <cell r="Y1208" t="str">
            <v>NULL</v>
          </cell>
          <cell r="Z1208" t="str">
            <v>NULL</v>
          </cell>
          <cell r="AB1208">
            <v>556</v>
          </cell>
          <cell r="AD1208">
            <v>3</v>
          </cell>
          <cell r="AE1208" t="str">
            <v>NULL</v>
          </cell>
          <cell r="AF1208">
            <v>3</v>
          </cell>
          <cell r="AG1208">
            <v>3</v>
          </cell>
          <cell r="AH1208" t="str">
            <v>NULL</v>
          </cell>
          <cell r="AI1208">
            <v>3</v>
          </cell>
          <cell r="AJ1208" t="str">
            <v>NULL</v>
          </cell>
          <cell r="AK1208">
            <v>9</v>
          </cell>
          <cell r="AL1208">
            <v>2</v>
          </cell>
        </row>
        <row r="1209">
          <cell r="A1209">
            <v>139650</v>
          </cell>
          <cell r="B1209">
            <v>9282105</v>
          </cell>
          <cell r="C1209" t="str">
            <v>Queen Eleanor Primary Academy</v>
          </cell>
          <cell r="D1209" t="str">
            <v>East Midlands</v>
          </cell>
          <cell r="E1209" t="str">
            <v>East Midlands</v>
          </cell>
          <cell r="F1209" t="str">
            <v>Northamptonshire</v>
          </cell>
          <cell r="G1209" t="str">
            <v>Northampton South</v>
          </cell>
          <cell r="H1209" t="str">
            <v>NN4 8NN</v>
          </cell>
          <cell r="I1209" t="str">
            <v>Academy Sponsor Led</v>
          </cell>
          <cell r="J1209" t="str">
            <v>Primary</v>
          </cell>
          <cell r="K1209" t="str">
            <v>Does not have a sixth form</v>
          </cell>
          <cell r="L1209">
            <v>10005953</v>
          </cell>
          <cell r="M1209">
            <v>42339</v>
          </cell>
          <cell r="N1209">
            <v>42339</v>
          </cell>
          <cell r="O1209" t="str">
            <v>Requires Improvement monitoring Visit 1</v>
          </cell>
          <cell r="P1209" t="str">
            <v>Schools - S8</v>
          </cell>
          <cell r="Q1209" t="str">
            <v>NULL</v>
          </cell>
          <cell r="R1209" t="str">
            <v>NULL</v>
          </cell>
          <cell r="S1209" t="str">
            <v>NULL</v>
          </cell>
          <cell r="T1209" t="str">
            <v>NULL</v>
          </cell>
          <cell r="U1209" t="str">
            <v>NULL</v>
          </cell>
          <cell r="V1209" t="str">
            <v>NULL</v>
          </cell>
          <cell r="W1209" t="str">
            <v>NULL</v>
          </cell>
          <cell r="X1209" t="str">
            <v>NULL</v>
          </cell>
          <cell r="Y1209" t="str">
            <v>NULL</v>
          </cell>
          <cell r="Z1209" t="str">
            <v>NULL</v>
          </cell>
          <cell r="AB1209">
            <v>256</v>
          </cell>
          <cell r="AD1209">
            <v>3</v>
          </cell>
          <cell r="AE1209" t="str">
            <v>NULL</v>
          </cell>
          <cell r="AF1209">
            <v>3</v>
          </cell>
          <cell r="AG1209">
            <v>3</v>
          </cell>
          <cell r="AH1209" t="str">
            <v>NULL</v>
          </cell>
          <cell r="AI1209">
            <v>3</v>
          </cell>
          <cell r="AJ1209" t="str">
            <v>NULL</v>
          </cell>
          <cell r="AK1209">
            <v>3</v>
          </cell>
          <cell r="AL1209">
            <v>9</v>
          </cell>
        </row>
        <row r="1210">
          <cell r="A1210">
            <v>139656</v>
          </cell>
          <cell r="B1210">
            <v>8084002</v>
          </cell>
          <cell r="C1210" t="str">
            <v>St Michael's Catholic Academy</v>
          </cell>
          <cell r="D1210" t="str">
            <v>North East</v>
          </cell>
          <cell r="E1210" t="str">
            <v>North East, Yorkshire &amp; Humber</v>
          </cell>
          <cell r="F1210" t="str">
            <v>Stockton-on-Tees</v>
          </cell>
          <cell r="G1210" t="str">
            <v>Stockton North</v>
          </cell>
          <cell r="H1210" t="str">
            <v>TS23 3DX</v>
          </cell>
          <cell r="I1210" t="str">
            <v>Academy Sponsor Led</v>
          </cell>
          <cell r="J1210" t="str">
            <v>Secondary</v>
          </cell>
          <cell r="K1210" t="str">
            <v>Does not have a sixth form</v>
          </cell>
          <cell r="L1210">
            <v>10006824</v>
          </cell>
          <cell r="M1210">
            <v>42348</v>
          </cell>
          <cell r="N1210">
            <v>42348</v>
          </cell>
          <cell r="O1210" t="str">
            <v>Requires Improvement monitoring Visit 1</v>
          </cell>
          <cell r="P1210" t="str">
            <v>Schools - S8</v>
          </cell>
          <cell r="Q1210" t="str">
            <v>NULL</v>
          </cell>
          <cell r="R1210" t="str">
            <v>NULL</v>
          </cell>
          <cell r="S1210" t="str">
            <v>NULL</v>
          </cell>
          <cell r="T1210" t="str">
            <v>NULL</v>
          </cell>
          <cell r="U1210" t="str">
            <v>NULL</v>
          </cell>
          <cell r="V1210" t="str">
            <v>NULL</v>
          </cell>
          <cell r="W1210" t="str">
            <v>NULL</v>
          </cell>
          <cell r="X1210" t="str">
            <v>NULL</v>
          </cell>
          <cell r="Y1210" t="str">
            <v>NULL</v>
          </cell>
          <cell r="Z1210" t="str">
            <v>NULL</v>
          </cell>
          <cell r="AB1210">
            <v>849</v>
          </cell>
          <cell r="AD1210">
            <v>3</v>
          </cell>
          <cell r="AE1210" t="str">
            <v>NULL</v>
          </cell>
          <cell r="AF1210">
            <v>3</v>
          </cell>
          <cell r="AG1210">
            <v>3</v>
          </cell>
          <cell r="AH1210" t="str">
            <v>NULL</v>
          </cell>
          <cell r="AI1210">
            <v>3</v>
          </cell>
          <cell r="AJ1210" t="str">
            <v>NULL</v>
          </cell>
          <cell r="AK1210">
            <v>9</v>
          </cell>
          <cell r="AL1210">
            <v>9</v>
          </cell>
        </row>
        <row r="1211">
          <cell r="A1211">
            <v>139675</v>
          </cell>
          <cell r="B1211">
            <v>8904000</v>
          </cell>
          <cell r="C1211" t="str">
            <v>Unity Academy Blackpool</v>
          </cell>
          <cell r="D1211" t="str">
            <v>North West</v>
          </cell>
          <cell r="E1211" t="str">
            <v>North West</v>
          </cell>
          <cell r="F1211" t="str">
            <v>Blackpool</v>
          </cell>
          <cell r="G1211" t="str">
            <v>Blackpool North and Cleveleys</v>
          </cell>
          <cell r="H1211" t="str">
            <v>FY2 0TS</v>
          </cell>
          <cell r="I1211" t="str">
            <v>Academy Sponsor Led</v>
          </cell>
          <cell r="J1211" t="str">
            <v>All Through</v>
          </cell>
          <cell r="K1211" t="str">
            <v>Does not have a sixth form</v>
          </cell>
          <cell r="L1211">
            <v>10006753</v>
          </cell>
          <cell r="M1211">
            <v>42313</v>
          </cell>
          <cell r="N1211">
            <v>42313</v>
          </cell>
          <cell r="O1211" t="str">
            <v>Requires Improvement monitoring Visit 1</v>
          </cell>
          <cell r="P1211" t="str">
            <v>Schools - S8</v>
          </cell>
          <cell r="Q1211" t="str">
            <v>NULL</v>
          </cell>
          <cell r="R1211" t="str">
            <v>NULL</v>
          </cell>
          <cell r="S1211" t="str">
            <v>NULL</v>
          </cell>
          <cell r="T1211" t="str">
            <v>NULL</v>
          </cell>
          <cell r="U1211" t="str">
            <v>NULL</v>
          </cell>
          <cell r="V1211" t="str">
            <v>NULL</v>
          </cell>
          <cell r="W1211" t="str">
            <v>NULL</v>
          </cell>
          <cell r="X1211" t="str">
            <v>NULL</v>
          </cell>
          <cell r="Y1211" t="str">
            <v>NULL</v>
          </cell>
          <cell r="Z1211" t="str">
            <v>NULL</v>
          </cell>
          <cell r="AB1211">
            <v>791</v>
          </cell>
          <cell r="AD1211">
            <v>3</v>
          </cell>
          <cell r="AE1211" t="str">
            <v>NULL</v>
          </cell>
          <cell r="AF1211">
            <v>3</v>
          </cell>
          <cell r="AG1211">
            <v>3</v>
          </cell>
          <cell r="AH1211" t="str">
            <v>NULL</v>
          </cell>
          <cell r="AI1211">
            <v>3</v>
          </cell>
          <cell r="AJ1211" t="str">
            <v>NULL</v>
          </cell>
          <cell r="AK1211">
            <v>2</v>
          </cell>
          <cell r="AL1211">
            <v>9</v>
          </cell>
        </row>
        <row r="1212">
          <cell r="A1212">
            <v>139688</v>
          </cell>
          <cell r="B1212">
            <v>3832011</v>
          </cell>
          <cell r="C1212" t="str">
            <v>Khalsa Science Academy</v>
          </cell>
          <cell r="D1212" t="str">
            <v>Yorkshire and the Humber</v>
          </cell>
          <cell r="E1212" t="str">
            <v>North East, Yorkshire &amp; Humber</v>
          </cell>
          <cell r="F1212" t="str">
            <v>Leeds</v>
          </cell>
          <cell r="G1212" t="str">
            <v>Leeds North East</v>
          </cell>
          <cell r="H1212" t="str">
            <v>LS7 4HZ</v>
          </cell>
          <cell r="I1212" t="str">
            <v>Free School</v>
          </cell>
          <cell r="J1212" t="str">
            <v>Primary</v>
          </cell>
          <cell r="K1212" t="str">
            <v>Does not have a sixth form</v>
          </cell>
          <cell r="L1212">
            <v>10007165</v>
          </cell>
          <cell r="M1212">
            <v>42320</v>
          </cell>
          <cell r="N1212">
            <v>42320</v>
          </cell>
          <cell r="O1212" t="str">
            <v>Requires Improvement monitoring Visit 1</v>
          </cell>
          <cell r="P1212" t="str">
            <v>Schools - S8</v>
          </cell>
          <cell r="Q1212" t="str">
            <v>NULL</v>
          </cell>
          <cell r="R1212" t="str">
            <v>NULL</v>
          </cell>
          <cell r="S1212" t="str">
            <v>NULL</v>
          </cell>
          <cell r="T1212" t="str">
            <v>NULL</v>
          </cell>
          <cell r="U1212" t="str">
            <v>NULL</v>
          </cell>
          <cell r="V1212" t="str">
            <v>NULL</v>
          </cell>
          <cell r="W1212" t="str">
            <v>NULL</v>
          </cell>
          <cell r="X1212" t="str">
            <v>NULL</v>
          </cell>
          <cell r="Y1212" t="str">
            <v>NULL</v>
          </cell>
          <cell r="Z1212" t="str">
            <v>NULL</v>
          </cell>
          <cell r="AB1212">
            <v>40</v>
          </cell>
          <cell r="AD1212">
            <v>3</v>
          </cell>
          <cell r="AE1212" t="str">
            <v>NULL</v>
          </cell>
          <cell r="AF1212">
            <v>3</v>
          </cell>
          <cell r="AG1212">
            <v>3</v>
          </cell>
          <cell r="AH1212" t="str">
            <v>NULL</v>
          </cell>
          <cell r="AI1212">
            <v>3</v>
          </cell>
          <cell r="AJ1212" t="str">
            <v>NULL</v>
          </cell>
          <cell r="AK1212">
            <v>3</v>
          </cell>
          <cell r="AL1212">
            <v>9</v>
          </cell>
        </row>
        <row r="1213">
          <cell r="A1213">
            <v>139708</v>
          </cell>
          <cell r="B1213">
            <v>8604084</v>
          </cell>
          <cell r="C1213" t="str">
            <v>University Academy Kidsgrove</v>
          </cell>
          <cell r="D1213" t="str">
            <v>West Midlands</v>
          </cell>
          <cell r="E1213" t="str">
            <v>West Midlands</v>
          </cell>
          <cell r="F1213" t="str">
            <v>Staffordshire</v>
          </cell>
          <cell r="G1213" t="str">
            <v>Stoke-on-Trent North</v>
          </cell>
          <cell r="H1213" t="str">
            <v>ST7 4DL</v>
          </cell>
          <cell r="I1213" t="str">
            <v>Academy Converter</v>
          </cell>
          <cell r="J1213" t="str">
            <v>Secondary</v>
          </cell>
          <cell r="K1213" t="str">
            <v>Has a sixth form</v>
          </cell>
          <cell r="L1213">
            <v>10004064</v>
          </cell>
          <cell r="M1213">
            <v>42297</v>
          </cell>
          <cell r="N1213">
            <v>42298</v>
          </cell>
          <cell r="O1213" t="str">
            <v>Schools into Special Measures Visit 2</v>
          </cell>
          <cell r="P1213" t="str">
            <v>Schools - S8</v>
          </cell>
          <cell r="Q1213">
            <v>124405</v>
          </cell>
          <cell r="R1213" t="str">
            <v>NULL</v>
          </cell>
          <cell r="S1213" t="str">
            <v>NULL</v>
          </cell>
          <cell r="T1213" t="str">
            <v>NULL</v>
          </cell>
          <cell r="U1213" t="str">
            <v>NULL</v>
          </cell>
          <cell r="V1213" t="str">
            <v>NULL</v>
          </cell>
          <cell r="W1213" t="str">
            <v>NULL</v>
          </cell>
          <cell r="X1213" t="str">
            <v>NULL</v>
          </cell>
          <cell r="Y1213" t="str">
            <v>NULL</v>
          </cell>
          <cell r="Z1213" t="str">
            <v>NULL</v>
          </cell>
          <cell r="AB1213">
            <v>613</v>
          </cell>
          <cell r="AD1213">
            <v>4</v>
          </cell>
          <cell r="AE1213" t="str">
            <v>NULL</v>
          </cell>
          <cell r="AF1213">
            <v>4</v>
          </cell>
          <cell r="AG1213">
            <v>4</v>
          </cell>
          <cell r="AH1213" t="str">
            <v>NULL</v>
          </cell>
          <cell r="AI1213">
            <v>4</v>
          </cell>
          <cell r="AJ1213" t="str">
            <v>NULL</v>
          </cell>
          <cell r="AK1213">
            <v>9</v>
          </cell>
          <cell r="AL1213">
            <v>4</v>
          </cell>
        </row>
        <row r="1214">
          <cell r="A1214">
            <v>139738</v>
          </cell>
          <cell r="B1214">
            <v>3305400</v>
          </cell>
          <cell r="C1214" t="str">
            <v>The Baverstock Academy</v>
          </cell>
          <cell r="D1214" t="str">
            <v>West Midlands</v>
          </cell>
          <cell r="E1214" t="str">
            <v>West Midlands</v>
          </cell>
          <cell r="F1214" t="str">
            <v>Birmingham</v>
          </cell>
          <cell r="G1214" t="str">
            <v>Birmingham, Selly Oak</v>
          </cell>
          <cell r="H1214" t="str">
            <v>B14 5TL</v>
          </cell>
          <cell r="I1214" t="str">
            <v>Academy Converter</v>
          </cell>
          <cell r="J1214" t="str">
            <v>Secondary</v>
          </cell>
          <cell r="K1214" t="str">
            <v>Has a sixth form</v>
          </cell>
          <cell r="L1214">
            <v>10004068</v>
          </cell>
          <cell r="M1214">
            <v>42291</v>
          </cell>
          <cell r="N1214">
            <v>42292</v>
          </cell>
          <cell r="O1214" t="str">
            <v>Schools into Special Measures Visit 3</v>
          </cell>
          <cell r="P1214" t="str">
            <v>Schools - S8</v>
          </cell>
          <cell r="Q1214">
            <v>103547</v>
          </cell>
          <cell r="R1214" t="str">
            <v>NULL</v>
          </cell>
          <cell r="S1214" t="str">
            <v>NULL</v>
          </cell>
          <cell r="T1214" t="str">
            <v>NULL</v>
          </cell>
          <cell r="U1214" t="str">
            <v>NULL</v>
          </cell>
          <cell r="V1214" t="str">
            <v>NULL</v>
          </cell>
          <cell r="W1214" t="str">
            <v>NULL</v>
          </cell>
          <cell r="X1214" t="str">
            <v>NULL</v>
          </cell>
          <cell r="Y1214" t="str">
            <v>NULL</v>
          </cell>
          <cell r="Z1214" t="str">
            <v>NULL</v>
          </cell>
          <cell r="AB1214">
            <v>665</v>
          </cell>
          <cell r="AD1214">
            <v>4</v>
          </cell>
          <cell r="AE1214" t="str">
            <v>NULL</v>
          </cell>
          <cell r="AF1214">
            <v>4</v>
          </cell>
          <cell r="AG1214">
            <v>4</v>
          </cell>
          <cell r="AH1214" t="str">
            <v>NULL</v>
          </cell>
          <cell r="AI1214">
            <v>4</v>
          </cell>
          <cell r="AJ1214" t="str">
            <v>NULL</v>
          </cell>
          <cell r="AK1214">
            <v>9</v>
          </cell>
          <cell r="AL1214">
            <v>3</v>
          </cell>
        </row>
        <row r="1215">
          <cell r="A1215">
            <v>139765</v>
          </cell>
          <cell r="B1215">
            <v>8924462</v>
          </cell>
          <cell r="C1215" t="str">
            <v>The Nottingham Emmanuel School</v>
          </cell>
          <cell r="D1215" t="str">
            <v>East Midlands</v>
          </cell>
          <cell r="E1215" t="str">
            <v>East Midlands</v>
          </cell>
          <cell r="F1215" t="str">
            <v>Nottingham</v>
          </cell>
          <cell r="G1215" t="str">
            <v>Rushcliffe</v>
          </cell>
          <cell r="H1215" t="str">
            <v>NG2 7YF</v>
          </cell>
          <cell r="I1215" t="str">
            <v>Academy Converter</v>
          </cell>
          <cell r="J1215" t="str">
            <v>Secondary</v>
          </cell>
          <cell r="K1215" t="str">
            <v>Has a sixth form</v>
          </cell>
          <cell r="L1215">
            <v>10007817</v>
          </cell>
          <cell r="M1215">
            <v>42269</v>
          </cell>
          <cell r="N1215">
            <v>42269</v>
          </cell>
          <cell r="O1215" t="str">
            <v>S8 No Formal Designation Visit</v>
          </cell>
          <cell r="P1215" t="str">
            <v>Schools - S8</v>
          </cell>
          <cell r="Q1215">
            <v>133353</v>
          </cell>
          <cell r="R1215" t="str">
            <v>NULL</v>
          </cell>
          <cell r="S1215" t="str">
            <v>NULL</v>
          </cell>
          <cell r="T1215" t="str">
            <v>NULL</v>
          </cell>
          <cell r="U1215" t="str">
            <v>NULL</v>
          </cell>
          <cell r="V1215" t="str">
            <v>NULL</v>
          </cell>
          <cell r="W1215" t="str">
            <v>NULL</v>
          </cell>
          <cell r="X1215" t="str">
            <v>Met</v>
          </cell>
          <cell r="Y1215" t="str">
            <v>NULL</v>
          </cell>
          <cell r="Z1215" t="str">
            <v>NULL</v>
          </cell>
          <cell r="AB1215">
            <v>1005</v>
          </cell>
          <cell r="AD1215">
            <v>2</v>
          </cell>
          <cell r="AE1215" t="str">
            <v>NULL</v>
          </cell>
          <cell r="AF1215">
            <v>2</v>
          </cell>
          <cell r="AG1215">
            <v>2</v>
          </cell>
          <cell r="AH1215" t="str">
            <v>NULL</v>
          </cell>
          <cell r="AI1215">
            <v>2</v>
          </cell>
          <cell r="AJ1215" t="str">
            <v>NULL</v>
          </cell>
          <cell r="AK1215" t="str">
            <v>NULL</v>
          </cell>
          <cell r="AL1215" t="str">
            <v>NULL</v>
          </cell>
        </row>
        <row r="1216">
          <cell r="A1216">
            <v>139766</v>
          </cell>
          <cell r="B1216">
            <v>8944408</v>
          </cell>
          <cell r="C1216" t="str">
            <v>The Telford Langley School</v>
          </cell>
          <cell r="D1216" t="str">
            <v>West Midlands</v>
          </cell>
          <cell r="E1216" t="str">
            <v>West Midlands</v>
          </cell>
          <cell r="F1216" t="str">
            <v>Telford and Wrekin</v>
          </cell>
          <cell r="G1216" t="str">
            <v>Telford</v>
          </cell>
          <cell r="H1216" t="str">
            <v>TF4 3JS</v>
          </cell>
          <cell r="I1216" t="str">
            <v>Academy Converter</v>
          </cell>
          <cell r="J1216" t="str">
            <v>Secondary</v>
          </cell>
          <cell r="K1216" t="str">
            <v>Does not have a sixth form</v>
          </cell>
          <cell r="L1216">
            <v>10004065</v>
          </cell>
          <cell r="M1216">
            <v>42340</v>
          </cell>
          <cell r="N1216">
            <v>42341</v>
          </cell>
          <cell r="O1216" t="str">
            <v>Schools into Special Measures Visit 2</v>
          </cell>
          <cell r="P1216" t="str">
            <v>Schools - S8</v>
          </cell>
          <cell r="Q1216">
            <v>123576</v>
          </cell>
          <cell r="R1216" t="str">
            <v>NULL</v>
          </cell>
          <cell r="S1216" t="str">
            <v>NULL</v>
          </cell>
          <cell r="T1216" t="str">
            <v>NULL</v>
          </cell>
          <cell r="U1216" t="str">
            <v>NULL</v>
          </cell>
          <cell r="V1216" t="str">
            <v>NULL</v>
          </cell>
          <cell r="W1216" t="str">
            <v>NULL</v>
          </cell>
          <cell r="X1216" t="str">
            <v>NULL</v>
          </cell>
          <cell r="Y1216" t="str">
            <v>NULL</v>
          </cell>
          <cell r="Z1216" t="str">
            <v>NULL</v>
          </cell>
          <cell r="AB1216">
            <v>621</v>
          </cell>
          <cell r="AD1216">
            <v>4</v>
          </cell>
          <cell r="AE1216" t="str">
            <v>NULL</v>
          </cell>
          <cell r="AF1216">
            <v>4</v>
          </cell>
          <cell r="AG1216">
            <v>4</v>
          </cell>
          <cell r="AH1216" t="str">
            <v>NULL</v>
          </cell>
          <cell r="AI1216">
            <v>4</v>
          </cell>
          <cell r="AJ1216" t="str">
            <v>NULL</v>
          </cell>
          <cell r="AK1216">
            <v>9</v>
          </cell>
          <cell r="AL1216">
            <v>9</v>
          </cell>
        </row>
        <row r="1217">
          <cell r="A1217">
            <v>139769</v>
          </cell>
          <cell r="B1217">
            <v>8934391</v>
          </cell>
          <cell r="C1217" t="str">
            <v>William Brookes School</v>
          </cell>
          <cell r="D1217" t="str">
            <v>West Midlands</v>
          </cell>
          <cell r="E1217" t="str">
            <v>West Midlands</v>
          </cell>
          <cell r="F1217" t="str">
            <v>Shropshire</v>
          </cell>
          <cell r="G1217" t="str">
            <v>Ludlow</v>
          </cell>
          <cell r="H1217" t="str">
            <v>TF13 6NB</v>
          </cell>
          <cell r="I1217" t="str">
            <v>Academy Converter</v>
          </cell>
          <cell r="J1217" t="str">
            <v>Secondary</v>
          </cell>
          <cell r="K1217" t="str">
            <v>Has a sixth form</v>
          </cell>
          <cell r="L1217">
            <v>10004114</v>
          </cell>
          <cell r="M1217">
            <v>42332</v>
          </cell>
          <cell r="N1217">
            <v>42332</v>
          </cell>
          <cell r="O1217" t="str">
            <v>Requires Improvement monitoring Visit 2</v>
          </cell>
          <cell r="P1217" t="str">
            <v>Schools - S8</v>
          </cell>
          <cell r="Q1217">
            <v>123567</v>
          </cell>
          <cell r="R1217" t="str">
            <v>NULL</v>
          </cell>
          <cell r="S1217" t="str">
            <v>NULL</v>
          </cell>
          <cell r="T1217" t="str">
            <v>NULL</v>
          </cell>
          <cell r="U1217" t="str">
            <v>NULL</v>
          </cell>
          <cell r="V1217" t="str">
            <v>NULL</v>
          </cell>
          <cell r="W1217" t="str">
            <v>NULL</v>
          </cell>
          <cell r="X1217" t="str">
            <v>NULL</v>
          </cell>
          <cell r="Y1217" t="str">
            <v>NULL</v>
          </cell>
          <cell r="Z1217" t="str">
            <v>NULL</v>
          </cell>
          <cell r="AB1217">
            <v>956</v>
          </cell>
          <cell r="AD1217">
            <v>3</v>
          </cell>
          <cell r="AE1217" t="str">
            <v>NULL</v>
          </cell>
          <cell r="AF1217">
            <v>3</v>
          </cell>
          <cell r="AG1217">
            <v>3</v>
          </cell>
          <cell r="AH1217" t="str">
            <v>NULL</v>
          </cell>
          <cell r="AI1217">
            <v>3</v>
          </cell>
          <cell r="AJ1217" t="str">
            <v>NULL</v>
          </cell>
          <cell r="AK1217">
            <v>9</v>
          </cell>
          <cell r="AL1217">
            <v>2</v>
          </cell>
        </row>
        <row r="1218">
          <cell r="A1218">
            <v>139797</v>
          </cell>
          <cell r="B1218">
            <v>3304011</v>
          </cell>
          <cell r="C1218" t="str">
            <v>Perry Beeches III the Free School</v>
          </cell>
          <cell r="D1218" t="str">
            <v>West Midlands</v>
          </cell>
          <cell r="E1218" t="str">
            <v>West Midlands</v>
          </cell>
          <cell r="F1218" t="str">
            <v>Birmingham</v>
          </cell>
          <cell r="G1218" t="str">
            <v>Birmingham, Ladywood</v>
          </cell>
          <cell r="H1218" t="str">
            <v>B15 2EF</v>
          </cell>
          <cell r="I1218" t="str">
            <v>Free School</v>
          </cell>
          <cell r="J1218" t="str">
            <v>Secondary</v>
          </cell>
          <cell r="K1218" t="str">
            <v>Does not have a sixth form</v>
          </cell>
          <cell r="L1218">
            <v>10006792</v>
          </cell>
          <cell r="M1218">
            <v>42339</v>
          </cell>
          <cell r="N1218">
            <v>42340</v>
          </cell>
          <cell r="O1218" t="str">
            <v>Schools into Special Measures Visit 1</v>
          </cell>
          <cell r="P1218" t="str">
            <v>Schools - S8</v>
          </cell>
          <cell r="Q1218" t="str">
            <v>NULL</v>
          </cell>
          <cell r="R1218" t="str">
            <v>NULL</v>
          </cell>
          <cell r="S1218" t="str">
            <v>NULL</v>
          </cell>
          <cell r="T1218" t="str">
            <v>NULL</v>
          </cell>
          <cell r="U1218" t="str">
            <v>NULL</v>
          </cell>
          <cell r="V1218" t="str">
            <v>NULL</v>
          </cell>
          <cell r="W1218" t="str">
            <v>NULL</v>
          </cell>
          <cell r="X1218" t="str">
            <v>NULL</v>
          </cell>
          <cell r="Y1218" t="str">
            <v>NULL</v>
          </cell>
          <cell r="Z1218" t="str">
            <v>NULL</v>
          </cell>
          <cell r="AB1218">
            <v>228</v>
          </cell>
          <cell r="AD1218">
            <v>4</v>
          </cell>
          <cell r="AE1218" t="str">
            <v>NULL</v>
          </cell>
          <cell r="AF1218">
            <v>4</v>
          </cell>
          <cell r="AG1218">
            <v>4</v>
          </cell>
          <cell r="AH1218" t="str">
            <v>NULL</v>
          </cell>
          <cell r="AI1218">
            <v>4</v>
          </cell>
          <cell r="AJ1218" t="str">
            <v>NULL</v>
          </cell>
          <cell r="AK1218">
            <v>9</v>
          </cell>
          <cell r="AL1218">
            <v>9</v>
          </cell>
        </row>
        <row r="1219">
          <cell r="A1219">
            <v>139819</v>
          </cell>
          <cell r="B1219">
            <v>9284012</v>
          </cell>
          <cell r="C1219" t="str">
            <v>Weavers Academy</v>
          </cell>
          <cell r="D1219" t="str">
            <v>East Midlands</v>
          </cell>
          <cell r="E1219" t="str">
            <v>East Midlands</v>
          </cell>
          <cell r="F1219" t="str">
            <v>Northamptonshire</v>
          </cell>
          <cell r="G1219" t="str">
            <v>Wellingborough</v>
          </cell>
          <cell r="H1219" t="str">
            <v>NN8 3JH</v>
          </cell>
          <cell r="I1219" t="str">
            <v>Academy Sponsor Led</v>
          </cell>
          <cell r="J1219" t="str">
            <v>Secondary</v>
          </cell>
          <cell r="K1219" t="str">
            <v>Has a sixth form</v>
          </cell>
          <cell r="L1219">
            <v>10006796</v>
          </cell>
          <cell r="M1219">
            <v>42335</v>
          </cell>
          <cell r="N1219">
            <v>42335</v>
          </cell>
          <cell r="O1219" t="str">
            <v>Requires Improvement monitoring Visit 1</v>
          </cell>
          <cell r="P1219" t="str">
            <v>Schools - S8</v>
          </cell>
          <cell r="Q1219" t="str">
            <v>NULL</v>
          </cell>
          <cell r="R1219" t="str">
            <v>NULL</v>
          </cell>
          <cell r="S1219" t="str">
            <v>NULL</v>
          </cell>
          <cell r="T1219" t="str">
            <v>NULL</v>
          </cell>
          <cell r="U1219" t="str">
            <v>NULL</v>
          </cell>
          <cell r="V1219" t="str">
            <v>NULL</v>
          </cell>
          <cell r="W1219" t="str">
            <v>NULL</v>
          </cell>
          <cell r="X1219" t="str">
            <v>NULL</v>
          </cell>
          <cell r="Y1219" t="str">
            <v>NULL</v>
          </cell>
          <cell r="Z1219" t="str">
            <v>NULL</v>
          </cell>
          <cell r="AB1219">
            <v>846</v>
          </cell>
          <cell r="AD1219">
            <v>3</v>
          </cell>
          <cell r="AE1219" t="str">
            <v>NULL</v>
          </cell>
          <cell r="AF1219">
            <v>3</v>
          </cell>
          <cell r="AG1219">
            <v>3</v>
          </cell>
          <cell r="AH1219" t="str">
            <v>NULL</v>
          </cell>
          <cell r="AI1219">
            <v>3</v>
          </cell>
          <cell r="AJ1219" t="str">
            <v>NULL</v>
          </cell>
          <cell r="AK1219">
            <v>9</v>
          </cell>
          <cell r="AL1219">
            <v>3</v>
          </cell>
        </row>
        <row r="1220">
          <cell r="A1220">
            <v>139843</v>
          </cell>
          <cell r="B1220">
            <v>8732076</v>
          </cell>
          <cell r="C1220" t="str">
            <v>Burrowmoor Primary School</v>
          </cell>
          <cell r="D1220" t="str">
            <v>East of England</v>
          </cell>
          <cell r="E1220" t="str">
            <v>East of England</v>
          </cell>
          <cell r="F1220" t="str">
            <v>Cambridgeshire</v>
          </cell>
          <cell r="G1220" t="str">
            <v>North East Cambridgeshire</v>
          </cell>
          <cell r="H1220" t="str">
            <v>PE15 9RP</v>
          </cell>
          <cell r="I1220" t="str">
            <v>Academy Converter</v>
          </cell>
          <cell r="J1220" t="str">
            <v>Primary</v>
          </cell>
          <cell r="K1220" t="str">
            <v>Does not have a sixth form</v>
          </cell>
          <cell r="L1220">
            <v>10006917</v>
          </cell>
          <cell r="M1220">
            <v>42297</v>
          </cell>
          <cell r="N1220">
            <v>42298</v>
          </cell>
          <cell r="O1220" t="str">
            <v>Schools into Special Measures Visit 1</v>
          </cell>
          <cell r="P1220" t="str">
            <v>Schools - S8</v>
          </cell>
          <cell r="Q1220">
            <v>110639</v>
          </cell>
          <cell r="R1220" t="str">
            <v>NULL</v>
          </cell>
          <cell r="S1220" t="str">
            <v>NULL</v>
          </cell>
          <cell r="T1220" t="str">
            <v>NULL</v>
          </cell>
          <cell r="U1220" t="str">
            <v>NULL</v>
          </cell>
          <cell r="V1220" t="str">
            <v>NULL</v>
          </cell>
          <cell r="W1220" t="str">
            <v>NULL</v>
          </cell>
          <cell r="X1220" t="str">
            <v>NULL</v>
          </cell>
          <cell r="Y1220" t="str">
            <v>NULL</v>
          </cell>
          <cell r="Z1220" t="str">
            <v>NULL</v>
          </cell>
          <cell r="AB1220">
            <v>448</v>
          </cell>
          <cell r="AD1220">
            <v>4</v>
          </cell>
          <cell r="AE1220" t="str">
            <v>NULL</v>
          </cell>
          <cell r="AF1220">
            <v>4</v>
          </cell>
          <cell r="AG1220">
            <v>4</v>
          </cell>
          <cell r="AH1220" t="str">
            <v>NULL</v>
          </cell>
          <cell r="AI1220">
            <v>4</v>
          </cell>
          <cell r="AJ1220" t="str">
            <v>NULL</v>
          </cell>
          <cell r="AK1220">
            <v>3</v>
          </cell>
          <cell r="AL1220">
            <v>9</v>
          </cell>
        </row>
        <row r="1221">
          <cell r="A1221">
            <v>139858</v>
          </cell>
          <cell r="B1221">
            <v>8573114</v>
          </cell>
          <cell r="C1221" t="str">
            <v>Langham CofE (Controlled) Primary School</v>
          </cell>
          <cell r="D1221" t="str">
            <v>East Midlands</v>
          </cell>
          <cell r="E1221" t="str">
            <v>East Midlands</v>
          </cell>
          <cell r="F1221" t="str">
            <v>Rutland</v>
          </cell>
          <cell r="G1221" t="str">
            <v>Rutland and Melton</v>
          </cell>
          <cell r="H1221" t="str">
            <v>LE15 7HY</v>
          </cell>
          <cell r="I1221" t="str">
            <v>Academy Converter</v>
          </cell>
          <cell r="J1221" t="str">
            <v>Primary</v>
          </cell>
          <cell r="K1221" t="str">
            <v>Does not have a sixth form</v>
          </cell>
          <cell r="L1221">
            <v>10002580</v>
          </cell>
          <cell r="M1221">
            <v>42283</v>
          </cell>
          <cell r="N1221">
            <v>42284</v>
          </cell>
          <cell r="O1221" t="str">
            <v>S8 No Formal Designation Visit</v>
          </cell>
          <cell r="P1221" t="str">
            <v>Schools - S5</v>
          </cell>
          <cell r="Q1221">
            <v>120180</v>
          </cell>
          <cell r="R1221">
            <v>3</v>
          </cell>
          <cell r="S1221" t="str">
            <v>NULL</v>
          </cell>
          <cell r="T1221">
            <v>3</v>
          </cell>
          <cell r="U1221">
            <v>3</v>
          </cell>
          <cell r="V1221">
            <v>2</v>
          </cell>
          <cell r="W1221">
            <v>3</v>
          </cell>
          <cell r="X1221" t="str">
            <v>Yes</v>
          </cell>
          <cell r="Y1221">
            <v>3</v>
          </cell>
          <cell r="Z1221" t="str">
            <v>NULL</v>
          </cell>
          <cell r="AB1221">
            <v>216</v>
          </cell>
          <cell r="AD1221">
            <v>1</v>
          </cell>
          <cell r="AE1221" t="str">
            <v>NULL</v>
          </cell>
          <cell r="AF1221">
            <v>1</v>
          </cell>
          <cell r="AG1221">
            <v>1</v>
          </cell>
          <cell r="AH1221" t="str">
            <v>NULL</v>
          </cell>
          <cell r="AI1221">
            <v>1</v>
          </cell>
          <cell r="AJ1221" t="str">
            <v>NULL</v>
          </cell>
          <cell r="AK1221">
            <v>1</v>
          </cell>
          <cell r="AL1221">
            <v>9</v>
          </cell>
        </row>
        <row r="1222">
          <cell r="A1222">
            <v>139920</v>
          </cell>
          <cell r="B1222">
            <v>8502032</v>
          </cell>
          <cell r="C1222" t="str">
            <v>The Holme Church of England Primary School</v>
          </cell>
          <cell r="D1222" t="str">
            <v>South East</v>
          </cell>
          <cell r="E1222" t="str">
            <v>South East</v>
          </cell>
          <cell r="F1222" t="str">
            <v>Hampshire</v>
          </cell>
          <cell r="G1222" t="str">
            <v>East Hampshire</v>
          </cell>
          <cell r="H1222" t="str">
            <v>GU35 8PQ</v>
          </cell>
          <cell r="I1222" t="str">
            <v>Academy Sponsor Led</v>
          </cell>
          <cell r="J1222" t="str">
            <v>Primary</v>
          </cell>
          <cell r="K1222" t="str">
            <v>Does not have a sixth form</v>
          </cell>
          <cell r="L1222">
            <v>10007313</v>
          </cell>
          <cell r="M1222">
            <v>42299</v>
          </cell>
          <cell r="N1222">
            <v>42299</v>
          </cell>
          <cell r="O1222" t="str">
            <v>Requires Improvement monitoring Visit 1</v>
          </cell>
          <cell r="P1222" t="str">
            <v>Schools - S8</v>
          </cell>
          <cell r="Q1222" t="str">
            <v>NULL</v>
          </cell>
          <cell r="R1222" t="str">
            <v>NULL</v>
          </cell>
          <cell r="S1222" t="str">
            <v>NULL</v>
          </cell>
          <cell r="T1222" t="str">
            <v>NULL</v>
          </cell>
          <cell r="U1222" t="str">
            <v>NULL</v>
          </cell>
          <cell r="V1222" t="str">
            <v>NULL</v>
          </cell>
          <cell r="W1222" t="str">
            <v>NULL</v>
          </cell>
          <cell r="X1222" t="str">
            <v>NULL</v>
          </cell>
          <cell r="Y1222" t="str">
            <v>NULL</v>
          </cell>
          <cell r="Z1222" t="str">
            <v>NULL</v>
          </cell>
          <cell r="AB1222">
            <v>108</v>
          </cell>
          <cell r="AD1222">
            <v>3</v>
          </cell>
          <cell r="AE1222" t="str">
            <v>NULL</v>
          </cell>
          <cell r="AF1222">
            <v>3</v>
          </cell>
          <cell r="AG1222">
            <v>3</v>
          </cell>
          <cell r="AH1222" t="str">
            <v>NULL</v>
          </cell>
          <cell r="AI1222">
            <v>3</v>
          </cell>
          <cell r="AJ1222" t="str">
            <v>NULL</v>
          </cell>
          <cell r="AK1222">
            <v>2</v>
          </cell>
          <cell r="AL1222">
            <v>9</v>
          </cell>
        </row>
        <row r="1223">
          <cell r="A1223">
            <v>139927</v>
          </cell>
          <cell r="B1223">
            <v>8872003</v>
          </cell>
          <cell r="C1223" t="str">
            <v>Kingfisher Community Primary School</v>
          </cell>
          <cell r="D1223" t="str">
            <v>South East</v>
          </cell>
          <cell r="E1223" t="str">
            <v>South East</v>
          </cell>
          <cell r="F1223" t="str">
            <v>Medway</v>
          </cell>
          <cell r="G1223" t="str">
            <v>Chatham and Aylesford</v>
          </cell>
          <cell r="H1223" t="str">
            <v>ME5 7NX</v>
          </cell>
          <cell r="I1223" t="str">
            <v>Academy Sponsor Led</v>
          </cell>
          <cell r="J1223" t="str">
            <v>Primary</v>
          </cell>
          <cell r="K1223" t="str">
            <v>Does not have a sixth form</v>
          </cell>
          <cell r="L1223">
            <v>10007329</v>
          </cell>
          <cell r="M1223">
            <v>42341</v>
          </cell>
          <cell r="N1223">
            <v>42341</v>
          </cell>
          <cell r="O1223" t="str">
            <v>Requires Improvement monitoring Visit 1</v>
          </cell>
          <cell r="P1223" t="str">
            <v>Schools - S8</v>
          </cell>
          <cell r="Q1223" t="str">
            <v>NULL</v>
          </cell>
          <cell r="R1223" t="str">
            <v>NULL</v>
          </cell>
          <cell r="S1223" t="str">
            <v>NULL</v>
          </cell>
          <cell r="T1223" t="str">
            <v>NULL</v>
          </cell>
          <cell r="U1223" t="str">
            <v>NULL</v>
          </cell>
          <cell r="V1223" t="str">
            <v>NULL</v>
          </cell>
          <cell r="W1223" t="str">
            <v>NULL</v>
          </cell>
          <cell r="X1223" t="str">
            <v>NULL</v>
          </cell>
          <cell r="Y1223" t="str">
            <v>NULL</v>
          </cell>
          <cell r="Z1223" t="str">
            <v>NULL</v>
          </cell>
          <cell r="AB1223">
            <v>227</v>
          </cell>
          <cell r="AD1223">
            <v>3</v>
          </cell>
          <cell r="AE1223" t="str">
            <v>NULL</v>
          </cell>
          <cell r="AF1223">
            <v>3</v>
          </cell>
          <cell r="AG1223">
            <v>3</v>
          </cell>
          <cell r="AH1223" t="str">
            <v>NULL</v>
          </cell>
          <cell r="AI1223">
            <v>3</v>
          </cell>
          <cell r="AJ1223" t="str">
            <v>NULL</v>
          </cell>
          <cell r="AK1223">
            <v>2</v>
          </cell>
          <cell r="AL1223">
            <v>9</v>
          </cell>
        </row>
        <row r="1224">
          <cell r="A1224">
            <v>139932</v>
          </cell>
          <cell r="B1224">
            <v>3732016</v>
          </cell>
          <cell r="C1224" t="str">
            <v>Pathways E-Act Primary Academy</v>
          </cell>
          <cell r="D1224" t="str">
            <v>Yorkshire and the Humber</v>
          </cell>
          <cell r="E1224" t="str">
            <v>North East, Yorkshire &amp; Humber</v>
          </cell>
          <cell r="F1224" t="str">
            <v>Sheffield</v>
          </cell>
          <cell r="G1224" t="str">
            <v>Sheffield, Brightside and Hillsborough</v>
          </cell>
          <cell r="H1224" t="str">
            <v>S5 7NA</v>
          </cell>
          <cell r="I1224" t="str">
            <v>Academy Sponsor Led</v>
          </cell>
          <cell r="J1224" t="str">
            <v>Primary</v>
          </cell>
          <cell r="K1224" t="str">
            <v>Does not have a sixth form</v>
          </cell>
          <cell r="L1224">
            <v>10006828</v>
          </cell>
          <cell r="M1224">
            <v>42339</v>
          </cell>
          <cell r="N1224">
            <v>42339</v>
          </cell>
          <cell r="O1224" t="str">
            <v>Requires Improvement monitoring Visit 1</v>
          </cell>
          <cell r="P1224" t="str">
            <v>Schools - S8</v>
          </cell>
          <cell r="Q1224" t="str">
            <v>NULL</v>
          </cell>
          <cell r="R1224" t="str">
            <v>NULL</v>
          </cell>
          <cell r="S1224" t="str">
            <v>NULL</v>
          </cell>
          <cell r="T1224" t="str">
            <v>NULL</v>
          </cell>
          <cell r="U1224" t="str">
            <v>NULL</v>
          </cell>
          <cell r="V1224" t="str">
            <v>NULL</v>
          </cell>
          <cell r="W1224" t="str">
            <v>NULL</v>
          </cell>
          <cell r="X1224" t="str">
            <v>NULL</v>
          </cell>
          <cell r="Y1224" t="str">
            <v>NULL</v>
          </cell>
          <cell r="Z1224" t="str">
            <v>NULL</v>
          </cell>
          <cell r="AB1224">
            <v>556</v>
          </cell>
          <cell r="AD1224">
            <v>3</v>
          </cell>
          <cell r="AE1224" t="str">
            <v>NULL</v>
          </cell>
          <cell r="AF1224">
            <v>3</v>
          </cell>
          <cell r="AG1224">
            <v>3</v>
          </cell>
          <cell r="AH1224" t="str">
            <v>NULL</v>
          </cell>
          <cell r="AI1224">
            <v>3</v>
          </cell>
          <cell r="AJ1224" t="str">
            <v>NULL</v>
          </cell>
          <cell r="AK1224">
            <v>2</v>
          </cell>
          <cell r="AL1224">
            <v>9</v>
          </cell>
        </row>
        <row r="1225">
          <cell r="A1225">
            <v>139949</v>
          </cell>
          <cell r="B1225">
            <v>8602004</v>
          </cell>
          <cell r="C1225" t="str">
            <v>University Primary Academy Kidsgrove</v>
          </cell>
          <cell r="D1225" t="str">
            <v>West Midlands</v>
          </cell>
          <cell r="E1225" t="str">
            <v>West Midlands</v>
          </cell>
          <cell r="F1225" t="str">
            <v>Staffordshire</v>
          </cell>
          <cell r="G1225" t="str">
            <v>Stoke-on-Trent North</v>
          </cell>
          <cell r="H1225" t="str">
            <v>ST7 4DJ</v>
          </cell>
          <cell r="I1225" t="str">
            <v>Academy Sponsor Led</v>
          </cell>
          <cell r="J1225" t="str">
            <v>Primary</v>
          </cell>
          <cell r="K1225" t="str">
            <v>Does not have a sixth form</v>
          </cell>
          <cell r="L1225">
            <v>10010189</v>
          </cell>
          <cell r="M1225">
            <v>42354</v>
          </cell>
          <cell r="N1225">
            <v>42354</v>
          </cell>
          <cell r="O1225" t="str">
            <v>Requires Improvement monitoring Visit 1</v>
          </cell>
          <cell r="P1225" t="str">
            <v>Schools - S8</v>
          </cell>
          <cell r="Q1225" t="str">
            <v>NULL</v>
          </cell>
          <cell r="R1225" t="str">
            <v>NULL</v>
          </cell>
          <cell r="S1225" t="str">
            <v>NULL</v>
          </cell>
          <cell r="T1225" t="str">
            <v>NULL</v>
          </cell>
          <cell r="U1225" t="str">
            <v>NULL</v>
          </cell>
          <cell r="V1225" t="str">
            <v>NULL</v>
          </cell>
          <cell r="W1225" t="str">
            <v>NULL</v>
          </cell>
          <cell r="X1225" t="str">
            <v>NULL</v>
          </cell>
          <cell r="Y1225" t="str">
            <v>NULL</v>
          </cell>
          <cell r="Z1225" t="str">
            <v>NULL</v>
          </cell>
          <cell r="AB1225">
            <v>203</v>
          </cell>
          <cell r="AD1225">
            <v>3</v>
          </cell>
          <cell r="AE1225" t="str">
            <v>NULL</v>
          </cell>
          <cell r="AF1225">
            <v>3</v>
          </cell>
          <cell r="AG1225">
            <v>3</v>
          </cell>
          <cell r="AH1225" t="str">
            <v>NULL</v>
          </cell>
          <cell r="AI1225">
            <v>3</v>
          </cell>
          <cell r="AJ1225" t="str">
            <v>NULL</v>
          </cell>
          <cell r="AK1225">
            <v>2</v>
          </cell>
          <cell r="AL1225">
            <v>9</v>
          </cell>
        </row>
        <row r="1226">
          <cell r="A1226">
            <v>139959</v>
          </cell>
          <cell r="B1226">
            <v>8082015</v>
          </cell>
          <cell r="C1226" t="str">
            <v>The Oak Tree Academy</v>
          </cell>
          <cell r="D1226" t="str">
            <v>North East</v>
          </cell>
          <cell r="E1226" t="str">
            <v>North East, Yorkshire &amp; Humber</v>
          </cell>
          <cell r="F1226" t="str">
            <v>Stockton-on-Tees</v>
          </cell>
          <cell r="G1226" t="str">
            <v>Stockton North</v>
          </cell>
          <cell r="H1226" t="str">
            <v>TS19 0SE</v>
          </cell>
          <cell r="I1226" t="str">
            <v>Academy Sponsor Led</v>
          </cell>
          <cell r="J1226" t="str">
            <v>Primary</v>
          </cell>
          <cell r="K1226" t="str">
            <v>Does not have a sixth form</v>
          </cell>
          <cell r="L1226">
            <v>10006814</v>
          </cell>
          <cell r="M1226">
            <v>42342</v>
          </cell>
          <cell r="N1226">
            <v>42342</v>
          </cell>
          <cell r="O1226" t="str">
            <v>Requires Improvement monitoring Visit 1</v>
          </cell>
          <cell r="P1226" t="str">
            <v>Schools - S8</v>
          </cell>
          <cell r="Q1226" t="str">
            <v>NULL</v>
          </cell>
          <cell r="R1226" t="str">
            <v>NULL</v>
          </cell>
          <cell r="S1226" t="str">
            <v>NULL</v>
          </cell>
          <cell r="T1226" t="str">
            <v>NULL</v>
          </cell>
          <cell r="U1226" t="str">
            <v>NULL</v>
          </cell>
          <cell r="V1226" t="str">
            <v>NULL</v>
          </cell>
          <cell r="W1226" t="str">
            <v>NULL</v>
          </cell>
          <cell r="X1226" t="str">
            <v>NULL</v>
          </cell>
          <cell r="Y1226" t="str">
            <v>NULL</v>
          </cell>
          <cell r="Z1226" t="str">
            <v>NULL</v>
          </cell>
          <cell r="AB1226">
            <v>412</v>
          </cell>
          <cell r="AD1226">
            <v>3</v>
          </cell>
          <cell r="AE1226" t="str">
            <v>NULL</v>
          </cell>
          <cell r="AF1226">
            <v>3</v>
          </cell>
          <cell r="AG1226">
            <v>3</v>
          </cell>
          <cell r="AH1226" t="str">
            <v>NULL</v>
          </cell>
          <cell r="AI1226">
            <v>3</v>
          </cell>
          <cell r="AJ1226" t="str">
            <v>NULL</v>
          </cell>
          <cell r="AK1226">
            <v>3</v>
          </cell>
          <cell r="AL1226">
            <v>9</v>
          </cell>
        </row>
        <row r="1227">
          <cell r="A1227">
            <v>139995</v>
          </cell>
          <cell r="B1227">
            <v>3804019</v>
          </cell>
          <cell r="C1227" t="str">
            <v>Oasis Academy Lister Park</v>
          </cell>
          <cell r="D1227" t="str">
            <v>Yorkshire and the Humber</v>
          </cell>
          <cell r="E1227" t="str">
            <v>North East, Yorkshire &amp; Humber</v>
          </cell>
          <cell r="F1227" t="str">
            <v>Bradford</v>
          </cell>
          <cell r="G1227" t="str">
            <v>Bradford West</v>
          </cell>
          <cell r="H1227" t="str">
            <v>BD8 7ND</v>
          </cell>
          <cell r="I1227" t="str">
            <v>Academy Sponsor Led</v>
          </cell>
          <cell r="J1227" t="str">
            <v>Secondary</v>
          </cell>
          <cell r="K1227" t="str">
            <v>Has a sixth form</v>
          </cell>
          <cell r="L1227">
            <v>10004055</v>
          </cell>
          <cell r="M1227">
            <v>42291</v>
          </cell>
          <cell r="N1227">
            <v>42292</v>
          </cell>
          <cell r="O1227" t="str">
            <v>Schools into Special Measures Visit 2</v>
          </cell>
          <cell r="P1227" t="str">
            <v>Schools - S8</v>
          </cell>
          <cell r="Q1227" t="str">
            <v>NULL</v>
          </cell>
          <cell r="R1227" t="str">
            <v>NULL</v>
          </cell>
          <cell r="S1227" t="str">
            <v>NULL</v>
          </cell>
          <cell r="T1227" t="str">
            <v>NULL</v>
          </cell>
          <cell r="U1227" t="str">
            <v>NULL</v>
          </cell>
          <cell r="V1227" t="str">
            <v>NULL</v>
          </cell>
          <cell r="W1227" t="str">
            <v>NULL</v>
          </cell>
          <cell r="X1227" t="str">
            <v>NULL</v>
          </cell>
          <cell r="Y1227" t="str">
            <v>NULL</v>
          </cell>
          <cell r="Z1227" t="str">
            <v>NULL</v>
          </cell>
          <cell r="AB1227">
            <v>962</v>
          </cell>
          <cell r="AD1227">
            <v>4</v>
          </cell>
          <cell r="AE1227" t="str">
            <v>NULL</v>
          </cell>
          <cell r="AF1227">
            <v>4</v>
          </cell>
          <cell r="AG1227">
            <v>4</v>
          </cell>
          <cell r="AH1227" t="str">
            <v>NULL</v>
          </cell>
          <cell r="AI1227">
            <v>4</v>
          </cell>
          <cell r="AJ1227" t="str">
            <v>NULL</v>
          </cell>
          <cell r="AK1227">
            <v>9</v>
          </cell>
          <cell r="AL1227">
            <v>4</v>
          </cell>
        </row>
        <row r="1228">
          <cell r="A1228">
            <v>140001</v>
          </cell>
          <cell r="B1228">
            <v>3404000</v>
          </cell>
          <cell r="C1228" t="str">
            <v>Kirkby High School</v>
          </cell>
          <cell r="D1228" t="str">
            <v>North West</v>
          </cell>
          <cell r="E1228" t="str">
            <v>North West</v>
          </cell>
          <cell r="F1228" t="str">
            <v>Knowsley</v>
          </cell>
          <cell r="G1228" t="str">
            <v>Knowsley</v>
          </cell>
          <cell r="H1228" t="str">
            <v>L32 9PP</v>
          </cell>
          <cell r="I1228" t="str">
            <v>Academy Sponsor Led</v>
          </cell>
          <cell r="J1228" t="str">
            <v>Secondary</v>
          </cell>
          <cell r="K1228" t="str">
            <v>Does not have a sixth form</v>
          </cell>
          <cell r="L1228">
            <v>10006754</v>
          </cell>
          <cell r="M1228">
            <v>42321</v>
          </cell>
          <cell r="N1228">
            <v>42321</v>
          </cell>
          <cell r="O1228" t="str">
            <v>Requires Improvement monitoring Visit 1</v>
          </cell>
          <cell r="P1228" t="str">
            <v>Schools - S8</v>
          </cell>
          <cell r="Q1228" t="str">
            <v>NULL</v>
          </cell>
          <cell r="R1228" t="str">
            <v>NULL</v>
          </cell>
          <cell r="S1228" t="str">
            <v>NULL</v>
          </cell>
          <cell r="T1228" t="str">
            <v>NULL</v>
          </cell>
          <cell r="U1228" t="str">
            <v>NULL</v>
          </cell>
          <cell r="V1228" t="str">
            <v>NULL</v>
          </cell>
          <cell r="W1228" t="str">
            <v>NULL</v>
          </cell>
          <cell r="X1228" t="str">
            <v>NULL</v>
          </cell>
          <cell r="Y1228" t="str">
            <v>NULL</v>
          </cell>
          <cell r="Z1228" t="str">
            <v>NULL</v>
          </cell>
          <cell r="AB1228">
            <v>789</v>
          </cell>
          <cell r="AD1228">
            <v>3</v>
          </cell>
          <cell r="AE1228" t="str">
            <v>NULL</v>
          </cell>
          <cell r="AF1228">
            <v>3</v>
          </cell>
          <cell r="AG1228">
            <v>3</v>
          </cell>
          <cell r="AH1228" t="str">
            <v>NULL</v>
          </cell>
          <cell r="AI1228">
            <v>3</v>
          </cell>
          <cell r="AJ1228" t="str">
            <v>NULL</v>
          </cell>
          <cell r="AK1228">
            <v>9</v>
          </cell>
          <cell r="AL1228">
            <v>9</v>
          </cell>
        </row>
        <row r="1229">
          <cell r="A1229">
            <v>140002</v>
          </cell>
          <cell r="B1229">
            <v>9294002</v>
          </cell>
          <cell r="C1229" t="str">
            <v>The Blyth Academy</v>
          </cell>
          <cell r="D1229" t="str">
            <v>North East</v>
          </cell>
          <cell r="E1229" t="str">
            <v>North East, Yorkshire &amp; Humber</v>
          </cell>
          <cell r="F1229" t="str">
            <v>Northumberland</v>
          </cell>
          <cell r="G1229" t="str">
            <v>Blyth Valley</v>
          </cell>
          <cell r="H1229" t="str">
            <v>NE24 4JP</v>
          </cell>
          <cell r="I1229" t="str">
            <v>Academy Sponsor Led</v>
          </cell>
          <cell r="J1229" t="str">
            <v>Secondary</v>
          </cell>
          <cell r="K1229" t="str">
            <v>Has a sixth form</v>
          </cell>
          <cell r="L1229">
            <v>10006807</v>
          </cell>
          <cell r="M1229">
            <v>42293</v>
          </cell>
          <cell r="N1229">
            <v>42293</v>
          </cell>
          <cell r="O1229" t="str">
            <v>Requires Improvement monitoring Visit 1</v>
          </cell>
          <cell r="P1229" t="str">
            <v>Schools - S8</v>
          </cell>
          <cell r="Q1229" t="str">
            <v>NULL</v>
          </cell>
          <cell r="R1229" t="str">
            <v>NULL</v>
          </cell>
          <cell r="S1229" t="str">
            <v>NULL</v>
          </cell>
          <cell r="T1229" t="str">
            <v>NULL</v>
          </cell>
          <cell r="U1229" t="str">
            <v>NULL</v>
          </cell>
          <cell r="V1229" t="str">
            <v>NULL</v>
          </cell>
          <cell r="W1229" t="str">
            <v>NULL</v>
          </cell>
          <cell r="X1229" t="str">
            <v>NULL</v>
          </cell>
          <cell r="Y1229" t="str">
            <v>NULL</v>
          </cell>
          <cell r="Z1229" t="str">
            <v>NULL</v>
          </cell>
          <cell r="AB1229">
            <v>838</v>
          </cell>
          <cell r="AD1229">
            <v>3</v>
          </cell>
          <cell r="AE1229" t="str">
            <v>NULL</v>
          </cell>
          <cell r="AF1229">
            <v>3</v>
          </cell>
          <cell r="AG1229">
            <v>3</v>
          </cell>
          <cell r="AH1229" t="str">
            <v>NULL</v>
          </cell>
          <cell r="AI1229">
            <v>3</v>
          </cell>
          <cell r="AJ1229" t="str">
            <v>NULL</v>
          </cell>
          <cell r="AK1229">
            <v>9</v>
          </cell>
          <cell r="AL1229">
            <v>3</v>
          </cell>
        </row>
        <row r="1230">
          <cell r="A1230">
            <v>140014</v>
          </cell>
          <cell r="B1230">
            <v>3304013</v>
          </cell>
          <cell r="C1230" t="str">
            <v>Ark Boulton Academy</v>
          </cell>
          <cell r="D1230" t="str">
            <v>West Midlands</v>
          </cell>
          <cell r="E1230" t="str">
            <v>West Midlands</v>
          </cell>
          <cell r="F1230" t="str">
            <v>Birmingham</v>
          </cell>
          <cell r="G1230" t="str">
            <v>Birmingham, Yardley</v>
          </cell>
          <cell r="H1230" t="str">
            <v>B11 2QG</v>
          </cell>
          <cell r="I1230" t="str">
            <v>Academy Sponsor Led</v>
          </cell>
          <cell r="J1230" t="str">
            <v>Secondary</v>
          </cell>
          <cell r="K1230" t="str">
            <v>Does not have a sixth form</v>
          </cell>
          <cell r="L1230">
            <v>10006880</v>
          </cell>
          <cell r="M1230">
            <v>42353</v>
          </cell>
          <cell r="N1230">
            <v>42354</v>
          </cell>
          <cell r="O1230" t="str">
            <v>Schools into Special Measures Visit 1</v>
          </cell>
          <cell r="P1230" t="str">
            <v>Schools - S8</v>
          </cell>
          <cell r="Q1230" t="str">
            <v>NULL</v>
          </cell>
          <cell r="R1230" t="str">
            <v>NULL</v>
          </cell>
          <cell r="S1230" t="str">
            <v>NULL</v>
          </cell>
          <cell r="T1230" t="str">
            <v>NULL</v>
          </cell>
          <cell r="U1230" t="str">
            <v>NULL</v>
          </cell>
          <cell r="V1230" t="str">
            <v>NULL</v>
          </cell>
          <cell r="W1230" t="str">
            <v>NULL</v>
          </cell>
          <cell r="X1230" t="str">
            <v>NULL</v>
          </cell>
          <cell r="Y1230" t="str">
            <v>NULL</v>
          </cell>
          <cell r="Z1230" t="str">
            <v>NULL</v>
          </cell>
          <cell r="AB1230">
            <v>883</v>
          </cell>
          <cell r="AD1230">
            <v>4</v>
          </cell>
          <cell r="AE1230" t="str">
            <v>NULL</v>
          </cell>
          <cell r="AF1230">
            <v>4</v>
          </cell>
          <cell r="AG1230">
            <v>4</v>
          </cell>
          <cell r="AH1230" t="str">
            <v>NULL</v>
          </cell>
          <cell r="AI1230">
            <v>4</v>
          </cell>
          <cell r="AJ1230" t="str">
            <v>NULL</v>
          </cell>
          <cell r="AK1230">
            <v>9</v>
          </cell>
          <cell r="AL1230">
            <v>9</v>
          </cell>
        </row>
        <row r="1231">
          <cell r="A1231">
            <v>140021</v>
          </cell>
          <cell r="B1231">
            <v>8904001</v>
          </cell>
          <cell r="C1231" t="str">
            <v>South Shore Academy</v>
          </cell>
          <cell r="D1231" t="str">
            <v>North West</v>
          </cell>
          <cell r="E1231" t="str">
            <v>North West</v>
          </cell>
          <cell r="F1231" t="str">
            <v>Blackpool</v>
          </cell>
          <cell r="G1231" t="str">
            <v>Blackpool South</v>
          </cell>
          <cell r="H1231" t="str">
            <v>FY4 2AR</v>
          </cell>
          <cell r="I1231" t="str">
            <v>Academy Sponsor Led</v>
          </cell>
          <cell r="J1231" t="str">
            <v>Secondary</v>
          </cell>
          <cell r="K1231" t="str">
            <v>Does not have a sixth form</v>
          </cell>
          <cell r="L1231">
            <v>10006710</v>
          </cell>
          <cell r="M1231">
            <v>42339</v>
          </cell>
          <cell r="N1231">
            <v>42340</v>
          </cell>
          <cell r="O1231" t="str">
            <v>Schools into Special Measures Visit 1</v>
          </cell>
          <cell r="P1231" t="str">
            <v>Schools - S8</v>
          </cell>
          <cell r="Q1231" t="str">
            <v>NULL</v>
          </cell>
          <cell r="R1231" t="str">
            <v>NULL</v>
          </cell>
          <cell r="S1231" t="str">
            <v>NULL</v>
          </cell>
          <cell r="T1231" t="str">
            <v>NULL</v>
          </cell>
          <cell r="U1231" t="str">
            <v>NULL</v>
          </cell>
          <cell r="V1231" t="str">
            <v>NULL</v>
          </cell>
          <cell r="W1231" t="str">
            <v>NULL</v>
          </cell>
          <cell r="X1231" t="str">
            <v>NULL</v>
          </cell>
          <cell r="Y1231" t="str">
            <v>NULL</v>
          </cell>
          <cell r="Z1231" t="str">
            <v>NULL</v>
          </cell>
          <cell r="AB1231">
            <v>764</v>
          </cell>
          <cell r="AD1231">
            <v>4</v>
          </cell>
          <cell r="AE1231" t="str">
            <v>NULL</v>
          </cell>
          <cell r="AF1231">
            <v>4</v>
          </cell>
          <cell r="AG1231">
            <v>4</v>
          </cell>
          <cell r="AH1231" t="str">
            <v>NULL</v>
          </cell>
          <cell r="AI1231">
            <v>4</v>
          </cell>
          <cell r="AJ1231" t="str">
            <v>NULL</v>
          </cell>
          <cell r="AK1231">
            <v>9</v>
          </cell>
          <cell r="AL1231">
            <v>9</v>
          </cell>
        </row>
        <row r="1232">
          <cell r="A1232">
            <v>140040</v>
          </cell>
          <cell r="B1232">
            <v>8872006</v>
          </cell>
          <cell r="C1232" t="str">
            <v>Oasis Academy Skinner Street</v>
          </cell>
          <cell r="D1232" t="str">
            <v>South East</v>
          </cell>
          <cell r="E1232" t="str">
            <v>South East</v>
          </cell>
          <cell r="F1232" t="str">
            <v>Medway</v>
          </cell>
          <cell r="G1232" t="str">
            <v>Gillingham and Rainham</v>
          </cell>
          <cell r="H1232" t="str">
            <v>ME7 1LG</v>
          </cell>
          <cell r="I1232" t="str">
            <v>Academy Sponsor Led</v>
          </cell>
          <cell r="J1232" t="str">
            <v>Primary</v>
          </cell>
          <cell r="K1232" t="str">
            <v>Does not have a sixth form</v>
          </cell>
          <cell r="L1232">
            <v>10007091</v>
          </cell>
          <cell r="M1232">
            <v>42332</v>
          </cell>
          <cell r="N1232">
            <v>42333</v>
          </cell>
          <cell r="O1232" t="str">
            <v>Schools into Special Measures Visit 1</v>
          </cell>
          <cell r="P1232" t="str">
            <v>Schools - S8</v>
          </cell>
          <cell r="Q1232" t="str">
            <v>NULL</v>
          </cell>
          <cell r="R1232" t="str">
            <v>NULL</v>
          </cell>
          <cell r="S1232" t="str">
            <v>NULL</v>
          </cell>
          <cell r="T1232" t="str">
            <v>NULL</v>
          </cell>
          <cell r="U1232" t="str">
            <v>NULL</v>
          </cell>
          <cell r="V1232" t="str">
            <v>NULL</v>
          </cell>
          <cell r="W1232" t="str">
            <v>NULL</v>
          </cell>
          <cell r="X1232" t="str">
            <v>NULL</v>
          </cell>
          <cell r="Y1232" t="str">
            <v>NULL</v>
          </cell>
          <cell r="Z1232" t="str">
            <v>NULL</v>
          </cell>
          <cell r="AB1232">
            <v>376</v>
          </cell>
          <cell r="AD1232">
            <v>4</v>
          </cell>
          <cell r="AE1232" t="str">
            <v>NULL</v>
          </cell>
          <cell r="AF1232">
            <v>4</v>
          </cell>
          <cell r="AG1232">
            <v>4</v>
          </cell>
          <cell r="AH1232" t="str">
            <v>NULL</v>
          </cell>
          <cell r="AI1232">
            <v>4</v>
          </cell>
          <cell r="AJ1232" t="str">
            <v>NULL</v>
          </cell>
          <cell r="AK1232">
            <v>4</v>
          </cell>
          <cell r="AL1232">
            <v>9</v>
          </cell>
        </row>
        <row r="1233">
          <cell r="A1233">
            <v>140054</v>
          </cell>
          <cell r="B1233">
            <v>9282027</v>
          </cell>
          <cell r="C1233" t="str">
            <v>Havelock Junior School</v>
          </cell>
          <cell r="D1233" t="str">
            <v>East Midlands</v>
          </cell>
          <cell r="E1233" t="str">
            <v>East Midlands</v>
          </cell>
          <cell r="F1233" t="str">
            <v>Northamptonshire</v>
          </cell>
          <cell r="G1233" t="str">
            <v>Kettering</v>
          </cell>
          <cell r="H1233" t="str">
            <v>NN14 2LU</v>
          </cell>
          <cell r="I1233" t="str">
            <v>Academy Converter</v>
          </cell>
          <cell r="J1233" t="str">
            <v>Primary</v>
          </cell>
          <cell r="K1233" t="str">
            <v>Does not have a sixth form</v>
          </cell>
          <cell r="L1233">
            <v>10005950</v>
          </cell>
          <cell r="M1233">
            <v>42342</v>
          </cell>
          <cell r="N1233">
            <v>42342</v>
          </cell>
          <cell r="O1233" t="str">
            <v>Requires Improvement monitoring Visit 1</v>
          </cell>
          <cell r="P1233" t="str">
            <v>Schools - S8</v>
          </cell>
          <cell r="Q1233">
            <v>121815</v>
          </cell>
          <cell r="R1233" t="str">
            <v>NULL</v>
          </cell>
          <cell r="S1233" t="str">
            <v>NULL</v>
          </cell>
          <cell r="T1233" t="str">
            <v>NULL</v>
          </cell>
          <cell r="U1233" t="str">
            <v>NULL</v>
          </cell>
          <cell r="V1233" t="str">
            <v>NULL</v>
          </cell>
          <cell r="W1233" t="str">
            <v>NULL</v>
          </cell>
          <cell r="X1233" t="str">
            <v>NULL</v>
          </cell>
          <cell r="Y1233" t="str">
            <v>NULL</v>
          </cell>
          <cell r="Z1233" t="str">
            <v>NULL</v>
          </cell>
          <cell r="AB1233">
            <v>339</v>
          </cell>
          <cell r="AD1233">
            <v>3</v>
          </cell>
          <cell r="AE1233" t="str">
            <v>NULL</v>
          </cell>
          <cell r="AF1233">
            <v>3</v>
          </cell>
          <cell r="AG1233">
            <v>3</v>
          </cell>
          <cell r="AH1233" t="str">
            <v>NULL</v>
          </cell>
          <cell r="AI1233">
            <v>3</v>
          </cell>
          <cell r="AJ1233" t="str">
            <v>NULL</v>
          </cell>
          <cell r="AK1233">
            <v>9</v>
          </cell>
          <cell r="AL1233">
            <v>9</v>
          </cell>
        </row>
        <row r="1234">
          <cell r="A1234">
            <v>140076</v>
          </cell>
          <cell r="B1234">
            <v>3802114</v>
          </cell>
          <cell r="C1234" t="str">
            <v>Harden Primary School</v>
          </cell>
          <cell r="D1234" t="str">
            <v>Yorkshire and the Humber</v>
          </cell>
          <cell r="E1234" t="str">
            <v>North East, Yorkshire &amp; Humber</v>
          </cell>
          <cell r="F1234" t="str">
            <v>Bradford</v>
          </cell>
          <cell r="G1234" t="str">
            <v>Shipley</v>
          </cell>
          <cell r="H1234" t="str">
            <v>BD16 1LJ</v>
          </cell>
          <cell r="I1234" t="str">
            <v>Academy Converter</v>
          </cell>
          <cell r="J1234" t="str">
            <v>Primary</v>
          </cell>
          <cell r="K1234" t="str">
            <v>Does not have a sixth form</v>
          </cell>
          <cell r="L1234">
            <v>10006735</v>
          </cell>
          <cell r="M1234">
            <v>42298</v>
          </cell>
          <cell r="N1234">
            <v>42298</v>
          </cell>
          <cell r="O1234" t="str">
            <v>Requires Improvement monitoring Visit 1</v>
          </cell>
          <cell r="P1234" t="str">
            <v>Schools - S8</v>
          </cell>
          <cell r="Q1234">
            <v>107256</v>
          </cell>
          <cell r="R1234" t="str">
            <v>NULL</v>
          </cell>
          <cell r="S1234" t="str">
            <v>NULL</v>
          </cell>
          <cell r="T1234" t="str">
            <v>NULL</v>
          </cell>
          <cell r="U1234" t="str">
            <v>NULL</v>
          </cell>
          <cell r="V1234" t="str">
            <v>NULL</v>
          </cell>
          <cell r="W1234" t="str">
            <v>NULL</v>
          </cell>
          <cell r="X1234" t="str">
            <v>NULL</v>
          </cell>
          <cell r="Y1234" t="str">
            <v>NULL</v>
          </cell>
          <cell r="Z1234" t="str">
            <v>NULL</v>
          </cell>
          <cell r="AB1234">
            <v>208</v>
          </cell>
          <cell r="AD1234">
            <v>3</v>
          </cell>
          <cell r="AE1234" t="str">
            <v>NULL</v>
          </cell>
          <cell r="AF1234">
            <v>3</v>
          </cell>
          <cell r="AG1234">
            <v>3</v>
          </cell>
          <cell r="AH1234" t="str">
            <v>NULL</v>
          </cell>
          <cell r="AI1234">
            <v>3</v>
          </cell>
          <cell r="AJ1234" t="str">
            <v>NULL</v>
          </cell>
          <cell r="AK1234">
            <v>3</v>
          </cell>
          <cell r="AL1234">
            <v>9</v>
          </cell>
        </row>
        <row r="1235">
          <cell r="A1235">
            <v>140086</v>
          </cell>
          <cell r="B1235">
            <v>8912134</v>
          </cell>
          <cell r="C1235" t="str">
            <v>Leamington Primary and Nursery Academy</v>
          </cell>
          <cell r="D1235" t="str">
            <v>East Midlands</v>
          </cell>
          <cell r="E1235" t="str">
            <v>East Midlands</v>
          </cell>
          <cell r="F1235" t="str">
            <v>Nottinghamshire</v>
          </cell>
          <cell r="G1235" t="str">
            <v>Ashfield</v>
          </cell>
          <cell r="H1235" t="str">
            <v>NG17 5BB</v>
          </cell>
          <cell r="I1235" t="str">
            <v>Academy Converter</v>
          </cell>
          <cell r="J1235" t="str">
            <v>Primary</v>
          </cell>
          <cell r="K1235" t="str">
            <v>Does not have a sixth form</v>
          </cell>
          <cell r="L1235">
            <v>10005943</v>
          </cell>
          <cell r="M1235">
            <v>42332</v>
          </cell>
          <cell r="N1235">
            <v>42332</v>
          </cell>
          <cell r="O1235" t="str">
            <v>Requires Improvement monitoring Visit 1</v>
          </cell>
          <cell r="P1235" t="str">
            <v>Schools - S8</v>
          </cell>
          <cell r="Q1235">
            <v>122467</v>
          </cell>
          <cell r="R1235" t="str">
            <v>NULL</v>
          </cell>
          <cell r="S1235" t="str">
            <v>NULL</v>
          </cell>
          <cell r="T1235" t="str">
            <v>NULL</v>
          </cell>
          <cell r="U1235" t="str">
            <v>NULL</v>
          </cell>
          <cell r="V1235" t="str">
            <v>NULL</v>
          </cell>
          <cell r="W1235" t="str">
            <v>NULL</v>
          </cell>
          <cell r="X1235" t="str">
            <v>NULL</v>
          </cell>
          <cell r="Y1235" t="str">
            <v>NULL</v>
          </cell>
          <cell r="Z1235" t="str">
            <v>NULL</v>
          </cell>
          <cell r="AB1235">
            <v>383</v>
          </cell>
          <cell r="AD1235">
            <v>3</v>
          </cell>
          <cell r="AE1235" t="str">
            <v>NULL</v>
          </cell>
          <cell r="AF1235">
            <v>3</v>
          </cell>
          <cell r="AG1235">
            <v>3</v>
          </cell>
          <cell r="AH1235" t="str">
            <v>NULL</v>
          </cell>
          <cell r="AI1235">
            <v>3</v>
          </cell>
          <cell r="AJ1235" t="str">
            <v>NULL</v>
          </cell>
          <cell r="AK1235">
            <v>2</v>
          </cell>
          <cell r="AL1235">
            <v>9</v>
          </cell>
        </row>
        <row r="1236">
          <cell r="A1236">
            <v>140120</v>
          </cell>
          <cell r="B1236">
            <v>9283513</v>
          </cell>
          <cell r="C1236" t="str">
            <v>Oakley Vale Primary School</v>
          </cell>
          <cell r="D1236" t="str">
            <v>East Midlands</v>
          </cell>
          <cell r="E1236" t="str">
            <v>East Midlands</v>
          </cell>
          <cell r="F1236" t="str">
            <v>Northamptonshire</v>
          </cell>
          <cell r="G1236" t="str">
            <v>Corby</v>
          </cell>
          <cell r="H1236" t="str">
            <v>NN18 8RH</v>
          </cell>
          <cell r="I1236" t="str">
            <v>Academy Converter</v>
          </cell>
          <cell r="J1236" t="str">
            <v>Primary</v>
          </cell>
          <cell r="K1236" t="str">
            <v>Does not have a sixth form</v>
          </cell>
          <cell r="L1236">
            <v>10005951</v>
          </cell>
          <cell r="M1236">
            <v>42289</v>
          </cell>
          <cell r="N1236">
            <v>42289</v>
          </cell>
          <cell r="O1236" t="str">
            <v>Requires Improvement monitoring Visit 1</v>
          </cell>
          <cell r="P1236" t="str">
            <v>Schools - S8</v>
          </cell>
          <cell r="Q1236">
            <v>133551</v>
          </cell>
          <cell r="R1236" t="str">
            <v>NULL</v>
          </cell>
          <cell r="S1236" t="str">
            <v>NULL</v>
          </cell>
          <cell r="T1236" t="str">
            <v>NULL</v>
          </cell>
          <cell r="U1236" t="str">
            <v>NULL</v>
          </cell>
          <cell r="V1236" t="str">
            <v>NULL</v>
          </cell>
          <cell r="W1236" t="str">
            <v>NULL</v>
          </cell>
          <cell r="X1236" t="str">
            <v>NULL</v>
          </cell>
          <cell r="Y1236" t="str">
            <v>NULL</v>
          </cell>
          <cell r="Z1236" t="str">
            <v>NULL</v>
          </cell>
          <cell r="AB1236">
            <v>419</v>
          </cell>
          <cell r="AD1236">
            <v>3</v>
          </cell>
          <cell r="AE1236" t="str">
            <v>NULL</v>
          </cell>
          <cell r="AF1236">
            <v>3</v>
          </cell>
          <cell r="AG1236">
            <v>3</v>
          </cell>
          <cell r="AH1236" t="str">
            <v>NULL</v>
          </cell>
          <cell r="AI1236">
            <v>3</v>
          </cell>
          <cell r="AJ1236" t="str">
            <v>NULL</v>
          </cell>
          <cell r="AK1236">
            <v>2</v>
          </cell>
          <cell r="AL1236">
            <v>9</v>
          </cell>
        </row>
        <row r="1237">
          <cell r="A1237">
            <v>140128</v>
          </cell>
          <cell r="B1237">
            <v>8903814</v>
          </cell>
          <cell r="C1237" t="str">
            <v>Devonshire Primary Academy</v>
          </cell>
          <cell r="D1237" t="str">
            <v>North West</v>
          </cell>
          <cell r="E1237" t="str">
            <v>North West</v>
          </cell>
          <cell r="F1237" t="str">
            <v>Blackpool</v>
          </cell>
          <cell r="G1237" t="str">
            <v>Blackpool South</v>
          </cell>
          <cell r="H1237" t="str">
            <v>FY3 8AF</v>
          </cell>
          <cell r="I1237" t="str">
            <v>Academy Converter</v>
          </cell>
          <cell r="J1237" t="str">
            <v>Primary</v>
          </cell>
          <cell r="K1237" t="str">
            <v>Does not have a sixth form</v>
          </cell>
          <cell r="L1237">
            <v>10006767</v>
          </cell>
          <cell r="M1237">
            <v>42353</v>
          </cell>
          <cell r="N1237">
            <v>42353</v>
          </cell>
          <cell r="O1237" t="str">
            <v>Requires Improvement monitoring Visit 1</v>
          </cell>
          <cell r="P1237" t="str">
            <v>Schools - S8</v>
          </cell>
          <cell r="Q1237">
            <v>134743</v>
          </cell>
          <cell r="R1237" t="str">
            <v>NULL</v>
          </cell>
          <cell r="S1237" t="str">
            <v>NULL</v>
          </cell>
          <cell r="T1237" t="str">
            <v>NULL</v>
          </cell>
          <cell r="U1237" t="str">
            <v>NULL</v>
          </cell>
          <cell r="V1237" t="str">
            <v>NULL</v>
          </cell>
          <cell r="W1237" t="str">
            <v>NULL</v>
          </cell>
          <cell r="X1237" t="str">
            <v>NULL</v>
          </cell>
          <cell r="Y1237" t="str">
            <v>NULL</v>
          </cell>
          <cell r="Z1237" t="str">
            <v>NULL</v>
          </cell>
          <cell r="AB1237">
            <v>479</v>
          </cell>
          <cell r="AD1237">
            <v>3</v>
          </cell>
          <cell r="AE1237" t="str">
            <v>NULL</v>
          </cell>
          <cell r="AF1237">
            <v>3</v>
          </cell>
          <cell r="AG1237">
            <v>3</v>
          </cell>
          <cell r="AH1237" t="str">
            <v>NULL</v>
          </cell>
          <cell r="AI1237">
            <v>3</v>
          </cell>
          <cell r="AJ1237" t="str">
            <v>NULL</v>
          </cell>
          <cell r="AK1237">
            <v>3</v>
          </cell>
          <cell r="AL1237">
            <v>9</v>
          </cell>
        </row>
        <row r="1238">
          <cell r="A1238">
            <v>140132</v>
          </cell>
          <cell r="B1238">
            <v>9294122</v>
          </cell>
          <cell r="C1238" t="str">
            <v>Haltwhistle Community Campus Upper School</v>
          </cell>
          <cell r="D1238" t="str">
            <v>North East</v>
          </cell>
          <cell r="E1238" t="str">
            <v>North East, Yorkshire &amp; Humber</v>
          </cell>
          <cell r="F1238" t="str">
            <v>Northumberland</v>
          </cell>
          <cell r="G1238" t="str">
            <v>Hexham</v>
          </cell>
          <cell r="H1238" t="str">
            <v>NE49 9BA</v>
          </cell>
          <cell r="I1238" t="str">
            <v>Academy Converter</v>
          </cell>
          <cell r="J1238" t="str">
            <v>Middle deemed Secondary</v>
          </cell>
          <cell r="K1238" t="str">
            <v>Does not have a sixth form</v>
          </cell>
          <cell r="L1238">
            <v>10006646</v>
          </cell>
          <cell r="M1238">
            <v>42346</v>
          </cell>
          <cell r="N1238">
            <v>42347</v>
          </cell>
          <cell r="O1238" t="str">
            <v>Schools into Special Measures Visit 1</v>
          </cell>
          <cell r="P1238" t="str">
            <v>Schools - S8</v>
          </cell>
          <cell r="Q1238">
            <v>122327</v>
          </cell>
          <cell r="R1238" t="str">
            <v>NULL</v>
          </cell>
          <cell r="S1238" t="str">
            <v>NULL</v>
          </cell>
          <cell r="T1238" t="str">
            <v>NULL</v>
          </cell>
          <cell r="U1238" t="str">
            <v>NULL</v>
          </cell>
          <cell r="V1238" t="str">
            <v>NULL</v>
          </cell>
          <cell r="W1238" t="str">
            <v>NULL</v>
          </cell>
          <cell r="X1238" t="str">
            <v>NULL</v>
          </cell>
          <cell r="Y1238" t="str">
            <v>NULL</v>
          </cell>
          <cell r="Z1238" t="str">
            <v>NULL</v>
          </cell>
          <cell r="AB1238">
            <v>193</v>
          </cell>
          <cell r="AD1238">
            <v>4</v>
          </cell>
          <cell r="AE1238" t="str">
            <v>NULL</v>
          </cell>
          <cell r="AF1238">
            <v>4</v>
          </cell>
          <cell r="AG1238">
            <v>4</v>
          </cell>
          <cell r="AH1238" t="str">
            <v>NULL</v>
          </cell>
          <cell r="AI1238">
            <v>4</v>
          </cell>
          <cell r="AJ1238" t="str">
            <v>NULL</v>
          </cell>
          <cell r="AK1238">
            <v>9</v>
          </cell>
          <cell r="AL1238">
            <v>9</v>
          </cell>
        </row>
        <row r="1239">
          <cell r="A1239">
            <v>140172</v>
          </cell>
          <cell r="B1239">
            <v>3812005</v>
          </cell>
          <cell r="C1239" t="str">
            <v>Abbey Park Academy</v>
          </cell>
          <cell r="D1239" t="str">
            <v>Yorkshire and the Humber</v>
          </cell>
          <cell r="E1239" t="str">
            <v>North East, Yorkshire &amp; Humber</v>
          </cell>
          <cell r="F1239" t="str">
            <v>Calderdale</v>
          </cell>
          <cell r="G1239" t="str">
            <v>Halifax</v>
          </cell>
          <cell r="H1239" t="str">
            <v>HX2 9DG</v>
          </cell>
          <cell r="I1239" t="str">
            <v>Academy Sponsor Led</v>
          </cell>
          <cell r="J1239" t="str">
            <v>Primary</v>
          </cell>
          <cell r="K1239" t="str">
            <v>Does not have a sixth form</v>
          </cell>
          <cell r="L1239">
            <v>10007169</v>
          </cell>
          <cell r="M1239">
            <v>42334</v>
          </cell>
          <cell r="N1239">
            <v>42334</v>
          </cell>
          <cell r="O1239" t="str">
            <v>Requires Improvement monitoring Visit 1</v>
          </cell>
          <cell r="P1239" t="str">
            <v>Schools - S8</v>
          </cell>
          <cell r="Q1239" t="str">
            <v>NULL</v>
          </cell>
          <cell r="R1239" t="str">
            <v>NULL</v>
          </cell>
          <cell r="S1239" t="str">
            <v>NULL</v>
          </cell>
          <cell r="T1239" t="str">
            <v>NULL</v>
          </cell>
          <cell r="U1239" t="str">
            <v>NULL</v>
          </cell>
          <cell r="V1239" t="str">
            <v>NULL</v>
          </cell>
          <cell r="W1239" t="str">
            <v>NULL</v>
          </cell>
          <cell r="X1239" t="str">
            <v>NULL</v>
          </cell>
          <cell r="Y1239" t="str">
            <v>NULL</v>
          </cell>
          <cell r="Z1239" t="str">
            <v>NULL</v>
          </cell>
          <cell r="AB1239">
            <v>214</v>
          </cell>
          <cell r="AD1239">
            <v>3</v>
          </cell>
          <cell r="AE1239" t="str">
            <v>NULL</v>
          </cell>
          <cell r="AF1239">
            <v>3</v>
          </cell>
          <cell r="AG1239">
            <v>3</v>
          </cell>
          <cell r="AH1239" t="str">
            <v>NULL</v>
          </cell>
          <cell r="AI1239">
            <v>3</v>
          </cell>
          <cell r="AJ1239" t="str">
            <v>NULL</v>
          </cell>
          <cell r="AK1239">
            <v>2</v>
          </cell>
          <cell r="AL1239">
            <v>9</v>
          </cell>
        </row>
        <row r="1240">
          <cell r="A1240">
            <v>140177</v>
          </cell>
          <cell r="B1240">
            <v>3714002</v>
          </cell>
          <cell r="C1240" t="str">
            <v>Balby Carr Community Academy</v>
          </cell>
          <cell r="D1240" t="str">
            <v>Yorkshire and the Humber</v>
          </cell>
          <cell r="E1240" t="str">
            <v>North East, Yorkshire &amp; Humber</v>
          </cell>
          <cell r="F1240" t="str">
            <v>Doncaster</v>
          </cell>
          <cell r="G1240" t="str">
            <v>Doncaster Central</v>
          </cell>
          <cell r="H1240" t="str">
            <v>DN4 8ND</v>
          </cell>
          <cell r="I1240" t="str">
            <v>Academy Sponsor Led</v>
          </cell>
          <cell r="J1240" t="str">
            <v>Secondary</v>
          </cell>
          <cell r="K1240" t="str">
            <v>Has a sixth form</v>
          </cell>
          <cell r="L1240">
            <v>10006804</v>
          </cell>
          <cell r="M1240">
            <v>42289</v>
          </cell>
          <cell r="N1240">
            <v>42289</v>
          </cell>
          <cell r="O1240" t="str">
            <v>Requires Improvement monitoring Visit 1</v>
          </cell>
          <cell r="P1240" t="str">
            <v>Schools - S8</v>
          </cell>
          <cell r="Q1240" t="str">
            <v>NULL</v>
          </cell>
          <cell r="R1240" t="str">
            <v>NULL</v>
          </cell>
          <cell r="S1240" t="str">
            <v>NULL</v>
          </cell>
          <cell r="T1240" t="str">
            <v>NULL</v>
          </cell>
          <cell r="U1240" t="str">
            <v>NULL</v>
          </cell>
          <cell r="V1240" t="str">
            <v>NULL</v>
          </cell>
          <cell r="W1240" t="str">
            <v>NULL</v>
          </cell>
          <cell r="X1240" t="str">
            <v>NULL</v>
          </cell>
          <cell r="Y1240" t="str">
            <v>NULL</v>
          </cell>
          <cell r="Z1240" t="str">
            <v>NULL</v>
          </cell>
          <cell r="AB1240">
            <v>1178</v>
          </cell>
          <cell r="AD1240">
            <v>3</v>
          </cell>
          <cell r="AE1240" t="str">
            <v>NULL</v>
          </cell>
          <cell r="AF1240">
            <v>3</v>
          </cell>
          <cell r="AG1240">
            <v>3</v>
          </cell>
          <cell r="AH1240" t="str">
            <v>NULL</v>
          </cell>
          <cell r="AI1240">
            <v>3</v>
          </cell>
          <cell r="AJ1240" t="str">
            <v>NULL</v>
          </cell>
          <cell r="AK1240">
            <v>9</v>
          </cell>
          <cell r="AL1240">
            <v>3</v>
          </cell>
        </row>
        <row r="1241">
          <cell r="A1241">
            <v>140202</v>
          </cell>
          <cell r="B1241">
            <v>9166049</v>
          </cell>
          <cell r="C1241" t="str">
            <v>St Anthony's School</v>
          </cell>
          <cell r="D1241" t="str">
            <v>South West</v>
          </cell>
          <cell r="E1241" t="str">
            <v>South West</v>
          </cell>
          <cell r="F1241" t="str">
            <v>Gloucestershire</v>
          </cell>
          <cell r="G1241" t="str">
            <v>Forest of Dean</v>
          </cell>
          <cell r="H1241" t="str">
            <v>GL14 2AA</v>
          </cell>
          <cell r="I1241" t="str">
            <v>Free School</v>
          </cell>
          <cell r="J1241" t="str">
            <v>Primary</v>
          </cell>
          <cell r="K1241" t="str">
            <v>Does not have a sixth form</v>
          </cell>
          <cell r="L1241">
            <v>10005369</v>
          </cell>
          <cell r="M1241">
            <v>42353</v>
          </cell>
          <cell r="N1241">
            <v>42354</v>
          </cell>
          <cell r="O1241" t="str">
            <v>Schools into Special Measures Visit 1</v>
          </cell>
          <cell r="P1241" t="str">
            <v>Schools - S8</v>
          </cell>
          <cell r="Q1241" t="str">
            <v>NULL</v>
          </cell>
          <cell r="R1241" t="str">
            <v>NULL</v>
          </cell>
          <cell r="S1241" t="str">
            <v>NULL</v>
          </cell>
          <cell r="T1241" t="str">
            <v>NULL</v>
          </cell>
          <cell r="U1241" t="str">
            <v>NULL</v>
          </cell>
          <cell r="V1241" t="str">
            <v>NULL</v>
          </cell>
          <cell r="W1241" t="str">
            <v>NULL</v>
          </cell>
          <cell r="X1241" t="str">
            <v>NULL</v>
          </cell>
          <cell r="Y1241" t="str">
            <v>NULL</v>
          </cell>
          <cell r="Z1241" t="str">
            <v>NULL</v>
          </cell>
          <cell r="AB1241">
            <v>143</v>
          </cell>
          <cell r="AD1241">
            <v>4</v>
          </cell>
          <cell r="AE1241" t="str">
            <v>NULL</v>
          </cell>
          <cell r="AF1241">
            <v>4</v>
          </cell>
          <cell r="AG1241">
            <v>4</v>
          </cell>
          <cell r="AH1241" t="str">
            <v>NULL</v>
          </cell>
          <cell r="AI1241">
            <v>4</v>
          </cell>
          <cell r="AJ1241" t="str">
            <v>NULL</v>
          </cell>
          <cell r="AK1241">
            <v>3</v>
          </cell>
          <cell r="AL1241">
            <v>9</v>
          </cell>
        </row>
        <row r="1242">
          <cell r="A1242">
            <v>140218</v>
          </cell>
          <cell r="B1242">
            <v>3732018</v>
          </cell>
          <cell r="C1242" t="str">
            <v>Oasis Academy Fir Vale</v>
          </cell>
          <cell r="D1242" t="str">
            <v>Yorkshire and the Humber</v>
          </cell>
          <cell r="E1242" t="str">
            <v>North East, Yorkshire &amp; Humber</v>
          </cell>
          <cell r="F1242" t="str">
            <v>Sheffield</v>
          </cell>
          <cell r="G1242" t="str">
            <v>Sheffield, Brightside and Hillsborough</v>
          </cell>
          <cell r="H1242" t="str">
            <v>S4 8GA</v>
          </cell>
          <cell r="I1242" t="str">
            <v>Academy Sponsor Led</v>
          </cell>
          <cell r="J1242" t="str">
            <v>Primary</v>
          </cell>
          <cell r="K1242" t="str">
            <v>Does not have a sixth form</v>
          </cell>
          <cell r="L1242">
            <v>10008928</v>
          </cell>
          <cell r="M1242">
            <v>42349</v>
          </cell>
          <cell r="N1242">
            <v>42349</v>
          </cell>
          <cell r="O1242" t="str">
            <v>Section 8 Inspection due to Parental Complaint</v>
          </cell>
          <cell r="P1242" t="str">
            <v>Schools - S8</v>
          </cell>
          <cell r="Q1242" t="str">
            <v>NULL</v>
          </cell>
          <cell r="R1242" t="str">
            <v>NULL</v>
          </cell>
          <cell r="S1242" t="str">
            <v>NULL</v>
          </cell>
          <cell r="T1242" t="str">
            <v>NULL</v>
          </cell>
          <cell r="U1242" t="str">
            <v>NULL</v>
          </cell>
          <cell r="V1242" t="str">
            <v>NULL</v>
          </cell>
          <cell r="W1242" t="str">
            <v>NULL</v>
          </cell>
          <cell r="X1242" t="str">
            <v>Not met</v>
          </cell>
          <cell r="Y1242" t="str">
            <v>NULL</v>
          </cell>
          <cell r="Z1242" t="str">
            <v>NULL</v>
          </cell>
          <cell r="AB1242">
            <v>266</v>
          </cell>
          <cell r="AD1242" t="str">
            <v>NULL</v>
          </cell>
          <cell r="AE1242" t="str">
            <v>NULL</v>
          </cell>
          <cell r="AF1242" t="str">
            <v>NULL</v>
          </cell>
          <cell r="AG1242" t="str">
            <v>NULL</v>
          </cell>
          <cell r="AH1242" t="str">
            <v>NULL</v>
          </cell>
          <cell r="AI1242" t="str">
            <v>NULL</v>
          </cell>
          <cell r="AJ1242" t="str">
            <v>NULL</v>
          </cell>
          <cell r="AK1242" t="str">
            <v>NULL</v>
          </cell>
          <cell r="AL1242" t="str">
            <v>NULL</v>
          </cell>
        </row>
        <row r="1243">
          <cell r="A1243">
            <v>140253</v>
          </cell>
          <cell r="B1243">
            <v>8552009</v>
          </cell>
          <cell r="C1243" t="str">
            <v>Thornton Primary School</v>
          </cell>
          <cell r="D1243" t="str">
            <v>East Midlands</v>
          </cell>
          <cell r="E1243" t="str">
            <v>East Midlands</v>
          </cell>
          <cell r="F1243" t="str">
            <v>Leicestershire</v>
          </cell>
          <cell r="G1243" t="str">
            <v>Bosworth</v>
          </cell>
          <cell r="H1243" t="str">
            <v>LE67 1AH</v>
          </cell>
          <cell r="I1243" t="str">
            <v>Academy Converter</v>
          </cell>
          <cell r="J1243" t="str">
            <v>Primary</v>
          </cell>
          <cell r="K1243" t="str">
            <v>Does not have a sixth form</v>
          </cell>
          <cell r="L1243">
            <v>10005938</v>
          </cell>
          <cell r="M1243">
            <v>42278</v>
          </cell>
          <cell r="N1243">
            <v>42278</v>
          </cell>
          <cell r="O1243" t="str">
            <v>Requires Improvement monitoring Visit 1</v>
          </cell>
          <cell r="P1243" t="str">
            <v>Schools - S8</v>
          </cell>
          <cell r="Q1243">
            <v>119907</v>
          </cell>
          <cell r="R1243" t="str">
            <v>NULL</v>
          </cell>
          <cell r="S1243" t="str">
            <v>NULL</v>
          </cell>
          <cell r="T1243" t="str">
            <v>NULL</v>
          </cell>
          <cell r="U1243" t="str">
            <v>NULL</v>
          </cell>
          <cell r="V1243" t="str">
            <v>NULL</v>
          </cell>
          <cell r="W1243" t="str">
            <v>NULL</v>
          </cell>
          <cell r="X1243" t="str">
            <v>NULL</v>
          </cell>
          <cell r="Y1243" t="str">
            <v>NULL</v>
          </cell>
          <cell r="Z1243" t="str">
            <v>NULL</v>
          </cell>
          <cell r="AB1243">
            <v>137</v>
          </cell>
          <cell r="AD1243">
            <v>3</v>
          </cell>
          <cell r="AE1243" t="str">
            <v>NULL</v>
          </cell>
          <cell r="AF1243">
            <v>3</v>
          </cell>
          <cell r="AG1243">
            <v>3</v>
          </cell>
          <cell r="AH1243" t="str">
            <v>NULL</v>
          </cell>
          <cell r="AI1243">
            <v>3</v>
          </cell>
          <cell r="AJ1243" t="str">
            <v>NULL</v>
          </cell>
          <cell r="AK1243">
            <v>2</v>
          </cell>
          <cell r="AL1243">
            <v>9</v>
          </cell>
        </row>
        <row r="1244">
          <cell r="A1244">
            <v>140289</v>
          </cell>
          <cell r="B1244">
            <v>8662001</v>
          </cell>
          <cell r="C1244" t="str">
            <v>Peatmoor Community Primary School</v>
          </cell>
          <cell r="D1244" t="str">
            <v>South West</v>
          </cell>
          <cell r="E1244" t="str">
            <v>South West</v>
          </cell>
          <cell r="F1244" t="str">
            <v>Swindon</v>
          </cell>
          <cell r="G1244" t="str">
            <v>South Swindon</v>
          </cell>
          <cell r="H1244" t="str">
            <v>SN5 5DP</v>
          </cell>
          <cell r="I1244" t="str">
            <v>Academy Converter</v>
          </cell>
          <cell r="J1244" t="str">
            <v>Primary</v>
          </cell>
          <cell r="K1244" t="str">
            <v>Does not have a sixth form</v>
          </cell>
          <cell r="L1244">
            <v>10006965</v>
          </cell>
          <cell r="M1244">
            <v>42354</v>
          </cell>
          <cell r="N1244">
            <v>42354</v>
          </cell>
          <cell r="O1244" t="str">
            <v>Requires Improvement monitoring Visit 1</v>
          </cell>
          <cell r="P1244" t="str">
            <v>Schools - S8</v>
          </cell>
          <cell r="Q1244">
            <v>131572</v>
          </cell>
          <cell r="R1244" t="str">
            <v>NULL</v>
          </cell>
          <cell r="S1244" t="str">
            <v>NULL</v>
          </cell>
          <cell r="T1244" t="str">
            <v>NULL</v>
          </cell>
          <cell r="U1244" t="str">
            <v>NULL</v>
          </cell>
          <cell r="V1244" t="str">
            <v>NULL</v>
          </cell>
          <cell r="W1244" t="str">
            <v>NULL</v>
          </cell>
          <cell r="X1244" t="str">
            <v>NULL</v>
          </cell>
          <cell r="Y1244" t="str">
            <v>NULL</v>
          </cell>
          <cell r="Z1244" t="str">
            <v>NULL</v>
          </cell>
          <cell r="AB1244">
            <v>197</v>
          </cell>
          <cell r="AD1244">
            <v>3</v>
          </cell>
          <cell r="AE1244" t="str">
            <v>NULL</v>
          </cell>
          <cell r="AF1244">
            <v>3</v>
          </cell>
          <cell r="AG1244">
            <v>3</v>
          </cell>
          <cell r="AH1244" t="str">
            <v>NULL</v>
          </cell>
          <cell r="AI1244">
            <v>3</v>
          </cell>
          <cell r="AJ1244" t="str">
            <v>NULL</v>
          </cell>
          <cell r="AK1244">
            <v>3</v>
          </cell>
          <cell r="AL1244">
            <v>9</v>
          </cell>
        </row>
        <row r="1245">
          <cell r="A1245">
            <v>140300</v>
          </cell>
          <cell r="B1245">
            <v>3114011</v>
          </cell>
          <cell r="C1245" t="str">
            <v>The Chafford School, A Specialist Business and Enterprise College</v>
          </cell>
          <cell r="D1245" t="str">
            <v>London</v>
          </cell>
          <cell r="E1245" t="str">
            <v>London</v>
          </cell>
          <cell r="F1245" t="str">
            <v>Havering</v>
          </cell>
          <cell r="G1245" t="str">
            <v>Dagenham and Rainham</v>
          </cell>
          <cell r="H1245" t="str">
            <v>RM13 9XD</v>
          </cell>
          <cell r="I1245" t="str">
            <v>Academy Converter</v>
          </cell>
          <cell r="J1245" t="str">
            <v>Secondary</v>
          </cell>
          <cell r="K1245" t="str">
            <v>Does not have a sixth form</v>
          </cell>
          <cell r="L1245">
            <v>10007667</v>
          </cell>
          <cell r="M1245">
            <v>42324</v>
          </cell>
          <cell r="N1245">
            <v>42324</v>
          </cell>
          <cell r="O1245" t="str">
            <v>Requires Improvement monitoring Visit 1</v>
          </cell>
          <cell r="P1245" t="str">
            <v>Schools - S8</v>
          </cell>
          <cell r="Q1245">
            <v>102342</v>
          </cell>
          <cell r="R1245" t="str">
            <v>NULL</v>
          </cell>
          <cell r="S1245" t="str">
            <v>NULL</v>
          </cell>
          <cell r="T1245" t="str">
            <v>NULL</v>
          </cell>
          <cell r="U1245" t="str">
            <v>NULL</v>
          </cell>
          <cell r="V1245" t="str">
            <v>NULL</v>
          </cell>
          <cell r="W1245" t="str">
            <v>NULL</v>
          </cell>
          <cell r="X1245" t="str">
            <v>NULL</v>
          </cell>
          <cell r="Y1245" t="str">
            <v>NULL</v>
          </cell>
          <cell r="Z1245" t="str">
            <v>NULL</v>
          </cell>
          <cell r="AB1245">
            <v>942</v>
          </cell>
          <cell r="AD1245">
            <v>3</v>
          </cell>
          <cell r="AE1245" t="str">
            <v>NULL</v>
          </cell>
          <cell r="AF1245">
            <v>3</v>
          </cell>
          <cell r="AG1245">
            <v>3</v>
          </cell>
          <cell r="AH1245" t="str">
            <v>NULL</v>
          </cell>
          <cell r="AI1245">
            <v>3</v>
          </cell>
          <cell r="AJ1245" t="str">
            <v>NULL</v>
          </cell>
          <cell r="AK1245">
            <v>9</v>
          </cell>
          <cell r="AL1245">
            <v>9</v>
          </cell>
        </row>
        <row r="1246">
          <cell r="A1246">
            <v>140360</v>
          </cell>
          <cell r="B1246">
            <v>3137003</v>
          </cell>
          <cell r="C1246" t="str">
            <v>The Rise Free School</v>
          </cell>
          <cell r="D1246" t="str">
            <v>London</v>
          </cell>
          <cell r="E1246" t="str">
            <v>London</v>
          </cell>
          <cell r="F1246" t="str">
            <v>Hounslow</v>
          </cell>
          <cell r="G1246" t="str">
            <v>Feltham and Heston</v>
          </cell>
          <cell r="H1246" t="str">
            <v>TW13 7EF</v>
          </cell>
          <cell r="I1246" t="str">
            <v>Free School Special</v>
          </cell>
          <cell r="J1246" t="str">
            <v>Not Applicable</v>
          </cell>
          <cell r="K1246" t="str">
            <v>Has a sixth form</v>
          </cell>
          <cell r="L1246">
            <v>10006601</v>
          </cell>
          <cell r="M1246">
            <v>42278</v>
          </cell>
          <cell r="N1246">
            <v>42278</v>
          </cell>
          <cell r="O1246" t="str">
            <v>S8 No Formal Designation Visit</v>
          </cell>
          <cell r="P1246" t="str">
            <v>Schools - S8</v>
          </cell>
          <cell r="Q1246" t="str">
            <v>NULL</v>
          </cell>
          <cell r="R1246" t="str">
            <v>NULL</v>
          </cell>
          <cell r="S1246" t="str">
            <v>NULL</v>
          </cell>
          <cell r="T1246" t="str">
            <v>NULL</v>
          </cell>
          <cell r="U1246" t="str">
            <v>NULL</v>
          </cell>
          <cell r="V1246" t="str">
            <v>NULL</v>
          </cell>
          <cell r="W1246" t="str">
            <v>NULL</v>
          </cell>
          <cell r="X1246" t="str">
            <v>Met</v>
          </cell>
          <cell r="Y1246" t="str">
            <v>NULL</v>
          </cell>
          <cell r="Z1246" t="str">
            <v>NULL</v>
          </cell>
          <cell r="AB1246">
            <v>38</v>
          </cell>
          <cell r="AD1246" t="str">
            <v>NULL</v>
          </cell>
          <cell r="AE1246" t="str">
            <v>NULL</v>
          </cell>
          <cell r="AF1246" t="str">
            <v>NULL</v>
          </cell>
          <cell r="AG1246" t="str">
            <v>NULL</v>
          </cell>
          <cell r="AH1246" t="str">
            <v>NULL</v>
          </cell>
          <cell r="AI1246" t="str">
            <v>NULL</v>
          </cell>
          <cell r="AJ1246" t="str">
            <v>NULL</v>
          </cell>
          <cell r="AK1246" t="str">
            <v>NULL</v>
          </cell>
          <cell r="AL1246" t="str">
            <v>NULL</v>
          </cell>
        </row>
        <row r="1247">
          <cell r="A1247">
            <v>140404</v>
          </cell>
          <cell r="B1247">
            <v>8857000</v>
          </cell>
          <cell r="C1247" t="str">
            <v>The Kingfisher School</v>
          </cell>
          <cell r="D1247" t="str">
            <v>West Midlands</v>
          </cell>
          <cell r="E1247" t="str">
            <v>West Midlands</v>
          </cell>
          <cell r="F1247" t="str">
            <v>Worcestershire</v>
          </cell>
          <cell r="G1247" t="str">
            <v>Redditch</v>
          </cell>
          <cell r="H1247" t="str">
            <v>B98 0HF</v>
          </cell>
          <cell r="I1247" t="str">
            <v>Academy Special Sponsor Led</v>
          </cell>
          <cell r="J1247" t="str">
            <v>Not Applicable</v>
          </cell>
          <cell r="K1247" t="str">
            <v>Does not have a sixth form</v>
          </cell>
          <cell r="L1247">
            <v>10007925</v>
          </cell>
          <cell r="M1247">
            <v>42297</v>
          </cell>
          <cell r="N1247">
            <v>42298</v>
          </cell>
          <cell r="O1247" t="str">
            <v>S8 No Formal Designation Visit</v>
          </cell>
          <cell r="P1247" t="str">
            <v>Schools - S8</v>
          </cell>
          <cell r="Q1247" t="str">
            <v>NULL</v>
          </cell>
          <cell r="R1247" t="str">
            <v>NULL</v>
          </cell>
          <cell r="S1247" t="str">
            <v>NULL</v>
          </cell>
          <cell r="T1247" t="str">
            <v>NULL</v>
          </cell>
          <cell r="U1247" t="str">
            <v>NULL</v>
          </cell>
          <cell r="V1247" t="str">
            <v>NULL</v>
          </cell>
          <cell r="W1247" t="str">
            <v>NULL</v>
          </cell>
          <cell r="X1247" t="str">
            <v>Met</v>
          </cell>
          <cell r="Y1247" t="str">
            <v>NULL</v>
          </cell>
          <cell r="Z1247" t="str">
            <v>NULL</v>
          </cell>
          <cell r="AB1247">
            <v>63</v>
          </cell>
          <cell r="AD1247" t="str">
            <v>NULL</v>
          </cell>
          <cell r="AE1247" t="str">
            <v>NULL</v>
          </cell>
          <cell r="AF1247" t="str">
            <v>NULL</v>
          </cell>
          <cell r="AG1247" t="str">
            <v>NULL</v>
          </cell>
          <cell r="AH1247" t="str">
            <v>NULL</v>
          </cell>
          <cell r="AI1247" t="str">
            <v>NULL</v>
          </cell>
          <cell r="AJ1247" t="str">
            <v>NULL</v>
          </cell>
          <cell r="AK1247" t="str">
            <v>NULL</v>
          </cell>
          <cell r="AL1247" t="str">
            <v>NULL</v>
          </cell>
        </row>
        <row r="1248">
          <cell r="A1248">
            <v>140414</v>
          </cell>
          <cell r="B1248">
            <v>9282153</v>
          </cell>
          <cell r="C1248" t="str">
            <v>Kings Heath Primary Academy</v>
          </cell>
          <cell r="D1248" t="str">
            <v>East Midlands</v>
          </cell>
          <cell r="E1248" t="str">
            <v>East Midlands</v>
          </cell>
          <cell r="F1248" t="str">
            <v>Northamptonshire</v>
          </cell>
          <cell r="G1248" t="str">
            <v>Northampton South</v>
          </cell>
          <cell r="H1248" t="str">
            <v>NN5 7LN</v>
          </cell>
          <cell r="I1248" t="str">
            <v>Academy Sponsor Led</v>
          </cell>
          <cell r="J1248" t="str">
            <v>Primary</v>
          </cell>
          <cell r="K1248" t="str">
            <v>Does not have a sixth form</v>
          </cell>
          <cell r="L1248">
            <v>10006417</v>
          </cell>
          <cell r="M1248">
            <v>42270</v>
          </cell>
          <cell r="N1248">
            <v>42271</v>
          </cell>
          <cell r="O1248" t="str">
            <v>S8 No Formal Designation Visit</v>
          </cell>
          <cell r="P1248" t="str">
            <v>Schools - S8</v>
          </cell>
          <cell r="Q1248" t="str">
            <v>NULL</v>
          </cell>
          <cell r="R1248" t="str">
            <v>NULL</v>
          </cell>
          <cell r="S1248" t="str">
            <v>NULL</v>
          </cell>
          <cell r="T1248" t="str">
            <v>NULL</v>
          </cell>
          <cell r="U1248" t="str">
            <v>NULL</v>
          </cell>
          <cell r="V1248" t="str">
            <v>NULL</v>
          </cell>
          <cell r="W1248" t="str">
            <v>NULL</v>
          </cell>
          <cell r="X1248" t="str">
            <v>Met</v>
          </cell>
          <cell r="Y1248" t="str">
            <v>NULL</v>
          </cell>
          <cell r="Z1248" t="str">
            <v>NULL</v>
          </cell>
          <cell r="AB1248">
            <v>380</v>
          </cell>
          <cell r="AD1248" t="str">
            <v>NULL</v>
          </cell>
          <cell r="AE1248" t="str">
            <v>NULL</v>
          </cell>
          <cell r="AF1248" t="str">
            <v>NULL</v>
          </cell>
          <cell r="AG1248" t="str">
            <v>NULL</v>
          </cell>
          <cell r="AH1248" t="str">
            <v>NULL</v>
          </cell>
          <cell r="AI1248" t="str">
            <v>NULL</v>
          </cell>
          <cell r="AJ1248" t="str">
            <v>NULL</v>
          </cell>
          <cell r="AK1248" t="str">
            <v>NULL</v>
          </cell>
          <cell r="AL1248" t="str">
            <v>NULL</v>
          </cell>
        </row>
        <row r="1249">
          <cell r="A1249">
            <v>140453</v>
          </cell>
          <cell r="B1249">
            <v>3843337</v>
          </cell>
          <cell r="C1249" t="str">
            <v>St Giles CofE Academy</v>
          </cell>
          <cell r="D1249" t="str">
            <v>Yorkshire and the Humber</v>
          </cell>
          <cell r="E1249" t="str">
            <v>North East, Yorkshire &amp; Humber</v>
          </cell>
          <cell r="F1249" t="str">
            <v>Wakefield</v>
          </cell>
          <cell r="G1249" t="str">
            <v>Normanton, Pontefract and Castleford</v>
          </cell>
          <cell r="H1249" t="str">
            <v>WF8 1HG</v>
          </cell>
          <cell r="I1249" t="str">
            <v>Academy Converter</v>
          </cell>
          <cell r="J1249" t="str">
            <v>Primary</v>
          </cell>
          <cell r="K1249" t="str">
            <v>Does not have a sixth form</v>
          </cell>
          <cell r="L1249">
            <v>10002030</v>
          </cell>
          <cell r="M1249">
            <v>42277</v>
          </cell>
          <cell r="N1249">
            <v>42278</v>
          </cell>
          <cell r="O1249" t="str">
            <v>S5 Inspection</v>
          </cell>
          <cell r="P1249" t="str">
            <v>Schools - S5</v>
          </cell>
          <cell r="Q1249">
            <v>108268</v>
          </cell>
          <cell r="R1249">
            <v>2</v>
          </cell>
          <cell r="S1249" t="str">
            <v>NULL</v>
          </cell>
          <cell r="T1249">
            <v>2</v>
          </cell>
          <cell r="U1249">
            <v>2</v>
          </cell>
          <cell r="V1249">
            <v>2</v>
          </cell>
          <cell r="W1249">
            <v>2</v>
          </cell>
          <cell r="X1249" t="str">
            <v>Yes</v>
          </cell>
          <cell r="Y1249">
            <v>2</v>
          </cell>
          <cell r="Z1249" t="str">
            <v>NULL</v>
          </cell>
          <cell r="AB1249">
            <v>247</v>
          </cell>
          <cell r="AD1249">
            <v>3</v>
          </cell>
          <cell r="AE1249" t="str">
            <v>NULL</v>
          </cell>
          <cell r="AF1249">
            <v>3</v>
          </cell>
          <cell r="AG1249">
            <v>3</v>
          </cell>
          <cell r="AH1249" t="str">
            <v>NULL</v>
          </cell>
          <cell r="AI1249">
            <v>2</v>
          </cell>
          <cell r="AJ1249" t="str">
            <v>NULL</v>
          </cell>
          <cell r="AK1249" t="str">
            <v>NULL</v>
          </cell>
          <cell r="AL1249" t="str">
            <v>NULL</v>
          </cell>
        </row>
        <row r="1250">
          <cell r="A1250">
            <v>140503</v>
          </cell>
          <cell r="B1250">
            <v>8062316</v>
          </cell>
          <cell r="C1250" t="str">
            <v>Sunnyside Academy</v>
          </cell>
          <cell r="D1250" t="str">
            <v>North East</v>
          </cell>
          <cell r="E1250" t="str">
            <v>North East, Yorkshire &amp; Humber</v>
          </cell>
          <cell r="F1250" t="str">
            <v>Middlesbrough</v>
          </cell>
          <cell r="G1250" t="str">
            <v>Middlesbrough South and East Cleveland</v>
          </cell>
          <cell r="H1250" t="str">
            <v>TS8 0RJ</v>
          </cell>
          <cell r="I1250" t="str">
            <v>Academy Converter</v>
          </cell>
          <cell r="J1250" t="str">
            <v>Primary</v>
          </cell>
          <cell r="K1250" t="str">
            <v>Does not have a sixth form</v>
          </cell>
          <cell r="L1250">
            <v>10002096</v>
          </cell>
          <cell r="M1250">
            <v>42269</v>
          </cell>
          <cell r="N1250">
            <v>42270</v>
          </cell>
          <cell r="O1250" t="str">
            <v>S5 Inspection</v>
          </cell>
          <cell r="P1250" t="str">
            <v>Schools - S5</v>
          </cell>
          <cell r="Q1250">
            <v>111621</v>
          </cell>
          <cell r="R1250">
            <v>2</v>
          </cell>
          <cell r="S1250" t="str">
            <v>NULL</v>
          </cell>
          <cell r="T1250">
            <v>2</v>
          </cell>
          <cell r="U1250">
            <v>2</v>
          </cell>
          <cell r="V1250">
            <v>2</v>
          </cell>
          <cell r="W1250">
            <v>2</v>
          </cell>
          <cell r="X1250" t="str">
            <v>Yes</v>
          </cell>
          <cell r="Y1250">
            <v>2</v>
          </cell>
          <cell r="Z1250" t="str">
            <v>NULL</v>
          </cell>
          <cell r="AB1250">
            <v>384</v>
          </cell>
          <cell r="AD1250">
            <v>3</v>
          </cell>
          <cell r="AE1250" t="str">
            <v>NULL</v>
          </cell>
          <cell r="AF1250">
            <v>3</v>
          </cell>
          <cell r="AG1250">
            <v>3</v>
          </cell>
          <cell r="AH1250" t="str">
            <v>NULL</v>
          </cell>
          <cell r="AI1250">
            <v>3</v>
          </cell>
          <cell r="AJ1250" t="str">
            <v>NULL</v>
          </cell>
          <cell r="AK1250" t="str">
            <v>NULL</v>
          </cell>
          <cell r="AL1250" t="str">
            <v>NULL</v>
          </cell>
        </row>
        <row r="1251">
          <cell r="A1251">
            <v>140538</v>
          </cell>
          <cell r="B1251">
            <v>8732088</v>
          </cell>
          <cell r="C1251" t="str">
            <v>New Road Primary School</v>
          </cell>
          <cell r="D1251" t="str">
            <v>East of England</v>
          </cell>
          <cell r="E1251" t="str">
            <v>East of England</v>
          </cell>
          <cell r="F1251" t="str">
            <v>Cambridgeshire</v>
          </cell>
          <cell r="G1251" t="str">
            <v>North East Cambridgeshire</v>
          </cell>
          <cell r="H1251" t="str">
            <v>PE7 1SZ</v>
          </cell>
          <cell r="I1251" t="str">
            <v>Academy Converter</v>
          </cell>
          <cell r="J1251" t="str">
            <v>Primary</v>
          </cell>
          <cell r="K1251" t="str">
            <v>Does not have a sixth form</v>
          </cell>
          <cell r="L1251">
            <v>10001955</v>
          </cell>
          <cell r="M1251">
            <v>42270</v>
          </cell>
          <cell r="N1251">
            <v>42271</v>
          </cell>
          <cell r="O1251" t="str">
            <v>S5 Inspection</v>
          </cell>
          <cell r="P1251" t="str">
            <v>Schools - S5</v>
          </cell>
          <cell r="Q1251">
            <v>110647</v>
          </cell>
          <cell r="R1251">
            <v>4</v>
          </cell>
          <cell r="S1251" t="str">
            <v>SM</v>
          </cell>
          <cell r="T1251">
            <v>4</v>
          </cell>
          <cell r="U1251">
            <v>4</v>
          </cell>
          <cell r="V1251">
            <v>3</v>
          </cell>
          <cell r="W1251">
            <v>4</v>
          </cell>
          <cell r="X1251" t="str">
            <v>Yes</v>
          </cell>
          <cell r="Y1251">
            <v>3</v>
          </cell>
          <cell r="Z1251" t="str">
            <v>NULL</v>
          </cell>
          <cell r="AB1251">
            <v>92</v>
          </cell>
          <cell r="AD1251">
            <v>3</v>
          </cell>
          <cell r="AE1251" t="str">
            <v>NULL</v>
          </cell>
          <cell r="AF1251">
            <v>3</v>
          </cell>
          <cell r="AG1251">
            <v>3</v>
          </cell>
          <cell r="AH1251" t="str">
            <v>NULL</v>
          </cell>
          <cell r="AI1251">
            <v>3</v>
          </cell>
          <cell r="AJ1251" t="str">
            <v>NULL</v>
          </cell>
          <cell r="AK1251" t="str">
            <v>NULL</v>
          </cell>
          <cell r="AL1251" t="str">
            <v>NULL</v>
          </cell>
        </row>
        <row r="1252">
          <cell r="A1252">
            <v>140576</v>
          </cell>
          <cell r="B1252">
            <v>9082602</v>
          </cell>
          <cell r="C1252" t="str">
            <v>Boyton Community Primary School</v>
          </cell>
          <cell r="D1252" t="str">
            <v>South West</v>
          </cell>
          <cell r="E1252" t="str">
            <v>South West</v>
          </cell>
          <cell r="F1252" t="str">
            <v>Cornwall</v>
          </cell>
          <cell r="G1252" t="str">
            <v>North Cornwall</v>
          </cell>
          <cell r="H1252" t="str">
            <v>PL15 9RJ</v>
          </cell>
          <cell r="I1252" t="str">
            <v>Academy Converter</v>
          </cell>
          <cell r="J1252" t="str">
            <v>Primary</v>
          </cell>
          <cell r="K1252" t="str">
            <v>Does not have a sixth form</v>
          </cell>
          <cell r="L1252">
            <v>10001604</v>
          </cell>
          <cell r="M1252">
            <v>42284</v>
          </cell>
          <cell r="N1252">
            <v>42285</v>
          </cell>
          <cell r="O1252" t="str">
            <v>Special Measures S5 ReInspection</v>
          </cell>
          <cell r="P1252" t="str">
            <v>Schools - S5</v>
          </cell>
          <cell r="Q1252">
            <v>111926</v>
          </cell>
          <cell r="R1252">
            <v>2</v>
          </cell>
          <cell r="S1252" t="str">
            <v>NULL</v>
          </cell>
          <cell r="T1252">
            <v>2</v>
          </cell>
          <cell r="U1252">
            <v>2</v>
          </cell>
          <cell r="V1252">
            <v>2</v>
          </cell>
          <cell r="W1252">
            <v>2</v>
          </cell>
          <cell r="X1252" t="str">
            <v>Yes</v>
          </cell>
          <cell r="Y1252">
            <v>2</v>
          </cell>
          <cell r="Z1252" t="str">
            <v>NULL</v>
          </cell>
          <cell r="AB1252">
            <v>54</v>
          </cell>
          <cell r="AD1252">
            <v>4</v>
          </cell>
          <cell r="AE1252" t="str">
            <v>NULL</v>
          </cell>
          <cell r="AF1252">
            <v>4</v>
          </cell>
          <cell r="AG1252">
            <v>4</v>
          </cell>
          <cell r="AH1252" t="str">
            <v>NULL</v>
          </cell>
          <cell r="AI1252">
            <v>4</v>
          </cell>
          <cell r="AJ1252" t="str">
            <v>NULL</v>
          </cell>
          <cell r="AK1252">
            <v>8</v>
          </cell>
          <cell r="AL1252" t="str">
            <v>NULL</v>
          </cell>
        </row>
        <row r="1253">
          <cell r="A1253">
            <v>140638</v>
          </cell>
          <cell r="B1253">
            <v>3903329</v>
          </cell>
          <cell r="C1253" t="str">
            <v>Sacred Heart Catholic Primary School</v>
          </cell>
          <cell r="D1253" t="str">
            <v>North East</v>
          </cell>
          <cell r="E1253" t="str">
            <v>North East, Yorkshire &amp; Humber</v>
          </cell>
          <cell r="F1253" t="str">
            <v>Gateshead</v>
          </cell>
          <cell r="G1253" t="str">
            <v>Blaydon</v>
          </cell>
          <cell r="H1253" t="str">
            <v>NE16 6NU</v>
          </cell>
          <cell r="I1253" t="str">
            <v>Academy Converter</v>
          </cell>
          <cell r="J1253" t="str">
            <v>Primary</v>
          </cell>
          <cell r="K1253" t="str">
            <v>Does not have a sixth form</v>
          </cell>
          <cell r="L1253">
            <v>10002128</v>
          </cell>
          <cell r="M1253">
            <v>42277</v>
          </cell>
          <cell r="N1253">
            <v>42278</v>
          </cell>
          <cell r="O1253" t="str">
            <v>S5 Inspection</v>
          </cell>
          <cell r="P1253" t="str">
            <v>Schools - S5</v>
          </cell>
          <cell r="Q1253">
            <v>108393</v>
          </cell>
          <cell r="R1253">
            <v>1</v>
          </cell>
          <cell r="S1253" t="str">
            <v>NULL</v>
          </cell>
          <cell r="T1253">
            <v>1</v>
          </cell>
          <cell r="U1253">
            <v>1</v>
          </cell>
          <cell r="V1253">
            <v>1</v>
          </cell>
          <cell r="W1253">
            <v>1</v>
          </cell>
          <cell r="X1253" t="str">
            <v>Yes</v>
          </cell>
          <cell r="Y1253">
            <v>1</v>
          </cell>
          <cell r="Z1253" t="str">
            <v>NULL</v>
          </cell>
          <cell r="AB1253">
            <v>123</v>
          </cell>
          <cell r="AD1253">
            <v>3</v>
          </cell>
          <cell r="AE1253" t="str">
            <v>NULL</v>
          </cell>
          <cell r="AF1253">
            <v>3</v>
          </cell>
          <cell r="AG1253">
            <v>3</v>
          </cell>
          <cell r="AH1253" t="str">
            <v>NULL</v>
          </cell>
          <cell r="AI1253">
            <v>2</v>
          </cell>
          <cell r="AJ1253" t="str">
            <v>NULL</v>
          </cell>
          <cell r="AK1253" t="str">
            <v>NULL</v>
          </cell>
          <cell r="AL1253" t="str">
            <v>NULL</v>
          </cell>
        </row>
        <row r="1254">
          <cell r="A1254">
            <v>140697</v>
          </cell>
          <cell r="B1254">
            <v>8514320</v>
          </cell>
          <cell r="C1254" t="str">
            <v>Admiral Lord Nelson School</v>
          </cell>
          <cell r="D1254" t="str">
            <v>South East</v>
          </cell>
          <cell r="E1254" t="str">
            <v>South East</v>
          </cell>
          <cell r="F1254" t="str">
            <v>Portsmouth</v>
          </cell>
          <cell r="G1254" t="str">
            <v>Portsmouth North</v>
          </cell>
          <cell r="H1254" t="str">
            <v>PO3 5XT</v>
          </cell>
          <cell r="I1254" t="str">
            <v>Academy Converter</v>
          </cell>
          <cell r="J1254" t="str">
            <v>Secondary</v>
          </cell>
          <cell r="K1254" t="str">
            <v>Does not have a sixth form</v>
          </cell>
          <cell r="L1254">
            <v>10007073</v>
          </cell>
          <cell r="M1254">
            <v>42328</v>
          </cell>
          <cell r="N1254">
            <v>42328</v>
          </cell>
          <cell r="O1254" t="str">
            <v>S8 No Formal Designation Visit</v>
          </cell>
          <cell r="P1254" t="str">
            <v>Schools - S8</v>
          </cell>
          <cell r="Q1254">
            <v>116476</v>
          </cell>
          <cell r="R1254" t="str">
            <v>NULL</v>
          </cell>
          <cell r="S1254" t="str">
            <v>NULL</v>
          </cell>
          <cell r="T1254" t="str">
            <v>NULL</v>
          </cell>
          <cell r="U1254" t="str">
            <v>NULL</v>
          </cell>
          <cell r="V1254" t="str">
            <v>NULL</v>
          </cell>
          <cell r="W1254" t="str">
            <v>NULL</v>
          </cell>
          <cell r="X1254" t="str">
            <v>Met</v>
          </cell>
          <cell r="Y1254" t="str">
            <v>NULL</v>
          </cell>
          <cell r="Z1254" t="str">
            <v>NULL</v>
          </cell>
          <cell r="AB1254">
            <v>992</v>
          </cell>
          <cell r="AD1254">
            <v>2</v>
          </cell>
          <cell r="AE1254" t="str">
            <v>NULL</v>
          </cell>
          <cell r="AF1254">
            <v>2</v>
          </cell>
          <cell r="AG1254">
            <v>2</v>
          </cell>
          <cell r="AH1254" t="str">
            <v>NULL</v>
          </cell>
          <cell r="AI1254">
            <v>2</v>
          </cell>
          <cell r="AJ1254" t="str">
            <v>NULL</v>
          </cell>
          <cell r="AK1254">
            <v>9</v>
          </cell>
          <cell r="AL1254">
            <v>9</v>
          </cell>
        </row>
        <row r="1255">
          <cell r="A1255">
            <v>141099</v>
          </cell>
          <cell r="B1255">
            <v>8862047</v>
          </cell>
          <cell r="C1255" t="str">
            <v>Knockhall Academy</v>
          </cell>
          <cell r="D1255" t="str">
            <v>South East</v>
          </cell>
          <cell r="E1255" t="str">
            <v>South East</v>
          </cell>
          <cell r="F1255" t="str">
            <v>Kent</v>
          </cell>
          <cell r="G1255" t="str">
            <v>Dartford</v>
          </cell>
          <cell r="H1255" t="str">
            <v>DA9 9RF</v>
          </cell>
          <cell r="I1255" t="str">
            <v>Academy Sponsor Led</v>
          </cell>
          <cell r="J1255" t="str">
            <v>Primary</v>
          </cell>
          <cell r="K1255" t="str">
            <v>Does not have a sixth form</v>
          </cell>
          <cell r="L1255">
            <v>10006922</v>
          </cell>
          <cell r="M1255">
            <v>42346</v>
          </cell>
          <cell r="N1255">
            <v>42346</v>
          </cell>
          <cell r="O1255" t="str">
            <v>S8 No Formal Designation Visit</v>
          </cell>
          <cell r="P1255" t="str">
            <v>Schools - S8</v>
          </cell>
          <cell r="Q1255" t="str">
            <v>NULL</v>
          </cell>
          <cell r="R1255" t="str">
            <v>NULL</v>
          </cell>
          <cell r="S1255" t="str">
            <v>NULL</v>
          </cell>
          <cell r="T1255" t="str">
            <v>NULL</v>
          </cell>
          <cell r="U1255" t="str">
            <v>NULL</v>
          </cell>
          <cell r="V1255" t="str">
            <v>NULL</v>
          </cell>
          <cell r="W1255" t="str">
            <v>NULL</v>
          </cell>
          <cell r="X1255" t="str">
            <v>Met</v>
          </cell>
          <cell r="Y1255" t="str">
            <v>NULL</v>
          </cell>
          <cell r="Z1255" t="str">
            <v>NULL</v>
          </cell>
          <cell r="AB1255">
            <v>456</v>
          </cell>
          <cell r="AD1255" t="str">
            <v>NULL</v>
          </cell>
          <cell r="AE1255" t="str">
            <v>NULL</v>
          </cell>
          <cell r="AF1255" t="str">
            <v>NULL</v>
          </cell>
          <cell r="AG1255" t="str">
            <v>NULL</v>
          </cell>
          <cell r="AH1255" t="str">
            <v>NULL</v>
          </cell>
          <cell r="AI1255" t="str">
            <v>NULL</v>
          </cell>
          <cell r="AJ1255" t="str">
            <v>NULL</v>
          </cell>
          <cell r="AK1255" t="str">
            <v>NULL</v>
          </cell>
          <cell r="AL1255" t="str">
            <v>NULL</v>
          </cell>
        </row>
        <row r="1256">
          <cell r="A1256">
            <v>141126</v>
          </cell>
          <cell r="B1256">
            <v>3301109</v>
          </cell>
          <cell r="C1256" t="str">
            <v>CUL Academy Trust</v>
          </cell>
          <cell r="D1256" t="str">
            <v>West Midlands</v>
          </cell>
          <cell r="E1256" t="str">
            <v>West Midlands</v>
          </cell>
          <cell r="F1256" t="str">
            <v>Birmingham</v>
          </cell>
          <cell r="G1256" t="str">
            <v>Birmingham, Ladywood</v>
          </cell>
          <cell r="H1256" t="str">
            <v>B6 4EA</v>
          </cell>
          <cell r="I1256" t="str">
            <v>Free School - Alternative Provision</v>
          </cell>
          <cell r="J1256" t="str">
            <v>Not Applicable</v>
          </cell>
          <cell r="K1256" t="str">
            <v>Does not have a sixth form</v>
          </cell>
          <cell r="L1256">
            <v>10007822</v>
          </cell>
          <cell r="M1256">
            <v>42269</v>
          </cell>
          <cell r="N1256">
            <v>42270</v>
          </cell>
          <cell r="O1256" t="str">
            <v>S8 No Formal Designation Visit</v>
          </cell>
          <cell r="P1256" t="str">
            <v>Schools - S5</v>
          </cell>
          <cell r="Q1256" t="str">
            <v>NULL</v>
          </cell>
          <cell r="R1256">
            <v>4</v>
          </cell>
          <cell r="S1256" t="str">
            <v>SM</v>
          </cell>
          <cell r="T1256">
            <v>3</v>
          </cell>
          <cell r="U1256">
            <v>3</v>
          </cell>
          <cell r="V1256">
            <v>4</v>
          </cell>
          <cell r="W1256">
            <v>4</v>
          </cell>
          <cell r="X1256" t="str">
            <v>No</v>
          </cell>
          <cell r="Y1256" t="str">
            <v>NULL</v>
          </cell>
          <cell r="Z1256" t="str">
            <v>NULL</v>
          </cell>
          <cell r="AB1256">
            <v>31</v>
          </cell>
          <cell r="AD1256" t="str">
            <v>NULL</v>
          </cell>
          <cell r="AE1256" t="str">
            <v>NULL</v>
          </cell>
          <cell r="AF1256" t="str">
            <v>NULL</v>
          </cell>
          <cell r="AG1256" t="str">
            <v>NULL</v>
          </cell>
          <cell r="AH1256" t="str">
            <v>NULL</v>
          </cell>
          <cell r="AI1256" t="str">
            <v>NULL</v>
          </cell>
          <cell r="AJ1256" t="str">
            <v>NULL</v>
          </cell>
          <cell r="AK1256" t="str">
            <v>NULL</v>
          </cell>
          <cell r="AL1256" t="str">
            <v>NULL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ual_Changes"/>
      <sheetName val="Cover"/>
      <sheetName val="Contents"/>
      <sheetName val="Dates"/>
      <sheetName val="Pivots"/>
      <sheetName val="Dataset_1"/>
      <sheetName val="Dataset_1a"/>
      <sheetName val="Dataset_1R"/>
      <sheetName val="oli_pivots"/>
      <sheetName val="Dataset_2"/>
      <sheetName val="Dataset_3a-3d"/>
      <sheetName val="Dataset_4a-4d"/>
      <sheetName val="T1_Inspections_this_year"/>
      <sheetName val="T2_Outcomes_this_year"/>
      <sheetName val="T3_Outcomes_most_recent"/>
      <sheetName val="T4_Category_of_concern"/>
      <sheetName val="T5_Most_recent_LA_Region"/>
      <sheetName val="T6_Short_inspections_this_year"/>
      <sheetName val="C1_Outcomes_each_year"/>
      <sheetName val="C2_Phase_outcomes_this_year"/>
      <sheetName val="C2a_Phase_outcomes_this_year_"/>
      <sheetName val="C3_Key_outcomes_this_year"/>
      <sheetName val="C4_Outcomes_most_recent"/>
      <sheetName val="C5_Most_recent_each_year"/>
      <sheetName val="C6_Most_recent_-_education_type"/>
      <sheetName val="Rev_T1_Inspections_last_period"/>
      <sheetName val="Rev_T2_Inspections_last_period"/>
      <sheetName val="Manual_Changes1"/>
      <sheetName val="Dataset_11"/>
      <sheetName val="Dataset_1a1"/>
      <sheetName val="Dataset_1R1"/>
      <sheetName val="oli_pivots1"/>
      <sheetName val="Dataset_21"/>
      <sheetName val="Dataset_3a-3d1"/>
      <sheetName val="Dataset_4a-4d1"/>
      <sheetName val="T1_Inspections_this_year1"/>
      <sheetName val="T2_Outcomes_this_year1"/>
      <sheetName val="T3_Outcomes_most_recent1"/>
      <sheetName val="T4_Category_of_concern1"/>
      <sheetName val="T5_Most_recent_LA_Region1"/>
      <sheetName val="T6_Short_inspections_this_year1"/>
      <sheetName val="C1_Outcomes_each_year1"/>
      <sheetName val="C2_Phase_outcomes_this_year1"/>
      <sheetName val="C2a_Phase_outcomes_this_year_1"/>
      <sheetName val="C3_Key_outcomes_this_year1"/>
      <sheetName val="C4_Outcomes_most_recent1"/>
      <sheetName val="C5_Most_recent_each_year1"/>
      <sheetName val="C6_Most_recent_-_education_typ1"/>
      <sheetName val="Rev_T1_Inspections_last_period1"/>
      <sheetName val="Rev_T2_Inspections_last_period1"/>
      <sheetName val="Manual_Changes4"/>
      <sheetName val="Dataset_14"/>
      <sheetName val="Dataset_1a4"/>
      <sheetName val="Dataset_1R4"/>
      <sheetName val="oli_pivots4"/>
      <sheetName val="Dataset_24"/>
      <sheetName val="Dataset_3a-3d4"/>
      <sheetName val="Dataset_4a-4d4"/>
      <sheetName val="T1_Inspections_this_year4"/>
      <sheetName val="T2_Outcomes_this_year4"/>
      <sheetName val="T3_Outcomes_most_recent4"/>
      <sheetName val="T4_Category_of_concern4"/>
      <sheetName val="T5_Most_recent_LA_Region4"/>
      <sheetName val="T6_Short_inspections_this_year4"/>
      <sheetName val="C1_Outcomes_each_year4"/>
      <sheetName val="C2_Phase_outcomes_this_year4"/>
      <sheetName val="C2a_Phase_outcomes_this_year_4"/>
      <sheetName val="C3_Key_outcomes_this_year4"/>
      <sheetName val="C4_Outcomes_most_recent4"/>
      <sheetName val="C5_Most_recent_each_year4"/>
      <sheetName val="C6_Most_recent_-_education_typ4"/>
      <sheetName val="Rev_T1_Inspections_last_period4"/>
      <sheetName val="Rev_T2_Inspections_last_period4"/>
      <sheetName val="Manual_Changes3"/>
      <sheetName val="Dataset_13"/>
      <sheetName val="Dataset_1a3"/>
      <sheetName val="Dataset_1R3"/>
      <sheetName val="oli_pivots3"/>
      <sheetName val="Dataset_23"/>
      <sheetName val="Dataset_3a-3d3"/>
      <sheetName val="Dataset_4a-4d3"/>
      <sheetName val="T1_Inspections_this_year3"/>
      <sheetName val="T2_Outcomes_this_year3"/>
      <sheetName val="T3_Outcomes_most_recent3"/>
      <sheetName val="T4_Category_of_concern3"/>
      <sheetName val="T5_Most_recent_LA_Region3"/>
      <sheetName val="T6_Short_inspections_this_year3"/>
      <sheetName val="C1_Outcomes_each_year3"/>
      <sheetName val="C2_Phase_outcomes_this_year3"/>
      <sheetName val="C2a_Phase_outcomes_this_year_3"/>
      <sheetName val="C3_Key_outcomes_this_year3"/>
      <sheetName val="C4_Outcomes_most_recent3"/>
      <sheetName val="C5_Most_recent_each_year3"/>
      <sheetName val="C6_Most_recent_-_education_typ3"/>
      <sheetName val="Rev_T1_Inspections_last_period3"/>
      <sheetName val="Rev_T2_Inspections_last_period3"/>
      <sheetName val="Manual_Changes2"/>
      <sheetName val="Dataset_12"/>
      <sheetName val="Dataset_1a2"/>
      <sheetName val="Dataset_1R2"/>
      <sheetName val="oli_pivots2"/>
      <sheetName val="Dataset_22"/>
      <sheetName val="Dataset_3a-3d2"/>
      <sheetName val="Dataset_4a-4d2"/>
      <sheetName val="T1_Inspections_this_year2"/>
      <sheetName val="T2_Outcomes_this_year2"/>
      <sheetName val="T3_Outcomes_most_recent2"/>
      <sheetName val="T4_Category_of_concern2"/>
      <sheetName val="T5_Most_recent_LA_Region2"/>
      <sheetName val="T6_Short_inspections_this_year2"/>
      <sheetName val="C1_Outcomes_each_year2"/>
      <sheetName val="C2_Phase_outcomes_this_year2"/>
      <sheetName val="C2a_Phase_outcomes_this_year_2"/>
      <sheetName val="C3_Key_outcomes_this_year2"/>
      <sheetName val="C4_Outcomes_most_recent2"/>
      <sheetName val="C5_Most_recent_each_year2"/>
      <sheetName val="C6_Most_recent_-_education_typ2"/>
      <sheetName val="Rev_T1_Inspections_last_period2"/>
      <sheetName val="Rev_T2_Inspections_last_period2"/>
      <sheetName val="Manual_Changes5"/>
      <sheetName val="Dataset_15"/>
      <sheetName val="Dataset_1a5"/>
      <sheetName val="Dataset_1R5"/>
      <sheetName val="oli_pivots5"/>
      <sheetName val="Dataset_25"/>
      <sheetName val="Dataset_3a-3d5"/>
      <sheetName val="Dataset_4a-4d5"/>
      <sheetName val="T1_Inspections_this_year5"/>
      <sheetName val="T2_Outcomes_this_year5"/>
      <sheetName val="T3_Outcomes_most_recent5"/>
      <sheetName val="T4_Category_of_concern5"/>
      <sheetName val="T5_Most_recent_LA_Region5"/>
      <sheetName val="T6_Short_inspections_this_year5"/>
      <sheetName val="C1_Outcomes_each_year5"/>
      <sheetName val="C2_Phase_outcomes_this_year5"/>
      <sheetName val="C2a_Phase_outcomes_this_year_5"/>
      <sheetName val="C3_Key_outcomes_this_year5"/>
      <sheetName val="C4_Outcomes_most_recent5"/>
      <sheetName val="C5_Most_recent_each_year5"/>
      <sheetName val="C6_Most_recent_-_education_typ5"/>
      <sheetName val="Rev_T1_Inspections_last_period5"/>
      <sheetName val="Rev_T2_Inspections_last_period5"/>
      <sheetName val="Manual_Changes6"/>
      <sheetName val="Dataset_16"/>
      <sheetName val="Dataset_1a6"/>
      <sheetName val="Dataset_1R6"/>
      <sheetName val="oli_pivots6"/>
      <sheetName val="Dataset_26"/>
      <sheetName val="Dataset_3a-3d6"/>
      <sheetName val="Dataset_4a-4d6"/>
      <sheetName val="T1_Inspections_this_year6"/>
      <sheetName val="T2_Outcomes_this_year6"/>
      <sheetName val="T3_Outcomes_most_recent6"/>
      <sheetName val="T4_Category_of_concern6"/>
      <sheetName val="T5_Most_recent_LA_Region6"/>
      <sheetName val="T6_Short_inspections_this_year6"/>
      <sheetName val="C1_Outcomes_each_year6"/>
      <sheetName val="C2_Phase_outcomes_this_year6"/>
      <sheetName val="C2a_Phase_outcomes_this_year_6"/>
      <sheetName val="C3_Key_outcomes_this_year6"/>
      <sheetName val="C4_Outcomes_most_recent6"/>
      <sheetName val="C5_Most_recent_each_year6"/>
      <sheetName val="C6_Most_recent_-_education_typ6"/>
      <sheetName val="Rev_T1_Inspections_last_period6"/>
      <sheetName val="Rev_T2_Inspections_last_period6"/>
      <sheetName val="Manual_Changes7"/>
      <sheetName val="Dataset_17"/>
      <sheetName val="Dataset_1a7"/>
      <sheetName val="Dataset_1R7"/>
      <sheetName val="oli_pivots7"/>
      <sheetName val="Dataset_27"/>
      <sheetName val="Dataset_3a-3d7"/>
      <sheetName val="Dataset_4a-4d7"/>
      <sheetName val="T1_Inspections_this_year7"/>
      <sheetName val="T2_Outcomes_this_year7"/>
      <sheetName val="T3_Outcomes_most_recent7"/>
      <sheetName val="T4_Category_of_concern7"/>
      <sheetName val="T5_Most_recent_LA_Region7"/>
      <sheetName val="T6_Short_inspections_this_year7"/>
      <sheetName val="C1_Outcomes_each_year7"/>
      <sheetName val="C2_Phase_outcomes_this_year7"/>
      <sheetName val="C2a_Phase_outcomes_this_year_7"/>
      <sheetName val="C3_Key_outcomes_this_year7"/>
      <sheetName val="C4_Outcomes_most_recent7"/>
      <sheetName val="C5_Most_recent_each_year7"/>
      <sheetName val="C6_Most_recent_-_education_typ7"/>
      <sheetName val="Rev_T1_Inspections_last_period7"/>
      <sheetName val="Rev_T2_Inspections_last_period7"/>
    </sheetNames>
    <sheetDataSet>
      <sheetData sheetId="0"/>
      <sheetData sheetId="1"/>
      <sheetData sheetId="2"/>
      <sheetData sheetId="3">
        <row r="2">
          <cell r="B2" t="str">
            <v>1 September 2015 to 31 August 2016</v>
          </cell>
        </row>
        <row r="5">
          <cell r="B5" t="str">
            <v>30 September 2016</v>
          </cell>
        </row>
        <row r="9">
          <cell r="B9" t="str">
            <v>1 September 2015 and 31 December 2015</v>
          </cell>
        </row>
      </sheetData>
      <sheetData sheetId="4">
        <row r="92">
          <cell r="AI92" t="str">
            <v>Overall effectiveness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_DO_NOT_CHANGE"/>
      <sheetName val="Contents_-_UNCHANGED"/>
      <sheetName val="Dates"/>
      <sheetName val="Datapack"/>
      <sheetName val="Table_1_-_SHOULD"/>
      <sheetName val="Table_2_-_SHOULD_"/>
      <sheetName val="Table_3_-_MUST"/>
      <sheetName val="Academic_year_2015-16_SHOULD"/>
      <sheetName val="List_of_Short_inspectionsCOUL_D"/>
      <sheetName val="Latest_inspection_at_xxxMUST"/>
      <sheetName val="calculations"/>
      <sheetName val="Dummy_Weekly_List"/>
      <sheetName val="Sheet1"/>
      <sheetName val="Cover_DO_NOT_CHANGE1"/>
      <sheetName val="Contents_-_UNCHANGED1"/>
      <sheetName val="Table_1_-_SHOULD1"/>
      <sheetName val="Table_2_-_SHOULD_1"/>
      <sheetName val="Table_3_-_MUST1"/>
      <sheetName val="Academic_year_2015-16_SHOULD1"/>
      <sheetName val="List_of_Short_inspectionsCOUL_1"/>
      <sheetName val="Latest_inspection_at_xxxMUST1"/>
      <sheetName val="Dummy_Weekly_List1"/>
      <sheetName val="Cover_DO_NOT_CHANGE4"/>
      <sheetName val="Contents_-_UNCHANGED4"/>
      <sheetName val="Table_1_-_SHOULD4"/>
      <sheetName val="Table_2_-_SHOULD_4"/>
      <sheetName val="Table_3_-_MUST4"/>
      <sheetName val="Academic_year_2015-16_SHOULD4"/>
      <sheetName val="List_of_Short_inspectionsCOUL_4"/>
      <sheetName val="Latest_inspection_at_xxxMUST4"/>
      <sheetName val="Dummy_Weekly_List4"/>
      <sheetName val="Cover_DO_NOT_CHANGE3"/>
      <sheetName val="Contents_-_UNCHANGED3"/>
      <sheetName val="Table_1_-_SHOULD3"/>
      <sheetName val="Table_2_-_SHOULD_3"/>
      <sheetName val="Table_3_-_MUST3"/>
      <sheetName val="Academic_year_2015-16_SHOULD3"/>
      <sheetName val="List_of_Short_inspectionsCOUL_3"/>
      <sheetName val="Latest_inspection_at_xxxMUST3"/>
      <sheetName val="Dummy_Weekly_List3"/>
      <sheetName val="Cover_DO_NOT_CHANGE2"/>
      <sheetName val="Contents_-_UNCHANGED2"/>
      <sheetName val="Table_1_-_SHOULD2"/>
      <sheetName val="Table_2_-_SHOULD_2"/>
      <sheetName val="Table_3_-_MUST2"/>
      <sheetName val="Academic_year_2015-16_SHOULD2"/>
      <sheetName val="List_of_Short_inspectionsCOUL_2"/>
      <sheetName val="Latest_inspection_at_xxxMUST2"/>
      <sheetName val="Dummy_Weekly_List2"/>
      <sheetName val="Cover_DO_NOT_CHANGE5"/>
      <sheetName val="Contents_-_UNCHANGED5"/>
      <sheetName val="Table_1_-_SHOULD5"/>
      <sheetName val="Table_2_-_SHOULD_5"/>
      <sheetName val="Table_3_-_MUST5"/>
      <sheetName val="Academic_year_2015-16_SHOULD5"/>
      <sheetName val="List_of_Short_inspectionsCOUL_5"/>
      <sheetName val="Latest_inspection_at_xxxMUST5"/>
      <sheetName val="Dummy_Weekly_List5"/>
      <sheetName val="Cover_DO_NOT_CHANGE6"/>
      <sheetName val="Contents_-_UNCHANGED6"/>
      <sheetName val="Table_1_-_SHOULD6"/>
      <sheetName val="Table_2_-_SHOULD_6"/>
      <sheetName val="Table_3_-_MUST6"/>
      <sheetName val="Academic_year_2015-16_SHOULD6"/>
      <sheetName val="List_of_Short_inspectionsCOUL_6"/>
      <sheetName val="Latest_inspection_at_xxxMUST6"/>
      <sheetName val="Dummy_Weekly_List6"/>
      <sheetName val="Cover_DO_NOT_CHANGE7"/>
      <sheetName val="Contents_-_UNCHANGED7"/>
      <sheetName val="Table_1_-_SHOULD7"/>
      <sheetName val="Table_2_-_SHOULD_7"/>
      <sheetName val="Table_3_-_MUST7"/>
      <sheetName val="Academic_year_2015-16_SHOULD7"/>
      <sheetName val="List_of_Short_inspectionsCOUL_7"/>
      <sheetName val="Latest_inspection_at_xxxMUST7"/>
      <sheetName val="Dummy_Weekly_List7"/>
    </sheetNames>
    <sheetDataSet>
      <sheetData sheetId="0"/>
      <sheetData sheetId="1"/>
      <sheetData sheetId="2">
        <row r="7">
          <cell r="B7" t="str">
            <v>1 October 2015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A_Log_20160802"/>
      <sheetName val="QA_Log_20160902"/>
      <sheetName val="QA_Log_20161003"/>
      <sheetName val="QA_Log_20161101"/>
      <sheetName val="Test_Versions"/>
      <sheetName val="Lists"/>
      <sheetName val="QA_Log_20161201"/>
      <sheetName val="QA_Log_201608021"/>
      <sheetName val="QA_Log_201609021"/>
      <sheetName val="QA_Log_201610031"/>
      <sheetName val="QA_Log_201611011"/>
      <sheetName val="Test_Versions1"/>
      <sheetName val="QA_Log_201612011"/>
      <sheetName val="QA_Log_201608024"/>
      <sheetName val="QA_Log_201609024"/>
      <sheetName val="QA_Log_201610034"/>
      <sheetName val="QA_Log_201611014"/>
      <sheetName val="Test_Versions4"/>
      <sheetName val="QA_Log_201612014"/>
      <sheetName val="QA_Log_201608023"/>
      <sheetName val="QA_Log_201609023"/>
      <sheetName val="QA_Log_201610033"/>
      <sheetName val="QA_Log_201611013"/>
      <sheetName val="Test_Versions3"/>
      <sheetName val="QA_Log_201612013"/>
      <sheetName val="QA_Log_201608022"/>
      <sheetName val="QA_Log_201609022"/>
      <sheetName val="QA_Log_201610032"/>
      <sheetName val="QA_Log_201611012"/>
      <sheetName val="Test_Versions2"/>
      <sheetName val="QA_Log_201612012"/>
      <sheetName val="QA_Log_201608025"/>
      <sheetName val="QA_Log_201609025"/>
      <sheetName val="QA_Log_201610035"/>
      <sheetName val="QA_Log_201611015"/>
      <sheetName val="Test_Versions5"/>
      <sheetName val="QA_Log_201612015"/>
      <sheetName val="QA_Log_201608026"/>
      <sheetName val="QA_Log_201609026"/>
      <sheetName val="QA_Log_201610036"/>
      <sheetName val="QA_Log_201611016"/>
      <sheetName val="Test_Versions6"/>
      <sheetName val="QA_Log_201612016"/>
      <sheetName val="QA_Log_201608027"/>
      <sheetName val="QA_Log_201609027"/>
      <sheetName val="QA_Log_201610037"/>
      <sheetName val="QA_Log_201611017"/>
      <sheetName val="Test_Versions7"/>
      <sheetName val="QA_Log_201612017"/>
    </sheetNames>
    <sheetDataSet>
      <sheetData sheetId="0"/>
      <sheetData sheetId="1"/>
      <sheetData sheetId="2"/>
      <sheetData sheetId="3"/>
      <sheetData sheetId="4"/>
      <sheetData sheetId="5">
        <row r="3">
          <cell r="A3">
            <v>0</v>
          </cell>
          <cell r="B3">
            <v>0</v>
          </cell>
          <cell r="D3">
            <v>0</v>
          </cell>
          <cell r="E3">
            <v>1</v>
          </cell>
        </row>
        <row r="4">
          <cell r="A4" t="str">
            <v>FAIL</v>
          </cell>
          <cell r="B4" t="str">
            <v>AN</v>
          </cell>
          <cell r="D4" t="str">
            <v>YES</v>
          </cell>
          <cell r="E4">
            <v>2</v>
          </cell>
        </row>
        <row r="5">
          <cell r="A5" t="str">
            <v>NA</v>
          </cell>
          <cell r="B5" t="str">
            <v>CO</v>
          </cell>
          <cell r="D5" t="str">
            <v>NA</v>
          </cell>
          <cell r="E5">
            <v>3</v>
          </cell>
        </row>
        <row r="6">
          <cell r="A6" t="str">
            <v>PASS</v>
          </cell>
          <cell r="B6" t="str">
            <v>EB</v>
          </cell>
          <cell r="D6" t="str">
            <v>NO</v>
          </cell>
          <cell r="E6">
            <v>4</v>
          </cell>
        </row>
        <row r="7">
          <cell r="A7" t="str">
            <v>REVIEW</v>
          </cell>
          <cell r="B7" t="str">
            <v>JJ</v>
          </cell>
          <cell r="E7">
            <v>5</v>
          </cell>
        </row>
        <row r="8">
          <cell r="A8" t="str">
            <v>SKIP</v>
          </cell>
          <cell r="B8" t="str">
            <v>JW</v>
          </cell>
          <cell r="E8">
            <v>6</v>
          </cell>
        </row>
        <row r="9">
          <cell r="B9" t="str">
            <v>PE</v>
          </cell>
          <cell r="E9">
            <v>7</v>
          </cell>
        </row>
        <row r="10">
          <cell r="B10" t="str">
            <v>PG</v>
          </cell>
          <cell r="E10">
            <v>8</v>
          </cell>
        </row>
        <row r="11">
          <cell r="B11" t="str">
            <v>PG</v>
          </cell>
        </row>
        <row r="12">
          <cell r="B12" t="str">
            <v>RH</v>
          </cell>
        </row>
        <row r="13">
          <cell r="B13" t="str">
            <v>SM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S_error_mgt"/>
      <sheetName val="series"/>
      <sheetName val="Lists"/>
      <sheetName val="manual_amends"/>
      <sheetName val="OS_error_mgt1"/>
      <sheetName val="manual_amends1"/>
      <sheetName val="OS_error_mgt4"/>
      <sheetName val="manual_amends4"/>
      <sheetName val="OS_error_mgt3"/>
      <sheetName val="manual_amends3"/>
      <sheetName val="OS_error_mgt2"/>
      <sheetName val="manual_amends2"/>
      <sheetName val="OS_error_mgt5"/>
      <sheetName val="manual_amends5"/>
      <sheetName val="OS_error_mgt6"/>
      <sheetName val="manual_amends6"/>
      <sheetName val="OS_error_mgt7"/>
      <sheetName val="manual_amends7"/>
    </sheetNames>
    <sheetDataSet>
      <sheetData sheetId="0"/>
      <sheetData sheetId="1"/>
      <sheetData sheetId="2">
        <row r="3">
          <cell r="C3">
            <v>0</v>
          </cell>
        </row>
        <row r="4">
          <cell r="C4" t="str">
            <v>DATA INTEGRITY</v>
          </cell>
        </row>
        <row r="5">
          <cell r="C5" t="str">
            <v>SYSTEMS</v>
          </cell>
        </row>
        <row r="6">
          <cell r="C6" t="str">
            <v>STRESS</v>
          </cell>
        </row>
        <row r="7">
          <cell r="C7" t="str">
            <v>COMPARATIVE</v>
          </cell>
        </row>
        <row r="8">
          <cell r="C8" t="str">
            <v>COVER SHEET</v>
          </cell>
        </row>
        <row r="9">
          <cell r="C9" t="str">
            <v>DATASOURCE</v>
          </cell>
        </row>
        <row r="10">
          <cell r="C10" t="str">
            <v>FORMATTING</v>
          </cell>
        </row>
        <row r="11">
          <cell r="C11" t="str">
            <v>FORMULA</v>
          </cell>
        </row>
        <row r="12">
          <cell r="C12" t="str">
            <v>GENERIC</v>
          </cell>
        </row>
        <row r="13">
          <cell r="C13" t="str">
            <v>REMIT RULE</v>
          </cell>
        </row>
        <row r="14">
          <cell r="C14" t="str">
            <v>SENSE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SGS-modified">
  <a:themeElements>
    <a:clrScheme name="Custom 8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6845B"/>
      </a:accent1>
      <a:accent2>
        <a:srgbClr val="A3D9BC"/>
      </a:accent2>
      <a:accent3>
        <a:srgbClr val="5CA17C"/>
      </a:accent3>
      <a:accent4>
        <a:srgbClr val="8DC1A5"/>
      </a:accent4>
      <a:accent5>
        <a:srgbClr val="4472C4"/>
      </a:accent5>
      <a:accent6>
        <a:srgbClr val="D25F15"/>
      </a:accent6>
      <a:hlink>
        <a:srgbClr val="0563C1"/>
      </a:hlink>
      <a:folHlink>
        <a:srgbClr val="0563C1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00B0F0"/>
    <pageSetUpPr fitToPage="1"/>
  </sheetPr>
  <dimension ref="A1:K33"/>
  <sheetViews>
    <sheetView showGridLines="0" tabSelected="1" zoomScale="85" zoomScaleNormal="85" zoomScaleSheetLayoutView="85" zoomScalePageLayoutView="85" workbookViewId="0">
      <selection activeCell="C3" sqref="C3:G3"/>
    </sheetView>
  </sheetViews>
  <sheetFormatPr defaultRowHeight="15" x14ac:dyDescent="0.3"/>
  <cols>
    <col min="1" max="1" width="9.140625" style="48"/>
    <col min="2" max="2" width="26.7109375" style="103" customWidth="1"/>
    <col min="3" max="3" width="7.85546875" style="49" customWidth="1"/>
    <col min="4" max="4" width="7.28515625" style="49" customWidth="1"/>
    <col min="5" max="5" width="8.28515625" style="49" customWidth="1"/>
    <col min="6" max="6" width="14.5703125" style="49" customWidth="1"/>
    <col min="7" max="7" width="41.28515625" style="104" customWidth="1"/>
    <col min="8" max="8" width="0.42578125" style="105" customWidth="1"/>
    <col min="9" max="9" width="9.85546875" style="104" customWidth="1"/>
    <col min="10" max="10" width="9.5703125" style="48" customWidth="1"/>
    <col min="11" max="11" width="3.85546875" style="48" hidden="1" customWidth="1"/>
    <col min="12" max="16384" width="9.140625" style="48"/>
  </cols>
  <sheetData>
    <row r="1" spans="1:11" ht="21" customHeight="1" x14ac:dyDescent="0.3">
      <c r="A1" s="65" t="s">
        <v>1230</v>
      </c>
      <c r="B1" s="12"/>
      <c r="C1" s="12"/>
      <c r="D1" s="12"/>
      <c r="E1" s="12"/>
      <c r="F1" s="54"/>
      <c r="G1" s="12"/>
      <c r="H1" s="87"/>
      <c r="I1" s="12"/>
    </row>
    <row r="2" spans="1:11" ht="9" customHeight="1" thickBot="1" x14ac:dyDescent="0.35">
      <c r="A2" s="66"/>
      <c r="B2" s="20"/>
      <c r="C2" s="20"/>
      <c r="D2" s="20"/>
      <c r="E2" s="20"/>
      <c r="F2" s="67"/>
      <c r="G2" s="20"/>
      <c r="H2" s="88"/>
      <c r="I2" s="20"/>
    </row>
    <row r="3" spans="1:11" ht="20.25" customHeight="1" thickBot="1" x14ac:dyDescent="0.35">
      <c r="A3" s="5"/>
      <c r="B3" s="21" t="s">
        <v>1102</v>
      </c>
      <c r="C3" s="259" t="s">
        <v>23</v>
      </c>
      <c r="D3" s="260"/>
      <c r="E3" s="260"/>
      <c r="F3" s="260"/>
      <c r="G3" s="261"/>
      <c r="H3" s="243"/>
      <c r="I3" s="93"/>
    </row>
    <row r="4" spans="1:11" s="102" customFormat="1" ht="33" customHeight="1" x14ac:dyDescent="0.25">
      <c r="A4" s="262" t="str">
        <f>"The SMI score is " &amp; TEXT(C7,  "0.00") &amp; ", it ranks " &amp; TEXT(B7,"0") &amp; " of the 533 constituencies in England"</f>
        <v>The SMI score is -24.95, it ranks 380 of the 533 constituencies in England</v>
      </c>
      <c r="B4" s="262"/>
      <c r="C4" s="262"/>
      <c r="D4" s="262"/>
      <c r="E4" s="262"/>
      <c r="F4" s="262"/>
      <c r="G4" s="262"/>
      <c r="H4" s="89"/>
      <c r="I4" s="71"/>
    </row>
    <row r="5" spans="1:11" s="102" customFormat="1" ht="18.75" customHeight="1" x14ac:dyDescent="0.25">
      <c r="A5" s="200"/>
      <c r="B5" s="201"/>
      <c r="C5" s="201"/>
      <c r="D5" s="201"/>
      <c r="E5" s="201"/>
      <c r="F5" s="201"/>
      <c r="G5" s="201"/>
      <c r="H5" s="202"/>
      <c r="I5" s="201"/>
      <c r="J5" s="203"/>
    </row>
    <row r="6" spans="1:11" s="102" customFormat="1" ht="27" customHeight="1" x14ac:dyDescent="0.3">
      <c r="A6" s="201"/>
      <c r="B6" s="276" t="s">
        <v>1097</v>
      </c>
      <c r="C6" s="276" t="s">
        <v>1103</v>
      </c>
      <c r="D6" s="276"/>
      <c r="E6" s="277"/>
      <c r="F6" s="278"/>
      <c r="G6" s="201"/>
      <c r="H6" s="202"/>
      <c r="I6" s="201"/>
      <c r="J6" s="203"/>
    </row>
    <row r="7" spans="1:11" ht="22.5" x14ac:dyDescent="0.35">
      <c r="A7" s="204"/>
      <c r="B7" s="279">
        <f>VLOOKUP(C3,'1. Index rankings'!C9:H541,6,FALSE)</f>
        <v>380</v>
      </c>
      <c r="C7" s="280">
        <f>'Production Visuals (HIDE)'!K30</f>
        <v>-24.946251960042964</v>
      </c>
      <c r="D7" s="280"/>
      <c r="E7" s="280"/>
      <c r="F7" s="281"/>
      <c r="G7" s="206"/>
      <c r="H7" s="207"/>
      <c r="I7" s="206"/>
      <c r="J7" s="208"/>
    </row>
    <row r="8" spans="1:11" ht="49.5" customHeight="1" x14ac:dyDescent="0.3">
      <c r="A8" s="47"/>
      <c r="B8" s="282"/>
      <c r="C8" s="282"/>
      <c r="D8" s="282"/>
      <c r="E8" s="75"/>
      <c r="F8" s="277"/>
      <c r="G8" s="206"/>
      <c r="H8" s="207"/>
      <c r="I8" s="206"/>
      <c r="J8" s="208"/>
    </row>
    <row r="9" spans="1:11" ht="24" customHeight="1" x14ac:dyDescent="0.3">
      <c r="A9" s="47"/>
      <c r="B9" s="47"/>
      <c r="C9" s="47"/>
      <c r="D9" s="47"/>
      <c r="E9" s="47"/>
      <c r="F9" s="47"/>
      <c r="G9" s="78"/>
      <c r="H9" s="209"/>
      <c r="I9" s="78"/>
      <c r="J9" s="208"/>
    </row>
    <row r="10" spans="1:11" ht="6.75" customHeight="1" x14ac:dyDescent="0.3">
      <c r="A10" s="204"/>
      <c r="B10" s="210"/>
      <c r="C10" s="205"/>
      <c r="D10" s="205"/>
      <c r="E10" s="205"/>
      <c r="F10" s="205"/>
      <c r="G10" s="206"/>
      <c r="H10" s="207"/>
      <c r="I10" s="206"/>
      <c r="J10" s="208"/>
    </row>
    <row r="11" spans="1:11" ht="33" customHeight="1" x14ac:dyDescent="0.3">
      <c r="A11" s="204"/>
      <c r="B11" s="210"/>
      <c r="C11" s="205"/>
      <c r="D11" s="205"/>
      <c r="E11" s="205"/>
      <c r="F11" s="205"/>
      <c r="G11" s="206"/>
      <c r="H11" s="207"/>
      <c r="I11" s="206"/>
      <c r="J11" s="208"/>
    </row>
    <row r="12" spans="1:11" ht="8.25" customHeight="1" x14ac:dyDescent="0.3">
      <c r="A12" s="204"/>
      <c r="B12" s="210"/>
      <c r="C12" s="205"/>
      <c r="D12" s="205"/>
      <c r="E12" s="205"/>
      <c r="F12" s="205"/>
      <c r="G12" s="206"/>
      <c r="H12" s="207"/>
      <c r="I12" s="206"/>
      <c r="J12" s="208"/>
    </row>
    <row r="13" spans="1:11" ht="35.25" customHeight="1" x14ac:dyDescent="0.35">
      <c r="A13" s="4" t="str">
        <f>"Individual indicators in " &amp; C3 &amp; " constituency (including outliers)"</f>
        <v>Individual indicators in Aldershot constituency (including outliers)</v>
      </c>
      <c r="B13" s="10"/>
      <c r="C13" s="7"/>
      <c r="D13" s="7"/>
      <c r="E13" s="7"/>
      <c r="F13" s="7"/>
      <c r="G13" s="8"/>
      <c r="H13" s="90"/>
      <c r="I13" s="8"/>
    </row>
    <row r="14" spans="1:11" s="100" customFormat="1" ht="33" x14ac:dyDescent="0.3">
      <c r="A14" s="122" t="s">
        <v>1163</v>
      </c>
      <c r="B14" s="123" t="s">
        <v>1235</v>
      </c>
      <c r="C14" s="177" t="s">
        <v>1152</v>
      </c>
      <c r="D14" s="185" t="s">
        <v>1097</v>
      </c>
      <c r="E14" s="124" t="s">
        <v>1162</v>
      </c>
      <c r="F14" s="124" t="s">
        <v>1141</v>
      </c>
      <c r="G14" s="123" t="s">
        <v>1236</v>
      </c>
      <c r="H14" s="125">
        <f>SUM(H16:H32)</f>
        <v>0</v>
      </c>
      <c r="I14" s="162" t="str">
        <f>IF(SUM(H14:H32)&gt;0,"Is an outlier?"," ")</f>
        <v xml:space="preserve"> </v>
      </c>
    </row>
    <row r="15" spans="1:11" s="100" customFormat="1" ht="21" x14ac:dyDescent="0.4">
      <c r="A15" s="263" t="s">
        <v>1107</v>
      </c>
      <c r="B15" s="126" t="str">
        <f xml:space="preserve"> "Early years stage ranking is " &amp;TEXT('Production Visuals (HIDE)'!F12, "0") &amp; " of 533 constituencies"</f>
        <v>Early years stage ranking is 441 of 533 constituencies</v>
      </c>
      <c r="C15" s="186"/>
      <c r="D15" s="187"/>
      <c r="E15" s="127"/>
      <c r="F15" s="128"/>
      <c r="G15" s="129"/>
      <c r="H15" s="130"/>
      <c r="I15" s="131"/>
    </row>
    <row r="16" spans="1:11" ht="26.25" customHeight="1" x14ac:dyDescent="0.3">
      <c r="A16" s="263"/>
      <c r="B16" s="22" t="s">
        <v>4</v>
      </c>
      <c r="C16" s="163">
        <f>VLOOKUP(C3,' 3. Variable values'!$B$10:$T$542,3,FALSE)</f>
        <v>0.88498190765667994</v>
      </c>
      <c r="D16" s="164">
        <f>VLOOKUP(C$3,'1. Index rankings'!C$7:AD$541,'SMIC dashboard - key info'!K16,FALSE)</f>
        <v>475</v>
      </c>
      <c r="E16" s="55">
        <v>0.92729111013785437</v>
      </c>
      <c r="F16" s="55" t="s">
        <v>1241</v>
      </c>
      <c r="G16" s="45" t="s">
        <v>1168</v>
      </c>
      <c r="H16" s="85">
        <f>VLOOKUP(C3,'Outliers - (HIDE)'!$B$5:$Q$540,3,FALSE)</f>
        <v>0</v>
      </c>
      <c r="I16" s="85" t="str">
        <f>IF(H16&gt;0,"YES", " ")</f>
        <v xml:space="preserve"> </v>
      </c>
      <c r="K16">
        <v>12</v>
      </c>
    </row>
    <row r="17" spans="1:11" ht="47.25" customHeight="1" x14ac:dyDescent="0.3">
      <c r="A17" s="263"/>
      <c r="B17" s="148" t="s">
        <v>5</v>
      </c>
      <c r="C17" s="165">
        <f>VLOOKUP(C3,' 3. Variable values'!$B$10:$T$542,4,FALSE)</f>
        <v>0.53460503109625912</v>
      </c>
      <c r="D17" s="166">
        <f>VLOOKUP(C$3,'1. Index rankings'!C$7:AD$541,'SMIC dashboard - key info'!K17,FALSE)</f>
        <v>259</v>
      </c>
      <c r="E17" s="138">
        <v>0.53111302718785247</v>
      </c>
      <c r="F17" s="138" t="s">
        <v>1242</v>
      </c>
      <c r="G17" s="149" t="s">
        <v>1104</v>
      </c>
      <c r="H17" s="139">
        <f>VLOOKUP(C3,'Outliers - (HIDE)'!$B5:$Q$540,4,FALSE)</f>
        <v>0</v>
      </c>
      <c r="I17" s="139" t="str">
        <f t="shared" ref="I17:I32" si="0">IF(H17&gt;0,"YES", " ")</f>
        <v xml:space="preserve"> </v>
      </c>
      <c r="K17">
        <v>13</v>
      </c>
    </row>
    <row r="18" spans="1:11" ht="23.25" customHeight="1" x14ac:dyDescent="0.4">
      <c r="A18" s="264" t="s">
        <v>6</v>
      </c>
      <c r="B18" s="144" t="str">
        <f xml:space="preserve"> "School stage ranking is " &amp;TEXT('Production Visuals (HIDE)'!G12, "0") &amp; " of 533 constituencies"</f>
        <v>School stage ranking is 443 of 533 constituencies</v>
      </c>
      <c r="C18" s="167"/>
      <c r="D18" s="167"/>
      <c r="E18" s="167"/>
      <c r="F18" s="135"/>
      <c r="G18" s="136"/>
      <c r="H18" s="137"/>
      <c r="I18" s="137"/>
      <c r="K18"/>
    </row>
    <row r="19" spans="1:11" ht="34.5" customHeight="1" x14ac:dyDescent="0.3">
      <c r="A19" s="264"/>
      <c r="B19" s="11" t="s">
        <v>7</v>
      </c>
      <c r="C19" s="163">
        <f>VLOOKUP(C3,' 3. Variable values'!$B$10:$T$542,6,FALSE)</f>
        <v>0.82816413351448581</v>
      </c>
      <c r="D19" s="164">
        <f>VLOOKUP(C$3,'1. Index rankings'!C$7:AD$541,'SMIC dashboard - key info'!K19,FALSE)</f>
        <v>306</v>
      </c>
      <c r="E19" s="55">
        <v>0.82663320543913632</v>
      </c>
      <c r="F19" s="55" t="s">
        <v>1243</v>
      </c>
      <c r="G19" s="9" t="s">
        <v>1105</v>
      </c>
      <c r="H19" s="84">
        <f>VLOOKUP(C3,'Outliers - (HIDE)'!$B5:$Q$540,5,FALSE)</f>
        <v>0</v>
      </c>
      <c r="I19" s="85" t="str">
        <f t="shared" si="0"/>
        <v xml:space="preserve"> </v>
      </c>
      <c r="K19">
        <v>15</v>
      </c>
    </row>
    <row r="20" spans="1:11" ht="42.75" x14ac:dyDescent="0.3">
      <c r="A20" s="264"/>
      <c r="B20" s="150" t="s">
        <v>9</v>
      </c>
      <c r="C20" s="168">
        <f>VLOOKUP(C3,' 3. Variable values'!$B$10:$T$542,7,FALSE)</f>
        <v>0.46696035242290751</v>
      </c>
      <c r="D20" s="169">
        <f>VLOOKUP(C$3,'1. Index rankings'!C$7:AD$541,'SMIC dashboard - key info'!K20,FALSE)</f>
        <v>74</v>
      </c>
      <c r="E20" s="132">
        <v>0.38539298857704496</v>
      </c>
      <c r="F20" s="132" t="s">
        <v>1244</v>
      </c>
      <c r="G20" s="151" t="s">
        <v>1106</v>
      </c>
      <c r="H20" s="134">
        <f>VLOOKUP(C3,'Outliers - (HIDE)'!$B5:$Q$540,6,FALSE)</f>
        <v>0</v>
      </c>
      <c r="I20" s="134" t="str">
        <f t="shared" si="0"/>
        <v xml:space="preserve"> </v>
      </c>
      <c r="K20">
        <v>16</v>
      </c>
    </row>
    <row r="21" spans="1:11" ht="28.5" x14ac:dyDescent="0.3">
      <c r="A21" s="264"/>
      <c r="B21" s="118" t="s">
        <v>8</v>
      </c>
      <c r="C21" s="170">
        <f>VLOOKUP(C3,' 3. Variable values'!$B$10:$T$542,8,FALSE)</f>
        <v>0.25154095902697154</v>
      </c>
      <c r="D21" s="164">
        <f>VLOOKUP(C$3,'1. Index rankings'!C$7:AD$541,'SMIC dashboard - key info'!K21,FALSE)</f>
        <v>518</v>
      </c>
      <c r="E21" s="98">
        <v>0.7150653854363852</v>
      </c>
      <c r="F21" s="98" t="s">
        <v>1245</v>
      </c>
      <c r="G21" s="119" t="s">
        <v>1169</v>
      </c>
      <c r="H21" s="120">
        <f>VLOOKUP(C3,'Outliers - (HIDE)'!$B5:$Q$540,7,FALSE)</f>
        <v>0</v>
      </c>
      <c r="I21" s="99" t="str">
        <f>IF(H21&gt;0,"YES", " ")</f>
        <v xml:space="preserve"> </v>
      </c>
      <c r="K21">
        <v>17</v>
      </c>
    </row>
    <row r="22" spans="1:11" ht="26.25" customHeight="1" x14ac:dyDescent="0.3">
      <c r="A22" s="264"/>
      <c r="B22" s="150" t="s">
        <v>10</v>
      </c>
      <c r="C22" s="171">
        <f>VLOOKUP(C3,' 3. Variable values'!$B$10:$T$542,9,FALSE)</f>
        <v>32.950000000000003</v>
      </c>
      <c r="D22" s="169">
        <f>VLOOKUP(C$3,'1. Index rankings'!C$7:AD$541,'SMIC dashboard - key info'!K22,FALSE)</f>
        <v>508</v>
      </c>
      <c r="E22" s="152">
        <v>38.938618370112273</v>
      </c>
      <c r="F22" s="132" t="s">
        <v>1246</v>
      </c>
      <c r="G22" s="151" t="s">
        <v>1170</v>
      </c>
      <c r="H22" s="134">
        <f>VLOOKUP(C3,'Outliers - (HIDE)'!$B5:$Q$540,8,FALSE)</f>
        <v>0</v>
      </c>
      <c r="I22" s="134" t="str">
        <f t="shared" si="0"/>
        <v xml:space="preserve"> </v>
      </c>
      <c r="K22">
        <v>18</v>
      </c>
    </row>
    <row r="23" spans="1:11" ht="21" x14ac:dyDescent="0.4">
      <c r="A23" s="265" t="s">
        <v>2</v>
      </c>
      <c r="B23" s="140" t="str">
        <f xml:space="preserve"> "Youth stage ranking is " &amp;TEXT('Production Visuals (HIDE)'!H12, "0") &amp; " of 533 constituencies"</f>
        <v>Youth stage ranking is 237 of 533 constituencies</v>
      </c>
      <c r="C23" s="172"/>
      <c r="D23" s="172"/>
      <c r="E23" s="172"/>
      <c r="F23" s="141"/>
      <c r="G23" s="142"/>
      <c r="H23" s="143"/>
      <c r="I23" s="143"/>
      <c r="K23"/>
    </row>
    <row r="24" spans="1:11" ht="42.75" x14ac:dyDescent="0.3">
      <c r="A24" s="265"/>
      <c r="B24" s="23" t="s">
        <v>11</v>
      </c>
      <c r="C24" s="173">
        <f>VLOOKUP(C3,' 3. Variable values'!$B$10:$T$542,11,FALSE)</f>
        <v>0.87184713375796175</v>
      </c>
      <c r="D24" s="164">
        <f>VLOOKUP(C$3,'1. Index rankings'!C$7:AD$541,'SMIC dashboard - key info'!K24,FALSE)</f>
        <v>314</v>
      </c>
      <c r="E24" s="101">
        <v>0.87793220457977572</v>
      </c>
      <c r="F24" s="101" t="s">
        <v>1247</v>
      </c>
      <c r="G24" s="46" t="s">
        <v>1177</v>
      </c>
      <c r="H24" s="86">
        <f>VLOOKUP(C3,'Outliers - (HIDE)'!$B5:$Q$540,9,FALSE)</f>
        <v>0</v>
      </c>
      <c r="I24" s="86" t="str">
        <f t="shared" si="0"/>
        <v xml:space="preserve"> </v>
      </c>
      <c r="K24">
        <v>20</v>
      </c>
    </row>
    <row r="25" spans="1:11" ht="40.5" customHeight="1" x14ac:dyDescent="0.3">
      <c r="A25" s="265"/>
      <c r="B25" s="148" t="s">
        <v>12</v>
      </c>
      <c r="C25" s="174">
        <f>VLOOKUP(C3,' 3. Variable values'!$B$10:$T$542,12,FALSE)</f>
        <v>29.53</v>
      </c>
      <c r="D25" s="166">
        <f>VLOOKUP(C$3,'1. Index rankings'!C$7:AD$541,'SMIC dashboard - key info'!K25,FALSE)</f>
        <v>97</v>
      </c>
      <c r="E25" s="153">
        <v>26.248085866215163</v>
      </c>
      <c r="F25" s="138" t="s">
        <v>1248</v>
      </c>
      <c r="G25" s="149" t="s">
        <v>1109</v>
      </c>
      <c r="H25" s="139">
        <f>VLOOKUP(C3,'Outliers - (HIDE)'!$B5:$Q$540,10,FALSE)</f>
        <v>0</v>
      </c>
      <c r="I25" s="139" t="str">
        <f t="shared" si="0"/>
        <v xml:space="preserve"> </v>
      </c>
      <c r="K25">
        <v>21</v>
      </c>
    </row>
    <row r="26" spans="1:11" ht="42.75" x14ac:dyDescent="0.3">
      <c r="A26" s="265"/>
      <c r="B26" s="23" t="s">
        <v>13</v>
      </c>
      <c r="C26" s="173">
        <f>VLOOKUP(C3,' 3. Variable values'!$B$10:$T$542,13,FALSE)</f>
        <v>0.28192919850535936</v>
      </c>
      <c r="D26" s="164">
        <f>VLOOKUP(C$3,'1. Index rankings'!C$7:AD$541,'SMIC dashboard - key info'!K26,FALSE)</f>
        <v>341</v>
      </c>
      <c r="E26" s="101">
        <v>0.33552375683283259</v>
      </c>
      <c r="F26" s="101" t="s">
        <v>1249</v>
      </c>
      <c r="G26" s="46" t="s">
        <v>1110</v>
      </c>
      <c r="H26" s="86">
        <f>VLOOKUP(C3,'Outliers - (HIDE)'!$B5:$Q$540,11,FALSE)</f>
        <v>0</v>
      </c>
      <c r="I26" s="86" t="str">
        <f t="shared" si="0"/>
        <v xml:space="preserve"> </v>
      </c>
      <c r="K26">
        <v>22</v>
      </c>
    </row>
    <row r="27" spans="1:11" ht="22.5" customHeight="1" x14ac:dyDescent="0.4">
      <c r="A27" s="258" t="s">
        <v>1108</v>
      </c>
      <c r="B27" s="144" t="str">
        <f xml:space="preserve"> "Adulthood stage ranking is " &amp;TEXT('Production Visuals (HIDE)'!I12, "0") &amp; " of 533 constituencies"</f>
        <v>Adulthood stage ranking is 192 of 533 constituencies</v>
      </c>
      <c r="C27" s="167"/>
      <c r="D27" s="167"/>
      <c r="E27" s="167"/>
      <c r="F27" s="145"/>
      <c r="G27" s="146"/>
      <c r="H27" s="147"/>
      <c r="I27" s="147"/>
      <c r="K27"/>
    </row>
    <row r="28" spans="1:11" ht="30.75" customHeight="1" x14ac:dyDescent="0.3">
      <c r="A28" s="258"/>
      <c r="B28" s="23" t="s">
        <v>1234</v>
      </c>
      <c r="C28" s="175">
        <f>VLOOKUP(C3,' 3. Variable values'!$B$10:$T$542,15,FALSE)</f>
        <v>478.5333333333333</v>
      </c>
      <c r="D28" s="164">
        <f>VLOOKUP(C$3,'1. Index rankings'!C$7:AD$541,'SMIC dashboard - key info'!K28,FALSE)</f>
        <v>141</v>
      </c>
      <c r="E28" s="154">
        <v>443.43014383990004</v>
      </c>
      <c r="F28" s="101" t="s">
        <v>1250</v>
      </c>
      <c r="G28" s="46" t="s">
        <v>1171</v>
      </c>
      <c r="H28" s="86">
        <f>VLOOKUP(C3,'Outliers - (HIDE)'!$B5:$Q$540,12,FALSE)</f>
        <v>0</v>
      </c>
      <c r="I28" s="86" t="str">
        <f t="shared" si="0"/>
        <v xml:space="preserve"> </v>
      </c>
      <c r="K28">
        <v>24</v>
      </c>
    </row>
    <row r="29" spans="1:11" ht="42.75" customHeight="1" x14ac:dyDescent="0.3">
      <c r="A29" s="258"/>
      <c r="B29" s="156" t="s">
        <v>15</v>
      </c>
      <c r="C29" s="176">
        <f>VLOOKUP(C3,' 3. Variable values'!$B$10:$T$542,16,FALSE)</f>
        <v>9.3704331147030171</v>
      </c>
      <c r="D29" s="169">
        <f>VLOOKUP(C$3,'1. Index rankings'!C$7:AD$541,'SMIC dashboard - key info'!K29,FALSE)</f>
        <v>402</v>
      </c>
      <c r="E29" s="157">
        <v>7.7950801482302898</v>
      </c>
      <c r="F29" s="132" t="s">
        <v>1251</v>
      </c>
      <c r="G29" s="133" t="s">
        <v>1111</v>
      </c>
      <c r="H29" s="158">
        <f>VLOOKUP(C3,'Outliers - (HIDE)'!$B5:$Q$540,13,FALSE)</f>
        <v>0</v>
      </c>
      <c r="I29" s="134" t="str">
        <f t="shared" si="0"/>
        <v xml:space="preserve"> </v>
      </c>
      <c r="K29">
        <v>25</v>
      </c>
    </row>
    <row r="30" spans="1:11" ht="29.25" customHeight="1" x14ac:dyDescent="0.3">
      <c r="A30" s="258"/>
      <c r="B30" s="23" t="s">
        <v>16</v>
      </c>
      <c r="C30" s="173">
        <f>VLOOKUP(C3,' 3. Variable values'!$B$10:$T$542,17,FALSE)</f>
        <v>0.28942335170442951</v>
      </c>
      <c r="D30" s="164">
        <f>VLOOKUP(C$3,'1. Index rankings'!C$7:AD$541,'SMIC dashboard - key info'!K30,FALSE)</f>
        <v>292</v>
      </c>
      <c r="E30" s="101">
        <v>0.30410187107823639</v>
      </c>
      <c r="F30" s="101" t="s">
        <v>1252</v>
      </c>
      <c r="G30" s="46" t="s">
        <v>1172</v>
      </c>
      <c r="H30" s="155">
        <f>VLOOKUP(C3,'Outliers - (HIDE)'!$B5:$Q$540,14,FALSE)</f>
        <v>0</v>
      </c>
      <c r="I30" s="86" t="str">
        <f t="shared" si="0"/>
        <v xml:space="preserve"> </v>
      </c>
      <c r="K30">
        <v>26</v>
      </c>
    </row>
    <row r="31" spans="1:11" ht="28.5" x14ac:dyDescent="0.3">
      <c r="A31" s="258"/>
      <c r="B31" s="156" t="s">
        <v>17</v>
      </c>
      <c r="C31" s="168">
        <f>VLOOKUP(C3,' 3. Variable values'!$B$10:$T$542,18,FALSE)</f>
        <v>0.17433333333333334</v>
      </c>
      <c r="D31" s="169">
        <f>VLOOKUP(C$3,'1. Index rankings'!C$7:AD$541,'SMIC dashboard - key info'!K31,FALSE)</f>
        <v>71</v>
      </c>
      <c r="E31" s="132">
        <v>0.25389368355222036</v>
      </c>
      <c r="F31" s="132" t="s">
        <v>1253</v>
      </c>
      <c r="G31" s="133" t="s">
        <v>1112</v>
      </c>
      <c r="H31" s="134">
        <f>VLOOKUP(C3,'Outliers - (HIDE)'!$B5:$Q$540,15,FALSE)</f>
        <v>0</v>
      </c>
      <c r="I31" s="134" t="str">
        <f t="shared" si="0"/>
        <v xml:space="preserve"> </v>
      </c>
      <c r="K31">
        <v>27</v>
      </c>
    </row>
    <row r="32" spans="1:11" ht="29.25" customHeight="1" x14ac:dyDescent="0.3">
      <c r="A32" s="258"/>
      <c r="B32" s="23" t="s">
        <v>18</v>
      </c>
      <c r="C32" s="173">
        <f>VLOOKUP(C3,' 3. Variable values'!$B$10:$T$542,19,FALSE)</f>
        <v>0.63445735335789177</v>
      </c>
      <c r="D32" s="164">
        <f>VLOOKUP(C$3,'1. Index rankings'!C$7:AD$541,'SMIC dashboard - key info'!K32,FALSE)</f>
        <v>347</v>
      </c>
      <c r="E32" s="101">
        <v>0.64727070705146861</v>
      </c>
      <c r="F32" s="101" t="s">
        <v>1254</v>
      </c>
      <c r="G32" s="46" t="s">
        <v>1173</v>
      </c>
      <c r="H32" s="86">
        <f>VLOOKUP(C3,'Outliers - (HIDE)'!$B5:$Q$540,16,FALSE)</f>
        <v>0</v>
      </c>
      <c r="I32" s="86" t="str">
        <f t="shared" si="0"/>
        <v xml:space="preserve"> </v>
      </c>
      <c r="K32">
        <v>28</v>
      </c>
    </row>
    <row r="33" spans="1:11" ht="8.25" customHeight="1" x14ac:dyDescent="0.3">
      <c r="A33" s="14"/>
      <c r="B33" s="13"/>
      <c r="C33" s="15"/>
      <c r="D33" s="15"/>
      <c r="E33" s="15"/>
      <c r="F33" s="15"/>
      <c r="G33" s="15"/>
      <c r="H33" s="15"/>
      <c r="I33" s="15"/>
      <c r="K33" s="5"/>
    </row>
  </sheetData>
  <mergeCells count="6">
    <mergeCell ref="A27:A32"/>
    <mergeCell ref="C3:G3"/>
    <mergeCell ref="A4:G4"/>
    <mergeCell ref="A15:A17"/>
    <mergeCell ref="A18:A22"/>
    <mergeCell ref="A23:A26"/>
  </mergeCells>
  <conditionalFormatting sqref="I14:I15">
    <cfRule type="expression" dxfId="4" priority="1">
      <formula>$H$14&gt;0</formula>
    </cfRule>
  </conditionalFormatting>
  <pageMargins left="0.25" right="0.25" top="0.75" bottom="0.75" header="0.3" footer="0.3"/>
  <pageSetup paperSize="9" scale="79" fitToHeight="0" orientation="portrait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'List of CON (Hide)'!$B$2:$B$534</xm:f>
          </x14:formula1>
          <xm:sqref>G8:I8 C3:E3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00B0F0"/>
  </sheetPr>
  <dimension ref="A1:M6"/>
  <sheetViews>
    <sheetView showGridLines="0" view="pageBreakPreview" topLeftCell="A13" zoomScale="85" zoomScaleNormal="85" zoomScaleSheetLayoutView="85" workbookViewId="0">
      <selection activeCell="P35" sqref="P35"/>
    </sheetView>
  </sheetViews>
  <sheetFormatPr defaultRowHeight="15" x14ac:dyDescent="0.25"/>
  <cols>
    <col min="13" max="13" width="10.140625" customWidth="1"/>
    <col min="14" max="14" width="1.28515625" customWidth="1"/>
  </cols>
  <sheetData>
    <row r="1" spans="1:13" ht="26.25" customHeight="1" x14ac:dyDescent="0.25">
      <c r="A1" s="266" t="str">
        <f xml:space="preserve"> "Visual comparison of the SMIC in " &amp; 'Production Visuals (HIDE)'!B12 &amp; " constituency "</f>
        <v xml:space="preserve">Visual comparison of the SMIC in Aldershot constituency </v>
      </c>
      <c r="B1" s="266"/>
      <c r="C1" s="266"/>
      <c r="D1" s="266"/>
      <c r="E1" s="266"/>
      <c r="F1" s="266"/>
      <c r="G1" s="266"/>
      <c r="H1" s="266"/>
      <c r="I1" s="266"/>
      <c r="J1" s="266"/>
      <c r="K1" s="266"/>
      <c r="L1" s="266"/>
      <c r="M1" s="266"/>
    </row>
    <row r="2" spans="1:13" x14ac:dyDescent="0.25">
      <c r="A2" s="266"/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</row>
    <row r="3" spans="1:13" x14ac:dyDescent="0.25">
      <c r="A3" s="266"/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</row>
    <row r="4" spans="1:13" ht="14.25" customHeight="1" x14ac:dyDescent="0.25">
      <c r="A4" s="266"/>
      <c r="B4" s="266"/>
      <c r="C4" s="266"/>
      <c r="D4" s="266"/>
      <c r="E4" s="266"/>
      <c r="F4" s="266"/>
      <c r="G4" s="266"/>
      <c r="H4" s="266"/>
      <c r="I4" s="266"/>
      <c r="J4" s="266"/>
      <c r="K4" s="266"/>
      <c r="L4" s="266"/>
      <c r="M4" s="266"/>
    </row>
    <row r="5" spans="1:13" ht="0.75" hidden="1" customHeight="1" x14ac:dyDescent="0.25">
      <c r="A5" s="107"/>
      <c r="B5" s="107"/>
      <c r="C5" s="107"/>
      <c r="D5" s="107"/>
      <c r="E5" s="107"/>
      <c r="F5" s="107"/>
      <c r="G5" s="107"/>
      <c r="H5" s="107"/>
      <c r="I5" s="107"/>
      <c r="J5" s="107"/>
      <c r="K5" s="107"/>
      <c r="L5" s="107"/>
      <c r="M5" s="107"/>
    </row>
    <row r="6" spans="1:13" x14ac:dyDescent="0.25">
      <c r="A6" s="107"/>
      <c r="B6" s="107"/>
      <c r="C6" s="107"/>
      <c r="D6" s="107"/>
      <c r="E6" s="107"/>
      <c r="F6" s="107"/>
      <c r="G6" s="107"/>
      <c r="H6" s="107"/>
      <c r="I6" s="107"/>
      <c r="J6" s="107"/>
      <c r="K6" s="107"/>
      <c r="L6" s="107"/>
      <c r="M6" s="107"/>
    </row>
  </sheetData>
  <mergeCells count="1">
    <mergeCell ref="A1:M4"/>
  </mergeCells>
  <pageMargins left="0.7" right="0.7" top="0.75" bottom="0.75" header="0.3" footer="0.3"/>
  <pageSetup paperSize="9" scale="72" orientation="portrait" verticalDpi="0" r:id="rId1"/>
  <colBreaks count="1" manualBreakCount="1">
    <brk id="13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/>
  </sheetPr>
  <dimension ref="A1:AD543"/>
  <sheetViews>
    <sheetView showGridLines="0" zoomScale="84" zoomScaleNormal="84" workbookViewId="0">
      <pane xSplit="3" ySplit="8" topLeftCell="D9" activePane="bottomRight" state="frozen"/>
      <selection pane="topRight" activeCell="D1" sqref="D1"/>
      <selection pane="bottomLeft" activeCell="A7" sqref="A7"/>
      <selection pane="bottomRight" activeCell="N26" sqref="N26"/>
    </sheetView>
  </sheetViews>
  <sheetFormatPr defaultRowHeight="15" x14ac:dyDescent="0.3"/>
  <cols>
    <col min="1" max="1" width="7" style="5" hidden="1" customWidth="1"/>
    <col min="2" max="2" width="15.140625" style="5" customWidth="1"/>
    <col min="3" max="3" width="31.140625" style="5" customWidth="1"/>
    <col min="4" max="4" width="18" style="5" customWidth="1"/>
    <col min="5" max="5" width="16.85546875" style="5" hidden="1" customWidth="1"/>
    <col min="6" max="6" width="8.140625" style="5" hidden="1" customWidth="1"/>
    <col min="7" max="7" width="8.7109375" style="5" hidden="1" customWidth="1"/>
    <col min="8" max="8" width="8.140625" style="196" bestFit="1" customWidth="1"/>
    <col min="9" max="12" width="7.5703125" style="5" customWidth="1"/>
    <col min="13" max="13" width="3.140625" style="18" customWidth="1"/>
    <col min="14" max="14" width="20.7109375" style="5" customWidth="1"/>
    <col min="15" max="15" width="27" style="5" customWidth="1"/>
    <col min="16" max="16" width="2.140625" style="5" customWidth="1"/>
    <col min="17" max="17" width="22.5703125" style="5" customWidth="1"/>
    <col min="18" max="18" width="26.140625" style="5" customWidth="1"/>
    <col min="19" max="19" width="22.140625" style="5" customWidth="1"/>
    <col min="20" max="20" width="16.5703125" style="5" customWidth="1"/>
    <col min="21" max="21" width="2.140625" style="5" customWidth="1"/>
    <col min="22" max="22" width="28.42578125" style="5" customWidth="1"/>
    <col min="23" max="23" width="26.28515625" style="5" customWidth="1"/>
    <col min="24" max="24" width="25.85546875" style="5" customWidth="1"/>
    <col min="25" max="25" width="1.7109375" style="5" customWidth="1"/>
    <col min="26" max="26" width="20.7109375" style="5" customWidth="1"/>
    <col min="27" max="27" width="28.28515625" style="5" customWidth="1"/>
    <col min="28" max="28" width="22.140625" style="5" customWidth="1"/>
    <col min="29" max="29" width="20.7109375" style="5" customWidth="1"/>
    <col min="30" max="30" width="25.42578125" style="5" customWidth="1"/>
    <col min="31" max="16384" width="9.140625" style="6"/>
  </cols>
  <sheetData>
    <row r="1" spans="1:30" ht="15" hidden="1" customHeight="1" x14ac:dyDescent="0.3">
      <c r="C1" s="5">
        <v>1</v>
      </c>
      <c r="D1" s="5">
        <v>2</v>
      </c>
      <c r="E1" s="5">
        <v>3</v>
      </c>
      <c r="F1" s="5">
        <v>4</v>
      </c>
      <c r="G1" s="5">
        <v>5</v>
      </c>
      <c r="H1" s="5">
        <v>6</v>
      </c>
      <c r="I1" s="5">
        <v>7</v>
      </c>
      <c r="J1" s="5">
        <v>8</v>
      </c>
      <c r="K1" s="5">
        <v>9</v>
      </c>
      <c r="L1" s="5">
        <v>10</v>
      </c>
      <c r="M1" s="5">
        <v>11</v>
      </c>
      <c r="N1" s="5">
        <v>12</v>
      </c>
      <c r="O1" s="5">
        <v>13</v>
      </c>
      <c r="P1" s="5">
        <v>14</v>
      </c>
      <c r="Q1" s="5">
        <v>15</v>
      </c>
      <c r="R1" s="5">
        <v>16</v>
      </c>
      <c r="S1" s="5">
        <v>17</v>
      </c>
      <c r="T1" s="5">
        <v>18</v>
      </c>
      <c r="U1" s="5">
        <v>19</v>
      </c>
      <c r="V1" s="5">
        <v>20</v>
      </c>
      <c r="W1" s="5">
        <v>21</v>
      </c>
      <c r="X1" s="5">
        <v>22</v>
      </c>
      <c r="Y1" s="5">
        <v>23</v>
      </c>
      <c r="Z1" s="5">
        <v>24</v>
      </c>
      <c r="AA1" s="5">
        <v>25</v>
      </c>
      <c r="AB1" s="5">
        <v>26</v>
      </c>
      <c r="AC1" s="5">
        <v>27</v>
      </c>
      <c r="AD1" s="5">
        <v>28</v>
      </c>
    </row>
    <row r="2" spans="1:30" ht="15" hidden="1" customHeight="1" x14ac:dyDescent="0.3">
      <c r="C2" s="5">
        <v>1</v>
      </c>
      <c r="D2" s="5">
        <v>2</v>
      </c>
      <c r="E2" s="5">
        <v>3</v>
      </c>
      <c r="F2" s="5">
        <v>4</v>
      </c>
      <c r="G2" s="5">
        <v>5</v>
      </c>
      <c r="H2" s="5">
        <v>6</v>
      </c>
      <c r="I2" s="5">
        <v>7</v>
      </c>
      <c r="J2" s="5">
        <v>8</v>
      </c>
      <c r="K2" s="5">
        <v>9</v>
      </c>
      <c r="L2" s="5">
        <v>10</v>
      </c>
      <c r="M2" s="5"/>
      <c r="N2" s="5">
        <v>18</v>
      </c>
      <c r="O2" s="5">
        <v>19</v>
      </c>
      <c r="Q2" s="5">
        <v>20</v>
      </c>
      <c r="R2" s="5">
        <v>21</v>
      </c>
      <c r="S2" s="5">
        <v>22</v>
      </c>
      <c r="T2" s="5">
        <v>23</v>
      </c>
      <c r="V2" s="5">
        <v>24</v>
      </c>
      <c r="W2" s="5">
        <v>25</v>
      </c>
      <c r="X2" s="5">
        <v>26</v>
      </c>
      <c r="Z2" s="5">
        <v>27</v>
      </c>
      <c r="AA2" s="5">
        <v>28</v>
      </c>
      <c r="AB2" s="5">
        <v>29</v>
      </c>
      <c r="AC2" s="5">
        <v>30</v>
      </c>
      <c r="AD2" s="5">
        <v>31</v>
      </c>
    </row>
    <row r="3" spans="1:30" s="191" customFormat="1" ht="15" hidden="1" customHeight="1" x14ac:dyDescent="0.3">
      <c r="A3" s="188">
        <v>1</v>
      </c>
      <c r="B3" s="188">
        <v>2</v>
      </c>
      <c r="C3" s="188">
        <v>3</v>
      </c>
      <c r="D3" s="188">
        <v>4</v>
      </c>
      <c r="E3" s="188"/>
      <c r="F3" s="188">
        <v>5</v>
      </c>
      <c r="G3" s="188">
        <v>6</v>
      </c>
      <c r="H3" s="189">
        <v>7</v>
      </c>
      <c r="I3" s="188">
        <v>8</v>
      </c>
      <c r="J3" s="188">
        <v>9</v>
      </c>
      <c r="K3" s="188">
        <v>10</v>
      </c>
      <c r="L3" s="188">
        <v>11</v>
      </c>
      <c r="M3" s="188"/>
      <c r="O3" s="188"/>
      <c r="P3" s="188"/>
      <c r="Q3" s="188"/>
      <c r="R3" s="188"/>
      <c r="S3" s="188"/>
      <c r="T3" s="188"/>
      <c r="U3" s="188"/>
      <c r="V3" s="188"/>
      <c r="W3" s="188"/>
      <c r="X3" s="188"/>
      <c r="Y3" s="188"/>
      <c r="Z3" s="188"/>
      <c r="AA3" s="188"/>
      <c r="AB3" s="188"/>
      <c r="AC3" s="188"/>
      <c r="AD3" s="188"/>
    </row>
    <row r="4" spans="1:30" s="191" customFormat="1" ht="15" hidden="1" customHeight="1" x14ac:dyDescent="0.3">
      <c r="A4" s="188">
        <v>1</v>
      </c>
      <c r="B4" s="188">
        <v>2</v>
      </c>
      <c r="C4" s="188">
        <v>3</v>
      </c>
      <c r="D4" s="188">
        <v>4</v>
      </c>
      <c r="E4" s="188"/>
      <c r="F4" s="188">
        <v>15</v>
      </c>
      <c r="G4" s="188">
        <v>16</v>
      </c>
      <c r="H4" s="189">
        <v>10</v>
      </c>
      <c r="I4" s="188">
        <v>11</v>
      </c>
      <c r="J4" s="188">
        <v>12</v>
      </c>
      <c r="K4" s="188">
        <v>13</v>
      </c>
      <c r="L4" s="188">
        <v>14</v>
      </c>
      <c r="N4" s="191">
        <v>28</v>
      </c>
      <c r="O4" s="191">
        <v>29</v>
      </c>
      <c r="Q4" s="191">
        <v>30</v>
      </c>
      <c r="R4" s="191">
        <v>31</v>
      </c>
      <c r="S4" s="191">
        <v>32</v>
      </c>
      <c r="T4" s="191">
        <v>33</v>
      </c>
      <c r="V4" s="191">
        <v>34</v>
      </c>
      <c r="W4" s="191">
        <v>35</v>
      </c>
      <c r="X4" s="191">
        <v>36</v>
      </c>
      <c r="Z4" s="191">
        <v>37</v>
      </c>
      <c r="AA4" s="191">
        <v>38</v>
      </c>
      <c r="AB4" s="191">
        <v>39</v>
      </c>
      <c r="AC4" s="191">
        <v>40</v>
      </c>
      <c r="AD4" s="191">
        <v>41</v>
      </c>
    </row>
    <row r="5" spans="1:30" s="191" customFormat="1" ht="21" x14ac:dyDescent="0.4">
      <c r="A5" s="188"/>
      <c r="B5" s="112" t="s">
        <v>1180</v>
      </c>
      <c r="C5" s="192"/>
      <c r="D5" s="192"/>
      <c r="E5" s="192"/>
      <c r="F5" s="192"/>
      <c r="G5" s="192"/>
      <c r="H5" s="250"/>
      <c r="I5" s="192"/>
      <c r="J5" s="192"/>
      <c r="K5" s="192"/>
      <c r="L5" s="192"/>
      <c r="M5" s="192"/>
      <c r="N5" s="270"/>
      <c r="O5" s="270"/>
      <c r="P5" s="270"/>
      <c r="Q5" s="270"/>
      <c r="R5" s="270"/>
      <c r="S5" s="270"/>
      <c r="T5" s="270"/>
      <c r="U5" s="270"/>
      <c r="V5" s="270"/>
      <c r="W5" s="270"/>
      <c r="X5" s="270"/>
      <c r="Y5" s="270"/>
      <c r="Z5" s="270"/>
      <c r="AA5" s="270"/>
      <c r="AB5" s="270"/>
      <c r="AC5" s="270"/>
      <c r="AD5" s="270"/>
    </row>
    <row r="6" spans="1:30" s="191" customFormat="1" ht="15.75" thickBot="1" x14ac:dyDescent="0.35">
      <c r="A6" s="190"/>
      <c r="B6" s="193"/>
      <c r="C6" s="194"/>
      <c r="D6" s="194"/>
      <c r="E6" s="194"/>
      <c r="F6" s="194"/>
      <c r="G6" s="194"/>
      <c r="H6" s="195"/>
      <c r="I6" s="194"/>
      <c r="J6" s="194"/>
      <c r="K6" s="194"/>
      <c r="L6" s="194"/>
      <c r="M6" s="194"/>
      <c r="N6" s="271" t="s">
        <v>1174</v>
      </c>
      <c r="O6" s="271"/>
      <c r="P6" s="271"/>
      <c r="Q6" s="271"/>
      <c r="R6" s="271"/>
      <c r="S6" s="271"/>
      <c r="T6" s="271"/>
      <c r="U6" s="271"/>
      <c r="V6" s="271"/>
      <c r="W6" s="271"/>
      <c r="X6" s="271"/>
      <c r="Y6" s="271"/>
      <c r="Z6" s="271"/>
      <c r="AA6" s="271"/>
      <c r="AB6" s="271"/>
      <c r="AC6" s="271"/>
      <c r="AD6" s="271"/>
    </row>
    <row r="7" spans="1:30" s="230" customFormat="1" ht="17.25" customHeight="1" thickBot="1" x14ac:dyDescent="0.35">
      <c r="A7" s="228"/>
      <c r="B7" s="73"/>
      <c r="C7" s="73"/>
      <c r="D7" s="73"/>
      <c r="E7" s="268" t="s">
        <v>1159</v>
      </c>
      <c r="F7" s="73"/>
      <c r="G7" s="73"/>
      <c r="H7" s="267" t="s">
        <v>1181</v>
      </c>
      <c r="I7" s="267"/>
      <c r="J7" s="267"/>
      <c r="K7" s="267"/>
      <c r="L7" s="267"/>
      <c r="M7" s="229"/>
      <c r="N7" s="269" t="s">
        <v>0</v>
      </c>
      <c r="O7" s="269"/>
      <c r="P7" s="224"/>
      <c r="Q7" s="269" t="s">
        <v>6</v>
      </c>
      <c r="R7" s="269"/>
      <c r="S7" s="269"/>
      <c r="T7" s="269"/>
      <c r="U7" s="224"/>
      <c r="V7" s="269" t="s">
        <v>2</v>
      </c>
      <c r="W7" s="269"/>
      <c r="X7" s="269"/>
      <c r="Y7" s="224"/>
      <c r="Z7" s="269" t="s">
        <v>3</v>
      </c>
      <c r="AA7" s="269"/>
      <c r="AB7" s="269"/>
      <c r="AC7" s="269"/>
      <c r="AD7" s="269"/>
    </row>
    <row r="8" spans="1:30" s="222" customFormat="1" ht="57" customHeight="1" x14ac:dyDescent="0.3">
      <c r="A8" s="188" t="s">
        <v>1120</v>
      </c>
      <c r="B8" s="249" t="s">
        <v>19</v>
      </c>
      <c r="C8" s="249" t="s">
        <v>1156</v>
      </c>
      <c r="D8" s="249" t="s">
        <v>1099</v>
      </c>
      <c r="E8" s="268"/>
      <c r="F8" s="108" t="s">
        <v>1158</v>
      </c>
      <c r="G8" s="109" t="s">
        <v>1153</v>
      </c>
      <c r="H8" s="111" t="s">
        <v>1157</v>
      </c>
      <c r="I8" s="110" t="s">
        <v>1160</v>
      </c>
      <c r="J8" s="110" t="s">
        <v>6</v>
      </c>
      <c r="K8" s="110" t="s">
        <v>2</v>
      </c>
      <c r="L8" s="110" t="s">
        <v>1116</v>
      </c>
      <c r="M8" s="221"/>
      <c r="N8" s="220" t="s">
        <v>1200</v>
      </c>
      <c r="O8" s="220" t="s">
        <v>1201</v>
      </c>
      <c r="P8" s="220"/>
      <c r="Q8" s="220" t="s">
        <v>1202</v>
      </c>
      <c r="R8" s="220" t="s">
        <v>1203</v>
      </c>
      <c r="S8" s="220" t="s">
        <v>1204</v>
      </c>
      <c r="T8" s="220" t="s">
        <v>1205</v>
      </c>
      <c r="U8" s="220"/>
      <c r="V8" s="220" t="s">
        <v>1206</v>
      </c>
      <c r="W8" s="220" t="s">
        <v>1207</v>
      </c>
      <c r="X8" s="220" t="s">
        <v>1208</v>
      </c>
      <c r="Y8" s="220"/>
      <c r="Z8" s="220" t="s">
        <v>1209</v>
      </c>
      <c r="AA8" s="220" t="s">
        <v>1210</v>
      </c>
      <c r="AB8" s="220" t="s">
        <v>1211</v>
      </c>
      <c r="AC8" s="220" t="s">
        <v>1212</v>
      </c>
      <c r="AD8" s="220" t="s">
        <v>1213</v>
      </c>
    </row>
    <row r="9" spans="1:30" x14ac:dyDescent="0.3">
      <c r="A9" s="6">
        <v>1</v>
      </c>
      <c r="B9" s="235" t="s">
        <v>247</v>
      </c>
      <c r="C9" s="235" t="s">
        <v>248</v>
      </c>
      <c r="D9" s="235" t="s">
        <v>46</v>
      </c>
      <c r="E9" s="235" t="s">
        <v>1237</v>
      </c>
      <c r="F9" s="235" t="s">
        <v>1237</v>
      </c>
      <c r="G9" s="235" t="s">
        <v>1238</v>
      </c>
      <c r="H9" s="236">
        <v>1</v>
      </c>
      <c r="I9" s="235">
        <v>1</v>
      </c>
      <c r="J9" s="235">
        <v>2</v>
      </c>
      <c r="K9" s="235">
        <v>10</v>
      </c>
      <c r="L9" s="235">
        <v>176</v>
      </c>
      <c r="M9" s="235"/>
      <c r="N9" s="6">
        <v>109</v>
      </c>
      <c r="O9" s="6">
        <v>1</v>
      </c>
      <c r="P9" s="6"/>
      <c r="Q9" s="6">
        <v>64</v>
      </c>
      <c r="R9" s="6">
        <v>31</v>
      </c>
      <c r="S9" s="6">
        <v>1</v>
      </c>
      <c r="T9" s="6">
        <v>1</v>
      </c>
      <c r="U9" s="6"/>
      <c r="V9" s="6">
        <v>47</v>
      </c>
      <c r="W9" s="6">
        <v>53</v>
      </c>
      <c r="X9" s="6">
        <v>1</v>
      </c>
      <c r="Y9" s="6"/>
      <c r="Z9" s="6">
        <v>1</v>
      </c>
      <c r="AA9" s="6">
        <v>523</v>
      </c>
      <c r="AB9" s="6">
        <v>31</v>
      </c>
      <c r="AC9" s="6">
        <v>7</v>
      </c>
      <c r="AD9" s="6">
        <v>515</v>
      </c>
    </row>
    <row r="10" spans="1:30" x14ac:dyDescent="0.3">
      <c r="A10" s="6">
        <v>2</v>
      </c>
      <c r="B10" s="235" t="s">
        <v>227</v>
      </c>
      <c r="C10" s="235" t="s">
        <v>228</v>
      </c>
      <c r="D10" s="235" t="s">
        <v>46</v>
      </c>
      <c r="E10" s="235" t="s">
        <v>1237</v>
      </c>
      <c r="F10" s="235" t="s">
        <v>1237</v>
      </c>
      <c r="G10" s="235" t="s">
        <v>1238</v>
      </c>
      <c r="H10" s="236">
        <v>2</v>
      </c>
      <c r="I10" s="235">
        <v>37</v>
      </c>
      <c r="J10" s="235">
        <v>3</v>
      </c>
      <c r="K10" s="235">
        <v>13</v>
      </c>
      <c r="L10" s="235">
        <v>209</v>
      </c>
      <c r="M10" s="235"/>
      <c r="N10" s="6">
        <v>150</v>
      </c>
      <c r="O10" s="6">
        <v>34</v>
      </c>
      <c r="P10" s="6"/>
      <c r="Q10" s="6">
        <v>179</v>
      </c>
      <c r="R10" s="6">
        <v>5</v>
      </c>
      <c r="S10" s="6">
        <v>110</v>
      </c>
      <c r="T10" s="6">
        <v>13</v>
      </c>
      <c r="U10" s="6"/>
      <c r="V10" s="6">
        <v>162</v>
      </c>
      <c r="W10" s="6">
        <v>12</v>
      </c>
      <c r="X10" s="6">
        <v>26</v>
      </c>
      <c r="Y10" s="6"/>
      <c r="Z10" s="6">
        <v>1</v>
      </c>
      <c r="AA10" s="6">
        <v>523</v>
      </c>
      <c r="AB10" s="6">
        <v>1</v>
      </c>
      <c r="AC10" s="6">
        <v>216</v>
      </c>
      <c r="AD10" s="6">
        <v>504</v>
      </c>
    </row>
    <row r="11" spans="1:30" x14ac:dyDescent="0.3">
      <c r="A11" s="6">
        <v>3</v>
      </c>
      <c r="B11" s="235" t="s">
        <v>28</v>
      </c>
      <c r="C11" s="235" t="s">
        <v>29</v>
      </c>
      <c r="D11" s="235" t="s">
        <v>30</v>
      </c>
      <c r="E11" s="235" t="s">
        <v>1237</v>
      </c>
      <c r="F11" s="235" t="s">
        <v>1237</v>
      </c>
      <c r="G11" s="235" t="s">
        <v>1238</v>
      </c>
      <c r="H11" s="236">
        <v>3</v>
      </c>
      <c r="I11" s="235">
        <v>191</v>
      </c>
      <c r="J11" s="235">
        <v>8</v>
      </c>
      <c r="K11" s="235">
        <v>22</v>
      </c>
      <c r="L11" s="235">
        <v>12</v>
      </c>
      <c r="M11" s="235"/>
      <c r="N11" s="6">
        <v>208</v>
      </c>
      <c r="O11" s="6">
        <v>252</v>
      </c>
      <c r="P11" s="6"/>
      <c r="Q11" s="6">
        <v>4</v>
      </c>
      <c r="R11" s="6">
        <v>98</v>
      </c>
      <c r="S11" s="6">
        <v>60</v>
      </c>
      <c r="T11" s="6">
        <v>1</v>
      </c>
      <c r="U11" s="6"/>
      <c r="V11" s="6">
        <v>72</v>
      </c>
      <c r="W11" s="6">
        <v>6</v>
      </c>
      <c r="X11" s="6">
        <v>102</v>
      </c>
      <c r="Y11" s="6"/>
      <c r="Z11" s="6">
        <v>84</v>
      </c>
      <c r="AA11" s="6">
        <v>286</v>
      </c>
      <c r="AB11" s="6">
        <v>1</v>
      </c>
      <c r="AC11" s="6">
        <v>285</v>
      </c>
      <c r="AD11" s="6">
        <v>42</v>
      </c>
    </row>
    <row r="12" spans="1:30" x14ac:dyDescent="0.3">
      <c r="A12" s="6">
        <v>4</v>
      </c>
      <c r="B12" s="235" t="s">
        <v>965</v>
      </c>
      <c r="C12" s="235" t="s">
        <v>966</v>
      </c>
      <c r="D12" s="235" t="s">
        <v>46</v>
      </c>
      <c r="E12" s="235" t="s">
        <v>1237</v>
      </c>
      <c r="F12" s="235" t="s">
        <v>1237</v>
      </c>
      <c r="G12" s="235" t="s">
        <v>1238</v>
      </c>
      <c r="H12" s="236">
        <v>4</v>
      </c>
      <c r="I12" s="235">
        <v>57</v>
      </c>
      <c r="J12" s="235">
        <v>40</v>
      </c>
      <c r="K12" s="235">
        <v>14</v>
      </c>
      <c r="L12" s="235">
        <v>63</v>
      </c>
      <c r="M12" s="235"/>
      <c r="N12" s="6">
        <v>271</v>
      </c>
      <c r="O12" s="6">
        <v>25</v>
      </c>
      <c r="P12" s="6"/>
      <c r="Q12" s="6">
        <v>99</v>
      </c>
      <c r="R12" s="6">
        <v>68</v>
      </c>
      <c r="S12" s="6">
        <v>1</v>
      </c>
      <c r="T12" s="6">
        <v>100</v>
      </c>
      <c r="U12" s="6"/>
      <c r="V12" s="6">
        <v>71</v>
      </c>
      <c r="W12" s="6">
        <v>100</v>
      </c>
      <c r="X12" s="6">
        <v>17</v>
      </c>
      <c r="Y12" s="6"/>
      <c r="Z12" s="6">
        <v>1</v>
      </c>
      <c r="AA12" s="6">
        <v>512</v>
      </c>
      <c r="AB12" s="6">
        <v>12</v>
      </c>
      <c r="AC12" s="6">
        <v>75</v>
      </c>
      <c r="AD12" s="6">
        <v>459</v>
      </c>
    </row>
    <row r="13" spans="1:30" x14ac:dyDescent="0.3">
      <c r="A13" s="6">
        <v>5</v>
      </c>
      <c r="B13" s="235" t="s">
        <v>327</v>
      </c>
      <c r="C13" s="235" t="s">
        <v>328</v>
      </c>
      <c r="D13" s="235" t="s">
        <v>46</v>
      </c>
      <c r="E13" s="235" t="s">
        <v>1237</v>
      </c>
      <c r="F13" s="235" t="s">
        <v>1237</v>
      </c>
      <c r="G13" s="235" t="s">
        <v>1238</v>
      </c>
      <c r="H13" s="236">
        <v>5</v>
      </c>
      <c r="I13" s="235">
        <v>6</v>
      </c>
      <c r="J13" s="235">
        <v>9</v>
      </c>
      <c r="K13" s="235">
        <v>1</v>
      </c>
      <c r="L13" s="235">
        <v>530</v>
      </c>
      <c r="M13" s="235"/>
      <c r="N13" s="6">
        <v>257</v>
      </c>
      <c r="O13" s="6">
        <v>1</v>
      </c>
      <c r="P13" s="6"/>
      <c r="Q13" s="6">
        <v>120</v>
      </c>
      <c r="R13" s="6">
        <v>6</v>
      </c>
      <c r="S13" s="6">
        <v>226</v>
      </c>
      <c r="T13" s="6">
        <v>12</v>
      </c>
      <c r="U13" s="6"/>
      <c r="V13" s="6">
        <v>23</v>
      </c>
      <c r="W13" s="6">
        <v>1</v>
      </c>
      <c r="X13" s="6">
        <v>1</v>
      </c>
      <c r="Y13" s="6"/>
      <c r="Z13" s="6">
        <v>228</v>
      </c>
      <c r="AA13" s="6">
        <v>449</v>
      </c>
      <c r="AB13" s="6">
        <v>517</v>
      </c>
      <c r="AC13" s="6">
        <v>423</v>
      </c>
      <c r="AD13" s="6">
        <v>509</v>
      </c>
    </row>
    <row r="14" spans="1:30" x14ac:dyDescent="0.3">
      <c r="A14" s="6">
        <v>6</v>
      </c>
      <c r="B14" s="235" t="s">
        <v>743</v>
      </c>
      <c r="C14" s="235" t="s">
        <v>744</v>
      </c>
      <c r="D14" s="235" t="s">
        <v>46</v>
      </c>
      <c r="E14" s="235" t="s">
        <v>1237</v>
      </c>
      <c r="F14" s="235" t="s">
        <v>1237</v>
      </c>
      <c r="G14" s="235" t="s">
        <v>1238</v>
      </c>
      <c r="H14" s="236">
        <v>6</v>
      </c>
      <c r="I14" s="235">
        <v>28</v>
      </c>
      <c r="J14" s="235">
        <v>17</v>
      </c>
      <c r="K14" s="235">
        <v>20</v>
      </c>
      <c r="L14" s="235">
        <v>213</v>
      </c>
      <c r="M14" s="235"/>
      <c r="N14" s="6">
        <v>94</v>
      </c>
      <c r="O14" s="6">
        <v>51</v>
      </c>
      <c r="P14" s="6"/>
      <c r="Q14" s="6">
        <v>16</v>
      </c>
      <c r="R14" s="6">
        <v>158</v>
      </c>
      <c r="S14" s="6">
        <v>1</v>
      </c>
      <c r="T14" s="6">
        <v>23</v>
      </c>
      <c r="U14" s="6"/>
      <c r="V14" s="6">
        <v>62</v>
      </c>
      <c r="W14" s="6">
        <v>46</v>
      </c>
      <c r="X14" s="6">
        <v>41</v>
      </c>
      <c r="Y14" s="6"/>
      <c r="Z14" s="6">
        <v>1</v>
      </c>
      <c r="AA14" s="6">
        <v>505</v>
      </c>
      <c r="AB14" s="6">
        <v>51</v>
      </c>
      <c r="AC14" s="6">
        <v>293</v>
      </c>
      <c r="AD14" s="6">
        <v>485</v>
      </c>
    </row>
    <row r="15" spans="1:30" x14ac:dyDescent="0.3">
      <c r="A15" s="6">
        <v>7</v>
      </c>
      <c r="B15" s="235" t="s">
        <v>237</v>
      </c>
      <c r="C15" s="235" t="s">
        <v>238</v>
      </c>
      <c r="D15" s="235" t="s">
        <v>46</v>
      </c>
      <c r="E15" s="235" t="s">
        <v>1237</v>
      </c>
      <c r="F15" s="235" t="s">
        <v>1237</v>
      </c>
      <c r="G15" s="235" t="s">
        <v>1238</v>
      </c>
      <c r="H15" s="236">
        <v>7</v>
      </c>
      <c r="I15" s="235">
        <v>21</v>
      </c>
      <c r="J15" s="235">
        <v>7</v>
      </c>
      <c r="K15" s="235">
        <v>24</v>
      </c>
      <c r="L15" s="235">
        <v>361</v>
      </c>
      <c r="M15" s="235"/>
      <c r="N15" s="6">
        <v>347</v>
      </c>
      <c r="O15" s="6">
        <v>1</v>
      </c>
      <c r="P15" s="6"/>
      <c r="Q15" s="6">
        <v>77</v>
      </c>
      <c r="R15" s="6">
        <v>18</v>
      </c>
      <c r="S15" s="6">
        <v>92</v>
      </c>
      <c r="T15" s="6">
        <v>21</v>
      </c>
      <c r="U15" s="6"/>
      <c r="V15" s="6">
        <v>81</v>
      </c>
      <c r="W15" s="6">
        <v>103</v>
      </c>
      <c r="X15" s="6">
        <v>29</v>
      </c>
      <c r="Y15" s="6"/>
      <c r="Z15" s="6">
        <v>63</v>
      </c>
      <c r="AA15" s="6">
        <v>475</v>
      </c>
      <c r="AB15" s="6">
        <v>160</v>
      </c>
      <c r="AC15" s="6">
        <v>528</v>
      </c>
      <c r="AD15" s="6">
        <v>206</v>
      </c>
    </row>
    <row r="16" spans="1:30" x14ac:dyDescent="0.3">
      <c r="A16" s="6">
        <v>8</v>
      </c>
      <c r="B16" s="235" t="s">
        <v>505</v>
      </c>
      <c r="C16" s="235" t="s">
        <v>506</v>
      </c>
      <c r="D16" s="235" t="s">
        <v>46</v>
      </c>
      <c r="E16" s="235" t="s">
        <v>1237</v>
      </c>
      <c r="F16" s="235" t="s">
        <v>1237</v>
      </c>
      <c r="G16" s="235" t="s">
        <v>1238</v>
      </c>
      <c r="H16" s="236">
        <v>8</v>
      </c>
      <c r="I16" s="235">
        <v>190</v>
      </c>
      <c r="J16" s="235">
        <v>5</v>
      </c>
      <c r="K16" s="235">
        <v>2</v>
      </c>
      <c r="L16" s="235">
        <v>285</v>
      </c>
      <c r="M16" s="235"/>
      <c r="N16" s="6">
        <v>218</v>
      </c>
      <c r="O16" s="6">
        <v>240</v>
      </c>
      <c r="P16" s="6"/>
      <c r="Q16" s="6">
        <v>170</v>
      </c>
      <c r="R16" s="6">
        <v>1</v>
      </c>
      <c r="S16" s="6">
        <v>162</v>
      </c>
      <c r="T16" s="6">
        <v>1</v>
      </c>
      <c r="U16" s="6"/>
      <c r="V16" s="6">
        <v>40</v>
      </c>
      <c r="W16" s="6">
        <v>7</v>
      </c>
      <c r="X16" s="6">
        <v>18</v>
      </c>
      <c r="Y16" s="6"/>
      <c r="Z16" s="6">
        <v>1</v>
      </c>
      <c r="AA16" s="6">
        <v>523</v>
      </c>
      <c r="AB16" s="6">
        <v>13</v>
      </c>
      <c r="AC16" s="6">
        <v>168</v>
      </c>
      <c r="AD16" s="6">
        <v>515</v>
      </c>
    </row>
    <row r="17" spans="1:30" x14ac:dyDescent="0.3">
      <c r="A17" s="6">
        <v>9</v>
      </c>
      <c r="B17" s="235" t="s">
        <v>411</v>
      </c>
      <c r="C17" s="235" t="s">
        <v>412</v>
      </c>
      <c r="D17" s="235" t="s">
        <v>46</v>
      </c>
      <c r="E17" s="235" t="s">
        <v>1237</v>
      </c>
      <c r="F17" s="235" t="s">
        <v>1237</v>
      </c>
      <c r="G17" s="235" t="s">
        <v>1238</v>
      </c>
      <c r="H17" s="236">
        <v>9</v>
      </c>
      <c r="I17" s="235">
        <v>18</v>
      </c>
      <c r="J17" s="235">
        <v>10</v>
      </c>
      <c r="K17" s="235">
        <v>30</v>
      </c>
      <c r="L17" s="235">
        <v>418</v>
      </c>
      <c r="M17" s="235"/>
      <c r="N17" s="6">
        <v>333</v>
      </c>
      <c r="O17" s="6">
        <v>10</v>
      </c>
      <c r="P17" s="6"/>
      <c r="Q17" s="6">
        <v>161</v>
      </c>
      <c r="R17" s="6">
        <v>15</v>
      </c>
      <c r="S17" s="6">
        <v>55</v>
      </c>
      <c r="T17" s="6">
        <v>33</v>
      </c>
      <c r="U17" s="6"/>
      <c r="V17" s="6">
        <v>181</v>
      </c>
      <c r="W17" s="6">
        <v>102</v>
      </c>
      <c r="X17" s="6">
        <v>13</v>
      </c>
      <c r="Y17" s="6"/>
      <c r="Z17" s="6">
        <v>67</v>
      </c>
      <c r="AA17" s="6">
        <v>519</v>
      </c>
      <c r="AB17" s="6">
        <v>109</v>
      </c>
      <c r="AC17" s="6">
        <v>35</v>
      </c>
      <c r="AD17" s="6">
        <v>515</v>
      </c>
    </row>
    <row r="18" spans="1:30" x14ac:dyDescent="0.3">
      <c r="A18" s="6">
        <v>10</v>
      </c>
      <c r="B18" s="235" t="s">
        <v>473</v>
      </c>
      <c r="C18" s="235" t="s">
        <v>474</v>
      </c>
      <c r="D18" s="235" t="s">
        <v>46</v>
      </c>
      <c r="E18" s="235" t="s">
        <v>1237</v>
      </c>
      <c r="F18" s="235" t="s">
        <v>1237</v>
      </c>
      <c r="G18" s="235" t="s">
        <v>1238</v>
      </c>
      <c r="H18" s="236">
        <v>10</v>
      </c>
      <c r="I18" s="235">
        <v>8</v>
      </c>
      <c r="J18" s="235">
        <v>38</v>
      </c>
      <c r="K18" s="235">
        <v>28</v>
      </c>
      <c r="L18" s="235">
        <v>324</v>
      </c>
      <c r="M18" s="235"/>
      <c r="N18" s="6">
        <v>181</v>
      </c>
      <c r="O18" s="6">
        <v>19</v>
      </c>
      <c r="P18" s="6"/>
      <c r="Q18" s="6">
        <v>66</v>
      </c>
      <c r="R18" s="6">
        <v>107</v>
      </c>
      <c r="S18" s="6">
        <v>1</v>
      </c>
      <c r="T18" s="6">
        <v>80</v>
      </c>
      <c r="U18" s="6"/>
      <c r="V18" s="6">
        <v>70</v>
      </c>
      <c r="W18" s="6">
        <v>204</v>
      </c>
      <c r="X18" s="6">
        <v>14</v>
      </c>
      <c r="Y18" s="6"/>
      <c r="Z18" s="6">
        <v>19</v>
      </c>
      <c r="AA18" s="6">
        <v>517</v>
      </c>
      <c r="AB18" s="6">
        <v>30</v>
      </c>
      <c r="AC18" s="6">
        <v>453</v>
      </c>
      <c r="AD18" s="6">
        <v>479</v>
      </c>
    </row>
    <row r="19" spans="1:30" x14ac:dyDescent="0.3">
      <c r="A19" s="6">
        <v>11</v>
      </c>
      <c r="B19" s="235" t="s">
        <v>357</v>
      </c>
      <c r="C19" s="235" t="s">
        <v>358</v>
      </c>
      <c r="D19" s="235" t="s">
        <v>24</v>
      </c>
      <c r="E19" s="235" t="s">
        <v>1237</v>
      </c>
      <c r="F19" s="235" t="s">
        <v>1237</v>
      </c>
      <c r="G19" s="235" t="s">
        <v>1238</v>
      </c>
      <c r="H19" s="236">
        <v>11</v>
      </c>
      <c r="I19" s="235">
        <v>48</v>
      </c>
      <c r="J19" s="235">
        <v>66</v>
      </c>
      <c r="K19" s="235">
        <v>62</v>
      </c>
      <c r="L19" s="235">
        <v>14</v>
      </c>
      <c r="M19" s="235"/>
      <c r="N19" s="6">
        <v>215</v>
      </c>
      <c r="O19" s="6">
        <v>30</v>
      </c>
      <c r="P19" s="6"/>
      <c r="Q19" s="6">
        <v>11</v>
      </c>
      <c r="R19" s="6">
        <v>431</v>
      </c>
      <c r="S19" s="6">
        <v>95</v>
      </c>
      <c r="T19" s="6">
        <v>62</v>
      </c>
      <c r="U19" s="6"/>
      <c r="V19" s="6">
        <v>343</v>
      </c>
      <c r="W19" s="6">
        <v>32</v>
      </c>
      <c r="X19" s="6">
        <v>63</v>
      </c>
      <c r="Y19" s="6"/>
      <c r="Z19" s="6">
        <v>49</v>
      </c>
      <c r="AA19" s="6">
        <v>496</v>
      </c>
      <c r="AB19" s="6">
        <v>24</v>
      </c>
      <c r="AC19" s="6">
        <v>30</v>
      </c>
      <c r="AD19" s="6">
        <v>19</v>
      </c>
    </row>
    <row r="20" spans="1:30" x14ac:dyDescent="0.3">
      <c r="A20" s="6">
        <v>12</v>
      </c>
      <c r="B20" s="235" t="s">
        <v>423</v>
      </c>
      <c r="C20" s="235" t="s">
        <v>424</v>
      </c>
      <c r="D20" s="235" t="s">
        <v>46</v>
      </c>
      <c r="E20" s="235" t="s">
        <v>1237</v>
      </c>
      <c r="F20" s="235" t="s">
        <v>1237</v>
      </c>
      <c r="G20" s="235" t="s">
        <v>1238</v>
      </c>
      <c r="H20" s="236">
        <v>12</v>
      </c>
      <c r="I20" s="235">
        <v>149</v>
      </c>
      <c r="J20" s="235">
        <v>29</v>
      </c>
      <c r="K20" s="235">
        <v>9</v>
      </c>
      <c r="L20" s="235">
        <v>273</v>
      </c>
      <c r="M20" s="235"/>
      <c r="N20" s="6">
        <v>319</v>
      </c>
      <c r="O20" s="6">
        <v>79</v>
      </c>
      <c r="P20" s="6"/>
      <c r="Q20" s="6">
        <v>236</v>
      </c>
      <c r="R20" s="6">
        <v>8</v>
      </c>
      <c r="S20" s="6">
        <v>142</v>
      </c>
      <c r="T20" s="6">
        <v>71</v>
      </c>
      <c r="U20" s="6"/>
      <c r="V20" s="6">
        <v>30</v>
      </c>
      <c r="W20" s="6">
        <v>60</v>
      </c>
      <c r="X20" s="6">
        <v>15</v>
      </c>
      <c r="Y20" s="6"/>
      <c r="Z20" s="6">
        <v>1</v>
      </c>
      <c r="AA20" s="6">
        <v>523</v>
      </c>
      <c r="AB20" s="6">
        <v>8</v>
      </c>
      <c r="AC20" s="6">
        <v>305</v>
      </c>
      <c r="AD20" s="6">
        <v>507</v>
      </c>
    </row>
    <row r="21" spans="1:30" x14ac:dyDescent="0.3">
      <c r="A21" s="6">
        <v>13</v>
      </c>
      <c r="B21" s="235" t="s">
        <v>497</v>
      </c>
      <c r="C21" s="235" t="s">
        <v>498</v>
      </c>
      <c r="D21" s="235" t="s">
        <v>46</v>
      </c>
      <c r="E21" s="235" t="s">
        <v>1237</v>
      </c>
      <c r="F21" s="235" t="s">
        <v>1237</v>
      </c>
      <c r="G21" s="235" t="s">
        <v>1238</v>
      </c>
      <c r="H21" s="236">
        <v>13</v>
      </c>
      <c r="I21" s="235">
        <v>188</v>
      </c>
      <c r="J21" s="235">
        <v>15</v>
      </c>
      <c r="K21" s="235">
        <v>21</v>
      </c>
      <c r="L21" s="235">
        <v>181</v>
      </c>
      <c r="M21" s="235"/>
      <c r="N21" s="6">
        <v>366</v>
      </c>
      <c r="O21" s="6">
        <v>87</v>
      </c>
      <c r="P21" s="6"/>
      <c r="Q21" s="6">
        <v>244</v>
      </c>
      <c r="R21" s="6">
        <v>33</v>
      </c>
      <c r="S21" s="6">
        <v>1</v>
      </c>
      <c r="T21" s="6">
        <v>16</v>
      </c>
      <c r="U21" s="6"/>
      <c r="V21" s="6">
        <v>17</v>
      </c>
      <c r="W21" s="6">
        <v>170</v>
      </c>
      <c r="X21" s="6">
        <v>30</v>
      </c>
      <c r="Y21" s="6"/>
      <c r="Z21" s="6">
        <v>1</v>
      </c>
      <c r="AA21" s="6">
        <v>523</v>
      </c>
      <c r="AB21" s="6">
        <v>45</v>
      </c>
      <c r="AC21" s="6">
        <v>1</v>
      </c>
      <c r="AD21" s="6">
        <v>515</v>
      </c>
    </row>
    <row r="22" spans="1:30" x14ac:dyDescent="0.3">
      <c r="A22" s="6">
        <v>14</v>
      </c>
      <c r="B22" s="235" t="s">
        <v>155</v>
      </c>
      <c r="C22" s="235" t="s">
        <v>156</v>
      </c>
      <c r="D22" s="235" t="s">
        <v>46</v>
      </c>
      <c r="E22" s="235" t="s">
        <v>1237</v>
      </c>
      <c r="F22" s="235" t="s">
        <v>1237</v>
      </c>
      <c r="G22" s="235" t="s">
        <v>1238</v>
      </c>
      <c r="H22" s="236">
        <v>14</v>
      </c>
      <c r="I22" s="235">
        <v>73</v>
      </c>
      <c r="J22" s="235">
        <v>80</v>
      </c>
      <c r="K22" s="235">
        <v>12</v>
      </c>
      <c r="L22" s="235">
        <v>168</v>
      </c>
      <c r="M22" s="235"/>
      <c r="N22" s="6">
        <v>157</v>
      </c>
      <c r="O22" s="6">
        <v>89</v>
      </c>
      <c r="P22" s="6"/>
      <c r="Q22" s="6">
        <v>126</v>
      </c>
      <c r="R22" s="6">
        <v>71</v>
      </c>
      <c r="S22" s="6">
        <v>300</v>
      </c>
      <c r="T22" s="6">
        <v>110</v>
      </c>
      <c r="U22" s="6"/>
      <c r="V22" s="6">
        <v>8</v>
      </c>
      <c r="W22" s="6">
        <v>121</v>
      </c>
      <c r="X22" s="6">
        <v>27</v>
      </c>
      <c r="Y22" s="6"/>
      <c r="Z22" s="6">
        <v>40</v>
      </c>
      <c r="AA22" s="6">
        <v>501</v>
      </c>
      <c r="AB22" s="6">
        <v>58</v>
      </c>
      <c r="AC22" s="6">
        <v>64</v>
      </c>
      <c r="AD22" s="6">
        <v>475</v>
      </c>
    </row>
    <row r="23" spans="1:30" x14ac:dyDescent="0.3">
      <c r="A23" s="6">
        <v>15</v>
      </c>
      <c r="B23" s="235" t="s">
        <v>707</v>
      </c>
      <c r="C23" s="235" t="s">
        <v>708</v>
      </c>
      <c r="D23" s="235" t="s">
        <v>46</v>
      </c>
      <c r="E23" s="235" t="s">
        <v>1237</v>
      </c>
      <c r="F23" s="235" t="s">
        <v>1237</v>
      </c>
      <c r="G23" s="235" t="s">
        <v>1238</v>
      </c>
      <c r="H23" s="236">
        <v>15</v>
      </c>
      <c r="I23" s="235">
        <v>174</v>
      </c>
      <c r="J23" s="235">
        <v>33</v>
      </c>
      <c r="K23" s="235">
        <v>26</v>
      </c>
      <c r="L23" s="235">
        <v>113</v>
      </c>
      <c r="M23" s="235"/>
      <c r="N23" s="6">
        <v>465</v>
      </c>
      <c r="O23" s="6">
        <v>23</v>
      </c>
      <c r="P23" s="6"/>
      <c r="Q23" s="6">
        <v>146</v>
      </c>
      <c r="R23" s="6">
        <v>180</v>
      </c>
      <c r="S23" s="6">
        <v>1</v>
      </c>
      <c r="T23" s="6">
        <v>20</v>
      </c>
      <c r="U23" s="6"/>
      <c r="V23" s="6">
        <v>5</v>
      </c>
      <c r="W23" s="6">
        <v>41</v>
      </c>
      <c r="X23" s="6">
        <v>104</v>
      </c>
      <c r="Y23" s="6"/>
      <c r="Z23" s="6">
        <v>23</v>
      </c>
      <c r="AA23" s="6">
        <v>390</v>
      </c>
      <c r="AB23" s="6">
        <v>321</v>
      </c>
      <c r="AC23" s="6">
        <v>403</v>
      </c>
      <c r="AD23" s="6">
        <v>14</v>
      </c>
    </row>
    <row r="24" spans="1:30" x14ac:dyDescent="0.3">
      <c r="A24" s="6">
        <v>16</v>
      </c>
      <c r="B24" s="235" t="s">
        <v>79</v>
      </c>
      <c r="C24" s="235" t="s">
        <v>80</v>
      </c>
      <c r="D24" s="235" t="s">
        <v>46</v>
      </c>
      <c r="E24" s="235" t="s">
        <v>1237</v>
      </c>
      <c r="F24" s="235" t="s">
        <v>1237</v>
      </c>
      <c r="G24" s="235" t="s">
        <v>1238</v>
      </c>
      <c r="H24" s="236">
        <v>16</v>
      </c>
      <c r="I24" s="235">
        <v>300</v>
      </c>
      <c r="J24" s="235">
        <v>4</v>
      </c>
      <c r="K24" s="235">
        <v>4</v>
      </c>
      <c r="L24" s="235">
        <v>349</v>
      </c>
      <c r="M24" s="235"/>
      <c r="N24" s="6">
        <v>487</v>
      </c>
      <c r="O24" s="6">
        <v>48</v>
      </c>
      <c r="P24" s="6"/>
      <c r="Q24" s="6">
        <v>41</v>
      </c>
      <c r="R24" s="6">
        <v>1</v>
      </c>
      <c r="S24" s="6">
        <v>141</v>
      </c>
      <c r="T24" s="6">
        <v>30</v>
      </c>
      <c r="U24" s="6"/>
      <c r="V24" s="6">
        <v>1</v>
      </c>
      <c r="W24" s="6">
        <v>138</v>
      </c>
      <c r="X24" s="6">
        <v>1</v>
      </c>
      <c r="Y24" s="6"/>
      <c r="Z24" s="6">
        <v>58</v>
      </c>
      <c r="AA24" s="6">
        <v>497</v>
      </c>
      <c r="AB24" s="6">
        <v>138</v>
      </c>
      <c r="AC24" s="6">
        <v>29</v>
      </c>
      <c r="AD24" s="6">
        <v>515</v>
      </c>
    </row>
    <row r="25" spans="1:30" x14ac:dyDescent="0.3">
      <c r="A25" s="6">
        <v>17</v>
      </c>
      <c r="B25" s="235" t="s">
        <v>733</v>
      </c>
      <c r="C25" s="235" t="s">
        <v>734</v>
      </c>
      <c r="D25" s="235" t="s">
        <v>46</v>
      </c>
      <c r="E25" s="235" t="s">
        <v>1237</v>
      </c>
      <c r="F25" s="235" t="s">
        <v>1237</v>
      </c>
      <c r="G25" s="235" t="s">
        <v>1238</v>
      </c>
      <c r="H25" s="236">
        <v>17</v>
      </c>
      <c r="I25" s="235">
        <v>287</v>
      </c>
      <c r="J25" s="235">
        <v>13</v>
      </c>
      <c r="K25" s="235">
        <v>19</v>
      </c>
      <c r="L25" s="235">
        <v>148</v>
      </c>
      <c r="M25" s="235"/>
      <c r="N25" s="6">
        <v>467</v>
      </c>
      <c r="O25" s="6">
        <v>61</v>
      </c>
      <c r="P25" s="6"/>
      <c r="Q25" s="6">
        <v>154</v>
      </c>
      <c r="R25" s="6">
        <v>7</v>
      </c>
      <c r="S25" s="6">
        <v>102</v>
      </c>
      <c r="T25" s="6">
        <v>48</v>
      </c>
      <c r="U25" s="6"/>
      <c r="V25" s="6">
        <v>58</v>
      </c>
      <c r="W25" s="6">
        <v>119</v>
      </c>
      <c r="X25" s="6">
        <v>21</v>
      </c>
      <c r="Y25" s="6"/>
      <c r="Z25" s="6">
        <v>15</v>
      </c>
      <c r="AA25" s="6">
        <v>468</v>
      </c>
      <c r="AB25" s="6">
        <v>98</v>
      </c>
      <c r="AC25" s="6">
        <v>1</v>
      </c>
      <c r="AD25" s="6">
        <v>515</v>
      </c>
    </row>
    <row r="26" spans="1:30" x14ac:dyDescent="0.3">
      <c r="A26" s="6">
        <v>18</v>
      </c>
      <c r="B26" s="235" t="s">
        <v>549</v>
      </c>
      <c r="C26" s="235" t="s">
        <v>550</v>
      </c>
      <c r="D26" s="235" t="s">
        <v>46</v>
      </c>
      <c r="E26" s="235" t="s">
        <v>1237</v>
      </c>
      <c r="F26" s="235" t="s">
        <v>1237</v>
      </c>
      <c r="G26" s="235" t="s">
        <v>1238</v>
      </c>
      <c r="H26" s="236">
        <v>18</v>
      </c>
      <c r="I26" s="235">
        <v>3</v>
      </c>
      <c r="J26" s="235">
        <v>54</v>
      </c>
      <c r="K26" s="235">
        <v>38</v>
      </c>
      <c r="L26" s="235">
        <v>456</v>
      </c>
      <c r="M26" s="235"/>
      <c r="N26" s="6">
        <v>182</v>
      </c>
      <c r="O26" s="6">
        <v>12</v>
      </c>
      <c r="P26" s="6"/>
      <c r="Q26" s="6">
        <v>293</v>
      </c>
      <c r="R26" s="6">
        <v>41</v>
      </c>
      <c r="S26" s="6">
        <v>145</v>
      </c>
      <c r="T26" s="6">
        <v>89</v>
      </c>
      <c r="U26" s="6"/>
      <c r="V26" s="6">
        <v>82</v>
      </c>
      <c r="W26" s="6">
        <v>272</v>
      </c>
      <c r="X26" s="6">
        <v>1</v>
      </c>
      <c r="Y26" s="6"/>
      <c r="Z26" s="6">
        <v>100</v>
      </c>
      <c r="AA26" s="6">
        <v>491</v>
      </c>
      <c r="AB26" s="6">
        <v>122</v>
      </c>
      <c r="AC26" s="6">
        <v>382</v>
      </c>
      <c r="AD26" s="6">
        <v>488</v>
      </c>
    </row>
    <row r="27" spans="1:30" x14ac:dyDescent="0.3">
      <c r="A27" s="6">
        <v>19</v>
      </c>
      <c r="B27" s="235" t="s">
        <v>321</v>
      </c>
      <c r="C27" s="235" t="s">
        <v>322</v>
      </c>
      <c r="D27" s="235" t="s">
        <v>46</v>
      </c>
      <c r="E27" s="235" t="s">
        <v>1237</v>
      </c>
      <c r="F27" s="235" t="s">
        <v>1237</v>
      </c>
      <c r="G27" s="235" t="s">
        <v>1238</v>
      </c>
      <c r="H27" s="236">
        <v>19</v>
      </c>
      <c r="I27" s="235">
        <v>14</v>
      </c>
      <c r="J27" s="235">
        <v>47</v>
      </c>
      <c r="K27" s="235">
        <v>6</v>
      </c>
      <c r="L27" s="235">
        <v>525</v>
      </c>
      <c r="M27" s="235"/>
      <c r="N27" s="6">
        <v>151</v>
      </c>
      <c r="O27" s="6">
        <v>22</v>
      </c>
      <c r="P27" s="6"/>
      <c r="Q27" s="6">
        <v>131</v>
      </c>
      <c r="R27" s="6">
        <v>156</v>
      </c>
      <c r="S27" s="6">
        <v>56</v>
      </c>
      <c r="T27" s="6">
        <v>52</v>
      </c>
      <c r="U27" s="6"/>
      <c r="V27" s="6">
        <v>52</v>
      </c>
      <c r="W27" s="6">
        <v>28</v>
      </c>
      <c r="X27" s="6">
        <v>1</v>
      </c>
      <c r="Y27" s="6"/>
      <c r="Z27" s="6">
        <v>170</v>
      </c>
      <c r="AA27" s="6">
        <v>516</v>
      </c>
      <c r="AB27" s="6">
        <v>368</v>
      </c>
      <c r="AC27" s="6">
        <v>505</v>
      </c>
      <c r="AD27" s="6">
        <v>418</v>
      </c>
    </row>
    <row r="28" spans="1:30" x14ac:dyDescent="0.3">
      <c r="A28" s="6">
        <v>20</v>
      </c>
      <c r="B28" s="235" t="s">
        <v>1049</v>
      </c>
      <c r="C28" s="235" t="s">
        <v>1050</v>
      </c>
      <c r="D28" s="235" t="s">
        <v>46</v>
      </c>
      <c r="E28" s="235" t="s">
        <v>1237</v>
      </c>
      <c r="F28" s="235" t="s">
        <v>1237</v>
      </c>
      <c r="G28" s="235" t="s">
        <v>1238</v>
      </c>
      <c r="H28" s="236">
        <v>20</v>
      </c>
      <c r="I28" s="235">
        <v>137</v>
      </c>
      <c r="J28" s="235">
        <v>39</v>
      </c>
      <c r="K28" s="235">
        <v>56</v>
      </c>
      <c r="L28" s="235">
        <v>56</v>
      </c>
      <c r="M28" s="235"/>
      <c r="N28" s="6">
        <v>387</v>
      </c>
      <c r="O28" s="6">
        <v>36</v>
      </c>
      <c r="P28" s="6"/>
      <c r="Q28" s="6">
        <v>93</v>
      </c>
      <c r="R28" s="6">
        <v>134</v>
      </c>
      <c r="S28" s="6">
        <v>1</v>
      </c>
      <c r="T28" s="6">
        <v>56</v>
      </c>
      <c r="U28" s="6"/>
      <c r="V28" s="6">
        <v>124</v>
      </c>
      <c r="W28" s="6">
        <v>208</v>
      </c>
      <c r="X28" s="6">
        <v>55</v>
      </c>
      <c r="Y28" s="6"/>
      <c r="Z28" s="6">
        <v>1</v>
      </c>
      <c r="AA28" s="6">
        <v>513</v>
      </c>
      <c r="AB28" s="6">
        <v>1</v>
      </c>
      <c r="AC28" s="6">
        <v>379</v>
      </c>
      <c r="AD28" s="6">
        <v>133</v>
      </c>
    </row>
    <row r="29" spans="1:30" x14ac:dyDescent="0.3">
      <c r="A29" s="6">
        <v>21</v>
      </c>
      <c r="B29" s="235" t="s">
        <v>375</v>
      </c>
      <c r="C29" s="235" t="s">
        <v>376</v>
      </c>
      <c r="D29" s="235" t="s">
        <v>46</v>
      </c>
      <c r="E29" s="235" t="s">
        <v>1237</v>
      </c>
      <c r="F29" s="235" t="s">
        <v>1237</v>
      </c>
      <c r="G29" s="235" t="s">
        <v>1238</v>
      </c>
      <c r="H29" s="236">
        <v>21</v>
      </c>
      <c r="I29" s="235">
        <v>95</v>
      </c>
      <c r="J29" s="235">
        <v>58</v>
      </c>
      <c r="K29" s="235">
        <v>7</v>
      </c>
      <c r="L29" s="235">
        <v>344</v>
      </c>
      <c r="M29" s="235"/>
      <c r="N29" s="6">
        <v>127</v>
      </c>
      <c r="O29" s="6">
        <v>151</v>
      </c>
      <c r="P29" s="6"/>
      <c r="Q29" s="6">
        <v>335</v>
      </c>
      <c r="R29" s="6">
        <v>339</v>
      </c>
      <c r="S29" s="6">
        <v>82</v>
      </c>
      <c r="T29" s="6">
        <v>1</v>
      </c>
      <c r="U29" s="6"/>
      <c r="V29" s="6">
        <v>38</v>
      </c>
      <c r="W29" s="6">
        <v>15</v>
      </c>
      <c r="X29" s="6">
        <v>34</v>
      </c>
      <c r="Y29" s="6"/>
      <c r="Z29" s="6">
        <v>106</v>
      </c>
      <c r="AA29" s="6">
        <v>521</v>
      </c>
      <c r="AB29" s="6">
        <v>10</v>
      </c>
      <c r="AC29" s="6">
        <v>412</v>
      </c>
      <c r="AD29" s="6">
        <v>430</v>
      </c>
    </row>
    <row r="30" spans="1:30" x14ac:dyDescent="0.3">
      <c r="A30" s="6">
        <v>22</v>
      </c>
      <c r="B30" s="235" t="s">
        <v>985</v>
      </c>
      <c r="C30" s="235" t="s">
        <v>986</v>
      </c>
      <c r="D30" s="235" t="s">
        <v>46</v>
      </c>
      <c r="E30" s="235" t="s">
        <v>1237</v>
      </c>
      <c r="F30" s="235" t="s">
        <v>1237</v>
      </c>
      <c r="G30" s="235" t="s">
        <v>1238</v>
      </c>
      <c r="H30" s="236">
        <v>22</v>
      </c>
      <c r="I30" s="235">
        <v>77</v>
      </c>
      <c r="J30" s="235">
        <v>34</v>
      </c>
      <c r="K30" s="235">
        <v>33</v>
      </c>
      <c r="L30" s="235">
        <v>336</v>
      </c>
      <c r="M30" s="235"/>
      <c r="N30" s="6">
        <v>174</v>
      </c>
      <c r="O30" s="6">
        <v>81</v>
      </c>
      <c r="P30" s="6"/>
      <c r="Q30" s="6">
        <v>81</v>
      </c>
      <c r="R30" s="6">
        <v>11</v>
      </c>
      <c r="S30" s="6">
        <v>88</v>
      </c>
      <c r="T30" s="6">
        <v>196</v>
      </c>
      <c r="U30" s="6"/>
      <c r="V30" s="6">
        <v>183</v>
      </c>
      <c r="W30" s="6">
        <v>106</v>
      </c>
      <c r="X30" s="6">
        <v>16</v>
      </c>
      <c r="Y30" s="6"/>
      <c r="Z30" s="6">
        <v>39</v>
      </c>
      <c r="AA30" s="6">
        <v>523</v>
      </c>
      <c r="AB30" s="6">
        <v>36</v>
      </c>
      <c r="AC30" s="6">
        <v>83</v>
      </c>
      <c r="AD30" s="6">
        <v>515</v>
      </c>
    </row>
    <row r="31" spans="1:30" x14ac:dyDescent="0.3">
      <c r="A31" s="6">
        <v>23</v>
      </c>
      <c r="B31" s="235" t="s">
        <v>409</v>
      </c>
      <c r="C31" s="235" t="s">
        <v>410</v>
      </c>
      <c r="D31" s="235" t="s">
        <v>46</v>
      </c>
      <c r="E31" s="235" t="s">
        <v>1237</v>
      </c>
      <c r="F31" s="235" t="s">
        <v>1237</v>
      </c>
      <c r="G31" s="235" t="s">
        <v>1238</v>
      </c>
      <c r="H31" s="236">
        <v>23</v>
      </c>
      <c r="I31" s="235">
        <v>128</v>
      </c>
      <c r="J31" s="235">
        <v>1</v>
      </c>
      <c r="K31" s="235">
        <v>18</v>
      </c>
      <c r="L31" s="235">
        <v>511</v>
      </c>
      <c r="M31" s="235"/>
      <c r="N31" s="6">
        <v>500</v>
      </c>
      <c r="O31" s="6">
        <v>1</v>
      </c>
      <c r="P31" s="6"/>
      <c r="Q31" s="6">
        <v>6</v>
      </c>
      <c r="R31" s="6">
        <v>1</v>
      </c>
      <c r="S31" s="6">
        <v>54</v>
      </c>
      <c r="T31" s="6">
        <v>42</v>
      </c>
      <c r="U31" s="6"/>
      <c r="V31" s="6">
        <v>45</v>
      </c>
      <c r="W31" s="6">
        <v>151</v>
      </c>
      <c r="X31" s="6">
        <v>1</v>
      </c>
      <c r="Y31" s="6"/>
      <c r="Z31" s="6">
        <v>50</v>
      </c>
      <c r="AA31" s="6">
        <v>514</v>
      </c>
      <c r="AB31" s="6">
        <v>41</v>
      </c>
      <c r="AC31" s="6">
        <v>528</v>
      </c>
      <c r="AD31" s="6">
        <v>515</v>
      </c>
    </row>
    <row r="32" spans="1:30" x14ac:dyDescent="0.3">
      <c r="A32" s="6">
        <v>24</v>
      </c>
      <c r="B32" s="235" t="s">
        <v>70</v>
      </c>
      <c r="C32" s="235" t="s">
        <v>71</v>
      </c>
      <c r="D32" s="235" t="s">
        <v>46</v>
      </c>
      <c r="E32" s="235" t="s">
        <v>1237</v>
      </c>
      <c r="F32" s="235" t="s">
        <v>1237</v>
      </c>
      <c r="G32" s="235" t="s">
        <v>1238</v>
      </c>
      <c r="H32" s="236">
        <v>24</v>
      </c>
      <c r="I32" s="235">
        <v>51</v>
      </c>
      <c r="J32" s="235">
        <v>121</v>
      </c>
      <c r="K32" s="235">
        <v>60</v>
      </c>
      <c r="L32" s="235">
        <v>34</v>
      </c>
      <c r="M32" s="235"/>
      <c r="N32" s="6">
        <v>34</v>
      </c>
      <c r="O32" s="6">
        <v>197</v>
      </c>
      <c r="P32" s="6"/>
      <c r="Q32" s="6">
        <v>501</v>
      </c>
      <c r="R32" s="6">
        <v>16</v>
      </c>
      <c r="S32" s="6">
        <v>1</v>
      </c>
      <c r="T32" s="6">
        <v>188</v>
      </c>
      <c r="U32" s="6"/>
      <c r="V32" s="6">
        <v>78</v>
      </c>
      <c r="W32" s="6">
        <v>158</v>
      </c>
      <c r="X32" s="6">
        <v>94</v>
      </c>
      <c r="Y32" s="6"/>
      <c r="Z32" s="6">
        <v>14</v>
      </c>
      <c r="AA32" s="6">
        <v>471</v>
      </c>
      <c r="AB32" s="6">
        <v>17</v>
      </c>
      <c r="AC32" s="6">
        <v>450</v>
      </c>
      <c r="AD32" s="6">
        <v>27</v>
      </c>
    </row>
    <row r="33" spans="1:30" x14ac:dyDescent="0.3">
      <c r="A33" s="6">
        <v>25</v>
      </c>
      <c r="B33" s="235" t="s">
        <v>939</v>
      </c>
      <c r="C33" s="235" t="s">
        <v>940</v>
      </c>
      <c r="D33" s="235" t="s">
        <v>27</v>
      </c>
      <c r="E33" s="235" t="s">
        <v>1237</v>
      </c>
      <c r="F33" s="235" t="s">
        <v>1237</v>
      </c>
      <c r="G33" s="235" t="s">
        <v>1238</v>
      </c>
      <c r="H33" s="236">
        <v>25</v>
      </c>
      <c r="I33" s="235">
        <v>66</v>
      </c>
      <c r="J33" s="235">
        <v>60</v>
      </c>
      <c r="K33" s="235">
        <v>59</v>
      </c>
      <c r="L33" s="235">
        <v>89</v>
      </c>
      <c r="M33" s="235"/>
      <c r="N33" s="6">
        <v>194</v>
      </c>
      <c r="O33" s="6">
        <v>62</v>
      </c>
      <c r="P33" s="6"/>
      <c r="Q33" s="6">
        <v>70</v>
      </c>
      <c r="R33" s="6">
        <v>192</v>
      </c>
      <c r="S33" s="6">
        <v>421</v>
      </c>
      <c r="T33" s="6">
        <v>1</v>
      </c>
      <c r="U33" s="6"/>
      <c r="V33" s="6">
        <v>202</v>
      </c>
      <c r="W33" s="6">
        <v>55</v>
      </c>
      <c r="X33" s="6">
        <v>85</v>
      </c>
      <c r="Y33" s="6"/>
      <c r="Z33" s="6">
        <v>92</v>
      </c>
      <c r="AA33" s="6">
        <v>280</v>
      </c>
      <c r="AB33" s="6">
        <v>114</v>
      </c>
      <c r="AC33" s="6">
        <v>467</v>
      </c>
      <c r="AD33" s="6">
        <v>8</v>
      </c>
    </row>
    <row r="34" spans="1:30" x14ac:dyDescent="0.3">
      <c r="A34" s="6">
        <v>26</v>
      </c>
      <c r="B34" s="235" t="s">
        <v>1041</v>
      </c>
      <c r="C34" s="235" t="s">
        <v>1042</v>
      </c>
      <c r="D34" s="235" t="s">
        <v>46</v>
      </c>
      <c r="E34" s="235" t="s">
        <v>1237</v>
      </c>
      <c r="F34" s="235" t="s">
        <v>1237</v>
      </c>
      <c r="G34" s="235" t="s">
        <v>1238</v>
      </c>
      <c r="H34" s="236">
        <v>26</v>
      </c>
      <c r="I34" s="235">
        <v>359</v>
      </c>
      <c r="J34" s="235">
        <v>11</v>
      </c>
      <c r="K34" s="235">
        <v>5</v>
      </c>
      <c r="L34" s="235">
        <v>315</v>
      </c>
      <c r="M34" s="235"/>
      <c r="N34" s="6">
        <v>484</v>
      </c>
      <c r="O34" s="6">
        <v>101</v>
      </c>
      <c r="P34" s="6"/>
      <c r="Q34" s="6">
        <v>113</v>
      </c>
      <c r="R34" s="6">
        <v>22</v>
      </c>
      <c r="S34" s="6">
        <v>178</v>
      </c>
      <c r="T34" s="6">
        <v>17</v>
      </c>
      <c r="U34" s="6"/>
      <c r="V34" s="6">
        <v>16</v>
      </c>
      <c r="W34" s="6">
        <v>59</v>
      </c>
      <c r="X34" s="6">
        <v>1</v>
      </c>
      <c r="Y34" s="6"/>
      <c r="Z34" s="6">
        <v>1</v>
      </c>
      <c r="AA34" s="6">
        <v>523</v>
      </c>
      <c r="AB34" s="6">
        <v>59</v>
      </c>
      <c r="AC34" s="6">
        <v>126</v>
      </c>
      <c r="AD34" s="6">
        <v>515</v>
      </c>
    </row>
    <row r="35" spans="1:30" x14ac:dyDescent="0.3">
      <c r="A35" s="6">
        <v>27</v>
      </c>
      <c r="B35" s="235" t="s">
        <v>317</v>
      </c>
      <c r="C35" s="235" t="s">
        <v>318</v>
      </c>
      <c r="D35" s="235" t="s">
        <v>46</v>
      </c>
      <c r="E35" s="235" t="s">
        <v>1237</v>
      </c>
      <c r="F35" s="235" t="s">
        <v>1237</v>
      </c>
      <c r="G35" s="235" t="s">
        <v>1238</v>
      </c>
      <c r="H35" s="236">
        <v>27</v>
      </c>
      <c r="I35" s="235">
        <v>235</v>
      </c>
      <c r="J35" s="235">
        <v>55</v>
      </c>
      <c r="K35" s="235">
        <v>3</v>
      </c>
      <c r="L35" s="235">
        <v>282</v>
      </c>
      <c r="M35" s="235"/>
      <c r="N35" s="6">
        <v>470</v>
      </c>
      <c r="O35" s="6">
        <v>31</v>
      </c>
      <c r="P35" s="6"/>
      <c r="Q35" s="6">
        <v>141</v>
      </c>
      <c r="R35" s="6">
        <v>100</v>
      </c>
      <c r="S35" s="6">
        <v>182</v>
      </c>
      <c r="T35" s="6">
        <v>81</v>
      </c>
      <c r="U35" s="6"/>
      <c r="V35" s="6">
        <v>26</v>
      </c>
      <c r="W35" s="6">
        <v>18</v>
      </c>
      <c r="X35" s="6">
        <v>25</v>
      </c>
      <c r="Y35" s="6"/>
      <c r="Z35" s="6">
        <v>18</v>
      </c>
      <c r="AA35" s="6">
        <v>520</v>
      </c>
      <c r="AB35" s="6">
        <v>38</v>
      </c>
      <c r="AC35" s="6">
        <v>307</v>
      </c>
      <c r="AD35" s="6">
        <v>482</v>
      </c>
    </row>
    <row r="36" spans="1:30" x14ac:dyDescent="0.3">
      <c r="A36" s="6">
        <v>28</v>
      </c>
      <c r="B36" s="235" t="s">
        <v>223</v>
      </c>
      <c r="C36" s="235" t="s">
        <v>224</v>
      </c>
      <c r="D36" s="235" t="s">
        <v>30</v>
      </c>
      <c r="E36" s="235" t="s">
        <v>1237</v>
      </c>
      <c r="F36" s="235" t="s">
        <v>1237</v>
      </c>
      <c r="G36" s="235" t="s">
        <v>1238</v>
      </c>
      <c r="H36" s="236">
        <v>28</v>
      </c>
      <c r="I36" s="235">
        <v>79</v>
      </c>
      <c r="J36" s="235">
        <v>137</v>
      </c>
      <c r="K36" s="235">
        <v>105</v>
      </c>
      <c r="L36" s="235">
        <v>5</v>
      </c>
      <c r="M36" s="235"/>
      <c r="N36" s="6">
        <v>38</v>
      </c>
      <c r="O36" s="6">
        <v>263</v>
      </c>
      <c r="P36" s="6"/>
      <c r="Q36" s="6">
        <v>147</v>
      </c>
      <c r="R36" s="6">
        <v>308</v>
      </c>
      <c r="S36" s="6">
        <v>169</v>
      </c>
      <c r="T36" s="6">
        <v>171</v>
      </c>
      <c r="U36" s="6"/>
      <c r="V36" s="6">
        <v>354</v>
      </c>
      <c r="W36" s="6">
        <v>186</v>
      </c>
      <c r="X36" s="6">
        <v>54</v>
      </c>
      <c r="Y36" s="6"/>
      <c r="Z36" s="6">
        <v>102</v>
      </c>
      <c r="AA36" s="6">
        <v>297</v>
      </c>
      <c r="AB36" s="6">
        <v>26</v>
      </c>
      <c r="AC36" s="6">
        <v>148</v>
      </c>
      <c r="AD36" s="6">
        <v>2</v>
      </c>
    </row>
    <row r="37" spans="1:30" x14ac:dyDescent="0.3">
      <c r="A37" s="6">
        <v>29</v>
      </c>
      <c r="B37" s="235" t="s">
        <v>489</v>
      </c>
      <c r="C37" s="235" t="s">
        <v>490</v>
      </c>
      <c r="D37" s="235" t="s">
        <v>46</v>
      </c>
      <c r="E37" s="235" t="s">
        <v>1237</v>
      </c>
      <c r="F37" s="235" t="s">
        <v>1237</v>
      </c>
      <c r="G37" s="235" t="s">
        <v>1238</v>
      </c>
      <c r="H37" s="236">
        <v>29</v>
      </c>
      <c r="I37" s="235">
        <v>131</v>
      </c>
      <c r="J37" s="235">
        <v>12</v>
      </c>
      <c r="K37" s="235">
        <v>23</v>
      </c>
      <c r="L37" s="235">
        <v>483</v>
      </c>
      <c r="M37" s="235"/>
      <c r="N37" s="6">
        <v>342</v>
      </c>
      <c r="O37" s="6">
        <v>49</v>
      </c>
      <c r="P37" s="6"/>
      <c r="Q37" s="6">
        <v>51</v>
      </c>
      <c r="R37" s="6">
        <v>69</v>
      </c>
      <c r="S37" s="6">
        <v>1</v>
      </c>
      <c r="T37" s="6">
        <v>19</v>
      </c>
      <c r="U37" s="6"/>
      <c r="V37" s="6">
        <v>66</v>
      </c>
      <c r="W37" s="6">
        <v>195</v>
      </c>
      <c r="X37" s="6">
        <v>1</v>
      </c>
      <c r="Y37" s="6"/>
      <c r="Z37" s="6">
        <v>114</v>
      </c>
      <c r="AA37" s="6">
        <v>438</v>
      </c>
      <c r="AB37" s="6">
        <v>373</v>
      </c>
      <c r="AC37" s="6">
        <v>499</v>
      </c>
      <c r="AD37" s="6">
        <v>436</v>
      </c>
    </row>
    <row r="38" spans="1:30" x14ac:dyDescent="0.3">
      <c r="A38" s="6">
        <v>30</v>
      </c>
      <c r="B38" s="235" t="s">
        <v>451</v>
      </c>
      <c r="C38" s="235" t="s">
        <v>452</v>
      </c>
      <c r="D38" s="235" t="s">
        <v>46</v>
      </c>
      <c r="E38" s="235" t="s">
        <v>1237</v>
      </c>
      <c r="F38" s="235" t="s">
        <v>1237</v>
      </c>
      <c r="G38" s="235" t="s">
        <v>1238</v>
      </c>
      <c r="H38" s="236">
        <v>30</v>
      </c>
      <c r="I38" s="235">
        <v>88</v>
      </c>
      <c r="J38" s="235">
        <v>23</v>
      </c>
      <c r="K38" s="235">
        <v>37</v>
      </c>
      <c r="L38" s="235">
        <v>438</v>
      </c>
      <c r="M38" s="235"/>
      <c r="N38" s="6">
        <v>296</v>
      </c>
      <c r="O38" s="6">
        <v>39</v>
      </c>
      <c r="P38" s="6"/>
      <c r="Q38" s="6">
        <v>21</v>
      </c>
      <c r="R38" s="6">
        <v>56</v>
      </c>
      <c r="S38" s="6">
        <v>135</v>
      </c>
      <c r="T38" s="6">
        <v>49</v>
      </c>
      <c r="U38" s="6"/>
      <c r="V38" s="6">
        <v>101</v>
      </c>
      <c r="W38" s="6">
        <v>154</v>
      </c>
      <c r="X38" s="6">
        <v>32</v>
      </c>
      <c r="Y38" s="6"/>
      <c r="Z38" s="6">
        <v>184</v>
      </c>
      <c r="AA38" s="6">
        <v>488</v>
      </c>
      <c r="AB38" s="6">
        <v>115</v>
      </c>
      <c r="AC38" s="6">
        <v>292</v>
      </c>
      <c r="AD38" s="6">
        <v>474</v>
      </c>
    </row>
    <row r="39" spans="1:30" x14ac:dyDescent="0.3">
      <c r="A39" s="6">
        <v>31</v>
      </c>
      <c r="B39" s="235" t="s">
        <v>74</v>
      </c>
      <c r="C39" s="235" t="s">
        <v>75</v>
      </c>
      <c r="D39" s="235" t="s">
        <v>46</v>
      </c>
      <c r="E39" s="235" t="s">
        <v>1237</v>
      </c>
      <c r="F39" s="235" t="s">
        <v>1237</v>
      </c>
      <c r="G39" s="235" t="s">
        <v>1238</v>
      </c>
      <c r="H39" s="236">
        <v>31</v>
      </c>
      <c r="I39" s="235">
        <v>392</v>
      </c>
      <c r="J39" s="235">
        <v>6</v>
      </c>
      <c r="K39" s="235">
        <v>31</v>
      </c>
      <c r="L39" s="235">
        <v>185</v>
      </c>
      <c r="M39" s="235"/>
      <c r="N39" s="6">
        <v>523</v>
      </c>
      <c r="O39" s="6">
        <v>24</v>
      </c>
      <c r="P39" s="6"/>
      <c r="Q39" s="6">
        <v>104</v>
      </c>
      <c r="R39" s="6">
        <v>19</v>
      </c>
      <c r="S39" s="6">
        <v>59</v>
      </c>
      <c r="T39" s="6">
        <v>22</v>
      </c>
      <c r="U39" s="6"/>
      <c r="V39" s="6">
        <v>60</v>
      </c>
      <c r="W39" s="6">
        <v>141</v>
      </c>
      <c r="X39" s="6">
        <v>35</v>
      </c>
      <c r="Y39" s="6"/>
      <c r="Z39" s="6">
        <v>24</v>
      </c>
      <c r="AA39" s="6">
        <v>502</v>
      </c>
      <c r="AB39" s="6">
        <v>53</v>
      </c>
      <c r="AC39" s="6">
        <v>10</v>
      </c>
      <c r="AD39" s="6">
        <v>515</v>
      </c>
    </row>
    <row r="40" spans="1:30" x14ac:dyDescent="0.3">
      <c r="A40" s="6">
        <v>32</v>
      </c>
      <c r="B40" s="235" t="s">
        <v>581</v>
      </c>
      <c r="C40" s="235" t="s">
        <v>582</v>
      </c>
      <c r="D40" s="235" t="s">
        <v>56</v>
      </c>
      <c r="E40" s="235" t="s">
        <v>1237</v>
      </c>
      <c r="F40" s="235" t="s">
        <v>1237</v>
      </c>
      <c r="G40" s="235" t="s">
        <v>1238</v>
      </c>
      <c r="H40" s="236">
        <v>32</v>
      </c>
      <c r="I40" s="235">
        <v>15</v>
      </c>
      <c r="J40" s="235">
        <v>167</v>
      </c>
      <c r="K40" s="235">
        <v>54</v>
      </c>
      <c r="L40" s="235">
        <v>161</v>
      </c>
      <c r="M40" s="235"/>
      <c r="N40" s="6">
        <v>23</v>
      </c>
      <c r="O40" s="6">
        <v>96</v>
      </c>
      <c r="P40" s="6"/>
      <c r="Q40" s="6">
        <v>201</v>
      </c>
      <c r="R40" s="6">
        <v>391</v>
      </c>
      <c r="S40" s="6">
        <v>1</v>
      </c>
      <c r="T40" s="6">
        <v>246</v>
      </c>
      <c r="U40" s="6"/>
      <c r="V40" s="6">
        <v>79</v>
      </c>
      <c r="W40" s="6">
        <v>72</v>
      </c>
      <c r="X40" s="6">
        <v>128</v>
      </c>
      <c r="Y40" s="6"/>
      <c r="Z40" s="6">
        <v>142</v>
      </c>
      <c r="AA40" s="6">
        <v>365</v>
      </c>
      <c r="AB40" s="6">
        <v>347</v>
      </c>
      <c r="AC40" s="6">
        <v>229</v>
      </c>
      <c r="AD40" s="6">
        <v>25</v>
      </c>
    </row>
    <row r="41" spans="1:30" x14ac:dyDescent="0.3">
      <c r="A41" s="6">
        <v>33</v>
      </c>
      <c r="B41" s="235" t="s">
        <v>923</v>
      </c>
      <c r="C41" s="235" t="s">
        <v>924</v>
      </c>
      <c r="D41" s="235" t="s">
        <v>27</v>
      </c>
      <c r="E41" s="235" t="s">
        <v>1237</v>
      </c>
      <c r="F41" s="235" t="s">
        <v>1237</v>
      </c>
      <c r="G41" s="235" t="s">
        <v>1238</v>
      </c>
      <c r="H41" s="236">
        <v>33</v>
      </c>
      <c r="I41" s="235">
        <v>30</v>
      </c>
      <c r="J41" s="235">
        <v>124</v>
      </c>
      <c r="K41" s="235">
        <v>51</v>
      </c>
      <c r="L41" s="235">
        <v>218</v>
      </c>
      <c r="M41" s="235"/>
      <c r="N41" s="6">
        <v>18</v>
      </c>
      <c r="O41" s="6">
        <v>177</v>
      </c>
      <c r="P41" s="6"/>
      <c r="Q41" s="6">
        <v>328</v>
      </c>
      <c r="R41" s="6">
        <v>214</v>
      </c>
      <c r="S41" s="6">
        <v>116</v>
      </c>
      <c r="T41" s="6">
        <v>103</v>
      </c>
      <c r="U41" s="6"/>
      <c r="V41" s="6">
        <v>7</v>
      </c>
      <c r="W41" s="6">
        <v>90</v>
      </c>
      <c r="X41" s="6">
        <v>194</v>
      </c>
      <c r="Y41" s="6"/>
      <c r="Z41" s="6">
        <v>230</v>
      </c>
      <c r="AA41" s="6">
        <v>398</v>
      </c>
      <c r="AB41" s="6">
        <v>95</v>
      </c>
      <c r="AC41" s="6">
        <v>381</v>
      </c>
      <c r="AD41" s="6">
        <v>134</v>
      </c>
    </row>
    <row r="42" spans="1:30" x14ac:dyDescent="0.3">
      <c r="A42" s="6">
        <v>34</v>
      </c>
      <c r="B42" s="235" t="s">
        <v>457</v>
      </c>
      <c r="C42" s="235" t="s">
        <v>458</v>
      </c>
      <c r="D42" s="235" t="s">
        <v>56</v>
      </c>
      <c r="E42" s="235" t="s">
        <v>1237</v>
      </c>
      <c r="F42" s="235" t="s">
        <v>1237</v>
      </c>
      <c r="G42" s="235" t="s">
        <v>1238</v>
      </c>
      <c r="H42" s="236">
        <v>34</v>
      </c>
      <c r="I42" s="235">
        <v>107</v>
      </c>
      <c r="J42" s="235">
        <v>69</v>
      </c>
      <c r="K42" s="235">
        <v>93</v>
      </c>
      <c r="L42" s="235">
        <v>52</v>
      </c>
      <c r="M42" s="235"/>
      <c r="N42" s="6">
        <v>15</v>
      </c>
      <c r="O42" s="6">
        <v>386</v>
      </c>
      <c r="P42" s="6"/>
      <c r="Q42" s="6">
        <v>83</v>
      </c>
      <c r="R42" s="6">
        <v>153</v>
      </c>
      <c r="S42" s="6">
        <v>192</v>
      </c>
      <c r="T42" s="6">
        <v>105</v>
      </c>
      <c r="U42" s="6"/>
      <c r="V42" s="6">
        <v>265</v>
      </c>
      <c r="W42" s="6">
        <v>62</v>
      </c>
      <c r="X42" s="6">
        <v>114</v>
      </c>
      <c r="Y42" s="6"/>
      <c r="Z42" s="6">
        <v>88</v>
      </c>
      <c r="AA42" s="6">
        <v>423</v>
      </c>
      <c r="AB42" s="6">
        <v>72</v>
      </c>
      <c r="AC42" s="6">
        <v>138</v>
      </c>
      <c r="AD42" s="6">
        <v>67</v>
      </c>
    </row>
    <row r="43" spans="1:30" x14ac:dyDescent="0.3">
      <c r="A43" s="6">
        <v>35</v>
      </c>
      <c r="B43" s="235" t="s">
        <v>315</v>
      </c>
      <c r="C43" s="235" t="s">
        <v>316</v>
      </c>
      <c r="D43" s="235" t="s">
        <v>46</v>
      </c>
      <c r="E43" s="235" t="s">
        <v>1237</v>
      </c>
      <c r="F43" s="235" t="s">
        <v>1237</v>
      </c>
      <c r="G43" s="235" t="s">
        <v>1238</v>
      </c>
      <c r="H43" s="236">
        <v>35</v>
      </c>
      <c r="I43" s="235">
        <v>272</v>
      </c>
      <c r="J43" s="235">
        <v>26</v>
      </c>
      <c r="K43" s="235">
        <v>70</v>
      </c>
      <c r="L43" s="235">
        <v>73</v>
      </c>
      <c r="M43" s="235"/>
      <c r="N43" s="6">
        <v>430</v>
      </c>
      <c r="O43" s="6">
        <v>99</v>
      </c>
      <c r="P43" s="6"/>
      <c r="Q43" s="6">
        <v>19</v>
      </c>
      <c r="R43" s="6">
        <v>35</v>
      </c>
      <c r="S43" s="6">
        <v>1</v>
      </c>
      <c r="T43" s="6">
        <v>142</v>
      </c>
      <c r="U43" s="6"/>
      <c r="V43" s="6">
        <v>242</v>
      </c>
      <c r="W43" s="6">
        <v>137</v>
      </c>
      <c r="X43" s="6">
        <v>56</v>
      </c>
      <c r="Y43" s="6"/>
      <c r="Z43" s="6">
        <v>21</v>
      </c>
      <c r="AA43" s="6">
        <v>498</v>
      </c>
      <c r="AB43" s="6">
        <v>7</v>
      </c>
      <c r="AC43" s="6">
        <v>11</v>
      </c>
      <c r="AD43" s="6">
        <v>503</v>
      </c>
    </row>
    <row r="44" spans="1:30" x14ac:dyDescent="0.3">
      <c r="A44" s="6">
        <v>36</v>
      </c>
      <c r="B44" s="235" t="s">
        <v>467</v>
      </c>
      <c r="C44" s="235" t="s">
        <v>468</v>
      </c>
      <c r="D44" s="235" t="s">
        <v>56</v>
      </c>
      <c r="E44" s="235" t="s">
        <v>1237</v>
      </c>
      <c r="F44" s="235" t="s">
        <v>1237</v>
      </c>
      <c r="G44" s="235" t="s">
        <v>1238</v>
      </c>
      <c r="H44" s="236">
        <v>36</v>
      </c>
      <c r="I44" s="235">
        <v>396</v>
      </c>
      <c r="J44" s="235">
        <v>64</v>
      </c>
      <c r="K44" s="235">
        <v>25</v>
      </c>
      <c r="L44" s="235">
        <v>25</v>
      </c>
      <c r="M44" s="235"/>
      <c r="N44" s="6">
        <v>302</v>
      </c>
      <c r="O44" s="6">
        <v>416</v>
      </c>
      <c r="P44" s="6"/>
      <c r="Q44" s="6">
        <v>256</v>
      </c>
      <c r="R44" s="6">
        <v>109</v>
      </c>
      <c r="S44" s="6">
        <v>1</v>
      </c>
      <c r="T44" s="6">
        <v>112</v>
      </c>
      <c r="U44" s="6"/>
      <c r="V44" s="6">
        <v>139</v>
      </c>
      <c r="W44" s="6">
        <v>27</v>
      </c>
      <c r="X44" s="6">
        <v>44</v>
      </c>
      <c r="Y44" s="6"/>
      <c r="Z44" s="6">
        <v>16</v>
      </c>
      <c r="AA44" s="6">
        <v>410</v>
      </c>
      <c r="AB44" s="6">
        <v>65</v>
      </c>
      <c r="AC44" s="6">
        <v>239</v>
      </c>
      <c r="AD44" s="6">
        <v>76</v>
      </c>
    </row>
    <row r="45" spans="1:30" x14ac:dyDescent="0.3">
      <c r="A45" s="6">
        <v>37</v>
      </c>
      <c r="B45" s="235" t="s">
        <v>831</v>
      </c>
      <c r="C45" s="235" t="s">
        <v>832</v>
      </c>
      <c r="D45" s="235" t="s">
        <v>27</v>
      </c>
      <c r="E45" s="235" t="s">
        <v>1237</v>
      </c>
      <c r="F45" s="235" t="s">
        <v>1237</v>
      </c>
      <c r="G45" s="235" t="s">
        <v>1238</v>
      </c>
      <c r="H45" s="236">
        <v>37</v>
      </c>
      <c r="I45" s="235">
        <v>108</v>
      </c>
      <c r="J45" s="235">
        <v>147</v>
      </c>
      <c r="K45" s="235">
        <v>119</v>
      </c>
      <c r="L45" s="235">
        <v>4</v>
      </c>
      <c r="M45" s="235"/>
      <c r="N45" s="6">
        <v>69</v>
      </c>
      <c r="O45" s="6">
        <v>277</v>
      </c>
      <c r="P45" s="6"/>
      <c r="Q45" s="6">
        <v>55</v>
      </c>
      <c r="R45" s="6">
        <v>393</v>
      </c>
      <c r="S45" s="6">
        <v>250</v>
      </c>
      <c r="T45" s="6">
        <v>125</v>
      </c>
      <c r="U45" s="6"/>
      <c r="V45" s="6">
        <v>129</v>
      </c>
      <c r="W45" s="6">
        <v>374</v>
      </c>
      <c r="X45" s="6">
        <v>62</v>
      </c>
      <c r="Y45" s="6"/>
      <c r="Z45" s="6">
        <v>90</v>
      </c>
      <c r="AA45" s="6">
        <v>242</v>
      </c>
      <c r="AB45" s="6">
        <v>69</v>
      </c>
      <c r="AC45" s="6">
        <v>55</v>
      </c>
      <c r="AD45" s="6">
        <v>9</v>
      </c>
    </row>
    <row r="46" spans="1:30" x14ac:dyDescent="0.3">
      <c r="A46" s="6">
        <v>38</v>
      </c>
      <c r="B46" s="235" t="s">
        <v>487</v>
      </c>
      <c r="C46" s="235" t="s">
        <v>488</v>
      </c>
      <c r="D46" s="235" t="s">
        <v>46</v>
      </c>
      <c r="E46" s="235" t="s">
        <v>1237</v>
      </c>
      <c r="F46" s="235" t="s">
        <v>1237</v>
      </c>
      <c r="G46" s="235" t="s">
        <v>1238</v>
      </c>
      <c r="H46" s="236">
        <v>38</v>
      </c>
      <c r="I46" s="235">
        <v>158</v>
      </c>
      <c r="J46" s="235">
        <v>20</v>
      </c>
      <c r="K46" s="235">
        <v>55</v>
      </c>
      <c r="L46" s="235">
        <v>288</v>
      </c>
      <c r="M46" s="235"/>
      <c r="N46" s="6">
        <v>331</v>
      </c>
      <c r="O46" s="6">
        <v>78</v>
      </c>
      <c r="P46" s="6"/>
      <c r="Q46" s="6">
        <v>9</v>
      </c>
      <c r="R46" s="6">
        <v>101</v>
      </c>
      <c r="S46" s="6">
        <v>78</v>
      </c>
      <c r="T46" s="6">
        <v>46</v>
      </c>
      <c r="U46" s="6"/>
      <c r="V46" s="6">
        <v>155</v>
      </c>
      <c r="W46" s="6">
        <v>203</v>
      </c>
      <c r="X46" s="6">
        <v>50</v>
      </c>
      <c r="Y46" s="6"/>
      <c r="Z46" s="6">
        <v>64</v>
      </c>
      <c r="AA46" s="6">
        <v>469</v>
      </c>
      <c r="AB46" s="6">
        <v>140</v>
      </c>
      <c r="AC46" s="6">
        <v>494</v>
      </c>
      <c r="AD46" s="6">
        <v>233</v>
      </c>
    </row>
    <row r="47" spans="1:30" x14ac:dyDescent="0.3">
      <c r="A47" s="6">
        <v>39</v>
      </c>
      <c r="B47" s="235" t="s">
        <v>241</v>
      </c>
      <c r="C47" s="235" t="s">
        <v>242</v>
      </c>
      <c r="D47" s="235" t="s">
        <v>46</v>
      </c>
      <c r="E47" s="235" t="s">
        <v>1237</v>
      </c>
      <c r="F47" s="235" t="s">
        <v>1237</v>
      </c>
      <c r="G47" s="235" t="s">
        <v>1238</v>
      </c>
      <c r="H47" s="236">
        <v>39</v>
      </c>
      <c r="I47" s="235">
        <v>214</v>
      </c>
      <c r="J47" s="235">
        <v>35</v>
      </c>
      <c r="K47" s="235">
        <v>45</v>
      </c>
      <c r="L47" s="235">
        <v>227</v>
      </c>
      <c r="M47" s="235"/>
      <c r="N47" s="6">
        <v>377</v>
      </c>
      <c r="O47" s="6">
        <v>111</v>
      </c>
      <c r="P47" s="6"/>
      <c r="Q47" s="6">
        <v>88</v>
      </c>
      <c r="R47" s="6">
        <v>99</v>
      </c>
      <c r="S47" s="6">
        <v>187</v>
      </c>
      <c r="T47" s="6">
        <v>24</v>
      </c>
      <c r="U47" s="6"/>
      <c r="V47" s="6">
        <v>226</v>
      </c>
      <c r="W47" s="6">
        <v>94</v>
      </c>
      <c r="X47" s="6">
        <v>37</v>
      </c>
      <c r="Y47" s="6"/>
      <c r="Z47" s="6">
        <v>46</v>
      </c>
      <c r="AA47" s="6">
        <v>503</v>
      </c>
      <c r="AB47" s="6">
        <v>60</v>
      </c>
      <c r="AC47" s="6">
        <v>411</v>
      </c>
      <c r="AD47" s="6">
        <v>290</v>
      </c>
    </row>
    <row r="48" spans="1:30" x14ac:dyDescent="0.3">
      <c r="A48" s="6">
        <v>40</v>
      </c>
      <c r="B48" s="235" t="s">
        <v>871</v>
      </c>
      <c r="C48" s="235" t="s">
        <v>872</v>
      </c>
      <c r="D48" s="235" t="s">
        <v>56</v>
      </c>
      <c r="E48" s="235" t="s">
        <v>1237</v>
      </c>
      <c r="F48" s="235" t="s">
        <v>1237</v>
      </c>
      <c r="G48" s="235" t="s">
        <v>1238</v>
      </c>
      <c r="H48" s="236">
        <v>40</v>
      </c>
      <c r="I48" s="235">
        <v>497</v>
      </c>
      <c r="J48" s="235">
        <v>41</v>
      </c>
      <c r="K48" s="235">
        <v>16</v>
      </c>
      <c r="L48" s="235">
        <v>18</v>
      </c>
      <c r="M48" s="235"/>
      <c r="N48" s="6">
        <v>260</v>
      </c>
      <c r="O48" s="6">
        <v>526</v>
      </c>
      <c r="P48" s="6"/>
      <c r="Q48" s="6">
        <v>39</v>
      </c>
      <c r="R48" s="6">
        <v>154</v>
      </c>
      <c r="S48" s="6">
        <v>1</v>
      </c>
      <c r="T48" s="6">
        <v>79</v>
      </c>
      <c r="U48" s="6"/>
      <c r="V48" s="6">
        <v>32</v>
      </c>
      <c r="W48" s="6">
        <v>13</v>
      </c>
      <c r="X48" s="6">
        <v>74</v>
      </c>
      <c r="Y48" s="6"/>
      <c r="Z48" s="6">
        <v>60</v>
      </c>
      <c r="AA48" s="6">
        <v>489</v>
      </c>
      <c r="AB48" s="6">
        <v>25</v>
      </c>
      <c r="AC48" s="6">
        <v>24</v>
      </c>
      <c r="AD48" s="6">
        <v>48</v>
      </c>
    </row>
    <row r="49" spans="1:30" x14ac:dyDescent="0.3">
      <c r="A49" s="6">
        <v>41</v>
      </c>
      <c r="B49" s="235" t="s">
        <v>421</v>
      </c>
      <c r="C49" s="235" t="s">
        <v>422</v>
      </c>
      <c r="D49" s="235" t="s">
        <v>46</v>
      </c>
      <c r="E49" s="235" t="s">
        <v>1237</v>
      </c>
      <c r="F49" s="235" t="s">
        <v>1237</v>
      </c>
      <c r="G49" s="235" t="s">
        <v>1238</v>
      </c>
      <c r="H49" s="236">
        <v>41</v>
      </c>
      <c r="I49" s="235">
        <v>96</v>
      </c>
      <c r="J49" s="235">
        <v>25</v>
      </c>
      <c r="K49" s="235">
        <v>103</v>
      </c>
      <c r="L49" s="235">
        <v>244</v>
      </c>
      <c r="M49" s="235"/>
      <c r="N49" s="6">
        <v>459</v>
      </c>
      <c r="O49" s="6">
        <v>14</v>
      </c>
      <c r="P49" s="6"/>
      <c r="Q49" s="6">
        <v>153</v>
      </c>
      <c r="R49" s="6">
        <v>21</v>
      </c>
      <c r="S49" s="6">
        <v>237</v>
      </c>
      <c r="T49" s="6">
        <v>37</v>
      </c>
      <c r="U49" s="6"/>
      <c r="V49" s="6">
        <v>121</v>
      </c>
      <c r="W49" s="6">
        <v>464</v>
      </c>
      <c r="X49" s="6">
        <v>33</v>
      </c>
      <c r="Y49" s="6"/>
      <c r="Z49" s="6">
        <v>13</v>
      </c>
      <c r="AA49" s="6">
        <v>523</v>
      </c>
      <c r="AB49" s="6">
        <v>52</v>
      </c>
      <c r="AC49" s="6">
        <v>34</v>
      </c>
      <c r="AD49" s="6">
        <v>515</v>
      </c>
    </row>
    <row r="50" spans="1:30" x14ac:dyDescent="0.3">
      <c r="A50" s="6">
        <v>42</v>
      </c>
      <c r="B50" s="235" t="s">
        <v>827</v>
      </c>
      <c r="C50" s="235" t="s">
        <v>828</v>
      </c>
      <c r="D50" s="235" t="s">
        <v>33</v>
      </c>
      <c r="E50" s="235" t="s">
        <v>1237</v>
      </c>
      <c r="F50" s="235" t="s">
        <v>1237</v>
      </c>
      <c r="G50" s="235" t="s">
        <v>1238</v>
      </c>
      <c r="H50" s="236">
        <v>42</v>
      </c>
      <c r="I50" s="235">
        <v>50</v>
      </c>
      <c r="J50" s="235">
        <v>83</v>
      </c>
      <c r="K50" s="235">
        <v>69</v>
      </c>
      <c r="L50" s="235">
        <v>225</v>
      </c>
      <c r="M50" s="235"/>
      <c r="N50" s="6">
        <v>39</v>
      </c>
      <c r="O50" s="6">
        <v>184</v>
      </c>
      <c r="P50" s="6"/>
      <c r="Q50" s="6">
        <v>94</v>
      </c>
      <c r="R50" s="6">
        <v>119</v>
      </c>
      <c r="S50" s="6">
        <v>117</v>
      </c>
      <c r="T50" s="6">
        <v>239</v>
      </c>
      <c r="U50" s="6"/>
      <c r="V50" s="6">
        <v>63</v>
      </c>
      <c r="W50" s="6">
        <v>98</v>
      </c>
      <c r="X50" s="6">
        <v>150</v>
      </c>
      <c r="Y50" s="6"/>
      <c r="Z50" s="6">
        <v>278</v>
      </c>
      <c r="AA50" s="6">
        <v>199</v>
      </c>
      <c r="AB50" s="6">
        <v>258</v>
      </c>
      <c r="AC50" s="6">
        <v>409</v>
      </c>
      <c r="AD50" s="6">
        <v>79</v>
      </c>
    </row>
    <row r="51" spans="1:30" x14ac:dyDescent="0.3">
      <c r="A51" s="6">
        <v>43</v>
      </c>
      <c r="B51" s="235" t="s">
        <v>319</v>
      </c>
      <c r="C51" s="235" t="s">
        <v>320</v>
      </c>
      <c r="D51" s="235" t="s">
        <v>46</v>
      </c>
      <c r="E51" s="235" t="s">
        <v>1237</v>
      </c>
      <c r="F51" s="235" t="s">
        <v>1237</v>
      </c>
      <c r="G51" s="235" t="s">
        <v>1238</v>
      </c>
      <c r="H51" s="236">
        <v>43</v>
      </c>
      <c r="I51" s="235">
        <v>91</v>
      </c>
      <c r="J51" s="235">
        <v>28</v>
      </c>
      <c r="K51" s="235">
        <v>34</v>
      </c>
      <c r="L51" s="235">
        <v>504</v>
      </c>
      <c r="M51" s="235"/>
      <c r="N51" s="6">
        <v>171</v>
      </c>
      <c r="O51" s="6">
        <v>106</v>
      </c>
      <c r="P51" s="6"/>
      <c r="Q51" s="6">
        <v>87</v>
      </c>
      <c r="R51" s="6">
        <v>50</v>
      </c>
      <c r="S51" s="6">
        <v>1</v>
      </c>
      <c r="T51" s="6">
        <v>83</v>
      </c>
      <c r="U51" s="6"/>
      <c r="V51" s="6">
        <v>134</v>
      </c>
      <c r="W51" s="6">
        <v>122</v>
      </c>
      <c r="X51" s="6">
        <v>22</v>
      </c>
      <c r="Y51" s="6"/>
      <c r="Z51" s="6">
        <v>158</v>
      </c>
      <c r="AA51" s="6">
        <v>492</v>
      </c>
      <c r="AB51" s="6">
        <v>348</v>
      </c>
      <c r="AC51" s="6">
        <v>405</v>
      </c>
      <c r="AD51" s="6">
        <v>460</v>
      </c>
    </row>
    <row r="52" spans="1:30" x14ac:dyDescent="0.3">
      <c r="A52" s="6">
        <v>44</v>
      </c>
      <c r="B52" s="235" t="s">
        <v>93</v>
      </c>
      <c r="C52" s="235" t="s">
        <v>94</v>
      </c>
      <c r="D52" s="235" t="s">
        <v>27</v>
      </c>
      <c r="E52" s="235" t="s">
        <v>1237</v>
      </c>
      <c r="F52" s="235" t="s">
        <v>1237</v>
      </c>
      <c r="G52" s="235" t="s">
        <v>1238</v>
      </c>
      <c r="H52" s="236">
        <v>44</v>
      </c>
      <c r="I52" s="235">
        <v>63</v>
      </c>
      <c r="J52" s="235">
        <v>68</v>
      </c>
      <c r="K52" s="235">
        <v>36</v>
      </c>
      <c r="L52" s="235">
        <v>442</v>
      </c>
      <c r="M52" s="235"/>
      <c r="N52" s="6">
        <v>130</v>
      </c>
      <c r="O52" s="6">
        <v>82</v>
      </c>
      <c r="P52" s="6"/>
      <c r="Q52" s="6">
        <v>348</v>
      </c>
      <c r="R52" s="6">
        <v>60</v>
      </c>
      <c r="S52" s="6">
        <v>155</v>
      </c>
      <c r="T52" s="6">
        <v>68</v>
      </c>
      <c r="U52" s="6"/>
      <c r="V52" s="6">
        <v>89</v>
      </c>
      <c r="W52" s="6">
        <v>174</v>
      </c>
      <c r="X52" s="6">
        <v>28</v>
      </c>
      <c r="Y52" s="6"/>
      <c r="Z52" s="6">
        <v>401</v>
      </c>
      <c r="AA52" s="6">
        <v>218</v>
      </c>
      <c r="AB52" s="6">
        <v>313</v>
      </c>
      <c r="AC52" s="6">
        <v>473</v>
      </c>
      <c r="AD52" s="6">
        <v>367</v>
      </c>
    </row>
    <row r="53" spans="1:30" x14ac:dyDescent="0.3">
      <c r="A53" s="6">
        <v>45</v>
      </c>
      <c r="B53" s="235" t="s">
        <v>405</v>
      </c>
      <c r="C53" s="235" t="s">
        <v>406</v>
      </c>
      <c r="D53" s="235" t="s">
        <v>46</v>
      </c>
      <c r="E53" s="235" t="s">
        <v>1237</v>
      </c>
      <c r="F53" s="235" t="s">
        <v>1237</v>
      </c>
      <c r="G53" s="235" t="s">
        <v>1238</v>
      </c>
      <c r="H53" s="236">
        <v>45</v>
      </c>
      <c r="I53" s="235">
        <v>17</v>
      </c>
      <c r="J53" s="235">
        <v>30</v>
      </c>
      <c r="K53" s="235">
        <v>173</v>
      </c>
      <c r="L53" s="235">
        <v>378</v>
      </c>
      <c r="M53" s="235"/>
      <c r="N53" s="6">
        <v>327</v>
      </c>
      <c r="O53" s="6">
        <v>1</v>
      </c>
      <c r="P53" s="6"/>
      <c r="Q53" s="6">
        <v>36</v>
      </c>
      <c r="R53" s="6">
        <v>17</v>
      </c>
      <c r="S53" s="6">
        <v>299</v>
      </c>
      <c r="T53" s="6">
        <v>64</v>
      </c>
      <c r="U53" s="6"/>
      <c r="V53" s="6">
        <v>122</v>
      </c>
      <c r="W53" s="6">
        <v>450</v>
      </c>
      <c r="X53" s="6">
        <v>78</v>
      </c>
      <c r="Y53" s="6"/>
      <c r="Z53" s="6">
        <v>51</v>
      </c>
      <c r="AA53" s="6">
        <v>483</v>
      </c>
      <c r="AB53" s="6">
        <v>63</v>
      </c>
      <c r="AC53" s="6">
        <v>250</v>
      </c>
      <c r="AD53" s="6">
        <v>515</v>
      </c>
    </row>
    <row r="54" spans="1:30" x14ac:dyDescent="0.3">
      <c r="A54" s="6">
        <v>46</v>
      </c>
      <c r="B54" s="235" t="s">
        <v>349</v>
      </c>
      <c r="C54" s="235" t="s">
        <v>350</v>
      </c>
      <c r="D54" s="235" t="s">
        <v>46</v>
      </c>
      <c r="E54" s="235" t="s">
        <v>1237</v>
      </c>
      <c r="F54" s="235" t="s">
        <v>1237</v>
      </c>
      <c r="G54" s="235" t="s">
        <v>1238</v>
      </c>
      <c r="H54" s="236">
        <v>46</v>
      </c>
      <c r="I54" s="235">
        <v>24</v>
      </c>
      <c r="J54" s="235">
        <v>31</v>
      </c>
      <c r="K54" s="235">
        <v>264</v>
      </c>
      <c r="L54" s="235">
        <v>210</v>
      </c>
      <c r="M54" s="235"/>
      <c r="N54" s="6">
        <v>289</v>
      </c>
      <c r="O54" s="6">
        <v>15</v>
      </c>
      <c r="P54" s="6"/>
      <c r="Q54" s="6">
        <v>30</v>
      </c>
      <c r="R54" s="6">
        <v>14</v>
      </c>
      <c r="S54" s="6">
        <v>224</v>
      </c>
      <c r="T54" s="6">
        <v>106</v>
      </c>
      <c r="U54" s="6"/>
      <c r="V54" s="6">
        <v>434</v>
      </c>
      <c r="W54" s="6">
        <v>269</v>
      </c>
      <c r="X54" s="6">
        <v>100</v>
      </c>
      <c r="Y54" s="6"/>
      <c r="Z54" s="6">
        <v>20</v>
      </c>
      <c r="AA54" s="6">
        <v>432</v>
      </c>
      <c r="AB54" s="6">
        <v>214</v>
      </c>
      <c r="AC54" s="6">
        <v>324</v>
      </c>
      <c r="AD54" s="6">
        <v>427</v>
      </c>
    </row>
    <row r="55" spans="1:30" x14ac:dyDescent="0.3">
      <c r="A55" s="6">
        <v>47</v>
      </c>
      <c r="B55" s="235" t="s">
        <v>713</v>
      </c>
      <c r="C55" s="235" t="s">
        <v>714</v>
      </c>
      <c r="D55" s="235" t="s">
        <v>46</v>
      </c>
      <c r="E55" s="235" t="s">
        <v>1237</v>
      </c>
      <c r="F55" s="235" t="s">
        <v>1237</v>
      </c>
      <c r="G55" s="235" t="s">
        <v>1238</v>
      </c>
      <c r="H55" s="236">
        <v>47</v>
      </c>
      <c r="I55" s="235">
        <v>109</v>
      </c>
      <c r="J55" s="235">
        <v>82</v>
      </c>
      <c r="K55" s="235">
        <v>94</v>
      </c>
      <c r="L55" s="235">
        <v>109</v>
      </c>
      <c r="M55" s="235"/>
      <c r="N55" s="6">
        <v>206</v>
      </c>
      <c r="O55" s="6">
        <v>120</v>
      </c>
      <c r="P55" s="6"/>
      <c r="Q55" s="6">
        <v>514</v>
      </c>
      <c r="R55" s="6">
        <v>36</v>
      </c>
      <c r="S55" s="6">
        <v>185</v>
      </c>
      <c r="T55" s="6">
        <v>1</v>
      </c>
      <c r="U55" s="6"/>
      <c r="V55" s="6">
        <v>294</v>
      </c>
      <c r="W55" s="6">
        <v>9</v>
      </c>
      <c r="X55" s="6">
        <v>252</v>
      </c>
      <c r="Y55" s="6"/>
      <c r="Z55" s="6">
        <v>29</v>
      </c>
      <c r="AA55" s="6">
        <v>462</v>
      </c>
      <c r="AB55" s="6">
        <v>207</v>
      </c>
      <c r="AC55" s="6">
        <v>270</v>
      </c>
      <c r="AD55" s="6">
        <v>45</v>
      </c>
    </row>
    <row r="56" spans="1:30" x14ac:dyDescent="0.3">
      <c r="A56" s="6">
        <v>48</v>
      </c>
      <c r="B56" s="235" t="s">
        <v>199</v>
      </c>
      <c r="C56" s="235" t="s">
        <v>200</v>
      </c>
      <c r="D56" s="235" t="s">
        <v>46</v>
      </c>
      <c r="E56" s="235" t="s">
        <v>1237</v>
      </c>
      <c r="F56" s="235" t="s">
        <v>1237</v>
      </c>
      <c r="G56" s="235" t="s">
        <v>1238</v>
      </c>
      <c r="H56" s="236">
        <v>48</v>
      </c>
      <c r="I56" s="235">
        <v>118</v>
      </c>
      <c r="J56" s="235">
        <v>50</v>
      </c>
      <c r="K56" s="235">
        <v>15</v>
      </c>
      <c r="L56" s="235">
        <v>505</v>
      </c>
      <c r="M56" s="235"/>
      <c r="N56" s="6">
        <v>472</v>
      </c>
      <c r="O56" s="6">
        <v>16</v>
      </c>
      <c r="P56" s="6"/>
      <c r="Q56" s="6">
        <v>415</v>
      </c>
      <c r="R56" s="6">
        <v>44</v>
      </c>
      <c r="S56" s="6">
        <v>76</v>
      </c>
      <c r="T56" s="6">
        <v>31</v>
      </c>
      <c r="U56" s="6"/>
      <c r="V56" s="6">
        <v>150</v>
      </c>
      <c r="W56" s="6">
        <v>29</v>
      </c>
      <c r="X56" s="6">
        <v>24</v>
      </c>
      <c r="Y56" s="6"/>
      <c r="Z56" s="6">
        <v>103</v>
      </c>
      <c r="AA56" s="6">
        <v>500</v>
      </c>
      <c r="AB56" s="6">
        <v>117</v>
      </c>
      <c r="AC56" s="6">
        <v>372</v>
      </c>
      <c r="AD56" s="6">
        <v>515</v>
      </c>
    </row>
    <row r="57" spans="1:30" x14ac:dyDescent="0.3">
      <c r="A57" s="6">
        <v>49</v>
      </c>
      <c r="B57" s="235" t="s">
        <v>153</v>
      </c>
      <c r="C57" s="235" t="s">
        <v>154</v>
      </c>
      <c r="D57" s="235" t="s">
        <v>46</v>
      </c>
      <c r="E57" s="235" t="s">
        <v>1237</v>
      </c>
      <c r="F57" s="235" t="s">
        <v>1237</v>
      </c>
      <c r="G57" s="235" t="s">
        <v>1238</v>
      </c>
      <c r="H57" s="236">
        <v>49</v>
      </c>
      <c r="I57" s="235">
        <v>224</v>
      </c>
      <c r="J57" s="235">
        <v>32</v>
      </c>
      <c r="K57" s="235">
        <v>8</v>
      </c>
      <c r="L57" s="235">
        <v>514</v>
      </c>
      <c r="M57" s="235"/>
      <c r="N57" s="6">
        <v>458</v>
      </c>
      <c r="O57" s="6">
        <v>40</v>
      </c>
      <c r="P57" s="6"/>
      <c r="Q57" s="6">
        <v>52</v>
      </c>
      <c r="R57" s="6">
        <v>55</v>
      </c>
      <c r="S57" s="6">
        <v>173</v>
      </c>
      <c r="T57" s="6">
        <v>50</v>
      </c>
      <c r="U57" s="6"/>
      <c r="V57" s="6">
        <v>34</v>
      </c>
      <c r="W57" s="6">
        <v>58</v>
      </c>
      <c r="X57" s="6">
        <v>1</v>
      </c>
      <c r="Y57" s="6"/>
      <c r="Z57" s="6">
        <v>165</v>
      </c>
      <c r="AA57" s="6">
        <v>495</v>
      </c>
      <c r="AB57" s="6">
        <v>393</v>
      </c>
      <c r="AC57" s="6">
        <v>448</v>
      </c>
      <c r="AD57" s="6">
        <v>445</v>
      </c>
    </row>
    <row r="58" spans="1:30" x14ac:dyDescent="0.3">
      <c r="A58" s="6">
        <v>50</v>
      </c>
      <c r="B58" s="235" t="s">
        <v>433</v>
      </c>
      <c r="C58" s="235" t="s">
        <v>434</v>
      </c>
      <c r="D58" s="235" t="s">
        <v>46</v>
      </c>
      <c r="E58" s="235" t="s">
        <v>1237</v>
      </c>
      <c r="F58" s="235" t="s">
        <v>1237</v>
      </c>
      <c r="G58" s="235" t="s">
        <v>1238</v>
      </c>
      <c r="H58" s="236">
        <v>50</v>
      </c>
      <c r="I58" s="235">
        <v>389</v>
      </c>
      <c r="J58" s="235">
        <v>22</v>
      </c>
      <c r="K58" s="235">
        <v>11</v>
      </c>
      <c r="L58" s="235">
        <v>414</v>
      </c>
      <c r="M58" s="235"/>
      <c r="N58" s="6">
        <v>509</v>
      </c>
      <c r="O58" s="6">
        <v>56</v>
      </c>
      <c r="P58" s="6"/>
      <c r="Q58" s="6">
        <v>95</v>
      </c>
      <c r="R58" s="6">
        <v>54</v>
      </c>
      <c r="S58" s="6">
        <v>1</v>
      </c>
      <c r="T58" s="6">
        <v>51</v>
      </c>
      <c r="U58" s="6"/>
      <c r="V58" s="6">
        <v>36</v>
      </c>
      <c r="W58" s="6">
        <v>75</v>
      </c>
      <c r="X58" s="6">
        <v>1</v>
      </c>
      <c r="Y58" s="6"/>
      <c r="Z58" s="6">
        <v>65</v>
      </c>
      <c r="AA58" s="6">
        <v>470</v>
      </c>
      <c r="AB58" s="6">
        <v>139</v>
      </c>
      <c r="AC58" s="6">
        <v>512</v>
      </c>
      <c r="AD58" s="6">
        <v>406</v>
      </c>
    </row>
    <row r="59" spans="1:30" x14ac:dyDescent="0.3">
      <c r="A59" s="6">
        <v>51</v>
      </c>
      <c r="B59" s="235" t="s">
        <v>85</v>
      </c>
      <c r="C59" s="235" t="s">
        <v>86</v>
      </c>
      <c r="D59" s="235" t="s">
        <v>46</v>
      </c>
      <c r="E59" s="235" t="s">
        <v>1237</v>
      </c>
      <c r="F59" s="235" t="s">
        <v>1237</v>
      </c>
      <c r="G59" s="235" t="s">
        <v>1238</v>
      </c>
      <c r="H59" s="236">
        <v>51</v>
      </c>
      <c r="I59" s="235">
        <v>42</v>
      </c>
      <c r="J59" s="235">
        <v>84</v>
      </c>
      <c r="K59" s="235">
        <v>65</v>
      </c>
      <c r="L59" s="235">
        <v>345</v>
      </c>
      <c r="M59" s="235"/>
      <c r="N59" s="6">
        <v>362</v>
      </c>
      <c r="O59" s="6">
        <v>17</v>
      </c>
      <c r="P59" s="6"/>
      <c r="Q59" s="6">
        <v>434</v>
      </c>
      <c r="R59" s="6">
        <v>129</v>
      </c>
      <c r="S59" s="6">
        <v>215</v>
      </c>
      <c r="T59" s="6">
        <v>18</v>
      </c>
      <c r="U59" s="6"/>
      <c r="V59" s="6">
        <v>15</v>
      </c>
      <c r="W59" s="6">
        <v>184</v>
      </c>
      <c r="X59" s="6">
        <v>143</v>
      </c>
      <c r="Y59" s="6"/>
      <c r="Z59" s="6">
        <v>163</v>
      </c>
      <c r="AA59" s="6">
        <v>376</v>
      </c>
      <c r="AB59" s="6">
        <v>384</v>
      </c>
      <c r="AC59" s="6">
        <v>471</v>
      </c>
      <c r="AD59" s="6">
        <v>95</v>
      </c>
    </row>
    <row r="60" spans="1:30" x14ac:dyDescent="0.3">
      <c r="A60" s="6">
        <v>52</v>
      </c>
      <c r="B60" s="235" t="s">
        <v>925</v>
      </c>
      <c r="C60" s="235" t="s">
        <v>926</v>
      </c>
      <c r="D60" s="235" t="s">
        <v>46</v>
      </c>
      <c r="E60" s="235" t="s">
        <v>1237</v>
      </c>
      <c r="F60" s="235" t="s">
        <v>1237</v>
      </c>
      <c r="G60" s="235" t="s">
        <v>1238</v>
      </c>
      <c r="H60" s="236">
        <v>52</v>
      </c>
      <c r="I60" s="235">
        <v>298</v>
      </c>
      <c r="J60" s="235">
        <v>27</v>
      </c>
      <c r="K60" s="235">
        <v>35</v>
      </c>
      <c r="L60" s="235">
        <v>365</v>
      </c>
      <c r="M60" s="235"/>
      <c r="N60" s="6">
        <v>405</v>
      </c>
      <c r="O60" s="6">
        <v>167</v>
      </c>
      <c r="P60" s="6"/>
      <c r="Q60" s="6">
        <v>137</v>
      </c>
      <c r="R60" s="6">
        <v>46</v>
      </c>
      <c r="S60" s="6">
        <v>122</v>
      </c>
      <c r="T60" s="6">
        <v>41</v>
      </c>
      <c r="U60" s="6"/>
      <c r="V60" s="6">
        <v>171</v>
      </c>
      <c r="W60" s="6">
        <v>42</v>
      </c>
      <c r="X60" s="6">
        <v>38</v>
      </c>
      <c r="Y60" s="6"/>
      <c r="Z60" s="6">
        <v>17</v>
      </c>
      <c r="AA60" s="6">
        <v>493</v>
      </c>
      <c r="AB60" s="6">
        <v>179</v>
      </c>
      <c r="AC60" s="6">
        <v>165</v>
      </c>
      <c r="AD60" s="6">
        <v>511</v>
      </c>
    </row>
    <row r="61" spans="1:30" x14ac:dyDescent="0.3">
      <c r="A61" s="6">
        <v>53</v>
      </c>
      <c r="B61" s="235" t="s">
        <v>785</v>
      </c>
      <c r="C61" s="235" t="s">
        <v>786</v>
      </c>
      <c r="D61" s="235" t="s">
        <v>33</v>
      </c>
      <c r="E61" s="235" t="s">
        <v>1237</v>
      </c>
      <c r="F61" s="235" t="s">
        <v>1237</v>
      </c>
      <c r="G61" s="235" t="s">
        <v>1238</v>
      </c>
      <c r="H61" s="236">
        <v>53</v>
      </c>
      <c r="I61" s="235">
        <v>408</v>
      </c>
      <c r="J61" s="235">
        <v>72</v>
      </c>
      <c r="K61" s="235">
        <v>77</v>
      </c>
      <c r="L61" s="235">
        <v>2</v>
      </c>
      <c r="M61" s="235"/>
      <c r="N61" s="6">
        <v>105</v>
      </c>
      <c r="O61" s="6">
        <v>510</v>
      </c>
      <c r="P61" s="6"/>
      <c r="Q61" s="6">
        <v>25</v>
      </c>
      <c r="R61" s="6">
        <v>319</v>
      </c>
      <c r="S61" s="6">
        <v>1</v>
      </c>
      <c r="T61" s="6">
        <v>137</v>
      </c>
      <c r="U61" s="6"/>
      <c r="V61" s="6">
        <v>256</v>
      </c>
      <c r="W61" s="6">
        <v>49</v>
      </c>
      <c r="X61" s="6">
        <v>92</v>
      </c>
      <c r="Y61" s="6"/>
      <c r="Z61" s="6">
        <v>81</v>
      </c>
      <c r="AA61" s="6">
        <v>252</v>
      </c>
      <c r="AB61" s="6">
        <v>22</v>
      </c>
      <c r="AC61" s="6">
        <v>93</v>
      </c>
      <c r="AD61" s="6">
        <v>13</v>
      </c>
    </row>
    <row r="62" spans="1:30" x14ac:dyDescent="0.3">
      <c r="A62" s="6">
        <v>54</v>
      </c>
      <c r="B62" s="235" t="s">
        <v>781</v>
      </c>
      <c r="C62" s="235" t="s">
        <v>782</v>
      </c>
      <c r="D62" s="235" t="s">
        <v>46</v>
      </c>
      <c r="E62" s="235" t="s">
        <v>1237</v>
      </c>
      <c r="F62" s="235" t="s">
        <v>1237</v>
      </c>
      <c r="G62" s="235" t="s">
        <v>1238</v>
      </c>
      <c r="H62" s="236">
        <v>54</v>
      </c>
      <c r="I62" s="235">
        <v>202</v>
      </c>
      <c r="J62" s="235">
        <v>67</v>
      </c>
      <c r="K62" s="235">
        <v>85</v>
      </c>
      <c r="L62" s="235">
        <v>75</v>
      </c>
      <c r="M62" s="235"/>
      <c r="N62" s="6">
        <v>53</v>
      </c>
      <c r="O62" s="6">
        <v>436</v>
      </c>
      <c r="P62" s="6"/>
      <c r="Q62" s="6">
        <v>76</v>
      </c>
      <c r="R62" s="6">
        <v>112</v>
      </c>
      <c r="S62" s="6">
        <v>194</v>
      </c>
      <c r="T62" s="6">
        <v>128</v>
      </c>
      <c r="U62" s="6"/>
      <c r="V62" s="6">
        <v>102</v>
      </c>
      <c r="W62" s="6">
        <v>278</v>
      </c>
      <c r="X62" s="6">
        <v>75</v>
      </c>
      <c r="Y62" s="6"/>
      <c r="Z62" s="6">
        <v>45</v>
      </c>
      <c r="AA62" s="6">
        <v>510</v>
      </c>
      <c r="AB62" s="6">
        <v>9</v>
      </c>
      <c r="AC62" s="6">
        <v>252</v>
      </c>
      <c r="AD62" s="6">
        <v>135</v>
      </c>
    </row>
    <row r="63" spans="1:30" x14ac:dyDescent="0.3">
      <c r="A63" s="6">
        <v>55</v>
      </c>
      <c r="B63" s="235" t="s">
        <v>883</v>
      </c>
      <c r="C63" s="235" t="s">
        <v>884</v>
      </c>
      <c r="D63" s="235" t="s">
        <v>56</v>
      </c>
      <c r="E63" s="235" t="s">
        <v>1237</v>
      </c>
      <c r="F63" s="235" t="s">
        <v>1237</v>
      </c>
      <c r="G63" s="235" t="s">
        <v>1238</v>
      </c>
      <c r="H63" s="236">
        <v>55</v>
      </c>
      <c r="I63" s="235">
        <v>117</v>
      </c>
      <c r="J63" s="235">
        <v>81</v>
      </c>
      <c r="K63" s="235">
        <v>88</v>
      </c>
      <c r="L63" s="235">
        <v>141</v>
      </c>
      <c r="M63" s="235"/>
      <c r="N63" s="6">
        <v>335</v>
      </c>
      <c r="O63" s="6">
        <v>45</v>
      </c>
      <c r="P63" s="6"/>
      <c r="Q63" s="6">
        <v>391</v>
      </c>
      <c r="R63" s="6">
        <v>164</v>
      </c>
      <c r="S63" s="6">
        <v>281</v>
      </c>
      <c r="T63" s="6">
        <v>1</v>
      </c>
      <c r="U63" s="6"/>
      <c r="V63" s="6">
        <v>166</v>
      </c>
      <c r="W63" s="6">
        <v>56</v>
      </c>
      <c r="X63" s="6">
        <v>177</v>
      </c>
      <c r="Y63" s="6"/>
      <c r="Z63" s="6">
        <v>166</v>
      </c>
      <c r="AA63" s="6">
        <v>353</v>
      </c>
      <c r="AB63" s="6">
        <v>183</v>
      </c>
      <c r="AC63" s="6">
        <v>191</v>
      </c>
      <c r="AD63" s="6">
        <v>97</v>
      </c>
    </row>
    <row r="64" spans="1:30" x14ac:dyDescent="0.3">
      <c r="A64" s="6">
        <v>56</v>
      </c>
      <c r="B64" s="235" t="s">
        <v>66</v>
      </c>
      <c r="C64" s="235" t="s">
        <v>67</v>
      </c>
      <c r="D64" s="235" t="s">
        <v>46</v>
      </c>
      <c r="E64" s="235" t="s">
        <v>1237</v>
      </c>
      <c r="F64" s="235" t="s">
        <v>1237</v>
      </c>
      <c r="G64" s="235" t="s">
        <v>1238</v>
      </c>
      <c r="H64" s="236">
        <v>56</v>
      </c>
      <c r="I64" s="235">
        <v>139</v>
      </c>
      <c r="J64" s="235">
        <v>92</v>
      </c>
      <c r="K64" s="235">
        <v>50</v>
      </c>
      <c r="L64" s="235">
        <v>194</v>
      </c>
      <c r="M64" s="235"/>
      <c r="N64" s="6">
        <v>406</v>
      </c>
      <c r="O64" s="6">
        <v>28</v>
      </c>
      <c r="P64" s="6"/>
      <c r="Q64" s="6">
        <v>241</v>
      </c>
      <c r="R64" s="6">
        <v>34</v>
      </c>
      <c r="S64" s="6">
        <v>483</v>
      </c>
      <c r="T64" s="6">
        <v>27</v>
      </c>
      <c r="U64" s="6"/>
      <c r="V64" s="6">
        <v>68</v>
      </c>
      <c r="W64" s="6">
        <v>277</v>
      </c>
      <c r="X64" s="6">
        <v>46</v>
      </c>
      <c r="Y64" s="6"/>
      <c r="Z64" s="6">
        <v>1</v>
      </c>
      <c r="AA64" s="6">
        <v>523</v>
      </c>
      <c r="AB64" s="6">
        <v>29</v>
      </c>
      <c r="AC64" s="6">
        <v>123</v>
      </c>
      <c r="AD64" s="6">
        <v>495</v>
      </c>
    </row>
    <row r="65" spans="1:30" x14ac:dyDescent="0.3">
      <c r="A65" s="6">
        <v>57</v>
      </c>
      <c r="B65" s="235" t="s">
        <v>935</v>
      </c>
      <c r="C65" s="235" t="s">
        <v>936</v>
      </c>
      <c r="D65" s="235" t="s">
        <v>24</v>
      </c>
      <c r="E65" s="235" t="s">
        <v>1237</v>
      </c>
      <c r="F65" s="235" t="s">
        <v>1237</v>
      </c>
      <c r="G65" s="235" t="s">
        <v>1238</v>
      </c>
      <c r="H65" s="236">
        <v>57</v>
      </c>
      <c r="I65" s="235">
        <v>172</v>
      </c>
      <c r="J65" s="235">
        <v>138</v>
      </c>
      <c r="K65" s="235">
        <v>121</v>
      </c>
      <c r="L65" s="235">
        <v>9</v>
      </c>
      <c r="M65" s="235"/>
      <c r="N65" s="6">
        <v>227</v>
      </c>
      <c r="O65" s="6">
        <v>194</v>
      </c>
      <c r="P65" s="6"/>
      <c r="Q65" s="6">
        <v>142</v>
      </c>
      <c r="R65" s="6">
        <v>298</v>
      </c>
      <c r="S65" s="6">
        <v>89</v>
      </c>
      <c r="T65" s="6">
        <v>273</v>
      </c>
      <c r="U65" s="6"/>
      <c r="V65" s="6">
        <v>110</v>
      </c>
      <c r="W65" s="6">
        <v>175</v>
      </c>
      <c r="X65" s="6">
        <v>181</v>
      </c>
      <c r="Y65" s="6"/>
      <c r="Z65" s="6">
        <v>41</v>
      </c>
      <c r="AA65" s="6">
        <v>420</v>
      </c>
      <c r="AB65" s="6">
        <v>76</v>
      </c>
      <c r="AC65" s="6">
        <v>30</v>
      </c>
      <c r="AD65" s="6">
        <v>57</v>
      </c>
    </row>
    <row r="66" spans="1:30" x14ac:dyDescent="0.3">
      <c r="A66" s="6">
        <v>58</v>
      </c>
      <c r="B66" s="235" t="s">
        <v>211</v>
      </c>
      <c r="C66" s="235" t="s">
        <v>212</v>
      </c>
      <c r="D66" s="235" t="s">
        <v>46</v>
      </c>
      <c r="E66" s="235" t="s">
        <v>1237</v>
      </c>
      <c r="F66" s="235" t="s">
        <v>1237</v>
      </c>
      <c r="G66" s="235" t="s">
        <v>1238</v>
      </c>
      <c r="H66" s="236">
        <v>58</v>
      </c>
      <c r="I66" s="235">
        <v>317</v>
      </c>
      <c r="J66" s="235">
        <v>14</v>
      </c>
      <c r="K66" s="235">
        <v>80</v>
      </c>
      <c r="L66" s="235">
        <v>216</v>
      </c>
      <c r="M66" s="235"/>
      <c r="N66" s="6">
        <v>246</v>
      </c>
      <c r="O66" s="6">
        <v>364</v>
      </c>
      <c r="P66" s="6"/>
      <c r="Q66" s="6">
        <v>248</v>
      </c>
      <c r="R66" s="6">
        <v>42</v>
      </c>
      <c r="S66" s="6">
        <v>1</v>
      </c>
      <c r="T66" s="6">
        <v>1</v>
      </c>
      <c r="U66" s="6"/>
      <c r="V66" s="6">
        <v>241</v>
      </c>
      <c r="W66" s="6">
        <v>17</v>
      </c>
      <c r="X66" s="6">
        <v>167</v>
      </c>
      <c r="Y66" s="6"/>
      <c r="Z66" s="6">
        <v>76</v>
      </c>
      <c r="AA66" s="6">
        <v>433</v>
      </c>
      <c r="AB66" s="6">
        <v>182</v>
      </c>
      <c r="AC66" s="6">
        <v>337</v>
      </c>
      <c r="AD66" s="6">
        <v>288</v>
      </c>
    </row>
    <row r="67" spans="1:30" x14ac:dyDescent="0.3">
      <c r="A67" s="6">
        <v>59</v>
      </c>
      <c r="B67" s="235" t="s">
        <v>745</v>
      </c>
      <c r="C67" s="235" t="s">
        <v>746</v>
      </c>
      <c r="D67" s="235" t="s">
        <v>56</v>
      </c>
      <c r="E67" s="235" t="s">
        <v>1237</v>
      </c>
      <c r="F67" s="235" t="s">
        <v>1237</v>
      </c>
      <c r="G67" s="235" t="s">
        <v>1238</v>
      </c>
      <c r="H67" s="236">
        <v>59</v>
      </c>
      <c r="I67" s="235">
        <v>9</v>
      </c>
      <c r="J67" s="235">
        <v>177</v>
      </c>
      <c r="K67" s="235">
        <v>203</v>
      </c>
      <c r="L67" s="235">
        <v>120</v>
      </c>
      <c r="M67" s="235"/>
      <c r="N67" s="6">
        <v>29</v>
      </c>
      <c r="O67" s="6">
        <v>67</v>
      </c>
      <c r="P67" s="6"/>
      <c r="Q67" s="6">
        <v>389</v>
      </c>
      <c r="R67" s="6">
        <v>150</v>
      </c>
      <c r="S67" s="6">
        <v>105</v>
      </c>
      <c r="T67" s="6">
        <v>228</v>
      </c>
      <c r="U67" s="6"/>
      <c r="V67" s="6">
        <v>168</v>
      </c>
      <c r="W67" s="6">
        <v>437</v>
      </c>
      <c r="X67" s="6">
        <v>97</v>
      </c>
      <c r="Y67" s="6"/>
      <c r="Z67" s="6">
        <v>139</v>
      </c>
      <c r="AA67" s="6">
        <v>354</v>
      </c>
      <c r="AB67" s="6">
        <v>145</v>
      </c>
      <c r="AC67" s="6">
        <v>399</v>
      </c>
      <c r="AD67" s="6">
        <v>4</v>
      </c>
    </row>
    <row r="68" spans="1:30" x14ac:dyDescent="0.3">
      <c r="A68" s="6">
        <v>60</v>
      </c>
      <c r="B68" s="235" t="s">
        <v>431</v>
      </c>
      <c r="C68" s="235" t="s">
        <v>432</v>
      </c>
      <c r="D68" s="235" t="s">
        <v>46</v>
      </c>
      <c r="E68" s="235" t="s">
        <v>1237</v>
      </c>
      <c r="F68" s="235" t="s">
        <v>1237</v>
      </c>
      <c r="G68" s="235" t="s">
        <v>1238</v>
      </c>
      <c r="H68" s="236">
        <v>60</v>
      </c>
      <c r="I68" s="235">
        <v>192</v>
      </c>
      <c r="J68" s="235">
        <v>49</v>
      </c>
      <c r="K68" s="235">
        <v>41</v>
      </c>
      <c r="L68" s="235">
        <v>382</v>
      </c>
      <c r="M68" s="235"/>
      <c r="N68" s="6">
        <v>305</v>
      </c>
      <c r="O68" s="6">
        <v>148</v>
      </c>
      <c r="P68" s="6"/>
      <c r="Q68" s="6">
        <v>257</v>
      </c>
      <c r="R68" s="6">
        <v>67</v>
      </c>
      <c r="S68" s="6">
        <v>94</v>
      </c>
      <c r="T68" s="6">
        <v>60</v>
      </c>
      <c r="U68" s="6"/>
      <c r="V68" s="6">
        <v>48</v>
      </c>
      <c r="W68" s="6">
        <v>345</v>
      </c>
      <c r="X68" s="6">
        <v>1</v>
      </c>
      <c r="Y68" s="6"/>
      <c r="Z68" s="6">
        <v>96</v>
      </c>
      <c r="AA68" s="6">
        <v>515</v>
      </c>
      <c r="AB68" s="6">
        <v>173</v>
      </c>
      <c r="AC68" s="6">
        <v>370</v>
      </c>
      <c r="AD68" s="6">
        <v>266</v>
      </c>
    </row>
    <row r="69" spans="1:30" x14ac:dyDescent="0.3">
      <c r="A69" s="6">
        <v>61</v>
      </c>
      <c r="B69" s="235" t="s">
        <v>353</v>
      </c>
      <c r="C69" s="235" t="s">
        <v>354</v>
      </c>
      <c r="D69" s="235" t="s">
        <v>46</v>
      </c>
      <c r="E69" s="235" t="s">
        <v>1237</v>
      </c>
      <c r="F69" s="235" t="s">
        <v>1237</v>
      </c>
      <c r="G69" s="235" t="s">
        <v>1238</v>
      </c>
      <c r="H69" s="236">
        <v>61</v>
      </c>
      <c r="I69" s="235">
        <v>399</v>
      </c>
      <c r="J69" s="235">
        <v>36</v>
      </c>
      <c r="K69" s="235">
        <v>29</v>
      </c>
      <c r="L69" s="235">
        <v>242</v>
      </c>
      <c r="M69" s="235"/>
      <c r="N69" s="6">
        <v>498</v>
      </c>
      <c r="O69" s="6">
        <v>123</v>
      </c>
      <c r="P69" s="6"/>
      <c r="Q69" s="6">
        <v>89</v>
      </c>
      <c r="R69" s="6">
        <v>64</v>
      </c>
      <c r="S69" s="6">
        <v>1</v>
      </c>
      <c r="T69" s="6">
        <v>93</v>
      </c>
      <c r="U69" s="6"/>
      <c r="V69" s="6">
        <v>10</v>
      </c>
      <c r="W69" s="6">
        <v>243</v>
      </c>
      <c r="X69" s="6">
        <v>31</v>
      </c>
      <c r="Y69" s="6"/>
      <c r="Z69" s="6">
        <v>55</v>
      </c>
      <c r="AA69" s="6">
        <v>509</v>
      </c>
      <c r="AB69" s="6">
        <v>37</v>
      </c>
      <c r="AC69" s="6">
        <v>479</v>
      </c>
      <c r="AD69" s="6">
        <v>270</v>
      </c>
    </row>
    <row r="70" spans="1:30" x14ac:dyDescent="0.3">
      <c r="A70" s="6">
        <v>62</v>
      </c>
      <c r="B70" s="235" t="s">
        <v>281</v>
      </c>
      <c r="C70" s="235" t="s">
        <v>282</v>
      </c>
      <c r="D70" s="235" t="s">
        <v>46</v>
      </c>
      <c r="E70" s="235" t="s">
        <v>1237</v>
      </c>
      <c r="F70" s="235" t="s">
        <v>1237</v>
      </c>
      <c r="G70" s="235" t="s">
        <v>1238</v>
      </c>
      <c r="H70" s="236">
        <v>62</v>
      </c>
      <c r="I70" s="235">
        <v>76</v>
      </c>
      <c r="J70" s="235">
        <v>142</v>
      </c>
      <c r="K70" s="235">
        <v>92</v>
      </c>
      <c r="L70" s="235">
        <v>129</v>
      </c>
      <c r="M70" s="235"/>
      <c r="N70" s="6">
        <v>143</v>
      </c>
      <c r="O70" s="6">
        <v>103</v>
      </c>
      <c r="P70" s="6"/>
      <c r="Q70" s="6">
        <v>145</v>
      </c>
      <c r="R70" s="6">
        <v>185</v>
      </c>
      <c r="S70" s="6">
        <v>329</v>
      </c>
      <c r="T70" s="6">
        <v>146</v>
      </c>
      <c r="U70" s="6"/>
      <c r="V70" s="6">
        <v>143</v>
      </c>
      <c r="W70" s="6">
        <v>258</v>
      </c>
      <c r="X70" s="6">
        <v>73</v>
      </c>
      <c r="Y70" s="6"/>
      <c r="Z70" s="6">
        <v>30</v>
      </c>
      <c r="AA70" s="6">
        <v>442</v>
      </c>
      <c r="AB70" s="6">
        <v>71</v>
      </c>
      <c r="AC70" s="6">
        <v>414</v>
      </c>
      <c r="AD70" s="6">
        <v>180</v>
      </c>
    </row>
    <row r="71" spans="1:30" x14ac:dyDescent="0.3">
      <c r="A71" s="6">
        <v>63</v>
      </c>
      <c r="B71" s="235" t="s">
        <v>813</v>
      </c>
      <c r="C71" s="235" t="s">
        <v>814</v>
      </c>
      <c r="D71" s="235" t="s">
        <v>1176</v>
      </c>
      <c r="E71" s="235" t="s">
        <v>1237</v>
      </c>
      <c r="F71" s="235" t="s">
        <v>1237</v>
      </c>
      <c r="G71" s="235" t="s">
        <v>1238</v>
      </c>
      <c r="H71" s="236">
        <v>63</v>
      </c>
      <c r="I71" s="235">
        <v>218</v>
      </c>
      <c r="J71" s="235">
        <v>181</v>
      </c>
      <c r="K71" s="235">
        <v>95</v>
      </c>
      <c r="L71" s="235">
        <v>6</v>
      </c>
      <c r="M71" s="235"/>
      <c r="N71" s="6">
        <v>373</v>
      </c>
      <c r="O71" s="6">
        <v>121</v>
      </c>
      <c r="P71" s="6"/>
      <c r="Q71" s="6">
        <v>254</v>
      </c>
      <c r="R71" s="6">
        <v>184</v>
      </c>
      <c r="S71" s="6">
        <v>221</v>
      </c>
      <c r="T71" s="6">
        <v>237</v>
      </c>
      <c r="U71" s="6"/>
      <c r="V71" s="6">
        <v>64</v>
      </c>
      <c r="W71" s="6">
        <v>350</v>
      </c>
      <c r="X71" s="6">
        <v>81</v>
      </c>
      <c r="Y71" s="6"/>
      <c r="Z71" s="6">
        <v>124</v>
      </c>
      <c r="AA71" s="6">
        <v>301</v>
      </c>
      <c r="AB71" s="6">
        <v>6</v>
      </c>
      <c r="AC71" s="6">
        <v>78</v>
      </c>
      <c r="AD71" s="6">
        <v>87</v>
      </c>
    </row>
    <row r="72" spans="1:30" x14ac:dyDescent="0.3">
      <c r="A72" s="6">
        <v>64</v>
      </c>
      <c r="B72" s="235" t="s">
        <v>771</v>
      </c>
      <c r="C72" s="235" t="s">
        <v>772</v>
      </c>
      <c r="D72" s="235" t="s">
        <v>24</v>
      </c>
      <c r="E72" s="235" t="s">
        <v>1237</v>
      </c>
      <c r="F72" s="235" t="s">
        <v>1237</v>
      </c>
      <c r="G72" s="235" t="s">
        <v>1238</v>
      </c>
      <c r="H72" s="236">
        <v>64</v>
      </c>
      <c r="I72" s="235">
        <v>20</v>
      </c>
      <c r="J72" s="235">
        <v>210</v>
      </c>
      <c r="K72" s="235">
        <v>202</v>
      </c>
      <c r="L72" s="235">
        <v>71</v>
      </c>
      <c r="M72" s="235"/>
      <c r="N72" s="6">
        <v>297</v>
      </c>
      <c r="O72" s="6">
        <v>13</v>
      </c>
      <c r="P72" s="6"/>
      <c r="Q72" s="6">
        <v>289</v>
      </c>
      <c r="R72" s="6">
        <v>356</v>
      </c>
      <c r="S72" s="6">
        <v>1</v>
      </c>
      <c r="T72" s="6">
        <v>324</v>
      </c>
      <c r="U72" s="6"/>
      <c r="V72" s="6">
        <v>214</v>
      </c>
      <c r="W72" s="6">
        <v>169</v>
      </c>
      <c r="X72" s="6">
        <v>271</v>
      </c>
      <c r="Y72" s="6"/>
      <c r="Z72" s="6">
        <v>152</v>
      </c>
      <c r="AA72" s="6">
        <v>396</v>
      </c>
      <c r="AB72" s="6">
        <v>108</v>
      </c>
      <c r="AC72" s="6">
        <v>33</v>
      </c>
      <c r="AD72" s="6">
        <v>192</v>
      </c>
    </row>
    <row r="73" spans="1:30" x14ac:dyDescent="0.3">
      <c r="A73" s="6">
        <v>65</v>
      </c>
      <c r="B73" s="235" t="s">
        <v>889</v>
      </c>
      <c r="C73" s="235" t="s">
        <v>890</v>
      </c>
      <c r="D73" s="235" t="s">
        <v>56</v>
      </c>
      <c r="E73" s="235" t="s">
        <v>1237</v>
      </c>
      <c r="F73" s="235" t="s">
        <v>1237</v>
      </c>
      <c r="G73" s="235" t="s">
        <v>1238</v>
      </c>
      <c r="H73" s="236">
        <v>65</v>
      </c>
      <c r="I73" s="235">
        <v>292</v>
      </c>
      <c r="J73" s="235">
        <v>106</v>
      </c>
      <c r="K73" s="235">
        <v>58</v>
      </c>
      <c r="L73" s="235">
        <v>42</v>
      </c>
      <c r="M73" s="235"/>
      <c r="N73" s="6">
        <v>70</v>
      </c>
      <c r="O73" s="6">
        <v>479</v>
      </c>
      <c r="P73" s="6"/>
      <c r="Q73" s="6">
        <v>204</v>
      </c>
      <c r="R73" s="6">
        <v>278</v>
      </c>
      <c r="S73" s="6">
        <v>139</v>
      </c>
      <c r="T73" s="6">
        <v>95</v>
      </c>
      <c r="U73" s="6"/>
      <c r="V73" s="6">
        <v>137</v>
      </c>
      <c r="W73" s="6">
        <v>61</v>
      </c>
      <c r="X73" s="6">
        <v>107</v>
      </c>
      <c r="Y73" s="6"/>
      <c r="Z73" s="6">
        <v>35</v>
      </c>
      <c r="AA73" s="6">
        <v>486</v>
      </c>
      <c r="AB73" s="6">
        <v>21</v>
      </c>
      <c r="AC73" s="6">
        <v>200</v>
      </c>
      <c r="AD73" s="6">
        <v>88</v>
      </c>
    </row>
    <row r="74" spans="1:30" x14ac:dyDescent="0.3">
      <c r="A74" s="6">
        <v>66</v>
      </c>
      <c r="B74" s="235" t="s">
        <v>225</v>
      </c>
      <c r="C74" s="235" t="s">
        <v>226</v>
      </c>
      <c r="D74" s="235" t="s">
        <v>56</v>
      </c>
      <c r="E74" s="235" t="s">
        <v>1237</v>
      </c>
      <c r="F74" s="235" t="s">
        <v>1237</v>
      </c>
      <c r="G74" s="235" t="s">
        <v>1238</v>
      </c>
      <c r="H74" s="236">
        <v>66</v>
      </c>
      <c r="I74" s="235">
        <v>135</v>
      </c>
      <c r="J74" s="235">
        <v>116</v>
      </c>
      <c r="K74" s="235">
        <v>112</v>
      </c>
      <c r="L74" s="235">
        <v>76</v>
      </c>
      <c r="M74" s="235"/>
      <c r="N74" s="6">
        <v>73</v>
      </c>
      <c r="O74" s="6">
        <v>307</v>
      </c>
      <c r="P74" s="6"/>
      <c r="Q74" s="6">
        <v>447</v>
      </c>
      <c r="R74" s="6">
        <v>274</v>
      </c>
      <c r="S74" s="6">
        <v>1</v>
      </c>
      <c r="T74" s="6">
        <v>38</v>
      </c>
      <c r="U74" s="6"/>
      <c r="V74" s="6">
        <v>225</v>
      </c>
      <c r="W74" s="6">
        <v>33</v>
      </c>
      <c r="X74" s="6">
        <v>230</v>
      </c>
      <c r="Y74" s="6"/>
      <c r="Z74" s="6">
        <v>143</v>
      </c>
      <c r="AA74" s="6">
        <v>373</v>
      </c>
      <c r="AB74" s="6">
        <v>133</v>
      </c>
      <c r="AC74" s="6">
        <v>53</v>
      </c>
      <c r="AD74" s="6">
        <v>154</v>
      </c>
    </row>
    <row r="75" spans="1:30" x14ac:dyDescent="0.3">
      <c r="A75" s="6">
        <v>67</v>
      </c>
      <c r="B75" s="235" t="s">
        <v>495</v>
      </c>
      <c r="C75" s="235" t="s">
        <v>496</v>
      </c>
      <c r="D75" s="235" t="s">
        <v>46</v>
      </c>
      <c r="E75" s="235" t="s">
        <v>1237</v>
      </c>
      <c r="F75" s="235" t="s">
        <v>1237</v>
      </c>
      <c r="G75" s="235" t="s">
        <v>1238</v>
      </c>
      <c r="H75" s="236">
        <v>67</v>
      </c>
      <c r="I75" s="235">
        <v>241</v>
      </c>
      <c r="J75" s="235">
        <v>37</v>
      </c>
      <c r="K75" s="235">
        <v>71</v>
      </c>
      <c r="L75" s="235">
        <v>264</v>
      </c>
      <c r="M75" s="235"/>
      <c r="N75" s="6">
        <v>441</v>
      </c>
      <c r="O75" s="6">
        <v>64</v>
      </c>
      <c r="P75" s="6"/>
      <c r="Q75" s="6">
        <v>28</v>
      </c>
      <c r="R75" s="6">
        <v>27</v>
      </c>
      <c r="S75" s="6">
        <v>137</v>
      </c>
      <c r="T75" s="6">
        <v>127</v>
      </c>
      <c r="U75" s="6"/>
      <c r="V75" s="6">
        <v>177</v>
      </c>
      <c r="W75" s="6">
        <v>389</v>
      </c>
      <c r="X75" s="6">
        <v>20</v>
      </c>
      <c r="Y75" s="6"/>
      <c r="Z75" s="6">
        <v>22</v>
      </c>
      <c r="AA75" s="6">
        <v>518</v>
      </c>
      <c r="AB75" s="6">
        <v>11</v>
      </c>
      <c r="AC75" s="6">
        <v>136</v>
      </c>
      <c r="AD75" s="6">
        <v>515</v>
      </c>
    </row>
    <row r="76" spans="1:30" x14ac:dyDescent="0.3">
      <c r="A76" s="6">
        <v>68</v>
      </c>
      <c r="B76" s="235" t="s">
        <v>937</v>
      </c>
      <c r="C76" s="235" t="s">
        <v>938</v>
      </c>
      <c r="D76" s="235" t="s">
        <v>46</v>
      </c>
      <c r="E76" s="235" t="s">
        <v>1237</v>
      </c>
      <c r="F76" s="235" t="s">
        <v>1237</v>
      </c>
      <c r="G76" s="235" t="s">
        <v>1238</v>
      </c>
      <c r="H76" s="236">
        <v>68</v>
      </c>
      <c r="I76" s="235">
        <v>407</v>
      </c>
      <c r="J76" s="235">
        <v>16</v>
      </c>
      <c r="K76" s="235">
        <v>44</v>
      </c>
      <c r="L76" s="235">
        <v>278</v>
      </c>
      <c r="M76" s="235"/>
      <c r="N76" s="6">
        <v>369</v>
      </c>
      <c r="O76" s="6">
        <v>373</v>
      </c>
      <c r="P76" s="6"/>
      <c r="Q76" s="6">
        <v>50</v>
      </c>
      <c r="R76" s="6">
        <v>61</v>
      </c>
      <c r="S76" s="6">
        <v>100</v>
      </c>
      <c r="T76" s="6">
        <v>25</v>
      </c>
      <c r="U76" s="6"/>
      <c r="V76" s="6">
        <v>54</v>
      </c>
      <c r="W76" s="6">
        <v>86</v>
      </c>
      <c r="X76" s="6">
        <v>83</v>
      </c>
      <c r="Y76" s="6"/>
      <c r="Z76" s="6">
        <v>86</v>
      </c>
      <c r="AA76" s="6">
        <v>439</v>
      </c>
      <c r="AB76" s="6">
        <v>99</v>
      </c>
      <c r="AC76" s="6">
        <v>528</v>
      </c>
      <c r="AD76" s="6">
        <v>122</v>
      </c>
    </row>
    <row r="77" spans="1:30" x14ac:dyDescent="0.3">
      <c r="A77" s="6">
        <v>69</v>
      </c>
      <c r="B77" s="235" t="s">
        <v>995</v>
      </c>
      <c r="C77" s="235" t="s">
        <v>996</v>
      </c>
      <c r="D77" s="235" t="s">
        <v>46</v>
      </c>
      <c r="E77" s="235" t="s">
        <v>1237</v>
      </c>
      <c r="F77" s="235" t="s">
        <v>1237</v>
      </c>
      <c r="G77" s="235" t="s">
        <v>1238</v>
      </c>
      <c r="H77" s="236">
        <v>69</v>
      </c>
      <c r="I77" s="235">
        <v>164</v>
      </c>
      <c r="J77" s="235">
        <v>44</v>
      </c>
      <c r="K77" s="235">
        <v>17</v>
      </c>
      <c r="L77" s="235">
        <v>527</v>
      </c>
      <c r="M77" s="235"/>
      <c r="N77" s="6">
        <v>416</v>
      </c>
      <c r="O77" s="6">
        <v>32</v>
      </c>
      <c r="P77" s="6"/>
      <c r="Q77" s="6">
        <v>107</v>
      </c>
      <c r="R77" s="6">
        <v>57</v>
      </c>
      <c r="S77" s="6">
        <v>111</v>
      </c>
      <c r="T77" s="6">
        <v>94</v>
      </c>
      <c r="U77" s="6"/>
      <c r="V77" s="6">
        <v>19</v>
      </c>
      <c r="W77" s="6">
        <v>196</v>
      </c>
      <c r="X77" s="6">
        <v>1</v>
      </c>
      <c r="Y77" s="6"/>
      <c r="Z77" s="6">
        <v>133</v>
      </c>
      <c r="AA77" s="6">
        <v>511</v>
      </c>
      <c r="AB77" s="6">
        <v>206</v>
      </c>
      <c r="AC77" s="6">
        <v>514</v>
      </c>
      <c r="AD77" s="6">
        <v>506</v>
      </c>
    </row>
    <row r="78" spans="1:30" x14ac:dyDescent="0.3">
      <c r="A78" s="6">
        <v>70</v>
      </c>
      <c r="B78" s="235" t="s">
        <v>799</v>
      </c>
      <c r="C78" s="235" t="s">
        <v>800</v>
      </c>
      <c r="D78" s="235" t="s">
        <v>78</v>
      </c>
      <c r="E78" s="235" t="s">
        <v>1237</v>
      </c>
      <c r="F78" s="235" t="s">
        <v>1237</v>
      </c>
      <c r="G78" s="235" t="s">
        <v>1238</v>
      </c>
      <c r="H78" s="236">
        <v>70</v>
      </c>
      <c r="I78" s="235">
        <v>35</v>
      </c>
      <c r="J78" s="235">
        <v>73</v>
      </c>
      <c r="K78" s="235">
        <v>365</v>
      </c>
      <c r="L78" s="235">
        <v>94</v>
      </c>
      <c r="M78" s="235"/>
      <c r="N78" s="6">
        <v>34</v>
      </c>
      <c r="O78" s="6">
        <v>136</v>
      </c>
      <c r="P78" s="6"/>
      <c r="Q78" s="6">
        <v>123</v>
      </c>
      <c r="R78" s="6">
        <v>81</v>
      </c>
      <c r="S78" s="6">
        <v>232</v>
      </c>
      <c r="T78" s="6">
        <v>124</v>
      </c>
      <c r="U78" s="6"/>
      <c r="V78" s="6">
        <v>499</v>
      </c>
      <c r="W78" s="6">
        <v>66</v>
      </c>
      <c r="X78" s="6">
        <v>352</v>
      </c>
      <c r="Y78" s="6"/>
      <c r="Z78" s="6">
        <v>190</v>
      </c>
      <c r="AA78" s="6">
        <v>5</v>
      </c>
      <c r="AB78" s="6">
        <v>251</v>
      </c>
      <c r="AC78" s="6">
        <v>194</v>
      </c>
      <c r="AD78" s="6">
        <v>229</v>
      </c>
    </row>
    <row r="79" spans="1:30" x14ac:dyDescent="0.3">
      <c r="A79" s="6">
        <v>71</v>
      </c>
      <c r="B79" s="235" t="s">
        <v>657</v>
      </c>
      <c r="C79" s="235" t="s">
        <v>658</v>
      </c>
      <c r="D79" s="235" t="s">
        <v>24</v>
      </c>
      <c r="E79" s="235" t="s">
        <v>1237</v>
      </c>
      <c r="F79" s="235" t="s">
        <v>1237</v>
      </c>
      <c r="G79" s="235" t="s">
        <v>1238</v>
      </c>
      <c r="H79" s="236">
        <v>71</v>
      </c>
      <c r="I79" s="235">
        <v>150</v>
      </c>
      <c r="J79" s="235">
        <v>266</v>
      </c>
      <c r="K79" s="235">
        <v>75</v>
      </c>
      <c r="L79" s="235">
        <v>44</v>
      </c>
      <c r="M79" s="235"/>
      <c r="N79" s="6">
        <v>203</v>
      </c>
      <c r="O79" s="6">
        <v>192</v>
      </c>
      <c r="P79" s="6"/>
      <c r="Q79" s="6">
        <v>98</v>
      </c>
      <c r="R79" s="6">
        <v>305</v>
      </c>
      <c r="S79" s="6">
        <v>318</v>
      </c>
      <c r="T79" s="6">
        <v>388</v>
      </c>
      <c r="U79" s="6"/>
      <c r="V79" s="6">
        <v>59</v>
      </c>
      <c r="W79" s="6">
        <v>222</v>
      </c>
      <c r="X79" s="6">
        <v>95</v>
      </c>
      <c r="Y79" s="6"/>
      <c r="Z79" s="6">
        <v>79</v>
      </c>
      <c r="AA79" s="6">
        <v>459</v>
      </c>
      <c r="AB79" s="6">
        <v>73</v>
      </c>
      <c r="AC79" s="6">
        <v>127</v>
      </c>
      <c r="AD79" s="6">
        <v>35</v>
      </c>
    </row>
    <row r="80" spans="1:30" x14ac:dyDescent="0.3">
      <c r="A80" s="6">
        <v>72</v>
      </c>
      <c r="B80" s="235" t="s">
        <v>979</v>
      </c>
      <c r="C80" s="235" t="s">
        <v>980</v>
      </c>
      <c r="D80" s="235" t="s">
        <v>46</v>
      </c>
      <c r="E80" s="235" t="s">
        <v>1237</v>
      </c>
      <c r="F80" s="235" t="s">
        <v>1237</v>
      </c>
      <c r="G80" s="235" t="s">
        <v>1238</v>
      </c>
      <c r="H80" s="236">
        <v>72</v>
      </c>
      <c r="I80" s="235">
        <v>193</v>
      </c>
      <c r="J80" s="235">
        <v>209</v>
      </c>
      <c r="K80" s="235">
        <v>100</v>
      </c>
      <c r="L80" s="235">
        <v>24</v>
      </c>
      <c r="M80" s="235"/>
      <c r="N80" s="6">
        <v>114</v>
      </c>
      <c r="O80" s="6">
        <v>327</v>
      </c>
      <c r="P80" s="6"/>
      <c r="Q80" s="6">
        <v>250</v>
      </c>
      <c r="R80" s="6">
        <v>290</v>
      </c>
      <c r="S80" s="6">
        <v>310</v>
      </c>
      <c r="T80" s="6">
        <v>140</v>
      </c>
      <c r="U80" s="6"/>
      <c r="V80" s="6">
        <v>278</v>
      </c>
      <c r="W80" s="6">
        <v>325</v>
      </c>
      <c r="X80" s="6">
        <v>36</v>
      </c>
      <c r="Y80" s="6"/>
      <c r="Z80" s="6">
        <v>1</v>
      </c>
      <c r="AA80" s="6">
        <v>507</v>
      </c>
      <c r="AB80" s="6">
        <v>15</v>
      </c>
      <c r="AC80" s="6">
        <v>129</v>
      </c>
      <c r="AD80" s="6">
        <v>139</v>
      </c>
    </row>
    <row r="81" spans="1:30" x14ac:dyDescent="0.3">
      <c r="A81" s="6">
        <v>73</v>
      </c>
      <c r="B81" s="235" t="s">
        <v>509</v>
      </c>
      <c r="C81" s="235" t="s">
        <v>510</v>
      </c>
      <c r="D81" s="235" t="s">
        <v>46</v>
      </c>
      <c r="E81" s="235" t="s">
        <v>1237</v>
      </c>
      <c r="F81" s="235" t="s">
        <v>1237</v>
      </c>
      <c r="G81" s="235" t="s">
        <v>1238</v>
      </c>
      <c r="H81" s="236">
        <v>73</v>
      </c>
      <c r="I81" s="235">
        <v>331</v>
      </c>
      <c r="J81" s="235">
        <v>46</v>
      </c>
      <c r="K81" s="235">
        <v>108</v>
      </c>
      <c r="L81" s="235">
        <v>124</v>
      </c>
      <c r="M81" s="235"/>
      <c r="N81" s="6">
        <v>494</v>
      </c>
      <c r="O81" s="6">
        <v>70</v>
      </c>
      <c r="P81" s="6"/>
      <c r="Q81" s="6">
        <v>23</v>
      </c>
      <c r="R81" s="6">
        <v>229</v>
      </c>
      <c r="S81" s="6">
        <v>98</v>
      </c>
      <c r="T81" s="6">
        <v>43</v>
      </c>
      <c r="U81" s="6"/>
      <c r="V81" s="6">
        <v>426</v>
      </c>
      <c r="W81" s="6">
        <v>51</v>
      </c>
      <c r="X81" s="6">
        <v>65</v>
      </c>
      <c r="Y81" s="6"/>
      <c r="Z81" s="6">
        <v>31</v>
      </c>
      <c r="AA81" s="6">
        <v>474</v>
      </c>
      <c r="AB81" s="6">
        <v>82</v>
      </c>
      <c r="AC81" s="6">
        <v>272</v>
      </c>
      <c r="AD81" s="6">
        <v>246</v>
      </c>
    </row>
    <row r="82" spans="1:30" x14ac:dyDescent="0.3">
      <c r="A82" s="6">
        <v>74</v>
      </c>
      <c r="B82" s="235" t="s">
        <v>761</v>
      </c>
      <c r="C82" s="235" t="s">
        <v>762</v>
      </c>
      <c r="D82" s="235" t="s">
        <v>46</v>
      </c>
      <c r="E82" s="235" t="s">
        <v>1237</v>
      </c>
      <c r="F82" s="235" t="s">
        <v>1237</v>
      </c>
      <c r="G82" s="235" t="s">
        <v>1238</v>
      </c>
      <c r="H82" s="236">
        <v>74</v>
      </c>
      <c r="I82" s="235">
        <v>116</v>
      </c>
      <c r="J82" s="235">
        <v>42</v>
      </c>
      <c r="K82" s="235">
        <v>359</v>
      </c>
      <c r="L82" s="235">
        <v>81</v>
      </c>
      <c r="M82" s="235"/>
      <c r="N82" s="6">
        <v>255</v>
      </c>
      <c r="O82" s="6">
        <v>95</v>
      </c>
      <c r="P82" s="6"/>
      <c r="Q82" s="6">
        <v>5</v>
      </c>
      <c r="R82" s="6">
        <v>235</v>
      </c>
      <c r="S82" s="6">
        <v>77</v>
      </c>
      <c r="T82" s="6">
        <v>55</v>
      </c>
      <c r="U82" s="6"/>
      <c r="V82" s="6">
        <v>508</v>
      </c>
      <c r="W82" s="6">
        <v>293</v>
      </c>
      <c r="X82" s="6">
        <v>88</v>
      </c>
      <c r="Y82" s="6"/>
      <c r="Z82" s="6">
        <v>1</v>
      </c>
      <c r="AA82" s="6">
        <v>523</v>
      </c>
      <c r="AB82" s="6">
        <v>1</v>
      </c>
      <c r="AC82" s="6">
        <v>219</v>
      </c>
      <c r="AD82" s="6">
        <v>292</v>
      </c>
    </row>
    <row r="83" spans="1:30" x14ac:dyDescent="0.3">
      <c r="A83" s="6">
        <v>75</v>
      </c>
      <c r="B83" s="235" t="s">
        <v>551</v>
      </c>
      <c r="C83" s="235" t="s">
        <v>552</v>
      </c>
      <c r="D83" s="235" t="s">
        <v>27</v>
      </c>
      <c r="E83" s="235" t="s">
        <v>1237</v>
      </c>
      <c r="F83" s="235" t="s">
        <v>1237</v>
      </c>
      <c r="G83" s="235" t="s">
        <v>1238</v>
      </c>
      <c r="H83" s="236">
        <v>75</v>
      </c>
      <c r="I83" s="235">
        <v>127</v>
      </c>
      <c r="J83" s="235">
        <v>131</v>
      </c>
      <c r="K83" s="235">
        <v>188</v>
      </c>
      <c r="L83" s="235">
        <v>54</v>
      </c>
      <c r="M83" s="235"/>
      <c r="N83" s="6">
        <v>250</v>
      </c>
      <c r="O83" s="6">
        <v>116</v>
      </c>
      <c r="P83" s="6"/>
      <c r="Q83" s="6">
        <v>294</v>
      </c>
      <c r="R83" s="6">
        <v>243</v>
      </c>
      <c r="S83" s="6">
        <v>104</v>
      </c>
      <c r="T83" s="6">
        <v>138</v>
      </c>
      <c r="U83" s="6"/>
      <c r="V83" s="6">
        <v>85</v>
      </c>
      <c r="W83" s="6">
        <v>327</v>
      </c>
      <c r="X83" s="6">
        <v>222</v>
      </c>
      <c r="Y83" s="6"/>
      <c r="Z83" s="6">
        <v>139</v>
      </c>
      <c r="AA83" s="6">
        <v>203</v>
      </c>
      <c r="AB83" s="6">
        <v>121</v>
      </c>
      <c r="AC83" s="6">
        <v>203</v>
      </c>
      <c r="AD83" s="6">
        <v>63</v>
      </c>
    </row>
    <row r="84" spans="1:30" x14ac:dyDescent="0.3">
      <c r="A84" s="6">
        <v>76</v>
      </c>
      <c r="B84" s="235" t="s">
        <v>461</v>
      </c>
      <c r="C84" s="235" t="s">
        <v>462</v>
      </c>
      <c r="D84" s="235" t="s">
        <v>78</v>
      </c>
      <c r="E84" s="235" t="s">
        <v>1237</v>
      </c>
      <c r="F84" s="235" t="s">
        <v>1237</v>
      </c>
      <c r="G84" s="235" t="s">
        <v>1238</v>
      </c>
      <c r="H84" s="236">
        <v>76</v>
      </c>
      <c r="I84" s="235">
        <v>38</v>
      </c>
      <c r="J84" s="235">
        <v>345</v>
      </c>
      <c r="K84" s="235">
        <v>64</v>
      </c>
      <c r="L84" s="235">
        <v>206</v>
      </c>
      <c r="M84" s="235"/>
      <c r="N84" s="6">
        <v>178</v>
      </c>
      <c r="O84" s="6">
        <v>27</v>
      </c>
      <c r="P84" s="6"/>
      <c r="Q84" s="6">
        <v>285</v>
      </c>
      <c r="R84" s="6">
        <v>401</v>
      </c>
      <c r="S84" s="6">
        <v>251</v>
      </c>
      <c r="T84" s="6">
        <v>350</v>
      </c>
      <c r="U84" s="6"/>
      <c r="V84" s="6">
        <v>94</v>
      </c>
      <c r="W84" s="6">
        <v>65</v>
      </c>
      <c r="X84" s="6">
        <v>149</v>
      </c>
      <c r="Y84" s="6"/>
      <c r="Z84" s="6">
        <v>267</v>
      </c>
      <c r="AA84" s="6">
        <v>234</v>
      </c>
      <c r="AB84" s="6">
        <v>89</v>
      </c>
      <c r="AC84" s="6">
        <v>458</v>
      </c>
      <c r="AD84" s="6">
        <v>148</v>
      </c>
    </row>
    <row r="85" spans="1:30" x14ac:dyDescent="0.3">
      <c r="A85" s="6">
        <v>77</v>
      </c>
      <c r="B85" s="235" t="s">
        <v>103</v>
      </c>
      <c r="C85" s="235" t="s">
        <v>104</v>
      </c>
      <c r="D85" s="235" t="s">
        <v>27</v>
      </c>
      <c r="E85" s="235" t="s">
        <v>1237</v>
      </c>
      <c r="F85" s="235" t="s">
        <v>1237</v>
      </c>
      <c r="G85" s="235" t="s">
        <v>1238</v>
      </c>
      <c r="H85" s="236">
        <v>77</v>
      </c>
      <c r="I85" s="235">
        <v>398</v>
      </c>
      <c r="J85" s="235">
        <v>18</v>
      </c>
      <c r="K85" s="235">
        <v>110</v>
      </c>
      <c r="L85" s="235">
        <v>151</v>
      </c>
      <c r="M85" s="235"/>
      <c r="N85" s="6">
        <v>332</v>
      </c>
      <c r="O85" s="6">
        <v>385</v>
      </c>
      <c r="P85" s="6"/>
      <c r="Q85" s="6">
        <v>34</v>
      </c>
      <c r="R85" s="6">
        <v>47</v>
      </c>
      <c r="S85" s="6">
        <v>288</v>
      </c>
      <c r="T85" s="6">
        <v>10</v>
      </c>
      <c r="U85" s="6"/>
      <c r="V85" s="6">
        <v>167</v>
      </c>
      <c r="W85" s="6">
        <v>142</v>
      </c>
      <c r="X85" s="6">
        <v>139</v>
      </c>
      <c r="Y85" s="6"/>
      <c r="Z85" s="6">
        <v>210</v>
      </c>
      <c r="AA85" s="6">
        <v>158</v>
      </c>
      <c r="AB85" s="6">
        <v>128</v>
      </c>
      <c r="AC85" s="6">
        <v>190</v>
      </c>
      <c r="AD85" s="6">
        <v>389</v>
      </c>
    </row>
    <row r="86" spans="1:30" x14ac:dyDescent="0.3">
      <c r="A86" s="6">
        <v>78</v>
      </c>
      <c r="B86" s="235" t="s">
        <v>783</v>
      </c>
      <c r="C86" s="235" t="s">
        <v>784</v>
      </c>
      <c r="D86" s="235" t="s">
        <v>24</v>
      </c>
      <c r="E86" s="235" t="s">
        <v>1237</v>
      </c>
      <c r="F86" s="235" t="s">
        <v>1237</v>
      </c>
      <c r="G86" s="235" t="s">
        <v>1238</v>
      </c>
      <c r="H86" s="236">
        <v>78</v>
      </c>
      <c r="I86" s="235">
        <v>171</v>
      </c>
      <c r="J86" s="235">
        <v>85</v>
      </c>
      <c r="K86" s="235">
        <v>190</v>
      </c>
      <c r="L86" s="235">
        <v>70</v>
      </c>
      <c r="M86" s="235"/>
      <c r="N86" s="6">
        <v>93</v>
      </c>
      <c r="O86" s="6">
        <v>323</v>
      </c>
      <c r="P86" s="6"/>
      <c r="Q86" s="6">
        <v>351</v>
      </c>
      <c r="R86" s="6">
        <v>240</v>
      </c>
      <c r="S86" s="6">
        <v>1</v>
      </c>
      <c r="T86" s="6">
        <v>53</v>
      </c>
      <c r="U86" s="6"/>
      <c r="V86" s="6">
        <v>229</v>
      </c>
      <c r="W86" s="6">
        <v>261</v>
      </c>
      <c r="X86" s="6">
        <v>137</v>
      </c>
      <c r="Y86" s="6"/>
      <c r="Z86" s="6">
        <v>83</v>
      </c>
      <c r="AA86" s="6">
        <v>480</v>
      </c>
      <c r="AB86" s="6">
        <v>178</v>
      </c>
      <c r="AC86" s="6">
        <v>9</v>
      </c>
      <c r="AD86" s="6">
        <v>157</v>
      </c>
    </row>
    <row r="87" spans="1:30" x14ac:dyDescent="0.3">
      <c r="A87" s="6">
        <v>79</v>
      </c>
      <c r="B87" s="235" t="s">
        <v>231</v>
      </c>
      <c r="C87" s="235" t="s">
        <v>232</v>
      </c>
      <c r="D87" s="235" t="s">
        <v>24</v>
      </c>
      <c r="E87" s="235" t="s">
        <v>1237</v>
      </c>
      <c r="F87" s="235" t="s">
        <v>1237</v>
      </c>
      <c r="G87" s="235" t="s">
        <v>1238</v>
      </c>
      <c r="H87" s="236">
        <v>79</v>
      </c>
      <c r="I87" s="235">
        <v>223</v>
      </c>
      <c r="J87" s="235">
        <v>135</v>
      </c>
      <c r="K87" s="235">
        <v>158</v>
      </c>
      <c r="L87" s="235">
        <v>23</v>
      </c>
      <c r="M87" s="235"/>
      <c r="N87" s="6">
        <v>136</v>
      </c>
      <c r="O87" s="6">
        <v>339</v>
      </c>
      <c r="P87" s="6"/>
      <c r="Q87" s="6">
        <v>427</v>
      </c>
      <c r="R87" s="6">
        <v>289</v>
      </c>
      <c r="S87" s="6">
        <v>79</v>
      </c>
      <c r="T87" s="6">
        <v>58</v>
      </c>
      <c r="U87" s="6"/>
      <c r="V87" s="6">
        <v>28</v>
      </c>
      <c r="W87" s="6">
        <v>245</v>
      </c>
      <c r="X87" s="6">
        <v>326</v>
      </c>
      <c r="Y87" s="6"/>
      <c r="Z87" s="6">
        <v>56</v>
      </c>
      <c r="AA87" s="6">
        <v>490</v>
      </c>
      <c r="AB87" s="6">
        <v>27</v>
      </c>
      <c r="AC87" s="6">
        <v>58</v>
      </c>
      <c r="AD87" s="6">
        <v>37</v>
      </c>
    </row>
    <row r="88" spans="1:30" x14ac:dyDescent="0.3">
      <c r="A88" s="6">
        <v>80</v>
      </c>
      <c r="B88" s="235" t="s">
        <v>869</v>
      </c>
      <c r="C88" s="235" t="s">
        <v>870</v>
      </c>
      <c r="D88" s="235" t="s">
        <v>63</v>
      </c>
      <c r="E88" s="235" t="s">
        <v>1237</v>
      </c>
      <c r="F88" s="235" t="s">
        <v>1237</v>
      </c>
      <c r="G88" s="235" t="s">
        <v>1238</v>
      </c>
      <c r="H88" s="236">
        <v>80</v>
      </c>
      <c r="I88" s="235">
        <v>72</v>
      </c>
      <c r="J88" s="235">
        <v>120</v>
      </c>
      <c r="K88" s="235">
        <v>178</v>
      </c>
      <c r="L88" s="235">
        <v>171</v>
      </c>
      <c r="M88" s="235"/>
      <c r="N88" s="6">
        <v>174</v>
      </c>
      <c r="O88" s="6">
        <v>77</v>
      </c>
      <c r="P88" s="6"/>
      <c r="Q88" s="6">
        <v>343</v>
      </c>
      <c r="R88" s="6">
        <v>86</v>
      </c>
      <c r="S88" s="6">
        <v>160</v>
      </c>
      <c r="T88" s="6">
        <v>160</v>
      </c>
      <c r="U88" s="6"/>
      <c r="V88" s="6">
        <v>80</v>
      </c>
      <c r="W88" s="6">
        <v>346</v>
      </c>
      <c r="X88" s="6">
        <v>189</v>
      </c>
      <c r="Y88" s="6"/>
      <c r="Z88" s="6">
        <v>234</v>
      </c>
      <c r="AA88" s="6">
        <v>268</v>
      </c>
      <c r="AB88" s="6">
        <v>193</v>
      </c>
      <c r="AC88" s="6">
        <v>318</v>
      </c>
      <c r="AD88" s="6">
        <v>49</v>
      </c>
    </row>
    <row r="89" spans="1:30" x14ac:dyDescent="0.3">
      <c r="A89" s="6">
        <v>81</v>
      </c>
      <c r="B89" s="235" t="s">
        <v>757</v>
      </c>
      <c r="C89" s="235" t="s">
        <v>758</v>
      </c>
      <c r="D89" s="235" t="s">
        <v>30</v>
      </c>
      <c r="E89" s="235" t="s">
        <v>1237</v>
      </c>
      <c r="F89" s="235" t="s">
        <v>1237</v>
      </c>
      <c r="G89" s="235" t="s">
        <v>1238</v>
      </c>
      <c r="H89" s="236">
        <v>81</v>
      </c>
      <c r="I89" s="235">
        <v>151</v>
      </c>
      <c r="J89" s="235">
        <v>165</v>
      </c>
      <c r="K89" s="235">
        <v>128</v>
      </c>
      <c r="L89" s="235">
        <v>72</v>
      </c>
      <c r="M89" s="235"/>
      <c r="N89" s="6">
        <v>79</v>
      </c>
      <c r="O89" s="6">
        <v>322</v>
      </c>
      <c r="P89" s="6"/>
      <c r="Q89" s="6">
        <v>38</v>
      </c>
      <c r="R89" s="6">
        <v>186</v>
      </c>
      <c r="S89" s="6">
        <v>201</v>
      </c>
      <c r="T89" s="6">
        <v>444</v>
      </c>
      <c r="U89" s="6"/>
      <c r="V89" s="6">
        <v>467</v>
      </c>
      <c r="W89" s="6">
        <v>5</v>
      </c>
      <c r="X89" s="6">
        <v>213</v>
      </c>
      <c r="Y89" s="6"/>
      <c r="Z89" s="6">
        <v>236</v>
      </c>
      <c r="AA89" s="6">
        <v>173</v>
      </c>
      <c r="AB89" s="6">
        <v>201</v>
      </c>
      <c r="AC89" s="6">
        <v>162</v>
      </c>
      <c r="AD89" s="6">
        <v>18</v>
      </c>
    </row>
    <row r="90" spans="1:30" x14ac:dyDescent="0.3">
      <c r="A90" s="6">
        <v>82</v>
      </c>
      <c r="B90" s="235" t="s">
        <v>259</v>
      </c>
      <c r="C90" s="235" t="s">
        <v>260</v>
      </c>
      <c r="D90" s="235" t="s">
        <v>1176</v>
      </c>
      <c r="E90" s="235" t="s">
        <v>1237</v>
      </c>
      <c r="F90" s="235" t="s">
        <v>1237</v>
      </c>
      <c r="G90" s="235" t="s">
        <v>1238</v>
      </c>
      <c r="H90" s="236">
        <v>82</v>
      </c>
      <c r="I90" s="235">
        <v>168</v>
      </c>
      <c r="J90" s="235">
        <v>313</v>
      </c>
      <c r="K90" s="235">
        <v>43</v>
      </c>
      <c r="L90" s="235">
        <v>160</v>
      </c>
      <c r="M90" s="235"/>
      <c r="N90" s="6">
        <v>74</v>
      </c>
      <c r="O90" s="6">
        <v>344</v>
      </c>
      <c r="P90" s="6"/>
      <c r="Q90" s="6">
        <v>358</v>
      </c>
      <c r="R90" s="6">
        <v>118</v>
      </c>
      <c r="S90" s="6">
        <v>289</v>
      </c>
      <c r="T90" s="6">
        <v>444</v>
      </c>
      <c r="U90" s="6"/>
      <c r="V90" s="6">
        <v>21</v>
      </c>
      <c r="W90" s="6">
        <v>143</v>
      </c>
      <c r="X90" s="6">
        <v>69</v>
      </c>
      <c r="Y90" s="6"/>
      <c r="Z90" s="6">
        <v>350</v>
      </c>
      <c r="AA90" s="6">
        <v>98</v>
      </c>
      <c r="AB90" s="6">
        <v>124</v>
      </c>
      <c r="AC90" s="6">
        <v>402</v>
      </c>
      <c r="AD90" s="6">
        <v>66</v>
      </c>
    </row>
    <row r="91" spans="1:30" x14ac:dyDescent="0.3">
      <c r="A91" s="6">
        <v>83</v>
      </c>
      <c r="B91" s="235" t="s">
        <v>503</v>
      </c>
      <c r="C91" s="235" t="s">
        <v>504</v>
      </c>
      <c r="D91" s="235" t="s">
        <v>27</v>
      </c>
      <c r="E91" s="235" t="s">
        <v>1237</v>
      </c>
      <c r="F91" s="235" t="s">
        <v>1237</v>
      </c>
      <c r="G91" s="235" t="s">
        <v>1238</v>
      </c>
      <c r="H91" s="236">
        <v>83</v>
      </c>
      <c r="I91" s="235">
        <v>419</v>
      </c>
      <c r="J91" s="235">
        <v>110</v>
      </c>
      <c r="K91" s="235">
        <v>144</v>
      </c>
      <c r="L91" s="235">
        <v>1</v>
      </c>
      <c r="M91" s="235"/>
      <c r="N91" s="6">
        <v>422</v>
      </c>
      <c r="O91" s="6">
        <v>316</v>
      </c>
      <c r="P91" s="6"/>
      <c r="Q91" s="6">
        <v>92</v>
      </c>
      <c r="R91" s="6">
        <v>270</v>
      </c>
      <c r="S91" s="6">
        <v>1</v>
      </c>
      <c r="T91" s="6">
        <v>276</v>
      </c>
      <c r="U91" s="6"/>
      <c r="V91" s="6">
        <v>95</v>
      </c>
      <c r="W91" s="6">
        <v>116</v>
      </c>
      <c r="X91" s="6">
        <v>354</v>
      </c>
      <c r="Y91" s="6"/>
      <c r="Z91" s="6">
        <v>71</v>
      </c>
      <c r="AA91" s="6">
        <v>324</v>
      </c>
      <c r="AB91" s="6">
        <v>18</v>
      </c>
      <c r="AC91" s="6">
        <v>26</v>
      </c>
      <c r="AD91" s="6">
        <v>28</v>
      </c>
    </row>
    <row r="92" spans="1:30" x14ac:dyDescent="0.3">
      <c r="A92" s="6">
        <v>84</v>
      </c>
      <c r="B92" s="235" t="s">
        <v>297</v>
      </c>
      <c r="C92" s="235" t="s">
        <v>298</v>
      </c>
      <c r="D92" s="235" t="s">
        <v>33</v>
      </c>
      <c r="E92" s="235" t="s">
        <v>1237</v>
      </c>
      <c r="F92" s="235" t="s">
        <v>1237</v>
      </c>
      <c r="G92" s="235" t="s">
        <v>1238</v>
      </c>
      <c r="H92" s="236">
        <v>84</v>
      </c>
      <c r="I92" s="235">
        <v>154</v>
      </c>
      <c r="J92" s="235">
        <v>253</v>
      </c>
      <c r="K92" s="235">
        <v>86</v>
      </c>
      <c r="L92" s="235">
        <v>84</v>
      </c>
      <c r="M92" s="235"/>
      <c r="N92" s="6">
        <v>188</v>
      </c>
      <c r="O92" s="6">
        <v>214</v>
      </c>
      <c r="P92" s="6"/>
      <c r="Q92" s="6">
        <v>441</v>
      </c>
      <c r="R92" s="6">
        <v>314</v>
      </c>
      <c r="S92" s="6">
        <v>1</v>
      </c>
      <c r="T92" s="6">
        <v>215</v>
      </c>
      <c r="U92" s="6"/>
      <c r="V92" s="6">
        <v>69</v>
      </c>
      <c r="W92" s="6">
        <v>21</v>
      </c>
      <c r="X92" s="6">
        <v>455</v>
      </c>
      <c r="Y92" s="6"/>
      <c r="Z92" s="6">
        <v>219</v>
      </c>
      <c r="AA92" s="6">
        <v>276</v>
      </c>
      <c r="AB92" s="6">
        <v>68</v>
      </c>
      <c r="AC92" s="6">
        <v>214</v>
      </c>
      <c r="AD92" s="6">
        <v>94</v>
      </c>
    </row>
    <row r="93" spans="1:30" x14ac:dyDescent="0.3">
      <c r="A93" s="6">
        <v>85</v>
      </c>
      <c r="B93" s="235" t="s">
        <v>1005</v>
      </c>
      <c r="C93" s="235" t="s">
        <v>1006</v>
      </c>
      <c r="D93" s="235" t="s">
        <v>30</v>
      </c>
      <c r="E93" s="235" t="s">
        <v>1237</v>
      </c>
      <c r="F93" s="235" t="s">
        <v>1237</v>
      </c>
      <c r="G93" s="235" t="s">
        <v>1238</v>
      </c>
      <c r="H93" s="236">
        <v>85</v>
      </c>
      <c r="I93" s="235">
        <v>341</v>
      </c>
      <c r="J93" s="235">
        <v>136</v>
      </c>
      <c r="K93" s="235">
        <v>106</v>
      </c>
      <c r="L93" s="235">
        <v>26</v>
      </c>
      <c r="M93" s="235"/>
      <c r="N93" s="6">
        <v>340</v>
      </c>
      <c r="O93" s="6">
        <v>300</v>
      </c>
      <c r="P93" s="6"/>
      <c r="Q93" s="6">
        <v>20</v>
      </c>
      <c r="R93" s="6">
        <v>25</v>
      </c>
      <c r="S93" s="6">
        <v>432</v>
      </c>
      <c r="T93" s="6">
        <v>409</v>
      </c>
      <c r="U93" s="6"/>
      <c r="V93" s="6">
        <v>65</v>
      </c>
      <c r="W93" s="6">
        <v>172</v>
      </c>
      <c r="X93" s="6">
        <v>195</v>
      </c>
      <c r="Y93" s="6"/>
      <c r="Z93" s="6">
        <v>111</v>
      </c>
      <c r="AA93" s="6">
        <v>169</v>
      </c>
      <c r="AB93" s="6">
        <v>93</v>
      </c>
      <c r="AC93" s="6">
        <v>187</v>
      </c>
      <c r="AD93" s="6">
        <v>31</v>
      </c>
    </row>
    <row r="94" spans="1:30" x14ac:dyDescent="0.3">
      <c r="A94" s="6">
        <v>86</v>
      </c>
      <c r="B94" s="235" t="s">
        <v>469</v>
      </c>
      <c r="C94" s="235" t="s">
        <v>470</v>
      </c>
      <c r="D94" s="235" t="s">
        <v>46</v>
      </c>
      <c r="E94" s="235" t="s">
        <v>1237</v>
      </c>
      <c r="F94" s="235" t="s">
        <v>1237</v>
      </c>
      <c r="G94" s="235" t="s">
        <v>1238</v>
      </c>
      <c r="H94" s="236">
        <v>86</v>
      </c>
      <c r="I94" s="235">
        <v>469</v>
      </c>
      <c r="J94" s="235">
        <v>19</v>
      </c>
      <c r="K94" s="235">
        <v>47</v>
      </c>
      <c r="L94" s="235">
        <v>268</v>
      </c>
      <c r="M94" s="235"/>
      <c r="N94" s="6">
        <v>474</v>
      </c>
      <c r="O94" s="6">
        <v>313</v>
      </c>
      <c r="P94" s="6"/>
      <c r="Q94" s="6">
        <v>8</v>
      </c>
      <c r="R94" s="6">
        <v>24</v>
      </c>
      <c r="S94" s="6">
        <v>225</v>
      </c>
      <c r="T94" s="6">
        <v>57</v>
      </c>
      <c r="U94" s="6"/>
      <c r="V94" s="6">
        <v>104</v>
      </c>
      <c r="W94" s="6">
        <v>192</v>
      </c>
      <c r="X94" s="6">
        <v>47</v>
      </c>
      <c r="Y94" s="6"/>
      <c r="Z94" s="6">
        <v>54</v>
      </c>
      <c r="AA94" s="6">
        <v>523</v>
      </c>
      <c r="AB94" s="6">
        <v>19</v>
      </c>
      <c r="AC94" s="6">
        <v>13</v>
      </c>
      <c r="AD94" s="6">
        <v>515</v>
      </c>
    </row>
    <row r="95" spans="1:30" x14ac:dyDescent="0.3">
      <c r="A95" s="6">
        <v>87</v>
      </c>
      <c r="B95" s="235" t="s">
        <v>829</v>
      </c>
      <c r="C95" s="235" t="s">
        <v>830</v>
      </c>
      <c r="D95" s="235" t="s">
        <v>24</v>
      </c>
      <c r="E95" s="235" t="s">
        <v>1237</v>
      </c>
      <c r="F95" s="235" t="s">
        <v>1237</v>
      </c>
      <c r="G95" s="235" t="s">
        <v>1238</v>
      </c>
      <c r="H95" s="236">
        <v>87</v>
      </c>
      <c r="I95" s="235">
        <v>415</v>
      </c>
      <c r="J95" s="235">
        <v>59</v>
      </c>
      <c r="K95" s="235">
        <v>39</v>
      </c>
      <c r="L95" s="235">
        <v>237</v>
      </c>
      <c r="M95" s="235"/>
      <c r="N95" s="6">
        <v>507</v>
      </c>
      <c r="O95" s="6">
        <v>118</v>
      </c>
      <c r="P95" s="6"/>
      <c r="Q95" s="6">
        <v>425</v>
      </c>
      <c r="R95" s="6">
        <v>121</v>
      </c>
      <c r="S95" s="6">
        <v>181</v>
      </c>
      <c r="T95" s="6">
        <v>9</v>
      </c>
      <c r="U95" s="6"/>
      <c r="V95" s="6">
        <v>13</v>
      </c>
      <c r="W95" s="6">
        <v>150</v>
      </c>
      <c r="X95" s="6">
        <v>61</v>
      </c>
      <c r="Y95" s="6"/>
      <c r="Z95" s="6">
        <v>112</v>
      </c>
      <c r="AA95" s="6">
        <v>407</v>
      </c>
      <c r="AB95" s="6">
        <v>354</v>
      </c>
      <c r="AC95" s="6">
        <v>38</v>
      </c>
      <c r="AD95" s="6">
        <v>456</v>
      </c>
    </row>
    <row r="96" spans="1:30" x14ac:dyDescent="0.3">
      <c r="A96" s="6">
        <v>88</v>
      </c>
      <c r="B96" s="235" t="s">
        <v>1033</v>
      </c>
      <c r="C96" s="235" t="s">
        <v>1034</v>
      </c>
      <c r="D96" s="235" t="s">
        <v>46</v>
      </c>
      <c r="E96" s="235" t="s">
        <v>1237</v>
      </c>
      <c r="F96" s="235" t="s">
        <v>1237</v>
      </c>
      <c r="G96" s="235" t="s">
        <v>1238</v>
      </c>
      <c r="H96" s="236">
        <v>88</v>
      </c>
      <c r="I96" s="235">
        <v>261</v>
      </c>
      <c r="J96" s="235">
        <v>21</v>
      </c>
      <c r="K96" s="235">
        <v>27</v>
      </c>
      <c r="L96" s="235">
        <v>529</v>
      </c>
      <c r="M96" s="235"/>
      <c r="N96" s="6">
        <v>523</v>
      </c>
      <c r="O96" s="6">
        <v>1</v>
      </c>
      <c r="P96" s="6"/>
      <c r="Q96" s="6">
        <v>129</v>
      </c>
      <c r="R96" s="6">
        <v>1</v>
      </c>
      <c r="S96" s="6">
        <v>266</v>
      </c>
      <c r="T96" s="6">
        <v>45</v>
      </c>
      <c r="U96" s="6"/>
      <c r="V96" s="6">
        <v>128</v>
      </c>
      <c r="W96" s="6">
        <v>99</v>
      </c>
      <c r="X96" s="6">
        <v>23</v>
      </c>
      <c r="Y96" s="6"/>
      <c r="Z96" s="6">
        <v>226</v>
      </c>
      <c r="AA96" s="6">
        <v>473</v>
      </c>
      <c r="AB96" s="6">
        <v>338</v>
      </c>
      <c r="AC96" s="6">
        <v>467</v>
      </c>
      <c r="AD96" s="6">
        <v>515</v>
      </c>
    </row>
    <row r="97" spans="1:30" x14ac:dyDescent="0.3">
      <c r="A97" s="6">
        <v>89</v>
      </c>
      <c r="B97" s="235" t="s">
        <v>1011</v>
      </c>
      <c r="C97" s="235" t="s">
        <v>1012</v>
      </c>
      <c r="D97" s="235" t="s">
        <v>56</v>
      </c>
      <c r="E97" s="235" t="s">
        <v>1237</v>
      </c>
      <c r="F97" s="235" t="s">
        <v>1237</v>
      </c>
      <c r="G97" s="235" t="s">
        <v>1238</v>
      </c>
      <c r="H97" s="236">
        <v>89</v>
      </c>
      <c r="I97" s="235">
        <v>403</v>
      </c>
      <c r="J97" s="235">
        <v>71</v>
      </c>
      <c r="K97" s="235">
        <v>68</v>
      </c>
      <c r="L97" s="235">
        <v>97</v>
      </c>
      <c r="M97" s="235"/>
      <c r="N97" s="6">
        <v>142</v>
      </c>
      <c r="O97" s="6">
        <v>500</v>
      </c>
      <c r="P97" s="6"/>
      <c r="Q97" s="6">
        <v>72</v>
      </c>
      <c r="R97" s="6">
        <v>232</v>
      </c>
      <c r="S97" s="6">
        <v>61</v>
      </c>
      <c r="T97" s="6">
        <v>136</v>
      </c>
      <c r="U97" s="6"/>
      <c r="V97" s="6">
        <v>119</v>
      </c>
      <c r="W97" s="6">
        <v>78</v>
      </c>
      <c r="X97" s="6">
        <v>120</v>
      </c>
      <c r="Y97" s="6"/>
      <c r="Z97" s="6">
        <v>80</v>
      </c>
      <c r="AA97" s="6">
        <v>436</v>
      </c>
      <c r="AB97" s="6">
        <v>159</v>
      </c>
      <c r="AC97" s="6">
        <v>41</v>
      </c>
      <c r="AD97" s="6">
        <v>321</v>
      </c>
    </row>
    <row r="98" spans="1:30" x14ac:dyDescent="0.3">
      <c r="A98" s="6">
        <v>90</v>
      </c>
      <c r="B98" s="235" t="s">
        <v>165</v>
      </c>
      <c r="C98" s="235" t="s">
        <v>166</v>
      </c>
      <c r="D98" s="235" t="s">
        <v>24</v>
      </c>
      <c r="E98" s="235" t="s">
        <v>1237</v>
      </c>
      <c r="F98" s="235" t="s">
        <v>1237</v>
      </c>
      <c r="G98" s="235" t="s">
        <v>1238</v>
      </c>
      <c r="H98" s="236">
        <v>90</v>
      </c>
      <c r="I98" s="235">
        <v>227</v>
      </c>
      <c r="J98" s="235">
        <v>144</v>
      </c>
      <c r="K98" s="235">
        <v>84</v>
      </c>
      <c r="L98" s="235">
        <v>136</v>
      </c>
      <c r="M98" s="235"/>
      <c r="N98" s="6">
        <v>179</v>
      </c>
      <c r="O98" s="6">
        <v>305</v>
      </c>
      <c r="P98" s="6"/>
      <c r="Q98" s="6">
        <v>239</v>
      </c>
      <c r="R98" s="6">
        <v>249</v>
      </c>
      <c r="S98" s="6">
        <v>1</v>
      </c>
      <c r="T98" s="6">
        <v>302</v>
      </c>
      <c r="U98" s="6"/>
      <c r="V98" s="6">
        <v>93</v>
      </c>
      <c r="W98" s="6">
        <v>211</v>
      </c>
      <c r="X98" s="6">
        <v>103</v>
      </c>
      <c r="Y98" s="6"/>
      <c r="Z98" s="6">
        <v>181</v>
      </c>
      <c r="AA98" s="6">
        <v>448</v>
      </c>
      <c r="AB98" s="6">
        <v>64</v>
      </c>
      <c r="AC98" s="6">
        <v>70</v>
      </c>
      <c r="AD98" s="6">
        <v>289</v>
      </c>
    </row>
    <row r="99" spans="1:30" x14ac:dyDescent="0.3">
      <c r="A99" s="6">
        <v>91</v>
      </c>
      <c r="B99" s="235" t="s">
        <v>633</v>
      </c>
      <c r="C99" s="235" t="s">
        <v>634</v>
      </c>
      <c r="D99" s="235" t="s">
        <v>78</v>
      </c>
      <c r="E99" s="235" t="s">
        <v>1237</v>
      </c>
      <c r="F99" s="235" t="s">
        <v>1237</v>
      </c>
      <c r="G99" s="235" t="s">
        <v>1238</v>
      </c>
      <c r="H99" s="236">
        <v>91</v>
      </c>
      <c r="I99" s="235">
        <v>32</v>
      </c>
      <c r="J99" s="235">
        <v>62</v>
      </c>
      <c r="K99" s="235">
        <v>341</v>
      </c>
      <c r="L99" s="235">
        <v>260</v>
      </c>
      <c r="M99" s="235"/>
      <c r="N99" s="6">
        <v>16</v>
      </c>
      <c r="O99" s="6">
        <v>193</v>
      </c>
      <c r="P99" s="6"/>
      <c r="Q99" s="6">
        <v>47</v>
      </c>
      <c r="R99" s="6">
        <v>20</v>
      </c>
      <c r="S99" s="6">
        <v>240</v>
      </c>
      <c r="T99" s="6">
        <v>326</v>
      </c>
      <c r="U99" s="6"/>
      <c r="V99" s="6">
        <v>178</v>
      </c>
      <c r="W99" s="6">
        <v>377</v>
      </c>
      <c r="X99" s="6">
        <v>425</v>
      </c>
      <c r="Y99" s="6"/>
      <c r="Z99" s="6">
        <v>382</v>
      </c>
      <c r="AA99" s="6">
        <v>161</v>
      </c>
      <c r="AB99" s="6">
        <v>269</v>
      </c>
      <c r="AC99" s="6">
        <v>88</v>
      </c>
      <c r="AD99" s="6">
        <v>470</v>
      </c>
    </row>
    <row r="100" spans="1:30" x14ac:dyDescent="0.3">
      <c r="A100" s="6">
        <v>92</v>
      </c>
      <c r="B100" s="235" t="s">
        <v>847</v>
      </c>
      <c r="C100" s="235" t="s">
        <v>848</v>
      </c>
      <c r="D100" s="235" t="s">
        <v>33</v>
      </c>
      <c r="E100" s="235" t="s">
        <v>1237</v>
      </c>
      <c r="F100" s="235" t="s">
        <v>1237</v>
      </c>
      <c r="G100" s="235" t="s">
        <v>1238</v>
      </c>
      <c r="H100" s="236">
        <v>92</v>
      </c>
      <c r="I100" s="235">
        <v>40</v>
      </c>
      <c r="J100" s="235">
        <v>334</v>
      </c>
      <c r="K100" s="235">
        <v>48</v>
      </c>
      <c r="L100" s="235">
        <v>400</v>
      </c>
      <c r="M100" s="235"/>
      <c r="N100" s="6">
        <v>135</v>
      </c>
      <c r="O100" s="6">
        <v>46</v>
      </c>
      <c r="P100" s="6"/>
      <c r="Q100" s="6">
        <v>409</v>
      </c>
      <c r="R100" s="6">
        <v>324</v>
      </c>
      <c r="S100" s="6">
        <v>365</v>
      </c>
      <c r="T100" s="6">
        <v>111</v>
      </c>
      <c r="U100" s="6"/>
      <c r="V100" s="6">
        <v>27</v>
      </c>
      <c r="W100" s="6">
        <v>31</v>
      </c>
      <c r="X100" s="6">
        <v>184</v>
      </c>
      <c r="Y100" s="6"/>
      <c r="Z100" s="6">
        <v>359</v>
      </c>
      <c r="AA100" s="6">
        <v>246</v>
      </c>
      <c r="AB100" s="6">
        <v>445</v>
      </c>
      <c r="AC100" s="6">
        <v>399</v>
      </c>
      <c r="AD100" s="6">
        <v>187</v>
      </c>
    </row>
    <row r="101" spans="1:30" x14ac:dyDescent="0.3">
      <c r="A101" s="6">
        <v>93</v>
      </c>
      <c r="B101" s="235" t="s">
        <v>681</v>
      </c>
      <c r="C101" s="235" t="s">
        <v>682</v>
      </c>
      <c r="D101" s="235" t="s">
        <v>78</v>
      </c>
      <c r="E101" s="235" t="s">
        <v>1237</v>
      </c>
      <c r="F101" s="235" t="s">
        <v>1237</v>
      </c>
      <c r="G101" s="235" t="s">
        <v>1238</v>
      </c>
      <c r="H101" s="236">
        <v>93</v>
      </c>
      <c r="I101" s="235">
        <v>75</v>
      </c>
      <c r="J101" s="235">
        <v>51</v>
      </c>
      <c r="K101" s="235">
        <v>284</v>
      </c>
      <c r="L101" s="235">
        <v>279</v>
      </c>
      <c r="M101" s="235"/>
      <c r="N101" s="6">
        <v>26</v>
      </c>
      <c r="O101" s="6">
        <v>285</v>
      </c>
      <c r="P101" s="6"/>
      <c r="Q101" s="6">
        <v>91</v>
      </c>
      <c r="R101" s="6">
        <v>91</v>
      </c>
      <c r="S101" s="6">
        <v>146</v>
      </c>
      <c r="T101" s="6">
        <v>84</v>
      </c>
      <c r="U101" s="6"/>
      <c r="V101" s="6">
        <v>405</v>
      </c>
      <c r="W101" s="6">
        <v>112</v>
      </c>
      <c r="X101" s="6">
        <v>351</v>
      </c>
      <c r="Y101" s="6"/>
      <c r="Z101" s="6">
        <v>231</v>
      </c>
      <c r="AA101" s="6">
        <v>15</v>
      </c>
      <c r="AB101" s="6">
        <v>385</v>
      </c>
      <c r="AC101" s="6">
        <v>496</v>
      </c>
      <c r="AD101" s="6">
        <v>140</v>
      </c>
    </row>
    <row r="102" spans="1:30" x14ac:dyDescent="0.3">
      <c r="A102" s="6">
        <v>94</v>
      </c>
      <c r="B102" s="235" t="s">
        <v>331</v>
      </c>
      <c r="C102" s="235" t="s">
        <v>332</v>
      </c>
      <c r="D102" s="235" t="s">
        <v>24</v>
      </c>
      <c r="E102" s="235" t="s">
        <v>1237</v>
      </c>
      <c r="F102" s="235" t="s">
        <v>1237</v>
      </c>
      <c r="G102" s="235" t="s">
        <v>1238</v>
      </c>
      <c r="H102" s="236">
        <v>94</v>
      </c>
      <c r="I102" s="235">
        <v>181</v>
      </c>
      <c r="J102" s="235">
        <v>70</v>
      </c>
      <c r="K102" s="235">
        <v>243</v>
      </c>
      <c r="L102" s="235">
        <v>98</v>
      </c>
      <c r="M102" s="235"/>
      <c r="N102" s="6">
        <v>207</v>
      </c>
      <c r="O102" s="6">
        <v>243</v>
      </c>
      <c r="P102" s="6"/>
      <c r="Q102" s="6">
        <v>54</v>
      </c>
      <c r="R102" s="6">
        <v>131</v>
      </c>
      <c r="S102" s="6">
        <v>1</v>
      </c>
      <c r="T102" s="6">
        <v>284</v>
      </c>
      <c r="U102" s="6"/>
      <c r="V102" s="6">
        <v>196</v>
      </c>
      <c r="W102" s="6">
        <v>369</v>
      </c>
      <c r="X102" s="6">
        <v>176</v>
      </c>
      <c r="Y102" s="6"/>
      <c r="Z102" s="6">
        <v>73</v>
      </c>
      <c r="AA102" s="6">
        <v>461</v>
      </c>
      <c r="AB102" s="6">
        <v>103</v>
      </c>
      <c r="AC102" s="6">
        <v>205</v>
      </c>
      <c r="AD102" s="6">
        <v>68</v>
      </c>
    </row>
    <row r="103" spans="1:30" x14ac:dyDescent="0.3">
      <c r="A103" s="6">
        <v>95</v>
      </c>
      <c r="B103" s="235" t="s">
        <v>885</v>
      </c>
      <c r="C103" s="235" t="s">
        <v>886</v>
      </c>
      <c r="D103" s="235" t="s">
        <v>30</v>
      </c>
      <c r="E103" s="235" t="s">
        <v>1237</v>
      </c>
      <c r="F103" s="235" t="s">
        <v>1237</v>
      </c>
      <c r="G103" s="235" t="s">
        <v>1238</v>
      </c>
      <c r="H103" s="236">
        <v>95</v>
      </c>
      <c r="I103" s="235">
        <v>60</v>
      </c>
      <c r="J103" s="235">
        <v>160</v>
      </c>
      <c r="K103" s="235">
        <v>120</v>
      </c>
      <c r="L103" s="235">
        <v>330</v>
      </c>
      <c r="M103" s="235"/>
      <c r="N103" s="6">
        <v>71</v>
      </c>
      <c r="O103" s="6">
        <v>150</v>
      </c>
      <c r="P103" s="6"/>
      <c r="Q103" s="6">
        <v>96</v>
      </c>
      <c r="R103" s="6">
        <v>159</v>
      </c>
      <c r="S103" s="6">
        <v>379</v>
      </c>
      <c r="T103" s="6">
        <v>181</v>
      </c>
      <c r="U103" s="6"/>
      <c r="V103" s="6">
        <v>75</v>
      </c>
      <c r="W103" s="6">
        <v>375</v>
      </c>
      <c r="X103" s="6">
        <v>91</v>
      </c>
      <c r="Y103" s="6"/>
      <c r="Z103" s="6">
        <v>473</v>
      </c>
      <c r="AA103" s="6">
        <v>174</v>
      </c>
      <c r="AB103" s="6">
        <v>220</v>
      </c>
      <c r="AC103" s="6">
        <v>492</v>
      </c>
      <c r="AD103" s="6">
        <v>111</v>
      </c>
    </row>
    <row r="104" spans="1:30" x14ac:dyDescent="0.3">
      <c r="A104" s="6">
        <v>96</v>
      </c>
      <c r="B104" s="235" t="s">
        <v>801</v>
      </c>
      <c r="C104" s="235" t="s">
        <v>802</v>
      </c>
      <c r="D104" s="235" t="s">
        <v>30</v>
      </c>
      <c r="E104" s="235" t="s">
        <v>1237</v>
      </c>
      <c r="F104" s="235" t="s">
        <v>1237</v>
      </c>
      <c r="G104" s="235" t="s">
        <v>1238</v>
      </c>
      <c r="H104" s="236">
        <v>96</v>
      </c>
      <c r="I104" s="235">
        <v>316</v>
      </c>
      <c r="J104" s="235">
        <v>56</v>
      </c>
      <c r="K104" s="235">
        <v>182</v>
      </c>
      <c r="L104" s="235">
        <v>87</v>
      </c>
      <c r="M104" s="235"/>
      <c r="N104" s="6">
        <v>137</v>
      </c>
      <c r="O104" s="6">
        <v>452</v>
      </c>
      <c r="P104" s="6"/>
      <c r="Q104" s="6">
        <v>58</v>
      </c>
      <c r="R104" s="6">
        <v>13</v>
      </c>
      <c r="S104" s="6">
        <v>321</v>
      </c>
      <c r="T104" s="6">
        <v>211</v>
      </c>
      <c r="U104" s="6"/>
      <c r="V104" s="6">
        <v>165</v>
      </c>
      <c r="W104" s="6">
        <v>367</v>
      </c>
      <c r="X104" s="6">
        <v>112</v>
      </c>
      <c r="Y104" s="6"/>
      <c r="Z104" s="6">
        <v>207</v>
      </c>
      <c r="AA104" s="6">
        <v>209</v>
      </c>
      <c r="AB104" s="6">
        <v>127</v>
      </c>
      <c r="AC104" s="6">
        <v>436</v>
      </c>
      <c r="AD104" s="6">
        <v>1</v>
      </c>
    </row>
    <row r="105" spans="1:30" x14ac:dyDescent="0.3">
      <c r="A105" s="6">
        <v>97</v>
      </c>
      <c r="B105" s="235" t="s">
        <v>179</v>
      </c>
      <c r="C105" s="235" t="s">
        <v>180</v>
      </c>
      <c r="D105" s="235" t="s">
        <v>27</v>
      </c>
      <c r="E105" s="235" t="s">
        <v>1237</v>
      </c>
      <c r="F105" s="235" t="s">
        <v>1237</v>
      </c>
      <c r="G105" s="235" t="s">
        <v>1238</v>
      </c>
      <c r="H105" s="236">
        <v>97</v>
      </c>
      <c r="I105" s="235">
        <v>319</v>
      </c>
      <c r="J105" s="235">
        <v>93</v>
      </c>
      <c r="K105" s="235">
        <v>124</v>
      </c>
      <c r="L105" s="235">
        <v>83</v>
      </c>
      <c r="M105" s="235"/>
      <c r="N105" s="6">
        <v>244</v>
      </c>
      <c r="O105" s="6">
        <v>368</v>
      </c>
      <c r="P105" s="6"/>
      <c r="Q105" s="6">
        <v>78</v>
      </c>
      <c r="R105" s="6">
        <v>198</v>
      </c>
      <c r="S105" s="6">
        <v>63</v>
      </c>
      <c r="T105" s="6">
        <v>264</v>
      </c>
      <c r="U105" s="6"/>
      <c r="V105" s="6">
        <v>144</v>
      </c>
      <c r="W105" s="6">
        <v>130</v>
      </c>
      <c r="X105" s="6">
        <v>197</v>
      </c>
      <c r="Y105" s="6"/>
      <c r="Z105" s="6">
        <v>104</v>
      </c>
      <c r="AA105" s="6">
        <v>275</v>
      </c>
      <c r="AB105" s="6">
        <v>157</v>
      </c>
      <c r="AC105" s="6">
        <v>359</v>
      </c>
      <c r="AD105" s="6">
        <v>10</v>
      </c>
    </row>
    <row r="106" spans="1:30" x14ac:dyDescent="0.3">
      <c r="A106" s="6">
        <v>98</v>
      </c>
      <c r="B106" s="235" t="s">
        <v>185</v>
      </c>
      <c r="C106" s="235" t="s">
        <v>186</v>
      </c>
      <c r="D106" s="235" t="s">
        <v>24</v>
      </c>
      <c r="E106" s="235" t="s">
        <v>1237</v>
      </c>
      <c r="F106" s="235" t="s">
        <v>1237</v>
      </c>
      <c r="G106" s="235" t="s">
        <v>1238</v>
      </c>
      <c r="H106" s="236">
        <v>98</v>
      </c>
      <c r="I106" s="235">
        <v>29</v>
      </c>
      <c r="J106" s="235">
        <v>467</v>
      </c>
      <c r="K106" s="235">
        <v>141</v>
      </c>
      <c r="L106" s="235">
        <v>43</v>
      </c>
      <c r="M106" s="235"/>
      <c r="N106" s="6">
        <v>14</v>
      </c>
      <c r="O106" s="6">
        <v>195</v>
      </c>
      <c r="P106" s="6"/>
      <c r="Q106" s="6">
        <v>149</v>
      </c>
      <c r="R106" s="6">
        <v>521</v>
      </c>
      <c r="S106" s="6">
        <v>396</v>
      </c>
      <c r="T106" s="6">
        <v>468</v>
      </c>
      <c r="U106" s="6"/>
      <c r="V106" s="6">
        <v>373</v>
      </c>
      <c r="W106" s="6">
        <v>107</v>
      </c>
      <c r="X106" s="6">
        <v>101</v>
      </c>
      <c r="Y106" s="6"/>
      <c r="Z106" s="6">
        <v>57</v>
      </c>
      <c r="AA106" s="6">
        <v>414</v>
      </c>
      <c r="AB106" s="6">
        <v>86</v>
      </c>
      <c r="AC106" s="6">
        <v>152</v>
      </c>
      <c r="AD106" s="6">
        <v>71</v>
      </c>
    </row>
    <row r="107" spans="1:30" x14ac:dyDescent="0.3">
      <c r="A107" s="6">
        <v>99</v>
      </c>
      <c r="B107" s="235" t="s">
        <v>283</v>
      </c>
      <c r="C107" s="235" t="s">
        <v>284</v>
      </c>
      <c r="D107" s="235" t="s">
        <v>46</v>
      </c>
      <c r="E107" s="235" t="s">
        <v>1237</v>
      </c>
      <c r="F107" s="235" t="s">
        <v>1237</v>
      </c>
      <c r="G107" s="235" t="s">
        <v>1238</v>
      </c>
      <c r="H107" s="236">
        <v>99</v>
      </c>
      <c r="I107" s="235">
        <v>103</v>
      </c>
      <c r="J107" s="235">
        <v>102</v>
      </c>
      <c r="K107" s="235">
        <v>109</v>
      </c>
      <c r="L107" s="235">
        <v>383</v>
      </c>
      <c r="M107" s="235"/>
      <c r="N107" s="6">
        <v>293</v>
      </c>
      <c r="O107" s="6">
        <v>50</v>
      </c>
      <c r="P107" s="6"/>
      <c r="Q107" s="6">
        <v>144</v>
      </c>
      <c r="R107" s="6">
        <v>10</v>
      </c>
      <c r="S107" s="6">
        <v>453</v>
      </c>
      <c r="T107" s="6">
        <v>192</v>
      </c>
      <c r="U107" s="6"/>
      <c r="V107" s="6">
        <v>53</v>
      </c>
      <c r="W107" s="6">
        <v>260</v>
      </c>
      <c r="X107" s="6">
        <v>144</v>
      </c>
      <c r="Y107" s="6"/>
      <c r="Z107" s="6">
        <v>129</v>
      </c>
      <c r="AA107" s="6">
        <v>386</v>
      </c>
      <c r="AB107" s="6">
        <v>452</v>
      </c>
      <c r="AC107" s="6">
        <v>207</v>
      </c>
      <c r="AD107" s="6">
        <v>442</v>
      </c>
    </row>
    <row r="108" spans="1:30" x14ac:dyDescent="0.3">
      <c r="A108" s="6">
        <v>100</v>
      </c>
      <c r="B108" s="235" t="s">
        <v>351</v>
      </c>
      <c r="C108" s="235" t="s">
        <v>352</v>
      </c>
      <c r="D108" s="235" t="s">
        <v>46</v>
      </c>
      <c r="E108" s="235" t="s">
        <v>1237</v>
      </c>
      <c r="F108" s="235" t="s">
        <v>1237</v>
      </c>
      <c r="G108" s="235" t="s">
        <v>1238</v>
      </c>
      <c r="H108" s="236">
        <v>100</v>
      </c>
      <c r="I108" s="235">
        <v>120</v>
      </c>
      <c r="J108" s="235">
        <v>95</v>
      </c>
      <c r="K108" s="235">
        <v>76</v>
      </c>
      <c r="L108" s="235">
        <v>449</v>
      </c>
      <c r="M108" s="235"/>
      <c r="N108" s="6">
        <v>279</v>
      </c>
      <c r="O108" s="6">
        <v>80</v>
      </c>
      <c r="P108" s="6"/>
      <c r="Q108" s="6">
        <v>82</v>
      </c>
      <c r="R108" s="6">
        <v>220</v>
      </c>
      <c r="S108" s="6">
        <v>131</v>
      </c>
      <c r="T108" s="6">
        <v>178</v>
      </c>
      <c r="U108" s="6"/>
      <c r="V108" s="6">
        <v>100</v>
      </c>
      <c r="W108" s="6">
        <v>348</v>
      </c>
      <c r="X108" s="6">
        <v>49</v>
      </c>
      <c r="Y108" s="6"/>
      <c r="Z108" s="6">
        <v>97</v>
      </c>
      <c r="AA108" s="6">
        <v>457</v>
      </c>
      <c r="AB108" s="6">
        <v>289</v>
      </c>
      <c r="AC108" s="6">
        <v>466</v>
      </c>
      <c r="AD108" s="6">
        <v>435</v>
      </c>
    </row>
    <row r="109" spans="1:30" x14ac:dyDescent="0.3">
      <c r="A109" s="6">
        <v>101</v>
      </c>
      <c r="B109" s="235" t="s">
        <v>721</v>
      </c>
      <c r="C109" s="235" t="s">
        <v>722</v>
      </c>
      <c r="D109" s="235" t="s">
        <v>1176</v>
      </c>
      <c r="E109" s="235" t="s">
        <v>1238</v>
      </c>
      <c r="F109" s="235" t="s">
        <v>1238</v>
      </c>
      <c r="G109" s="235" t="s">
        <v>1238</v>
      </c>
      <c r="H109" s="236">
        <v>101</v>
      </c>
      <c r="I109" s="235">
        <v>166</v>
      </c>
      <c r="J109" s="235">
        <v>109</v>
      </c>
      <c r="K109" s="235">
        <v>274</v>
      </c>
      <c r="L109" s="235">
        <v>55</v>
      </c>
      <c r="M109" s="235"/>
      <c r="N109" s="6">
        <v>56</v>
      </c>
      <c r="O109" s="6">
        <v>371</v>
      </c>
      <c r="P109" s="6"/>
      <c r="Q109" s="6">
        <v>13</v>
      </c>
      <c r="R109" s="6">
        <v>261</v>
      </c>
      <c r="S109" s="6">
        <v>127</v>
      </c>
      <c r="T109" s="6">
        <v>293</v>
      </c>
      <c r="U109" s="6"/>
      <c r="V109" s="6">
        <v>392</v>
      </c>
      <c r="W109" s="6">
        <v>80</v>
      </c>
      <c r="X109" s="6">
        <v>396</v>
      </c>
      <c r="Y109" s="6"/>
      <c r="Z109" s="6">
        <v>173</v>
      </c>
      <c r="AA109" s="6">
        <v>58</v>
      </c>
      <c r="AB109" s="6">
        <v>246</v>
      </c>
      <c r="AC109" s="6">
        <v>208</v>
      </c>
      <c r="AD109" s="6">
        <v>24</v>
      </c>
    </row>
    <row r="110" spans="1:30" x14ac:dyDescent="0.3">
      <c r="A110" s="6">
        <v>102</v>
      </c>
      <c r="B110" s="235" t="s">
        <v>571</v>
      </c>
      <c r="C110" s="235" t="s">
        <v>572</v>
      </c>
      <c r="D110" s="235" t="s">
        <v>56</v>
      </c>
      <c r="E110" s="235" t="s">
        <v>1238</v>
      </c>
      <c r="F110" s="235" t="s">
        <v>1238</v>
      </c>
      <c r="G110" s="235" t="s">
        <v>1238</v>
      </c>
      <c r="H110" s="236">
        <v>102</v>
      </c>
      <c r="I110" s="235">
        <v>22</v>
      </c>
      <c r="J110" s="235">
        <v>279</v>
      </c>
      <c r="K110" s="235">
        <v>130</v>
      </c>
      <c r="L110" s="235">
        <v>342</v>
      </c>
      <c r="M110" s="235"/>
      <c r="N110" s="6">
        <v>60</v>
      </c>
      <c r="O110" s="6">
        <v>63</v>
      </c>
      <c r="P110" s="6"/>
      <c r="Q110" s="6">
        <v>403</v>
      </c>
      <c r="R110" s="6">
        <v>287</v>
      </c>
      <c r="S110" s="6">
        <v>123</v>
      </c>
      <c r="T110" s="6">
        <v>292</v>
      </c>
      <c r="U110" s="6"/>
      <c r="V110" s="6">
        <v>284</v>
      </c>
      <c r="W110" s="6">
        <v>336</v>
      </c>
      <c r="X110" s="6">
        <v>52</v>
      </c>
      <c r="Y110" s="6"/>
      <c r="Z110" s="6">
        <v>318</v>
      </c>
      <c r="AA110" s="6">
        <v>267</v>
      </c>
      <c r="AB110" s="6">
        <v>467</v>
      </c>
      <c r="AC110" s="6">
        <v>111</v>
      </c>
      <c r="AD110" s="6">
        <v>415</v>
      </c>
    </row>
    <row r="111" spans="1:30" x14ac:dyDescent="0.3">
      <c r="A111" s="6">
        <v>103</v>
      </c>
      <c r="B111" s="235" t="s">
        <v>417</v>
      </c>
      <c r="C111" s="235" t="s">
        <v>418</v>
      </c>
      <c r="D111" s="235" t="s">
        <v>1176</v>
      </c>
      <c r="E111" s="235" t="s">
        <v>1238</v>
      </c>
      <c r="F111" s="235" t="s">
        <v>1238</v>
      </c>
      <c r="G111" s="235" t="s">
        <v>1238</v>
      </c>
      <c r="H111" s="236">
        <v>103</v>
      </c>
      <c r="I111" s="235">
        <v>198</v>
      </c>
      <c r="J111" s="235">
        <v>314</v>
      </c>
      <c r="K111" s="235">
        <v>98</v>
      </c>
      <c r="L111" s="235">
        <v>47</v>
      </c>
      <c r="M111" s="235"/>
      <c r="N111" s="6">
        <v>177</v>
      </c>
      <c r="O111" s="6">
        <v>286</v>
      </c>
      <c r="P111" s="6"/>
      <c r="Q111" s="6">
        <v>368</v>
      </c>
      <c r="R111" s="6">
        <v>360</v>
      </c>
      <c r="S111" s="6">
        <v>342</v>
      </c>
      <c r="T111" s="6">
        <v>122</v>
      </c>
      <c r="U111" s="6"/>
      <c r="V111" s="6">
        <v>169</v>
      </c>
      <c r="W111" s="6">
        <v>135</v>
      </c>
      <c r="X111" s="6">
        <v>124</v>
      </c>
      <c r="Y111" s="6"/>
      <c r="Z111" s="6">
        <v>240</v>
      </c>
      <c r="AA111" s="6">
        <v>202</v>
      </c>
      <c r="AB111" s="6">
        <v>96</v>
      </c>
      <c r="AC111" s="6">
        <v>234</v>
      </c>
      <c r="AD111" s="6">
        <v>5</v>
      </c>
    </row>
    <row r="112" spans="1:30" x14ac:dyDescent="0.3">
      <c r="A112" s="6">
        <v>104</v>
      </c>
      <c r="B112" s="235" t="s">
        <v>287</v>
      </c>
      <c r="C112" s="235" t="s">
        <v>288</v>
      </c>
      <c r="D112" s="235" t="s">
        <v>24</v>
      </c>
      <c r="E112" s="235" t="s">
        <v>1238</v>
      </c>
      <c r="F112" s="235" t="s">
        <v>1238</v>
      </c>
      <c r="G112" s="235" t="s">
        <v>1238</v>
      </c>
      <c r="H112" s="236">
        <v>104</v>
      </c>
      <c r="I112" s="235">
        <v>114</v>
      </c>
      <c r="J112" s="235">
        <v>100</v>
      </c>
      <c r="K112" s="235">
        <v>366</v>
      </c>
      <c r="L112" s="235">
        <v>53</v>
      </c>
      <c r="M112" s="235"/>
      <c r="N112" s="6">
        <v>379</v>
      </c>
      <c r="O112" s="6">
        <v>29</v>
      </c>
      <c r="P112" s="6"/>
      <c r="Q112" s="6">
        <v>450</v>
      </c>
      <c r="R112" s="6">
        <v>85</v>
      </c>
      <c r="S112" s="6">
        <v>108</v>
      </c>
      <c r="T112" s="6">
        <v>65</v>
      </c>
      <c r="U112" s="6"/>
      <c r="V112" s="6">
        <v>388</v>
      </c>
      <c r="W112" s="6">
        <v>216</v>
      </c>
      <c r="X112" s="6">
        <v>433</v>
      </c>
      <c r="Y112" s="6"/>
      <c r="Z112" s="6">
        <v>69</v>
      </c>
      <c r="AA112" s="6">
        <v>326</v>
      </c>
      <c r="AB112" s="6">
        <v>177</v>
      </c>
      <c r="AC112" s="6">
        <v>54</v>
      </c>
      <c r="AD112" s="6">
        <v>228</v>
      </c>
    </row>
    <row r="113" spans="1:30" x14ac:dyDescent="0.3">
      <c r="A113" s="6">
        <v>105</v>
      </c>
      <c r="B113" s="235" t="s">
        <v>635</v>
      </c>
      <c r="C113" s="235" t="s">
        <v>636</v>
      </c>
      <c r="D113" s="235" t="s">
        <v>78</v>
      </c>
      <c r="E113" s="235" t="s">
        <v>1238</v>
      </c>
      <c r="F113" s="235" t="s">
        <v>1238</v>
      </c>
      <c r="G113" s="235" t="s">
        <v>1238</v>
      </c>
      <c r="H113" s="236">
        <v>105</v>
      </c>
      <c r="I113" s="235">
        <v>13</v>
      </c>
      <c r="J113" s="235">
        <v>78</v>
      </c>
      <c r="K113" s="235">
        <v>448</v>
      </c>
      <c r="L113" s="235">
        <v>217</v>
      </c>
      <c r="M113" s="235"/>
      <c r="N113" s="6">
        <v>57</v>
      </c>
      <c r="O113" s="6">
        <v>44</v>
      </c>
      <c r="P113" s="6"/>
      <c r="Q113" s="6">
        <v>103</v>
      </c>
      <c r="R113" s="6">
        <v>9</v>
      </c>
      <c r="S113" s="6">
        <v>324</v>
      </c>
      <c r="T113" s="6">
        <v>330</v>
      </c>
      <c r="U113" s="6"/>
      <c r="V113" s="6">
        <v>463</v>
      </c>
      <c r="W113" s="6">
        <v>347</v>
      </c>
      <c r="X113" s="6">
        <v>355</v>
      </c>
      <c r="Y113" s="6"/>
      <c r="Z113" s="6">
        <v>235</v>
      </c>
      <c r="AA113" s="6">
        <v>159</v>
      </c>
      <c r="AB113" s="6">
        <v>233</v>
      </c>
      <c r="AC113" s="6">
        <v>293</v>
      </c>
      <c r="AD113" s="6">
        <v>345</v>
      </c>
    </row>
    <row r="114" spans="1:30" x14ac:dyDescent="0.3">
      <c r="A114" s="6">
        <v>106</v>
      </c>
      <c r="B114" s="235" t="s">
        <v>747</v>
      </c>
      <c r="C114" s="235" t="s">
        <v>748</v>
      </c>
      <c r="D114" s="235" t="s">
        <v>24</v>
      </c>
      <c r="E114" s="235" t="s">
        <v>1238</v>
      </c>
      <c r="F114" s="235" t="s">
        <v>1238</v>
      </c>
      <c r="G114" s="235" t="s">
        <v>1238</v>
      </c>
      <c r="H114" s="236">
        <v>106</v>
      </c>
      <c r="I114" s="235">
        <v>226</v>
      </c>
      <c r="J114" s="235">
        <v>152</v>
      </c>
      <c r="K114" s="235">
        <v>218</v>
      </c>
      <c r="L114" s="235">
        <v>37</v>
      </c>
      <c r="M114" s="235"/>
      <c r="N114" s="6">
        <v>316</v>
      </c>
      <c r="O114" s="6">
        <v>173</v>
      </c>
      <c r="P114" s="6"/>
      <c r="Q114" s="6">
        <v>339</v>
      </c>
      <c r="R114" s="6">
        <v>179</v>
      </c>
      <c r="S114" s="6">
        <v>203</v>
      </c>
      <c r="T114" s="6">
        <v>118</v>
      </c>
      <c r="U114" s="6"/>
      <c r="V114" s="6">
        <v>20</v>
      </c>
      <c r="W114" s="6">
        <v>414</v>
      </c>
      <c r="X114" s="6">
        <v>301</v>
      </c>
      <c r="Y114" s="6"/>
      <c r="Z114" s="6">
        <v>98</v>
      </c>
      <c r="AA114" s="6">
        <v>392</v>
      </c>
      <c r="AB114" s="6">
        <v>48</v>
      </c>
      <c r="AC114" s="6">
        <v>48</v>
      </c>
      <c r="AD114" s="6">
        <v>259</v>
      </c>
    </row>
    <row r="115" spans="1:30" x14ac:dyDescent="0.3">
      <c r="A115" s="6">
        <v>107</v>
      </c>
      <c r="B115" s="235" t="s">
        <v>477</v>
      </c>
      <c r="C115" s="235" t="s">
        <v>478</v>
      </c>
      <c r="D115" s="235" t="s">
        <v>78</v>
      </c>
      <c r="E115" s="235" t="s">
        <v>1238</v>
      </c>
      <c r="F115" s="235" t="s">
        <v>1238</v>
      </c>
      <c r="G115" s="235" t="s">
        <v>1238</v>
      </c>
      <c r="H115" s="236">
        <v>107</v>
      </c>
      <c r="I115" s="235">
        <v>7</v>
      </c>
      <c r="J115" s="235">
        <v>324</v>
      </c>
      <c r="K115" s="235">
        <v>244</v>
      </c>
      <c r="L115" s="235">
        <v>220</v>
      </c>
      <c r="M115" s="235"/>
      <c r="N115" s="6">
        <v>1</v>
      </c>
      <c r="O115" s="6">
        <v>147</v>
      </c>
      <c r="P115" s="6"/>
      <c r="Q115" s="6">
        <v>171</v>
      </c>
      <c r="R115" s="6">
        <v>104</v>
      </c>
      <c r="S115" s="6">
        <v>443</v>
      </c>
      <c r="T115" s="6">
        <v>477</v>
      </c>
      <c r="U115" s="6"/>
      <c r="V115" s="6">
        <v>394</v>
      </c>
      <c r="W115" s="6">
        <v>73</v>
      </c>
      <c r="X115" s="6">
        <v>306</v>
      </c>
      <c r="Y115" s="6"/>
      <c r="Z115" s="6">
        <v>270</v>
      </c>
      <c r="AA115" s="6">
        <v>18</v>
      </c>
      <c r="AB115" s="6">
        <v>492</v>
      </c>
      <c r="AC115" s="6">
        <v>96</v>
      </c>
      <c r="AD115" s="6">
        <v>373</v>
      </c>
    </row>
    <row r="116" spans="1:30" x14ac:dyDescent="0.3">
      <c r="A116" s="6">
        <v>108</v>
      </c>
      <c r="B116" s="235" t="s">
        <v>481</v>
      </c>
      <c r="C116" s="235" t="s">
        <v>482</v>
      </c>
      <c r="D116" s="235" t="s">
        <v>1176</v>
      </c>
      <c r="E116" s="235" t="s">
        <v>1238</v>
      </c>
      <c r="F116" s="235" t="s">
        <v>1238</v>
      </c>
      <c r="G116" s="235" t="s">
        <v>1238</v>
      </c>
      <c r="H116" s="236">
        <v>108</v>
      </c>
      <c r="I116" s="235">
        <v>36</v>
      </c>
      <c r="J116" s="235">
        <v>395</v>
      </c>
      <c r="K116" s="235">
        <v>52</v>
      </c>
      <c r="L116" s="235">
        <v>372</v>
      </c>
      <c r="M116" s="235"/>
      <c r="N116" s="6">
        <v>49</v>
      </c>
      <c r="O116" s="6">
        <v>114</v>
      </c>
      <c r="P116" s="6"/>
      <c r="Q116" s="6">
        <v>223</v>
      </c>
      <c r="R116" s="6">
        <v>361</v>
      </c>
      <c r="S116" s="6">
        <v>442</v>
      </c>
      <c r="T116" s="6">
        <v>394</v>
      </c>
      <c r="U116" s="6"/>
      <c r="V116" s="6">
        <v>99</v>
      </c>
      <c r="W116" s="6">
        <v>96</v>
      </c>
      <c r="X116" s="6">
        <v>82</v>
      </c>
      <c r="Y116" s="6"/>
      <c r="Z116" s="6">
        <v>446</v>
      </c>
      <c r="AA116" s="6">
        <v>96</v>
      </c>
      <c r="AB116" s="6">
        <v>277</v>
      </c>
      <c r="AC116" s="6">
        <v>420</v>
      </c>
      <c r="AD116" s="6">
        <v>374</v>
      </c>
    </row>
    <row r="117" spans="1:30" x14ac:dyDescent="0.3">
      <c r="A117" s="6">
        <v>109</v>
      </c>
      <c r="B117" s="235" t="s">
        <v>857</v>
      </c>
      <c r="C117" s="235" t="s">
        <v>858</v>
      </c>
      <c r="D117" s="235" t="s">
        <v>78</v>
      </c>
      <c r="E117" s="235" t="s">
        <v>1238</v>
      </c>
      <c r="F117" s="235" t="s">
        <v>1238</v>
      </c>
      <c r="G117" s="235" t="s">
        <v>1238</v>
      </c>
      <c r="H117" s="236">
        <v>109</v>
      </c>
      <c r="I117" s="235">
        <v>11</v>
      </c>
      <c r="J117" s="235">
        <v>89</v>
      </c>
      <c r="K117" s="235">
        <v>311</v>
      </c>
      <c r="L117" s="235">
        <v>430</v>
      </c>
      <c r="M117" s="235"/>
      <c r="N117" s="6">
        <v>1</v>
      </c>
      <c r="O117" s="6">
        <v>190</v>
      </c>
      <c r="P117" s="6"/>
      <c r="Q117" s="6">
        <v>14</v>
      </c>
      <c r="R117" s="6">
        <v>51</v>
      </c>
      <c r="S117" s="6">
        <v>258</v>
      </c>
      <c r="T117" s="6">
        <v>367</v>
      </c>
      <c r="U117" s="6"/>
      <c r="V117" s="6">
        <v>307</v>
      </c>
      <c r="W117" s="6">
        <v>259</v>
      </c>
      <c r="X117" s="6">
        <v>321</v>
      </c>
      <c r="Y117" s="6"/>
      <c r="Z117" s="6">
        <v>420</v>
      </c>
      <c r="AA117" s="6">
        <v>54</v>
      </c>
      <c r="AB117" s="6">
        <v>460</v>
      </c>
      <c r="AC117" s="6">
        <v>338</v>
      </c>
      <c r="AD117" s="6">
        <v>437</v>
      </c>
    </row>
    <row r="118" spans="1:30" x14ac:dyDescent="0.3">
      <c r="A118" s="6">
        <v>110</v>
      </c>
      <c r="B118" s="235" t="s">
        <v>755</v>
      </c>
      <c r="C118" s="235" t="s">
        <v>756</v>
      </c>
      <c r="D118" s="235" t="s">
        <v>24</v>
      </c>
      <c r="E118" s="235" t="s">
        <v>1238</v>
      </c>
      <c r="F118" s="235" t="s">
        <v>1238</v>
      </c>
      <c r="G118" s="235" t="s">
        <v>1238</v>
      </c>
      <c r="H118" s="236">
        <v>110</v>
      </c>
      <c r="I118" s="235">
        <v>134</v>
      </c>
      <c r="J118" s="235">
        <v>99</v>
      </c>
      <c r="K118" s="235">
        <v>416</v>
      </c>
      <c r="L118" s="235">
        <v>22</v>
      </c>
      <c r="M118" s="235"/>
      <c r="N118" s="6">
        <v>21</v>
      </c>
      <c r="O118" s="6">
        <v>397</v>
      </c>
      <c r="P118" s="6"/>
      <c r="Q118" s="6">
        <v>374</v>
      </c>
      <c r="R118" s="6">
        <v>49</v>
      </c>
      <c r="S118" s="6">
        <v>1</v>
      </c>
      <c r="T118" s="6">
        <v>254</v>
      </c>
      <c r="U118" s="6"/>
      <c r="V118" s="6">
        <v>498</v>
      </c>
      <c r="W118" s="6">
        <v>190</v>
      </c>
      <c r="X118" s="6">
        <v>334</v>
      </c>
      <c r="Y118" s="6"/>
      <c r="Z118" s="6">
        <v>34</v>
      </c>
      <c r="AA118" s="6">
        <v>430</v>
      </c>
      <c r="AB118" s="6">
        <v>130</v>
      </c>
      <c r="AC118" s="6">
        <v>23</v>
      </c>
      <c r="AD118" s="6">
        <v>110</v>
      </c>
    </row>
    <row r="119" spans="1:30" x14ac:dyDescent="0.3">
      <c r="A119" s="6">
        <v>111</v>
      </c>
      <c r="B119" s="235" t="s">
        <v>1057</v>
      </c>
      <c r="C119" s="235" t="s">
        <v>1058</v>
      </c>
      <c r="D119" s="235" t="s">
        <v>30</v>
      </c>
      <c r="E119" s="235" t="s">
        <v>1238</v>
      </c>
      <c r="F119" s="235" t="s">
        <v>1238</v>
      </c>
      <c r="G119" s="235" t="s">
        <v>1238</v>
      </c>
      <c r="H119" s="236">
        <v>111</v>
      </c>
      <c r="I119" s="235">
        <v>343</v>
      </c>
      <c r="J119" s="235">
        <v>97</v>
      </c>
      <c r="K119" s="235">
        <v>162</v>
      </c>
      <c r="L119" s="235">
        <v>57</v>
      </c>
      <c r="M119" s="235"/>
      <c r="N119" s="6">
        <v>409</v>
      </c>
      <c r="O119" s="6">
        <v>225</v>
      </c>
      <c r="P119" s="6"/>
      <c r="Q119" s="6">
        <v>202</v>
      </c>
      <c r="R119" s="6">
        <v>511</v>
      </c>
      <c r="S119" s="6">
        <v>109</v>
      </c>
      <c r="T119" s="6">
        <v>15</v>
      </c>
      <c r="U119" s="6"/>
      <c r="V119" s="6">
        <v>253</v>
      </c>
      <c r="W119" s="6">
        <v>167</v>
      </c>
      <c r="X119" s="6">
        <v>147</v>
      </c>
      <c r="Y119" s="6"/>
      <c r="Z119" s="6">
        <v>332</v>
      </c>
      <c r="AA119" s="6">
        <v>194</v>
      </c>
      <c r="AB119" s="6">
        <v>44</v>
      </c>
      <c r="AC119" s="6">
        <v>310</v>
      </c>
      <c r="AD119" s="6">
        <v>20</v>
      </c>
    </row>
    <row r="120" spans="1:30" x14ac:dyDescent="0.3">
      <c r="A120" s="6">
        <v>112</v>
      </c>
      <c r="B120" s="235" t="s">
        <v>1015</v>
      </c>
      <c r="C120" s="235" t="s">
        <v>1016</v>
      </c>
      <c r="D120" s="235" t="s">
        <v>24</v>
      </c>
      <c r="E120" s="235" t="s">
        <v>1238</v>
      </c>
      <c r="F120" s="235" t="s">
        <v>1238</v>
      </c>
      <c r="G120" s="235" t="s">
        <v>1238</v>
      </c>
      <c r="H120" s="236">
        <v>112</v>
      </c>
      <c r="I120" s="235">
        <v>34</v>
      </c>
      <c r="J120" s="235">
        <v>255</v>
      </c>
      <c r="K120" s="235">
        <v>217</v>
      </c>
      <c r="L120" s="235">
        <v>230</v>
      </c>
      <c r="M120" s="235"/>
      <c r="N120" s="6">
        <v>88</v>
      </c>
      <c r="O120" s="6">
        <v>69</v>
      </c>
      <c r="P120" s="6"/>
      <c r="Q120" s="6">
        <v>438</v>
      </c>
      <c r="R120" s="6">
        <v>428</v>
      </c>
      <c r="S120" s="6">
        <v>1</v>
      </c>
      <c r="T120" s="6">
        <v>130</v>
      </c>
      <c r="U120" s="6"/>
      <c r="V120" s="6">
        <v>175</v>
      </c>
      <c r="W120" s="6">
        <v>118</v>
      </c>
      <c r="X120" s="6">
        <v>447</v>
      </c>
      <c r="Y120" s="6"/>
      <c r="Z120" s="6">
        <v>161</v>
      </c>
      <c r="AA120" s="6">
        <v>404</v>
      </c>
      <c r="AB120" s="6">
        <v>274</v>
      </c>
      <c r="AC120" s="6">
        <v>346</v>
      </c>
      <c r="AD120" s="6">
        <v>61</v>
      </c>
    </row>
    <row r="121" spans="1:30" x14ac:dyDescent="0.3">
      <c r="A121" s="6">
        <v>113</v>
      </c>
      <c r="B121" s="235" t="s">
        <v>1095</v>
      </c>
      <c r="C121" s="235" t="s">
        <v>1096</v>
      </c>
      <c r="D121" s="235" t="s">
        <v>24</v>
      </c>
      <c r="E121" s="235" t="s">
        <v>1238</v>
      </c>
      <c r="F121" s="235" t="s">
        <v>1238</v>
      </c>
      <c r="G121" s="235" t="s">
        <v>1238</v>
      </c>
      <c r="H121" s="236">
        <v>113</v>
      </c>
      <c r="I121" s="235">
        <v>69</v>
      </c>
      <c r="J121" s="235">
        <v>169</v>
      </c>
      <c r="K121" s="235">
        <v>300</v>
      </c>
      <c r="L121" s="235">
        <v>127</v>
      </c>
      <c r="M121" s="235"/>
      <c r="N121" s="6">
        <v>118</v>
      </c>
      <c r="O121" s="6">
        <v>110</v>
      </c>
      <c r="P121" s="6"/>
      <c r="Q121" s="6">
        <v>31</v>
      </c>
      <c r="R121" s="6">
        <v>73</v>
      </c>
      <c r="S121" s="6">
        <v>523</v>
      </c>
      <c r="T121" s="6">
        <v>73</v>
      </c>
      <c r="U121" s="6"/>
      <c r="V121" s="6">
        <v>300</v>
      </c>
      <c r="W121" s="6">
        <v>321</v>
      </c>
      <c r="X121" s="6">
        <v>242</v>
      </c>
      <c r="Y121" s="6"/>
      <c r="Z121" s="6">
        <v>205</v>
      </c>
      <c r="AA121" s="6">
        <v>382</v>
      </c>
      <c r="AB121" s="6">
        <v>188</v>
      </c>
      <c r="AC121" s="6">
        <v>47</v>
      </c>
      <c r="AD121" s="6">
        <v>159</v>
      </c>
    </row>
    <row r="122" spans="1:30" x14ac:dyDescent="0.3">
      <c r="A122" s="6">
        <v>114</v>
      </c>
      <c r="B122" s="235" t="s">
        <v>1051</v>
      </c>
      <c r="C122" s="235" t="s">
        <v>1052</v>
      </c>
      <c r="D122" s="235" t="s">
        <v>24</v>
      </c>
      <c r="E122" s="235" t="s">
        <v>1238</v>
      </c>
      <c r="F122" s="235" t="s">
        <v>1238</v>
      </c>
      <c r="G122" s="235" t="s">
        <v>1238</v>
      </c>
      <c r="H122" s="236">
        <v>114</v>
      </c>
      <c r="I122" s="235">
        <v>462</v>
      </c>
      <c r="J122" s="235">
        <v>88</v>
      </c>
      <c r="K122" s="235">
        <v>107</v>
      </c>
      <c r="L122" s="235">
        <v>33</v>
      </c>
      <c r="M122" s="235"/>
      <c r="N122" s="6">
        <v>92</v>
      </c>
      <c r="O122" s="6">
        <v>531</v>
      </c>
      <c r="P122" s="6"/>
      <c r="Q122" s="6">
        <v>29</v>
      </c>
      <c r="R122" s="6">
        <v>386</v>
      </c>
      <c r="S122" s="6">
        <v>1</v>
      </c>
      <c r="T122" s="6">
        <v>144</v>
      </c>
      <c r="U122" s="6"/>
      <c r="V122" s="6">
        <v>201</v>
      </c>
      <c r="W122" s="6">
        <v>76</v>
      </c>
      <c r="X122" s="6">
        <v>155</v>
      </c>
      <c r="Y122" s="6"/>
      <c r="Z122" s="6">
        <v>108</v>
      </c>
      <c r="AA122" s="6">
        <v>466</v>
      </c>
      <c r="AB122" s="6">
        <v>34</v>
      </c>
      <c r="AC122" s="6">
        <v>26</v>
      </c>
      <c r="AD122" s="6">
        <v>142</v>
      </c>
    </row>
    <row r="123" spans="1:30" x14ac:dyDescent="0.3">
      <c r="A123" s="6">
        <v>115</v>
      </c>
      <c r="B123" s="235" t="s">
        <v>875</v>
      </c>
      <c r="C123" s="235" t="s">
        <v>876</v>
      </c>
      <c r="D123" s="235" t="s">
        <v>24</v>
      </c>
      <c r="E123" s="235" t="s">
        <v>1238</v>
      </c>
      <c r="F123" s="235" t="s">
        <v>1238</v>
      </c>
      <c r="G123" s="235" t="s">
        <v>1238</v>
      </c>
      <c r="H123" s="236">
        <v>115</v>
      </c>
      <c r="I123" s="235">
        <v>345</v>
      </c>
      <c r="J123" s="235">
        <v>232</v>
      </c>
      <c r="K123" s="235">
        <v>143</v>
      </c>
      <c r="L123" s="235">
        <v>10</v>
      </c>
      <c r="M123" s="235"/>
      <c r="N123" s="6">
        <v>198</v>
      </c>
      <c r="O123" s="6">
        <v>435</v>
      </c>
      <c r="P123" s="6"/>
      <c r="Q123" s="6">
        <v>416</v>
      </c>
      <c r="R123" s="6">
        <v>160</v>
      </c>
      <c r="S123" s="6">
        <v>112</v>
      </c>
      <c r="T123" s="6">
        <v>319</v>
      </c>
      <c r="U123" s="6"/>
      <c r="V123" s="6">
        <v>283</v>
      </c>
      <c r="W123" s="6">
        <v>87</v>
      </c>
      <c r="X123" s="6">
        <v>161</v>
      </c>
      <c r="Y123" s="6"/>
      <c r="Z123" s="6">
        <v>44</v>
      </c>
      <c r="AA123" s="6">
        <v>441</v>
      </c>
      <c r="AB123" s="6">
        <v>20</v>
      </c>
      <c r="AC123" s="6">
        <v>86</v>
      </c>
      <c r="AD123" s="6">
        <v>62</v>
      </c>
    </row>
    <row r="124" spans="1:30" x14ac:dyDescent="0.3">
      <c r="A124" s="6">
        <v>116</v>
      </c>
      <c r="B124" s="235" t="s">
        <v>1065</v>
      </c>
      <c r="C124" s="235" t="s">
        <v>1066</v>
      </c>
      <c r="D124" s="235" t="s">
        <v>24</v>
      </c>
      <c r="E124" s="235" t="s">
        <v>1238</v>
      </c>
      <c r="F124" s="235" t="s">
        <v>1238</v>
      </c>
      <c r="G124" s="235" t="s">
        <v>1238</v>
      </c>
      <c r="H124" s="236">
        <v>116</v>
      </c>
      <c r="I124" s="235">
        <v>87</v>
      </c>
      <c r="J124" s="235">
        <v>179</v>
      </c>
      <c r="K124" s="235">
        <v>454</v>
      </c>
      <c r="L124" s="235">
        <v>7</v>
      </c>
      <c r="M124" s="235"/>
      <c r="N124" s="6">
        <v>89</v>
      </c>
      <c r="O124" s="6">
        <v>199</v>
      </c>
      <c r="P124" s="6"/>
      <c r="Q124" s="6">
        <v>373</v>
      </c>
      <c r="R124" s="6">
        <v>206</v>
      </c>
      <c r="S124" s="6">
        <v>165</v>
      </c>
      <c r="T124" s="6">
        <v>134</v>
      </c>
      <c r="U124" s="6"/>
      <c r="V124" s="6">
        <v>303</v>
      </c>
      <c r="W124" s="6">
        <v>466</v>
      </c>
      <c r="X124" s="6">
        <v>454</v>
      </c>
      <c r="Y124" s="6"/>
      <c r="Z124" s="6">
        <v>33</v>
      </c>
      <c r="AA124" s="6">
        <v>447</v>
      </c>
      <c r="AB124" s="6">
        <v>49</v>
      </c>
      <c r="AC124" s="6">
        <v>45</v>
      </c>
      <c r="AD124" s="6">
        <v>34</v>
      </c>
    </row>
    <row r="125" spans="1:30" x14ac:dyDescent="0.3">
      <c r="A125" s="6">
        <v>117</v>
      </c>
      <c r="B125" s="235" t="s">
        <v>929</v>
      </c>
      <c r="C125" s="235" t="s">
        <v>930</v>
      </c>
      <c r="D125" s="235" t="s">
        <v>63</v>
      </c>
      <c r="E125" s="235" t="s">
        <v>1238</v>
      </c>
      <c r="F125" s="235" t="s">
        <v>1238</v>
      </c>
      <c r="G125" s="235" t="s">
        <v>1238</v>
      </c>
      <c r="H125" s="236">
        <v>117</v>
      </c>
      <c r="I125" s="235">
        <v>52</v>
      </c>
      <c r="J125" s="235">
        <v>151</v>
      </c>
      <c r="K125" s="235">
        <v>353</v>
      </c>
      <c r="L125" s="235">
        <v>145</v>
      </c>
      <c r="M125" s="235"/>
      <c r="N125" s="6">
        <v>33</v>
      </c>
      <c r="O125" s="6">
        <v>201</v>
      </c>
      <c r="P125" s="6"/>
      <c r="Q125" s="6">
        <v>130</v>
      </c>
      <c r="R125" s="6">
        <v>275</v>
      </c>
      <c r="S125" s="6">
        <v>154</v>
      </c>
      <c r="T125" s="6">
        <v>260</v>
      </c>
      <c r="U125" s="6"/>
      <c r="V125" s="6">
        <v>347</v>
      </c>
      <c r="W125" s="6">
        <v>355</v>
      </c>
      <c r="X125" s="6">
        <v>256</v>
      </c>
      <c r="Y125" s="6"/>
      <c r="Z125" s="6">
        <v>206</v>
      </c>
      <c r="AA125" s="6">
        <v>310</v>
      </c>
      <c r="AB125" s="6">
        <v>319</v>
      </c>
      <c r="AC125" s="6">
        <v>92</v>
      </c>
      <c r="AD125" s="6">
        <v>96</v>
      </c>
    </row>
    <row r="126" spans="1:30" x14ac:dyDescent="0.3">
      <c r="A126" s="6">
        <v>118</v>
      </c>
      <c r="B126" s="235" t="s">
        <v>977</v>
      </c>
      <c r="C126" s="235" t="s">
        <v>978</v>
      </c>
      <c r="D126" s="235" t="s">
        <v>24</v>
      </c>
      <c r="E126" s="235" t="s">
        <v>1238</v>
      </c>
      <c r="F126" s="235" t="s">
        <v>1238</v>
      </c>
      <c r="G126" s="235" t="s">
        <v>1238</v>
      </c>
      <c r="H126" s="236">
        <v>118</v>
      </c>
      <c r="I126" s="235">
        <v>141</v>
      </c>
      <c r="J126" s="235">
        <v>48</v>
      </c>
      <c r="K126" s="235">
        <v>435</v>
      </c>
      <c r="L126" s="235">
        <v>107</v>
      </c>
      <c r="M126" s="235"/>
      <c r="N126" s="6">
        <v>115</v>
      </c>
      <c r="O126" s="6">
        <v>258</v>
      </c>
      <c r="P126" s="6"/>
      <c r="Q126" s="6">
        <v>273</v>
      </c>
      <c r="R126" s="6">
        <v>148</v>
      </c>
      <c r="S126" s="6">
        <v>1</v>
      </c>
      <c r="T126" s="6">
        <v>29</v>
      </c>
      <c r="U126" s="6"/>
      <c r="V126" s="6">
        <v>443</v>
      </c>
      <c r="W126" s="6">
        <v>188</v>
      </c>
      <c r="X126" s="6">
        <v>524</v>
      </c>
      <c r="Y126" s="6"/>
      <c r="Z126" s="6">
        <v>136</v>
      </c>
      <c r="AA126" s="6">
        <v>443</v>
      </c>
      <c r="AB126" s="6">
        <v>101</v>
      </c>
      <c r="AC126" s="6">
        <v>68</v>
      </c>
      <c r="AD126" s="6">
        <v>204</v>
      </c>
    </row>
    <row r="127" spans="1:30" x14ac:dyDescent="0.3">
      <c r="A127" s="6">
        <v>119</v>
      </c>
      <c r="B127" s="235" t="s">
        <v>587</v>
      </c>
      <c r="C127" s="235" t="s">
        <v>588</v>
      </c>
      <c r="D127" s="235" t="s">
        <v>30</v>
      </c>
      <c r="E127" s="235" t="s">
        <v>1238</v>
      </c>
      <c r="F127" s="235" t="s">
        <v>1238</v>
      </c>
      <c r="G127" s="235" t="s">
        <v>1238</v>
      </c>
      <c r="H127" s="236">
        <v>119</v>
      </c>
      <c r="I127" s="235">
        <v>361</v>
      </c>
      <c r="J127" s="235">
        <v>101</v>
      </c>
      <c r="K127" s="235">
        <v>222</v>
      </c>
      <c r="L127" s="235">
        <v>29</v>
      </c>
      <c r="M127" s="235"/>
      <c r="N127" s="6">
        <v>433</v>
      </c>
      <c r="O127" s="6">
        <v>212</v>
      </c>
      <c r="P127" s="6"/>
      <c r="Q127" s="6">
        <v>67</v>
      </c>
      <c r="R127" s="6">
        <v>53</v>
      </c>
      <c r="S127" s="6">
        <v>375</v>
      </c>
      <c r="T127" s="6">
        <v>184</v>
      </c>
      <c r="U127" s="6"/>
      <c r="V127" s="6">
        <v>247</v>
      </c>
      <c r="W127" s="6">
        <v>358</v>
      </c>
      <c r="X127" s="6">
        <v>118</v>
      </c>
      <c r="Y127" s="6"/>
      <c r="Z127" s="6">
        <v>93</v>
      </c>
      <c r="AA127" s="6">
        <v>238</v>
      </c>
      <c r="AB127" s="6">
        <v>33</v>
      </c>
      <c r="AC127" s="6">
        <v>72</v>
      </c>
      <c r="AD127" s="6">
        <v>401</v>
      </c>
    </row>
    <row r="128" spans="1:30" x14ac:dyDescent="0.3">
      <c r="A128" s="6">
        <v>120</v>
      </c>
      <c r="B128" s="235" t="s">
        <v>285</v>
      </c>
      <c r="C128" s="235" t="s">
        <v>286</v>
      </c>
      <c r="D128" s="235" t="s">
        <v>78</v>
      </c>
      <c r="E128" s="235" t="s">
        <v>1238</v>
      </c>
      <c r="F128" s="235" t="s">
        <v>1238</v>
      </c>
      <c r="G128" s="235" t="s">
        <v>1238</v>
      </c>
      <c r="H128" s="236">
        <v>120</v>
      </c>
      <c r="I128" s="235">
        <v>23</v>
      </c>
      <c r="J128" s="235">
        <v>420</v>
      </c>
      <c r="K128" s="235">
        <v>126</v>
      </c>
      <c r="L128" s="235">
        <v>232</v>
      </c>
      <c r="M128" s="235"/>
      <c r="N128" s="6">
        <v>13</v>
      </c>
      <c r="O128" s="6">
        <v>159</v>
      </c>
      <c r="P128" s="6"/>
      <c r="Q128" s="6">
        <v>278</v>
      </c>
      <c r="R128" s="6">
        <v>171</v>
      </c>
      <c r="S128" s="6">
        <v>477</v>
      </c>
      <c r="T128" s="6">
        <v>496</v>
      </c>
      <c r="U128" s="6"/>
      <c r="V128" s="6">
        <v>325</v>
      </c>
      <c r="W128" s="6">
        <v>30</v>
      </c>
      <c r="X128" s="6">
        <v>178</v>
      </c>
      <c r="Y128" s="6"/>
      <c r="Z128" s="6">
        <v>335</v>
      </c>
      <c r="AA128" s="6">
        <v>64</v>
      </c>
      <c r="AB128" s="6">
        <v>388</v>
      </c>
      <c r="AC128" s="6">
        <v>184</v>
      </c>
      <c r="AD128" s="6">
        <v>318</v>
      </c>
    </row>
    <row r="129" spans="1:30" x14ac:dyDescent="0.3">
      <c r="A129" s="6">
        <v>121</v>
      </c>
      <c r="B129" s="235" t="s">
        <v>129</v>
      </c>
      <c r="C129" s="235" t="s">
        <v>130</v>
      </c>
      <c r="D129" s="235" t="s">
        <v>30</v>
      </c>
      <c r="E129" s="235" t="s">
        <v>1238</v>
      </c>
      <c r="F129" s="235" t="s">
        <v>1238</v>
      </c>
      <c r="G129" s="235" t="s">
        <v>1238</v>
      </c>
      <c r="H129" s="236">
        <v>121</v>
      </c>
      <c r="I129" s="235">
        <v>320</v>
      </c>
      <c r="J129" s="235">
        <v>244</v>
      </c>
      <c r="K129" s="235">
        <v>73</v>
      </c>
      <c r="L129" s="235">
        <v>102</v>
      </c>
      <c r="M129" s="235"/>
      <c r="N129" s="6">
        <v>155</v>
      </c>
      <c r="O129" s="6">
        <v>434</v>
      </c>
      <c r="P129" s="6"/>
      <c r="Q129" s="6">
        <v>69</v>
      </c>
      <c r="R129" s="6">
        <v>84</v>
      </c>
      <c r="S129" s="6">
        <v>402</v>
      </c>
      <c r="T129" s="6">
        <v>475</v>
      </c>
      <c r="U129" s="6"/>
      <c r="V129" s="6">
        <v>73</v>
      </c>
      <c r="W129" s="6">
        <v>45</v>
      </c>
      <c r="X129" s="6">
        <v>229</v>
      </c>
      <c r="Y129" s="6"/>
      <c r="Z129" s="6">
        <v>238</v>
      </c>
      <c r="AA129" s="6">
        <v>60</v>
      </c>
      <c r="AB129" s="6">
        <v>100</v>
      </c>
      <c r="AC129" s="6">
        <v>340</v>
      </c>
      <c r="AD129" s="6">
        <v>103</v>
      </c>
    </row>
    <row r="130" spans="1:30" x14ac:dyDescent="0.3">
      <c r="A130" s="6">
        <v>122</v>
      </c>
      <c r="B130" s="235" t="s">
        <v>669</v>
      </c>
      <c r="C130" s="235" t="s">
        <v>670</v>
      </c>
      <c r="D130" s="235" t="s">
        <v>63</v>
      </c>
      <c r="E130" s="235" t="s">
        <v>1238</v>
      </c>
      <c r="F130" s="235" t="s">
        <v>1238</v>
      </c>
      <c r="G130" s="235" t="s">
        <v>1238</v>
      </c>
      <c r="H130" s="236">
        <v>122</v>
      </c>
      <c r="I130" s="235">
        <v>201</v>
      </c>
      <c r="J130" s="235">
        <v>235</v>
      </c>
      <c r="K130" s="235">
        <v>183</v>
      </c>
      <c r="L130" s="235">
        <v>60</v>
      </c>
      <c r="M130" s="235"/>
      <c r="N130" s="6">
        <v>291</v>
      </c>
      <c r="O130" s="6">
        <v>179</v>
      </c>
      <c r="P130" s="6"/>
      <c r="Q130" s="6">
        <v>274</v>
      </c>
      <c r="R130" s="6">
        <v>175</v>
      </c>
      <c r="S130" s="6">
        <v>1</v>
      </c>
      <c r="T130" s="6">
        <v>513</v>
      </c>
      <c r="U130" s="6"/>
      <c r="V130" s="6">
        <v>103</v>
      </c>
      <c r="W130" s="6">
        <v>378</v>
      </c>
      <c r="X130" s="6">
        <v>142</v>
      </c>
      <c r="Y130" s="6"/>
      <c r="Z130" s="6">
        <v>113</v>
      </c>
      <c r="AA130" s="6">
        <v>367</v>
      </c>
      <c r="AB130" s="6">
        <v>125</v>
      </c>
      <c r="AC130" s="6">
        <v>221</v>
      </c>
      <c r="AD130" s="6">
        <v>12</v>
      </c>
    </row>
    <row r="131" spans="1:30" x14ac:dyDescent="0.3">
      <c r="A131" s="6">
        <v>123</v>
      </c>
      <c r="B131" s="235" t="s">
        <v>983</v>
      </c>
      <c r="C131" s="235" t="s">
        <v>984</v>
      </c>
      <c r="D131" s="235" t="s">
        <v>46</v>
      </c>
      <c r="E131" s="235" t="s">
        <v>1238</v>
      </c>
      <c r="F131" s="235" t="s">
        <v>1238</v>
      </c>
      <c r="G131" s="235" t="s">
        <v>1238</v>
      </c>
      <c r="H131" s="236">
        <v>123</v>
      </c>
      <c r="I131" s="235">
        <v>274</v>
      </c>
      <c r="J131" s="235">
        <v>125</v>
      </c>
      <c r="K131" s="235">
        <v>170</v>
      </c>
      <c r="L131" s="235">
        <v>122</v>
      </c>
      <c r="M131" s="235"/>
      <c r="N131" s="6">
        <v>390</v>
      </c>
      <c r="O131" s="6">
        <v>146</v>
      </c>
      <c r="P131" s="6"/>
      <c r="Q131" s="6">
        <v>203</v>
      </c>
      <c r="R131" s="6">
        <v>65</v>
      </c>
      <c r="S131" s="6">
        <v>376</v>
      </c>
      <c r="T131" s="6">
        <v>131</v>
      </c>
      <c r="U131" s="6"/>
      <c r="V131" s="6">
        <v>222</v>
      </c>
      <c r="W131" s="6">
        <v>337</v>
      </c>
      <c r="X131" s="6">
        <v>90</v>
      </c>
      <c r="Y131" s="6"/>
      <c r="Z131" s="6">
        <v>47</v>
      </c>
      <c r="AA131" s="6">
        <v>472</v>
      </c>
      <c r="AB131" s="6">
        <v>150</v>
      </c>
      <c r="AC131" s="6">
        <v>94</v>
      </c>
      <c r="AD131" s="6">
        <v>299</v>
      </c>
    </row>
    <row r="132" spans="1:30" x14ac:dyDescent="0.3">
      <c r="A132" s="6">
        <v>124</v>
      </c>
      <c r="B132" s="235" t="s">
        <v>157</v>
      </c>
      <c r="C132" s="235" t="s">
        <v>158</v>
      </c>
      <c r="D132" s="235" t="s">
        <v>56</v>
      </c>
      <c r="E132" s="235" t="s">
        <v>1238</v>
      </c>
      <c r="F132" s="235" t="s">
        <v>1238</v>
      </c>
      <c r="G132" s="235" t="s">
        <v>1238</v>
      </c>
      <c r="H132" s="236">
        <v>124</v>
      </c>
      <c r="I132" s="235">
        <v>350</v>
      </c>
      <c r="J132" s="235">
        <v>146</v>
      </c>
      <c r="K132" s="235">
        <v>192</v>
      </c>
      <c r="L132" s="235">
        <v>27</v>
      </c>
      <c r="M132" s="235"/>
      <c r="N132" s="6">
        <v>435</v>
      </c>
      <c r="O132" s="6">
        <v>198</v>
      </c>
      <c r="P132" s="6"/>
      <c r="Q132" s="6">
        <v>162</v>
      </c>
      <c r="R132" s="6">
        <v>454</v>
      </c>
      <c r="S132" s="6">
        <v>75</v>
      </c>
      <c r="T132" s="6">
        <v>148</v>
      </c>
      <c r="U132" s="6"/>
      <c r="V132" s="6">
        <v>223</v>
      </c>
      <c r="W132" s="6">
        <v>166</v>
      </c>
      <c r="X132" s="6">
        <v>238</v>
      </c>
      <c r="Y132" s="6"/>
      <c r="Z132" s="6">
        <v>32</v>
      </c>
      <c r="AA132" s="6">
        <v>408</v>
      </c>
      <c r="AB132" s="6">
        <v>88</v>
      </c>
      <c r="AC132" s="6">
        <v>135</v>
      </c>
      <c r="AD132" s="6">
        <v>46</v>
      </c>
    </row>
    <row r="133" spans="1:30" x14ac:dyDescent="0.3">
      <c r="A133" s="6">
        <v>125</v>
      </c>
      <c r="B133" s="235" t="s">
        <v>805</v>
      </c>
      <c r="C133" s="235" t="s">
        <v>806</v>
      </c>
      <c r="D133" s="235" t="s">
        <v>24</v>
      </c>
      <c r="E133" s="235" t="s">
        <v>1238</v>
      </c>
      <c r="F133" s="235" t="s">
        <v>1238</v>
      </c>
      <c r="G133" s="235" t="s">
        <v>1238</v>
      </c>
      <c r="H133" s="236">
        <v>125</v>
      </c>
      <c r="I133" s="235">
        <v>16</v>
      </c>
      <c r="J133" s="235">
        <v>159</v>
      </c>
      <c r="K133" s="235">
        <v>469</v>
      </c>
      <c r="L133" s="235">
        <v>110</v>
      </c>
      <c r="M133" s="235"/>
      <c r="N133" s="6">
        <v>54</v>
      </c>
      <c r="O133" s="6">
        <v>57</v>
      </c>
      <c r="P133" s="6"/>
      <c r="Q133" s="6">
        <v>249</v>
      </c>
      <c r="R133" s="6">
        <v>23</v>
      </c>
      <c r="S133" s="6">
        <v>343</v>
      </c>
      <c r="T133" s="6">
        <v>422</v>
      </c>
      <c r="U133" s="6"/>
      <c r="V133" s="6">
        <v>519</v>
      </c>
      <c r="W133" s="6">
        <v>284</v>
      </c>
      <c r="X133" s="6">
        <v>216</v>
      </c>
      <c r="Y133" s="6"/>
      <c r="Z133" s="6">
        <v>125</v>
      </c>
      <c r="AA133" s="6">
        <v>467</v>
      </c>
      <c r="AB133" s="6">
        <v>66</v>
      </c>
      <c r="AC133" s="6">
        <v>166</v>
      </c>
      <c r="AD133" s="6">
        <v>90</v>
      </c>
    </row>
    <row r="134" spans="1:30" x14ac:dyDescent="0.3">
      <c r="A134" s="6">
        <v>126</v>
      </c>
      <c r="B134" s="235" t="s">
        <v>951</v>
      </c>
      <c r="C134" s="235" t="s">
        <v>952</v>
      </c>
      <c r="D134" s="235" t="s">
        <v>63</v>
      </c>
      <c r="E134" s="235" t="s">
        <v>1238</v>
      </c>
      <c r="F134" s="235" t="s">
        <v>1238</v>
      </c>
      <c r="G134" s="235" t="s">
        <v>1238</v>
      </c>
      <c r="H134" s="236">
        <v>126</v>
      </c>
      <c r="I134" s="235">
        <v>378</v>
      </c>
      <c r="J134" s="235">
        <v>111</v>
      </c>
      <c r="K134" s="235">
        <v>66</v>
      </c>
      <c r="L134" s="235">
        <v>199</v>
      </c>
      <c r="M134" s="235"/>
      <c r="N134" s="6">
        <v>341</v>
      </c>
      <c r="O134" s="6">
        <v>359</v>
      </c>
      <c r="P134" s="6"/>
      <c r="Q134" s="6">
        <v>97</v>
      </c>
      <c r="R134" s="6">
        <v>155</v>
      </c>
      <c r="S134" s="6">
        <v>96</v>
      </c>
      <c r="T134" s="6">
        <v>352</v>
      </c>
      <c r="U134" s="6"/>
      <c r="V134" s="6">
        <v>87</v>
      </c>
      <c r="W134" s="6">
        <v>25</v>
      </c>
      <c r="X134" s="6">
        <v>247</v>
      </c>
      <c r="Y134" s="6"/>
      <c r="Z134" s="6">
        <v>306</v>
      </c>
      <c r="AA134" s="6">
        <v>445</v>
      </c>
      <c r="AB134" s="6">
        <v>77</v>
      </c>
      <c r="AC134" s="6">
        <v>123</v>
      </c>
      <c r="AD134" s="6">
        <v>286</v>
      </c>
    </row>
    <row r="135" spans="1:30" x14ac:dyDescent="0.3">
      <c r="A135" s="6">
        <v>127</v>
      </c>
      <c r="B135" s="235" t="s">
        <v>391</v>
      </c>
      <c r="C135" s="235" t="s">
        <v>392</v>
      </c>
      <c r="D135" s="235" t="s">
        <v>24</v>
      </c>
      <c r="E135" s="235" t="s">
        <v>1238</v>
      </c>
      <c r="F135" s="235" t="s">
        <v>1238</v>
      </c>
      <c r="G135" s="235" t="s">
        <v>1238</v>
      </c>
      <c r="H135" s="236">
        <v>127</v>
      </c>
      <c r="I135" s="235">
        <v>10</v>
      </c>
      <c r="J135" s="235">
        <v>329</v>
      </c>
      <c r="K135" s="235">
        <v>312</v>
      </c>
      <c r="L135" s="235">
        <v>189</v>
      </c>
      <c r="M135" s="235"/>
      <c r="N135" s="6">
        <v>59</v>
      </c>
      <c r="O135" s="6">
        <v>38</v>
      </c>
      <c r="P135" s="6"/>
      <c r="Q135" s="6">
        <v>487</v>
      </c>
      <c r="R135" s="6">
        <v>133</v>
      </c>
      <c r="S135" s="6">
        <v>319</v>
      </c>
      <c r="T135" s="6">
        <v>173</v>
      </c>
      <c r="U135" s="6"/>
      <c r="V135" s="6">
        <v>267</v>
      </c>
      <c r="W135" s="6">
        <v>404</v>
      </c>
      <c r="X135" s="6">
        <v>203</v>
      </c>
      <c r="Y135" s="6"/>
      <c r="Z135" s="6">
        <v>144</v>
      </c>
      <c r="AA135" s="6">
        <v>240</v>
      </c>
      <c r="AB135" s="6">
        <v>331</v>
      </c>
      <c r="AC135" s="6">
        <v>268</v>
      </c>
      <c r="AD135" s="6">
        <v>195</v>
      </c>
    </row>
    <row r="136" spans="1:30" x14ac:dyDescent="0.3">
      <c r="A136" s="6">
        <v>128</v>
      </c>
      <c r="B136" s="235" t="s">
        <v>943</v>
      </c>
      <c r="C136" s="235" t="s">
        <v>944</v>
      </c>
      <c r="D136" s="235" t="s">
        <v>30</v>
      </c>
      <c r="E136" s="235" t="s">
        <v>1238</v>
      </c>
      <c r="F136" s="235" t="s">
        <v>1238</v>
      </c>
      <c r="G136" s="235" t="s">
        <v>1238</v>
      </c>
      <c r="H136" s="236">
        <v>128</v>
      </c>
      <c r="I136" s="235">
        <v>382</v>
      </c>
      <c r="J136" s="235">
        <v>203</v>
      </c>
      <c r="K136" s="235">
        <v>96</v>
      </c>
      <c r="L136" s="235">
        <v>46</v>
      </c>
      <c r="M136" s="235"/>
      <c r="N136" s="6">
        <v>308</v>
      </c>
      <c r="O136" s="6">
        <v>396</v>
      </c>
      <c r="P136" s="6"/>
      <c r="Q136" s="6">
        <v>2</v>
      </c>
      <c r="R136" s="6">
        <v>351</v>
      </c>
      <c r="S136" s="6">
        <v>306</v>
      </c>
      <c r="T136" s="6">
        <v>362</v>
      </c>
      <c r="U136" s="6"/>
      <c r="V136" s="6">
        <v>236</v>
      </c>
      <c r="W136" s="6">
        <v>20</v>
      </c>
      <c r="X136" s="6">
        <v>235</v>
      </c>
      <c r="Y136" s="6"/>
      <c r="Z136" s="6">
        <v>145</v>
      </c>
      <c r="AA136" s="6">
        <v>351</v>
      </c>
      <c r="AB136" s="6">
        <v>62</v>
      </c>
      <c r="AC136" s="6">
        <v>148</v>
      </c>
      <c r="AD136" s="6">
        <v>54</v>
      </c>
    </row>
    <row r="137" spans="1:30" x14ac:dyDescent="0.3">
      <c r="A137" s="6">
        <v>129</v>
      </c>
      <c r="B137" s="235" t="s">
        <v>689</v>
      </c>
      <c r="C137" s="235" t="s">
        <v>690</v>
      </c>
      <c r="D137" s="235" t="s">
        <v>63</v>
      </c>
      <c r="E137" s="235" t="s">
        <v>1238</v>
      </c>
      <c r="F137" s="235" t="s">
        <v>1238</v>
      </c>
      <c r="G137" s="235" t="s">
        <v>1238</v>
      </c>
      <c r="H137" s="236">
        <v>129</v>
      </c>
      <c r="I137" s="235">
        <v>285</v>
      </c>
      <c r="J137" s="235">
        <v>221</v>
      </c>
      <c r="K137" s="235">
        <v>140</v>
      </c>
      <c r="L137" s="235">
        <v>69</v>
      </c>
      <c r="M137" s="235"/>
      <c r="N137" s="6">
        <v>120</v>
      </c>
      <c r="O137" s="6">
        <v>424</v>
      </c>
      <c r="P137" s="6"/>
      <c r="Q137" s="6">
        <v>361</v>
      </c>
      <c r="R137" s="6">
        <v>301</v>
      </c>
      <c r="S137" s="6">
        <v>1</v>
      </c>
      <c r="T137" s="6">
        <v>308</v>
      </c>
      <c r="U137" s="6"/>
      <c r="V137" s="6">
        <v>77</v>
      </c>
      <c r="W137" s="6">
        <v>252</v>
      </c>
      <c r="X137" s="6">
        <v>198</v>
      </c>
      <c r="Y137" s="6"/>
      <c r="Z137" s="6">
        <v>127</v>
      </c>
      <c r="AA137" s="6">
        <v>306</v>
      </c>
      <c r="AB137" s="6">
        <v>142</v>
      </c>
      <c r="AC137" s="6">
        <v>67</v>
      </c>
      <c r="AD137" s="6">
        <v>219</v>
      </c>
    </row>
    <row r="138" spans="1:30" x14ac:dyDescent="0.3">
      <c r="A138" s="6">
        <v>130</v>
      </c>
      <c r="B138" s="235" t="s">
        <v>981</v>
      </c>
      <c r="C138" s="235" t="s">
        <v>982</v>
      </c>
      <c r="D138" s="235" t="s">
        <v>78</v>
      </c>
      <c r="E138" s="235" t="s">
        <v>1238</v>
      </c>
      <c r="F138" s="235" t="s">
        <v>1238</v>
      </c>
      <c r="G138" s="235" t="s">
        <v>1238</v>
      </c>
      <c r="H138" s="236">
        <v>130</v>
      </c>
      <c r="I138" s="235">
        <v>379</v>
      </c>
      <c r="J138" s="235">
        <v>141</v>
      </c>
      <c r="K138" s="235">
        <v>115</v>
      </c>
      <c r="L138" s="235">
        <v>78</v>
      </c>
      <c r="M138" s="235"/>
      <c r="N138" s="6">
        <v>251</v>
      </c>
      <c r="O138" s="6">
        <v>449</v>
      </c>
      <c r="P138" s="6"/>
      <c r="Q138" s="6">
        <v>1</v>
      </c>
      <c r="R138" s="6">
        <v>285</v>
      </c>
      <c r="S138" s="6">
        <v>296</v>
      </c>
      <c r="T138" s="6">
        <v>267</v>
      </c>
      <c r="U138" s="6"/>
      <c r="V138" s="6">
        <v>130</v>
      </c>
      <c r="W138" s="6">
        <v>113</v>
      </c>
      <c r="X138" s="6">
        <v>207</v>
      </c>
      <c r="Y138" s="6"/>
      <c r="Z138" s="6">
        <v>239</v>
      </c>
      <c r="AA138" s="6">
        <v>180</v>
      </c>
      <c r="AB138" s="6">
        <v>217</v>
      </c>
      <c r="AC138" s="6">
        <v>62</v>
      </c>
      <c r="AD138" s="6">
        <v>129</v>
      </c>
    </row>
    <row r="139" spans="1:30" x14ac:dyDescent="0.3">
      <c r="A139" s="6">
        <v>131</v>
      </c>
      <c r="B139" s="235" t="s">
        <v>339</v>
      </c>
      <c r="C139" s="235" t="s">
        <v>340</v>
      </c>
      <c r="D139" s="235" t="s">
        <v>24</v>
      </c>
      <c r="E139" s="235" t="s">
        <v>1238</v>
      </c>
      <c r="F139" s="235" t="s">
        <v>1238</v>
      </c>
      <c r="G139" s="235" t="s">
        <v>1238</v>
      </c>
      <c r="H139" s="236">
        <v>131</v>
      </c>
      <c r="I139" s="235">
        <v>213</v>
      </c>
      <c r="J139" s="235">
        <v>197</v>
      </c>
      <c r="K139" s="235">
        <v>142</v>
      </c>
      <c r="L139" s="235">
        <v>154</v>
      </c>
      <c r="M139" s="235"/>
      <c r="N139" s="6">
        <v>91</v>
      </c>
      <c r="O139" s="6">
        <v>389</v>
      </c>
      <c r="P139" s="6"/>
      <c r="Q139" s="6">
        <v>59</v>
      </c>
      <c r="R139" s="6">
        <v>247</v>
      </c>
      <c r="S139" s="6">
        <v>255</v>
      </c>
      <c r="T139" s="6">
        <v>379</v>
      </c>
      <c r="U139" s="6"/>
      <c r="V139" s="6">
        <v>108</v>
      </c>
      <c r="W139" s="6">
        <v>149</v>
      </c>
      <c r="X139" s="6">
        <v>267</v>
      </c>
      <c r="Y139" s="6"/>
      <c r="Z139" s="6">
        <v>212</v>
      </c>
      <c r="AA139" s="6">
        <v>346</v>
      </c>
      <c r="AB139" s="6">
        <v>262</v>
      </c>
      <c r="AC139" s="6">
        <v>84</v>
      </c>
      <c r="AD139" s="6">
        <v>156</v>
      </c>
    </row>
    <row r="140" spans="1:30" x14ac:dyDescent="0.3">
      <c r="A140" s="6">
        <v>132</v>
      </c>
      <c r="B140" s="235" t="s">
        <v>569</v>
      </c>
      <c r="C140" s="235" t="s">
        <v>570</v>
      </c>
      <c r="D140" s="235" t="s">
        <v>56</v>
      </c>
      <c r="E140" s="235" t="s">
        <v>1238</v>
      </c>
      <c r="F140" s="235" t="s">
        <v>1238</v>
      </c>
      <c r="G140" s="235" t="s">
        <v>1238</v>
      </c>
      <c r="H140" s="236">
        <v>132</v>
      </c>
      <c r="I140" s="235">
        <v>71</v>
      </c>
      <c r="J140" s="235">
        <v>206</v>
      </c>
      <c r="K140" s="235">
        <v>138</v>
      </c>
      <c r="L140" s="235">
        <v>397</v>
      </c>
      <c r="M140" s="235"/>
      <c r="N140" s="6">
        <v>100</v>
      </c>
      <c r="O140" s="6">
        <v>134</v>
      </c>
      <c r="P140" s="6"/>
      <c r="Q140" s="6">
        <v>283</v>
      </c>
      <c r="R140" s="6">
        <v>252</v>
      </c>
      <c r="S140" s="6">
        <v>148</v>
      </c>
      <c r="T140" s="6">
        <v>279</v>
      </c>
      <c r="U140" s="6"/>
      <c r="V140" s="6">
        <v>254</v>
      </c>
      <c r="W140" s="6">
        <v>301</v>
      </c>
      <c r="X140" s="6">
        <v>66</v>
      </c>
      <c r="Y140" s="6"/>
      <c r="Z140" s="6">
        <v>289</v>
      </c>
      <c r="AA140" s="6">
        <v>328</v>
      </c>
      <c r="AB140" s="6">
        <v>372</v>
      </c>
      <c r="AC140" s="6">
        <v>354</v>
      </c>
      <c r="AD140" s="6">
        <v>308</v>
      </c>
    </row>
    <row r="141" spans="1:30" x14ac:dyDescent="0.3">
      <c r="A141" s="6">
        <v>133</v>
      </c>
      <c r="B141" s="235" t="s">
        <v>429</v>
      </c>
      <c r="C141" s="235" t="s">
        <v>430</v>
      </c>
      <c r="D141" s="235" t="s">
        <v>1176</v>
      </c>
      <c r="E141" s="235" t="s">
        <v>1238</v>
      </c>
      <c r="F141" s="235" t="s">
        <v>1238</v>
      </c>
      <c r="G141" s="235" t="s">
        <v>1238</v>
      </c>
      <c r="H141" s="236">
        <v>133</v>
      </c>
      <c r="I141" s="235">
        <v>329</v>
      </c>
      <c r="J141" s="235">
        <v>161</v>
      </c>
      <c r="K141" s="235">
        <v>81</v>
      </c>
      <c r="L141" s="235">
        <v>190</v>
      </c>
      <c r="M141" s="235"/>
      <c r="N141" s="6">
        <v>132</v>
      </c>
      <c r="O141" s="6">
        <v>462</v>
      </c>
      <c r="P141" s="6"/>
      <c r="Q141" s="6">
        <v>219</v>
      </c>
      <c r="R141" s="6">
        <v>433</v>
      </c>
      <c r="S141" s="6">
        <v>1</v>
      </c>
      <c r="T141" s="6">
        <v>172</v>
      </c>
      <c r="U141" s="6"/>
      <c r="V141" s="6">
        <v>91</v>
      </c>
      <c r="W141" s="6">
        <v>136</v>
      </c>
      <c r="X141" s="6">
        <v>126</v>
      </c>
      <c r="Y141" s="6"/>
      <c r="Z141" s="6">
        <v>337</v>
      </c>
      <c r="AA141" s="6">
        <v>350</v>
      </c>
      <c r="AB141" s="6">
        <v>169</v>
      </c>
      <c r="AC141" s="6">
        <v>173</v>
      </c>
      <c r="AD141" s="6">
        <v>128</v>
      </c>
    </row>
    <row r="142" spans="1:30" x14ac:dyDescent="0.3">
      <c r="A142" s="6">
        <v>134</v>
      </c>
      <c r="B142" s="235" t="s">
        <v>617</v>
      </c>
      <c r="C142" s="235" t="s">
        <v>618</v>
      </c>
      <c r="D142" s="235" t="s">
        <v>24</v>
      </c>
      <c r="E142" s="235" t="s">
        <v>1238</v>
      </c>
      <c r="F142" s="235" t="s">
        <v>1238</v>
      </c>
      <c r="G142" s="235" t="s">
        <v>1238</v>
      </c>
      <c r="H142" s="236">
        <v>134</v>
      </c>
      <c r="I142" s="235">
        <v>94</v>
      </c>
      <c r="J142" s="235">
        <v>415</v>
      </c>
      <c r="K142" s="235">
        <v>201</v>
      </c>
      <c r="L142" s="235">
        <v>40</v>
      </c>
      <c r="M142" s="235"/>
      <c r="N142" s="6">
        <v>276</v>
      </c>
      <c r="O142" s="6">
        <v>54</v>
      </c>
      <c r="P142" s="6"/>
      <c r="Q142" s="6">
        <v>445</v>
      </c>
      <c r="R142" s="6">
        <v>464</v>
      </c>
      <c r="S142" s="6">
        <v>1</v>
      </c>
      <c r="T142" s="6">
        <v>497</v>
      </c>
      <c r="U142" s="6"/>
      <c r="V142" s="6">
        <v>189</v>
      </c>
      <c r="W142" s="6">
        <v>295</v>
      </c>
      <c r="X142" s="6">
        <v>172</v>
      </c>
      <c r="Y142" s="6"/>
      <c r="Z142" s="6">
        <v>71</v>
      </c>
      <c r="AA142" s="6">
        <v>499</v>
      </c>
      <c r="AB142" s="6">
        <v>61</v>
      </c>
      <c r="AC142" s="6">
        <v>19</v>
      </c>
      <c r="AD142" s="6">
        <v>55</v>
      </c>
    </row>
    <row r="143" spans="1:30" x14ac:dyDescent="0.3">
      <c r="A143" s="6">
        <v>135</v>
      </c>
      <c r="B143" s="235" t="s">
        <v>271</v>
      </c>
      <c r="C143" s="235" t="s">
        <v>272</v>
      </c>
      <c r="D143" s="235" t="s">
        <v>27</v>
      </c>
      <c r="E143" s="235" t="s">
        <v>1238</v>
      </c>
      <c r="F143" s="235" t="s">
        <v>1238</v>
      </c>
      <c r="G143" s="235" t="s">
        <v>1238</v>
      </c>
      <c r="H143" s="236">
        <v>135</v>
      </c>
      <c r="I143" s="235">
        <v>99</v>
      </c>
      <c r="J143" s="235">
        <v>128</v>
      </c>
      <c r="K143" s="235">
        <v>374</v>
      </c>
      <c r="L143" s="235">
        <v>132</v>
      </c>
      <c r="M143" s="235"/>
      <c r="N143" s="6">
        <v>190</v>
      </c>
      <c r="O143" s="6">
        <v>107</v>
      </c>
      <c r="P143" s="6"/>
      <c r="Q143" s="6">
        <v>220</v>
      </c>
      <c r="R143" s="6">
        <v>149</v>
      </c>
      <c r="S143" s="6">
        <v>195</v>
      </c>
      <c r="T143" s="6">
        <v>189</v>
      </c>
      <c r="U143" s="6"/>
      <c r="V143" s="6">
        <v>319</v>
      </c>
      <c r="W143" s="6">
        <v>428</v>
      </c>
      <c r="X143" s="6">
        <v>240</v>
      </c>
      <c r="Y143" s="6"/>
      <c r="Z143" s="6">
        <v>260</v>
      </c>
      <c r="AA143" s="6">
        <v>160</v>
      </c>
      <c r="AB143" s="6">
        <v>184</v>
      </c>
      <c r="AC143" s="6">
        <v>44</v>
      </c>
      <c r="AD143" s="6">
        <v>391</v>
      </c>
    </row>
    <row r="144" spans="1:30" x14ac:dyDescent="0.3">
      <c r="A144" s="6">
        <v>136</v>
      </c>
      <c r="B144" s="235" t="s">
        <v>371</v>
      </c>
      <c r="C144" s="235" t="s">
        <v>372</v>
      </c>
      <c r="D144" s="235" t="s">
        <v>46</v>
      </c>
      <c r="E144" s="235" t="s">
        <v>1238</v>
      </c>
      <c r="F144" s="235" t="s">
        <v>1238</v>
      </c>
      <c r="G144" s="235" t="s">
        <v>1238</v>
      </c>
      <c r="H144" s="236">
        <v>136</v>
      </c>
      <c r="I144" s="235">
        <v>370</v>
      </c>
      <c r="J144" s="235">
        <v>24</v>
      </c>
      <c r="K144" s="235">
        <v>83</v>
      </c>
      <c r="L144" s="235">
        <v>492</v>
      </c>
      <c r="M144" s="235"/>
      <c r="N144" s="6">
        <v>486</v>
      </c>
      <c r="O144" s="6">
        <v>117</v>
      </c>
      <c r="P144" s="6"/>
      <c r="Q144" s="6">
        <v>224</v>
      </c>
      <c r="R144" s="6">
        <v>48</v>
      </c>
      <c r="S144" s="6">
        <v>58</v>
      </c>
      <c r="T144" s="6">
        <v>32</v>
      </c>
      <c r="U144" s="6"/>
      <c r="V144" s="6">
        <v>344</v>
      </c>
      <c r="W144" s="6">
        <v>168</v>
      </c>
      <c r="X144" s="6">
        <v>40</v>
      </c>
      <c r="Y144" s="6"/>
      <c r="Z144" s="6">
        <v>188</v>
      </c>
      <c r="AA144" s="6">
        <v>460</v>
      </c>
      <c r="AB144" s="6">
        <v>387</v>
      </c>
      <c r="AC144" s="6">
        <v>326</v>
      </c>
      <c r="AD144" s="6">
        <v>478</v>
      </c>
    </row>
    <row r="145" spans="1:30" x14ac:dyDescent="0.3">
      <c r="A145" s="6">
        <v>137</v>
      </c>
      <c r="B145" s="235" t="s">
        <v>959</v>
      </c>
      <c r="C145" s="235" t="s">
        <v>960</v>
      </c>
      <c r="D145" s="235" t="s">
        <v>56</v>
      </c>
      <c r="E145" s="235" t="s">
        <v>1238</v>
      </c>
      <c r="F145" s="235" t="s">
        <v>1238</v>
      </c>
      <c r="G145" s="235" t="s">
        <v>1238</v>
      </c>
      <c r="H145" s="236">
        <v>137</v>
      </c>
      <c r="I145" s="235">
        <v>104</v>
      </c>
      <c r="J145" s="235">
        <v>224</v>
      </c>
      <c r="K145" s="235">
        <v>160</v>
      </c>
      <c r="L145" s="235">
        <v>266</v>
      </c>
      <c r="M145" s="235"/>
      <c r="N145" s="6">
        <v>329</v>
      </c>
      <c r="O145" s="6">
        <v>35</v>
      </c>
      <c r="P145" s="6"/>
      <c r="Q145" s="6">
        <v>325</v>
      </c>
      <c r="R145" s="6">
        <v>259</v>
      </c>
      <c r="S145" s="6">
        <v>196</v>
      </c>
      <c r="T145" s="6">
        <v>210</v>
      </c>
      <c r="U145" s="6"/>
      <c r="V145" s="6">
        <v>118</v>
      </c>
      <c r="W145" s="6">
        <v>227</v>
      </c>
      <c r="X145" s="6">
        <v>201</v>
      </c>
      <c r="Y145" s="6"/>
      <c r="Z145" s="6">
        <v>149</v>
      </c>
      <c r="AA145" s="6">
        <v>303</v>
      </c>
      <c r="AB145" s="6">
        <v>423</v>
      </c>
      <c r="AC145" s="6">
        <v>170</v>
      </c>
      <c r="AD145" s="6">
        <v>377</v>
      </c>
    </row>
    <row r="146" spans="1:30" x14ac:dyDescent="0.3">
      <c r="A146" s="6">
        <v>138</v>
      </c>
      <c r="B146" s="235" t="s">
        <v>83</v>
      </c>
      <c r="C146" s="235" t="s">
        <v>84</v>
      </c>
      <c r="D146" s="235" t="s">
        <v>24</v>
      </c>
      <c r="E146" s="235" t="s">
        <v>1238</v>
      </c>
      <c r="F146" s="235" t="s">
        <v>1238</v>
      </c>
      <c r="G146" s="235" t="s">
        <v>1238</v>
      </c>
      <c r="H146" s="236">
        <v>138</v>
      </c>
      <c r="I146" s="235">
        <v>58</v>
      </c>
      <c r="J146" s="235">
        <v>239</v>
      </c>
      <c r="K146" s="235">
        <v>199</v>
      </c>
      <c r="L146" s="235">
        <v>295</v>
      </c>
      <c r="M146" s="235"/>
      <c r="N146" s="6">
        <v>170</v>
      </c>
      <c r="O146" s="6">
        <v>55</v>
      </c>
      <c r="P146" s="6"/>
      <c r="Q146" s="6">
        <v>132</v>
      </c>
      <c r="R146" s="6">
        <v>343</v>
      </c>
      <c r="S146" s="6">
        <v>291</v>
      </c>
      <c r="T146" s="6">
        <v>252</v>
      </c>
      <c r="U146" s="6"/>
      <c r="V146" s="6">
        <v>238</v>
      </c>
      <c r="W146" s="6">
        <v>177</v>
      </c>
      <c r="X146" s="6">
        <v>236</v>
      </c>
      <c r="Y146" s="6"/>
      <c r="Z146" s="6">
        <v>436</v>
      </c>
      <c r="AA146" s="6">
        <v>388</v>
      </c>
      <c r="AB146" s="6">
        <v>90</v>
      </c>
      <c r="AC146" s="6">
        <v>427</v>
      </c>
      <c r="AD146" s="6">
        <v>136</v>
      </c>
    </row>
    <row r="147" spans="1:30" x14ac:dyDescent="0.3">
      <c r="A147" s="6">
        <v>139</v>
      </c>
      <c r="B147" s="235" t="s">
        <v>1055</v>
      </c>
      <c r="C147" s="235" t="s">
        <v>1056</v>
      </c>
      <c r="D147" s="235" t="s">
        <v>30</v>
      </c>
      <c r="E147" s="235" t="s">
        <v>1238</v>
      </c>
      <c r="F147" s="235" t="s">
        <v>1238</v>
      </c>
      <c r="G147" s="235" t="s">
        <v>1238</v>
      </c>
      <c r="H147" s="236">
        <v>139</v>
      </c>
      <c r="I147" s="235">
        <v>360</v>
      </c>
      <c r="J147" s="235">
        <v>188</v>
      </c>
      <c r="K147" s="235">
        <v>114</v>
      </c>
      <c r="L147" s="235">
        <v>74</v>
      </c>
      <c r="M147" s="235"/>
      <c r="N147" s="6">
        <v>361</v>
      </c>
      <c r="O147" s="6">
        <v>303</v>
      </c>
      <c r="P147" s="6"/>
      <c r="Q147" s="6">
        <v>330</v>
      </c>
      <c r="R147" s="6">
        <v>413</v>
      </c>
      <c r="S147" s="6">
        <v>430</v>
      </c>
      <c r="T147" s="6">
        <v>11</v>
      </c>
      <c r="U147" s="6"/>
      <c r="V147" s="6">
        <v>188</v>
      </c>
      <c r="W147" s="6">
        <v>163</v>
      </c>
      <c r="X147" s="6">
        <v>122</v>
      </c>
      <c r="Y147" s="6"/>
      <c r="Z147" s="6">
        <v>160</v>
      </c>
      <c r="AA147" s="6">
        <v>147</v>
      </c>
      <c r="AB147" s="6">
        <v>78</v>
      </c>
      <c r="AC147" s="6">
        <v>407</v>
      </c>
      <c r="AD147" s="6">
        <v>43</v>
      </c>
    </row>
    <row r="148" spans="1:30" x14ac:dyDescent="0.3">
      <c r="A148" s="6">
        <v>140</v>
      </c>
      <c r="B148" s="235" t="s">
        <v>68</v>
      </c>
      <c r="C148" s="235" t="s">
        <v>69</v>
      </c>
      <c r="D148" s="235" t="s">
        <v>24</v>
      </c>
      <c r="E148" s="235" t="s">
        <v>1238</v>
      </c>
      <c r="F148" s="235" t="s">
        <v>1238</v>
      </c>
      <c r="G148" s="235" t="s">
        <v>1238</v>
      </c>
      <c r="H148" s="236">
        <v>140</v>
      </c>
      <c r="I148" s="235">
        <v>458</v>
      </c>
      <c r="J148" s="235">
        <v>385</v>
      </c>
      <c r="K148" s="235">
        <v>40</v>
      </c>
      <c r="L148" s="235">
        <v>20</v>
      </c>
      <c r="M148" s="235"/>
      <c r="N148" s="6">
        <v>454</v>
      </c>
      <c r="O148" s="6">
        <v>340</v>
      </c>
      <c r="P148" s="6"/>
      <c r="Q148" s="6">
        <v>300</v>
      </c>
      <c r="R148" s="6">
        <v>250</v>
      </c>
      <c r="S148" s="6">
        <v>491</v>
      </c>
      <c r="T148" s="6">
        <v>209</v>
      </c>
      <c r="U148" s="6"/>
      <c r="V148" s="6">
        <v>3</v>
      </c>
      <c r="W148" s="6">
        <v>176</v>
      </c>
      <c r="X148" s="6">
        <v>89</v>
      </c>
      <c r="Y148" s="6"/>
      <c r="Z148" s="6">
        <v>25</v>
      </c>
      <c r="AA148" s="6">
        <v>494</v>
      </c>
      <c r="AB148" s="6">
        <v>42</v>
      </c>
      <c r="AC148" s="6">
        <v>52</v>
      </c>
      <c r="AD148" s="6">
        <v>59</v>
      </c>
    </row>
    <row r="149" spans="1:30" x14ac:dyDescent="0.3">
      <c r="A149" s="6">
        <v>141</v>
      </c>
      <c r="B149" s="235" t="s">
        <v>363</v>
      </c>
      <c r="C149" s="235" t="s">
        <v>364</v>
      </c>
      <c r="D149" s="235" t="s">
        <v>24</v>
      </c>
      <c r="E149" s="235" t="s">
        <v>1238</v>
      </c>
      <c r="F149" s="235" t="s">
        <v>1238</v>
      </c>
      <c r="G149" s="235" t="s">
        <v>1238</v>
      </c>
      <c r="H149" s="236">
        <v>141</v>
      </c>
      <c r="I149" s="235">
        <v>146</v>
      </c>
      <c r="J149" s="235">
        <v>309</v>
      </c>
      <c r="K149" s="235">
        <v>334</v>
      </c>
      <c r="L149" s="235">
        <v>11</v>
      </c>
      <c r="M149" s="235"/>
      <c r="N149" s="6">
        <v>321</v>
      </c>
      <c r="O149" s="6">
        <v>75</v>
      </c>
      <c r="P149" s="6"/>
      <c r="Q149" s="6">
        <v>215</v>
      </c>
      <c r="R149" s="6">
        <v>440</v>
      </c>
      <c r="S149" s="6">
        <v>305</v>
      </c>
      <c r="T149" s="6">
        <v>212</v>
      </c>
      <c r="U149" s="6"/>
      <c r="V149" s="6">
        <v>527</v>
      </c>
      <c r="W149" s="6">
        <v>40</v>
      </c>
      <c r="X149" s="6">
        <v>145</v>
      </c>
      <c r="Y149" s="6"/>
      <c r="Z149" s="6">
        <v>26</v>
      </c>
      <c r="AA149" s="6">
        <v>506</v>
      </c>
      <c r="AB149" s="6">
        <v>16</v>
      </c>
      <c r="AC149" s="6">
        <v>20</v>
      </c>
      <c r="AD149" s="6">
        <v>89</v>
      </c>
    </row>
    <row r="150" spans="1:30" x14ac:dyDescent="0.3">
      <c r="A150" s="6">
        <v>142</v>
      </c>
      <c r="B150" s="235" t="s">
        <v>251</v>
      </c>
      <c r="C150" s="235" t="s">
        <v>252</v>
      </c>
      <c r="D150" s="235" t="s">
        <v>78</v>
      </c>
      <c r="E150" s="235" t="s">
        <v>1238</v>
      </c>
      <c r="F150" s="235" t="s">
        <v>1238</v>
      </c>
      <c r="G150" s="235" t="s">
        <v>1238</v>
      </c>
      <c r="H150" s="236">
        <v>142</v>
      </c>
      <c r="I150" s="235">
        <v>93</v>
      </c>
      <c r="J150" s="235">
        <v>298</v>
      </c>
      <c r="K150" s="235">
        <v>337</v>
      </c>
      <c r="L150" s="235">
        <v>41</v>
      </c>
      <c r="M150" s="235"/>
      <c r="N150" s="6">
        <v>41</v>
      </c>
      <c r="O150" s="6">
        <v>288</v>
      </c>
      <c r="P150" s="6"/>
      <c r="Q150" s="6">
        <v>227</v>
      </c>
      <c r="R150" s="6">
        <v>108</v>
      </c>
      <c r="S150" s="6">
        <v>446</v>
      </c>
      <c r="T150" s="6">
        <v>371</v>
      </c>
      <c r="U150" s="6"/>
      <c r="V150" s="6">
        <v>504</v>
      </c>
      <c r="W150" s="6">
        <v>44</v>
      </c>
      <c r="X150" s="6">
        <v>283</v>
      </c>
      <c r="Y150" s="6"/>
      <c r="Z150" s="6">
        <v>241</v>
      </c>
      <c r="AA150" s="6">
        <v>88</v>
      </c>
      <c r="AB150" s="6">
        <v>54</v>
      </c>
      <c r="AC150" s="6">
        <v>125</v>
      </c>
      <c r="AD150" s="6">
        <v>221</v>
      </c>
    </row>
    <row r="151" spans="1:30" x14ac:dyDescent="0.3">
      <c r="A151" s="6">
        <v>143</v>
      </c>
      <c r="B151" s="235" t="s">
        <v>343</v>
      </c>
      <c r="C151" s="235" t="s">
        <v>344</v>
      </c>
      <c r="D151" s="235" t="s">
        <v>46</v>
      </c>
      <c r="E151" s="235" t="s">
        <v>1238</v>
      </c>
      <c r="F151" s="235" t="s">
        <v>1238</v>
      </c>
      <c r="G151" s="235" t="s">
        <v>1238</v>
      </c>
      <c r="H151" s="236">
        <v>143</v>
      </c>
      <c r="I151" s="235">
        <v>247</v>
      </c>
      <c r="J151" s="235">
        <v>52</v>
      </c>
      <c r="K151" s="235">
        <v>32</v>
      </c>
      <c r="L151" s="235">
        <v>532</v>
      </c>
      <c r="M151" s="235"/>
      <c r="N151" s="6">
        <v>447</v>
      </c>
      <c r="O151" s="6">
        <v>60</v>
      </c>
      <c r="P151" s="6"/>
      <c r="Q151" s="6">
        <v>182</v>
      </c>
      <c r="R151" s="6">
        <v>166</v>
      </c>
      <c r="S151" s="6">
        <v>138</v>
      </c>
      <c r="T151" s="6">
        <v>34</v>
      </c>
      <c r="U151" s="6"/>
      <c r="V151" s="6">
        <v>96</v>
      </c>
      <c r="W151" s="6">
        <v>47</v>
      </c>
      <c r="X151" s="6">
        <v>53</v>
      </c>
      <c r="Y151" s="6"/>
      <c r="Z151" s="6">
        <v>409</v>
      </c>
      <c r="AA151" s="6">
        <v>477</v>
      </c>
      <c r="AB151" s="6">
        <v>409</v>
      </c>
      <c r="AC151" s="6">
        <v>526</v>
      </c>
      <c r="AD151" s="6">
        <v>500</v>
      </c>
    </row>
    <row r="152" spans="1:30" x14ac:dyDescent="0.3">
      <c r="A152" s="6">
        <v>144</v>
      </c>
      <c r="B152" s="235" t="s">
        <v>719</v>
      </c>
      <c r="C152" s="235" t="s">
        <v>720</v>
      </c>
      <c r="D152" s="235" t="s">
        <v>30</v>
      </c>
      <c r="E152" s="235" t="s">
        <v>1238</v>
      </c>
      <c r="F152" s="235" t="s">
        <v>1238</v>
      </c>
      <c r="G152" s="235" t="s">
        <v>1238</v>
      </c>
      <c r="H152" s="236">
        <v>144</v>
      </c>
      <c r="I152" s="235">
        <v>184</v>
      </c>
      <c r="J152" s="235">
        <v>301</v>
      </c>
      <c r="K152" s="235">
        <v>79</v>
      </c>
      <c r="L152" s="235">
        <v>234</v>
      </c>
      <c r="M152" s="235"/>
      <c r="N152" s="6">
        <v>164</v>
      </c>
      <c r="O152" s="6">
        <v>278</v>
      </c>
      <c r="P152" s="6"/>
      <c r="Q152" s="6">
        <v>240</v>
      </c>
      <c r="R152" s="6">
        <v>408</v>
      </c>
      <c r="S152" s="6">
        <v>218</v>
      </c>
      <c r="T152" s="6">
        <v>329</v>
      </c>
      <c r="U152" s="6"/>
      <c r="V152" s="6">
        <v>324</v>
      </c>
      <c r="W152" s="6">
        <v>22</v>
      </c>
      <c r="X152" s="6">
        <v>108</v>
      </c>
      <c r="Y152" s="6"/>
      <c r="Z152" s="6">
        <v>369</v>
      </c>
      <c r="AA152" s="6">
        <v>6</v>
      </c>
      <c r="AB152" s="6">
        <v>361</v>
      </c>
      <c r="AC152" s="6">
        <v>360</v>
      </c>
      <c r="AD152" s="6">
        <v>175</v>
      </c>
    </row>
    <row r="153" spans="1:30" x14ac:dyDescent="0.3">
      <c r="A153" s="6">
        <v>145</v>
      </c>
      <c r="B153" s="235" t="s">
        <v>57</v>
      </c>
      <c r="C153" s="235" t="s">
        <v>58</v>
      </c>
      <c r="D153" s="235" t="s">
        <v>24</v>
      </c>
      <c r="E153" s="235" t="s">
        <v>1238</v>
      </c>
      <c r="F153" s="235" t="s">
        <v>1238</v>
      </c>
      <c r="G153" s="235" t="s">
        <v>1238</v>
      </c>
      <c r="H153" s="236">
        <v>145</v>
      </c>
      <c r="I153" s="235">
        <v>119</v>
      </c>
      <c r="J153" s="235">
        <v>272</v>
      </c>
      <c r="K153" s="235">
        <v>282</v>
      </c>
      <c r="L153" s="235">
        <v>66</v>
      </c>
      <c r="M153" s="235"/>
      <c r="N153" s="6">
        <v>112</v>
      </c>
      <c r="O153" s="6">
        <v>219</v>
      </c>
      <c r="P153" s="6"/>
      <c r="Q153" s="6">
        <v>208</v>
      </c>
      <c r="R153" s="6">
        <v>58</v>
      </c>
      <c r="S153" s="6">
        <v>424</v>
      </c>
      <c r="T153" s="6">
        <v>457</v>
      </c>
      <c r="U153" s="6"/>
      <c r="V153" s="6">
        <v>49</v>
      </c>
      <c r="W153" s="6">
        <v>418</v>
      </c>
      <c r="X153" s="6">
        <v>437</v>
      </c>
      <c r="Y153" s="6"/>
      <c r="Z153" s="6">
        <v>89</v>
      </c>
      <c r="AA153" s="6">
        <v>266</v>
      </c>
      <c r="AB153" s="6">
        <v>208</v>
      </c>
      <c r="AC153" s="6">
        <v>50</v>
      </c>
      <c r="AD153" s="6">
        <v>302</v>
      </c>
    </row>
    <row r="154" spans="1:30" x14ac:dyDescent="0.3">
      <c r="A154" s="6">
        <v>146</v>
      </c>
      <c r="B154" s="235" t="s">
        <v>729</v>
      </c>
      <c r="C154" s="235" t="s">
        <v>730</v>
      </c>
      <c r="D154" s="235" t="s">
        <v>63</v>
      </c>
      <c r="E154" s="235" t="s">
        <v>1238</v>
      </c>
      <c r="F154" s="235" t="s">
        <v>1238</v>
      </c>
      <c r="G154" s="235" t="s">
        <v>1238</v>
      </c>
      <c r="H154" s="236">
        <v>146</v>
      </c>
      <c r="I154" s="235">
        <v>318</v>
      </c>
      <c r="J154" s="235">
        <v>74</v>
      </c>
      <c r="K154" s="235">
        <v>67</v>
      </c>
      <c r="L154" s="235">
        <v>451</v>
      </c>
      <c r="M154" s="235"/>
      <c r="N154" s="6">
        <v>200</v>
      </c>
      <c r="O154" s="6">
        <v>399</v>
      </c>
      <c r="P154" s="6"/>
      <c r="Q154" s="6">
        <v>324</v>
      </c>
      <c r="R154" s="6">
        <v>144</v>
      </c>
      <c r="S154" s="6">
        <v>147</v>
      </c>
      <c r="T154" s="6">
        <v>47</v>
      </c>
      <c r="U154" s="6"/>
      <c r="V154" s="6">
        <v>2</v>
      </c>
      <c r="W154" s="6">
        <v>128</v>
      </c>
      <c r="X154" s="6">
        <v>335</v>
      </c>
      <c r="Y154" s="6"/>
      <c r="Z154" s="6">
        <v>396</v>
      </c>
      <c r="AA154" s="6">
        <v>185</v>
      </c>
      <c r="AB154" s="6">
        <v>370</v>
      </c>
      <c r="AC154" s="6">
        <v>301</v>
      </c>
      <c r="AD154" s="6">
        <v>480</v>
      </c>
    </row>
    <row r="155" spans="1:30" x14ac:dyDescent="0.3">
      <c r="A155" s="6">
        <v>147</v>
      </c>
      <c r="B155" s="235" t="s">
        <v>89</v>
      </c>
      <c r="C155" s="235" t="s">
        <v>90</v>
      </c>
      <c r="D155" s="235" t="s">
        <v>27</v>
      </c>
      <c r="E155" s="235" t="s">
        <v>1238</v>
      </c>
      <c r="F155" s="235" t="s">
        <v>1238</v>
      </c>
      <c r="G155" s="235" t="s">
        <v>1238</v>
      </c>
      <c r="H155" s="236">
        <v>147</v>
      </c>
      <c r="I155" s="235">
        <v>273</v>
      </c>
      <c r="J155" s="235">
        <v>238</v>
      </c>
      <c r="K155" s="235">
        <v>132</v>
      </c>
      <c r="L155" s="235">
        <v>114</v>
      </c>
      <c r="M155" s="235"/>
      <c r="N155" s="6">
        <v>278</v>
      </c>
      <c r="O155" s="6">
        <v>279</v>
      </c>
      <c r="P155" s="6"/>
      <c r="Q155" s="6">
        <v>433</v>
      </c>
      <c r="R155" s="6">
        <v>331</v>
      </c>
      <c r="S155" s="6">
        <v>210</v>
      </c>
      <c r="T155" s="6">
        <v>76</v>
      </c>
      <c r="U155" s="6"/>
      <c r="V155" s="6">
        <v>127</v>
      </c>
      <c r="W155" s="6">
        <v>198</v>
      </c>
      <c r="X155" s="6">
        <v>166</v>
      </c>
      <c r="Y155" s="6"/>
      <c r="Z155" s="6">
        <v>192</v>
      </c>
      <c r="AA155" s="6">
        <v>198</v>
      </c>
      <c r="AB155" s="6">
        <v>67</v>
      </c>
      <c r="AC155" s="6">
        <v>99</v>
      </c>
      <c r="AD155" s="6">
        <v>451</v>
      </c>
    </row>
    <row r="156" spans="1:30" x14ac:dyDescent="0.3">
      <c r="A156" s="6">
        <v>148</v>
      </c>
      <c r="B156" s="235" t="s">
        <v>261</v>
      </c>
      <c r="C156" s="235" t="s">
        <v>262</v>
      </c>
      <c r="D156" s="235" t="s">
        <v>30</v>
      </c>
      <c r="E156" s="235" t="s">
        <v>1238</v>
      </c>
      <c r="F156" s="235" t="s">
        <v>1238</v>
      </c>
      <c r="G156" s="235" t="s">
        <v>1238</v>
      </c>
      <c r="H156" s="236">
        <v>148</v>
      </c>
      <c r="I156" s="235">
        <v>367</v>
      </c>
      <c r="J156" s="235">
        <v>168</v>
      </c>
      <c r="K156" s="235">
        <v>117</v>
      </c>
      <c r="L156" s="235">
        <v>103</v>
      </c>
      <c r="M156" s="235"/>
      <c r="N156" s="6">
        <v>345</v>
      </c>
      <c r="O156" s="6">
        <v>330</v>
      </c>
      <c r="P156" s="6"/>
      <c r="Q156" s="6">
        <v>198</v>
      </c>
      <c r="R156" s="6">
        <v>436</v>
      </c>
      <c r="S156" s="6">
        <v>1</v>
      </c>
      <c r="T156" s="6">
        <v>200</v>
      </c>
      <c r="U156" s="6"/>
      <c r="V156" s="6">
        <v>56</v>
      </c>
      <c r="W156" s="6">
        <v>266</v>
      </c>
      <c r="X156" s="6">
        <v>151</v>
      </c>
      <c r="Y156" s="6"/>
      <c r="Z156" s="6">
        <v>300</v>
      </c>
      <c r="AA156" s="6">
        <v>225</v>
      </c>
      <c r="AB156" s="6">
        <v>199</v>
      </c>
      <c r="AC156" s="6">
        <v>179</v>
      </c>
      <c r="AD156" s="6">
        <v>21</v>
      </c>
    </row>
    <row r="157" spans="1:30" x14ac:dyDescent="0.3">
      <c r="A157" s="6">
        <v>149</v>
      </c>
      <c r="B157" s="235" t="s">
        <v>573</v>
      </c>
      <c r="C157" s="235" t="s">
        <v>574</v>
      </c>
      <c r="D157" s="235" t="s">
        <v>30</v>
      </c>
      <c r="E157" s="235" t="s">
        <v>1238</v>
      </c>
      <c r="F157" s="235" t="s">
        <v>1238</v>
      </c>
      <c r="G157" s="235" t="s">
        <v>1238</v>
      </c>
      <c r="H157" s="236">
        <v>149</v>
      </c>
      <c r="I157" s="235">
        <v>165</v>
      </c>
      <c r="J157" s="235">
        <v>256</v>
      </c>
      <c r="K157" s="235">
        <v>376</v>
      </c>
      <c r="L157" s="235">
        <v>16</v>
      </c>
      <c r="M157" s="235"/>
      <c r="N157" s="6">
        <v>197</v>
      </c>
      <c r="O157" s="6">
        <v>207</v>
      </c>
      <c r="P157" s="6"/>
      <c r="Q157" s="6">
        <v>73</v>
      </c>
      <c r="R157" s="6">
        <v>496</v>
      </c>
      <c r="S157" s="6">
        <v>120</v>
      </c>
      <c r="T157" s="6">
        <v>336</v>
      </c>
      <c r="U157" s="6"/>
      <c r="V157" s="6">
        <v>399</v>
      </c>
      <c r="W157" s="6">
        <v>453</v>
      </c>
      <c r="X157" s="6">
        <v>141</v>
      </c>
      <c r="Y157" s="6"/>
      <c r="Z157" s="6">
        <v>187</v>
      </c>
      <c r="AA157" s="6">
        <v>229</v>
      </c>
      <c r="AB157" s="6">
        <v>56</v>
      </c>
      <c r="AC157" s="6">
        <v>57</v>
      </c>
      <c r="AD157" s="6">
        <v>39</v>
      </c>
    </row>
    <row r="158" spans="1:30" x14ac:dyDescent="0.3">
      <c r="A158" s="6">
        <v>150</v>
      </c>
      <c r="B158" s="235" t="s">
        <v>769</v>
      </c>
      <c r="C158" s="235" t="s">
        <v>770</v>
      </c>
      <c r="D158" s="235" t="s">
        <v>46</v>
      </c>
      <c r="E158" s="235" t="s">
        <v>1238</v>
      </c>
      <c r="F158" s="235" t="s">
        <v>1238</v>
      </c>
      <c r="G158" s="235" t="s">
        <v>1238</v>
      </c>
      <c r="H158" s="236">
        <v>150</v>
      </c>
      <c r="I158" s="235">
        <v>84</v>
      </c>
      <c r="J158" s="235">
        <v>417</v>
      </c>
      <c r="K158" s="235">
        <v>118</v>
      </c>
      <c r="L158" s="235">
        <v>184</v>
      </c>
      <c r="M158" s="235"/>
      <c r="N158" s="6">
        <v>286</v>
      </c>
      <c r="O158" s="6">
        <v>37</v>
      </c>
      <c r="P158" s="6"/>
      <c r="Q158" s="6">
        <v>394</v>
      </c>
      <c r="R158" s="6">
        <v>116</v>
      </c>
      <c r="S158" s="6">
        <v>505</v>
      </c>
      <c r="T158" s="6">
        <v>325</v>
      </c>
      <c r="U158" s="6"/>
      <c r="V158" s="6">
        <v>112</v>
      </c>
      <c r="W158" s="6">
        <v>228</v>
      </c>
      <c r="X158" s="6">
        <v>123</v>
      </c>
      <c r="Y158" s="6"/>
      <c r="Z158" s="6">
        <v>61</v>
      </c>
      <c r="AA158" s="6">
        <v>384</v>
      </c>
      <c r="AB158" s="6">
        <v>268</v>
      </c>
      <c r="AC158" s="6">
        <v>396</v>
      </c>
      <c r="AD158" s="6">
        <v>108</v>
      </c>
    </row>
    <row r="159" spans="1:30" x14ac:dyDescent="0.3">
      <c r="A159" s="6">
        <v>151</v>
      </c>
      <c r="B159" s="235" t="s">
        <v>1053</v>
      </c>
      <c r="C159" s="235" t="s">
        <v>1054</v>
      </c>
      <c r="D159" s="235" t="s">
        <v>24</v>
      </c>
      <c r="E159" s="235" t="s">
        <v>1238</v>
      </c>
      <c r="F159" s="235" t="s">
        <v>1238</v>
      </c>
      <c r="G159" s="235" t="s">
        <v>1238</v>
      </c>
      <c r="H159" s="236">
        <v>151</v>
      </c>
      <c r="I159" s="235">
        <v>323</v>
      </c>
      <c r="J159" s="235">
        <v>185</v>
      </c>
      <c r="K159" s="235">
        <v>212</v>
      </c>
      <c r="L159" s="235">
        <v>50</v>
      </c>
      <c r="M159" s="235"/>
      <c r="N159" s="6">
        <v>344</v>
      </c>
      <c r="O159" s="6">
        <v>275</v>
      </c>
      <c r="P159" s="6"/>
      <c r="Q159" s="6">
        <v>228</v>
      </c>
      <c r="R159" s="6">
        <v>355</v>
      </c>
      <c r="S159" s="6">
        <v>202</v>
      </c>
      <c r="T159" s="6">
        <v>149</v>
      </c>
      <c r="U159" s="6"/>
      <c r="V159" s="6">
        <v>316</v>
      </c>
      <c r="W159" s="6">
        <v>426</v>
      </c>
      <c r="X159" s="6">
        <v>59</v>
      </c>
      <c r="Y159" s="6"/>
      <c r="Z159" s="6">
        <v>37</v>
      </c>
      <c r="AA159" s="6">
        <v>485</v>
      </c>
      <c r="AB159" s="6">
        <v>85</v>
      </c>
      <c r="AC159" s="6">
        <v>43</v>
      </c>
      <c r="AD159" s="6">
        <v>188</v>
      </c>
    </row>
    <row r="160" spans="1:30" x14ac:dyDescent="0.3">
      <c r="A160" s="6">
        <v>152</v>
      </c>
      <c r="B160" s="235" t="s">
        <v>1087</v>
      </c>
      <c r="C160" s="235" t="s">
        <v>1088</v>
      </c>
      <c r="D160" s="235" t="s">
        <v>30</v>
      </c>
      <c r="E160" s="235" t="s">
        <v>1238</v>
      </c>
      <c r="F160" s="235" t="s">
        <v>1238</v>
      </c>
      <c r="G160" s="235" t="s">
        <v>1238</v>
      </c>
      <c r="H160" s="236">
        <v>152</v>
      </c>
      <c r="I160" s="235">
        <v>125</v>
      </c>
      <c r="J160" s="235">
        <v>126</v>
      </c>
      <c r="K160" s="235">
        <v>193</v>
      </c>
      <c r="L160" s="235">
        <v>379</v>
      </c>
      <c r="M160" s="235"/>
      <c r="N160" s="6">
        <v>134</v>
      </c>
      <c r="O160" s="6">
        <v>213</v>
      </c>
      <c r="P160" s="6"/>
      <c r="Q160" s="6">
        <v>65</v>
      </c>
      <c r="R160" s="6">
        <v>110</v>
      </c>
      <c r="S160" s="6">
        <v>397</v>
      </c>
      <c r="T160" s="6">
        <v>147</v>
      </c>
      <c r="U160" s="6"/>
      <c r="V160" s="6">
        <v>452</v>
      </c>
      <c r="W160" s="6">
        <v>14</v>
      </c>
      <c r="X160" s="6">
        <v>258</v>
      </c>
      <c r="Y160" s="6"/>
      <c r="Z160" s="6">
        <v>460</v>
      </c>
      <c r="AA160" s="6">
        <v>230</v>
      </c>
      <c r="AB160" s="6">
        <v>356</v>
      </c>
      <c r="AC160" s="6">
        <v>108</v>
      </c>
      <c r="AD160" s="6">
        <v>468</v>
      </c>
    </row>
    <row r="161" spans="1:30" x14ac:dyDescent="0.3">
      <c r="A161" s="6">
        <v>153</v>
      </c>
      <c r="B161" s="235" t="s">
        <v>853</v>
      </c>
      <c r="C161" s="235" t="s">
        <v>854</v>
      </c>
      <c r="D161" s="235" t="s">
        <v>33</v>
      </c>
      <c r="E161" s="235" t="s">
        <v>1238</v>
      </c>
      <c r="F161" s="235" t="s">
        <v>1238</v>
      </c>
      <c r="G161" s="235" t="s">
        <v>1238</v>
      </c>
      <c r="H161" s="236">
        <v>153</v>
      </c>
      <c r="I161" s="235">
        <v>244</v>
      </c>
      <c r="J161" s="235">
        <v>401</v>
      </c>
      <c r="K161" s="235">
        <v>133</v>
      </c>
      <c r="L161" s="235">
        <v>36</v>
      </c>
      <c r="M161" s="235"/>
      <c r="N161" s="6">
        <v>186</v>
      </c>
      <c r="O161" s="6">
        <v>318</v>
      </c>
      <c r="P161" s="6"/>
      <c r="Q161" s="6">
        <v>213</v>
      </c>
      <c r="R161" s="6">
        <v>462</v>
      </c>
      <c r="S161" s="6">
        <v>297</v>
      </c>
      <c r="T161" s="6">
        <v>499</v>
      </c>
      <c r="U161" s="6"/>
      <c r="V161" s="6">
        <v>37</v>
      </c>
      <c r="W161" s="6">
        <v>334</v>
      </c>
      <c r="X161" s="6">
        <v>156</v>
      </c>
      <c r="Y161" s="6"/>
      <c r="Z161" s="6">
        <v>121</v>
      </c>
      <c r="AA161" s="6">
        <v>312</v>
      </c>
      <c r="AB161" s="6">
        <v>143</v>
      </c>
      <c r="AC161" s="6">
        <v>86</v>
      </c>
      <c r="AD161" s="6">
        <v>23</v>
      </c>
    </row>
    <row r="162" spans="1:30" x14ac:dyDescent="0.3">
      <c r="A162" s="6">
        <v>154</v>
      </c>
      <c r="B162" s="235" t="s">
        <v>765</v>
      </c>
      <c r="C162" s="235" t="s">
        <v>766</v>
      </c>
      <c r="D162" s="235" t="s">
        <v>24</v>
      </c>
      <c r="E162" s="235" t="s">
        <v>1238</v>
      </c>
      <c r="F162" s="235" t="s">
        <v>1238</v>
      </c>
      <c r="G162" s="235" t="s">
        <v>1238</v>
      </c>
      <c r="H162" s="236">
        <v>154</v>
      </c>
      <c r="I162" s="235">
        <v>138</v>
      </c>
      <c r="J162" s="235">
        <v>231</v>
      </c>
      <c r="K162" s="235">
        <v>275</v>
      </c>
      <c r="L162" s="235">
        <v>121</v>
      </c>
      <c r="M162" s="235"/>
      <c r="N162" s="6">
        <v>268</v>
      </c>
      <c r="O162" s="6">
        <v>115</v>
      </c>
      <c r="P162" s="6"/>
      <c r="Q162" s="6">
        <v>513</v>
      </c>
      <c r="R162" s="6">
        <v>398</v>
      </c>
      <c r="S162" s="6">
        <v>64</v>
      </c>
      <c r="T162" s="6">
        <v>26</v>
      </c>
      <c r="U162" s="6"/>
      <c r="V162" s="6">
        <v>329</v>
      </c>
      <c r="W162" s="6">
        <v>114</v>
      </c>
      <c r="X162" s="6">
        <v>429</v>
      </c>
      <c r="Y162" s="6"/>
      <c r="Z162" s="6">
        <v>123</v>
      </c>
      <c r="AA162" s="6">
        <v>262</v>
      </c>
      <c r="AB162" s="6">
        <v>265</v>
      </c>
      <c r="AC162" s="6">
        <v>146</v>
      </c>
      <c r="AD162" s="6">
        <v>210</v>
      </c>
    </row>
    <row r="163" spans="1:30" x14ac:dyDescent="0.3">
      <c r="A163" s="6">
        <v>155</v>
      </c>
      <c r="B163" s="235" t="s">
        <v>613</v>
      </c>
      <c r="C163" s="235" t="s">
        <v>614</v>
      </c>
      <c r="D163" s="235" t="s">
        <v>24</v>
      </c>
      <c r="E163" s="235" t="s">
        <v>1238</v>
      </c>
      <c r="F163" s="235" t="s">
        <v>1238</v>
      </c>
      <c r="G163" s="235" t="s">
        <v>1238</v>
      </c>
      <c r="H163" s="236">
        <v>155</v>
      </c>
      <c r="I163" s="235">
        <v>113</v>
      </c>
      <c r="J163" s="235">
        <v>228</v>
      </c>
      <c r="K163" s="235">
        <v>316</v>
      </c>
      <c r="L163" s="235">
        <v>118</v>
      </c>
      <c r="M163" s="235"/>
      <c r="N163" s="6">
        <v>264</v>
      </c>
      <c r="O163" s="6">
        <v>76</v>
      </c>
      <c r="P163" s="6"/>
      <c r="Q163" s="6">
        <v>400</v>
      </c>
      <c r="R163" s="6">
        <v>193</v>
      </c>
      <c r="S163" s="6">
        <v>208</v>
      </c>
      <c r="T163" s="6">
        <v>183</v>
      </c>
      <c r="U163" s="6"/>
      <c r="V163" s="6">
        <v>244</v>
      </c>
      <c r="W163" s="6">
        <v>436</v>
      </c>
      <c r="X163" s="6">
        <v>187</v>
      </c>
      <c r="Y163" s="6"/>
      <c r="Z163" s="6">
        <v>154</v>
      </c>
      <c r="AA163" s="6">
        <v>318</v>
      </c>
      <c r="AB163" s="6">
        <v>219</v>
      </c>
      <c r="AC163" s="6">
        <v>36</v>
      </c>
      <c r="AD163" s="6">
        <v>341</v>
      </c>
    </row>
    <row r="164" spans="1:30" x14ac:dyDescent="0.3">
      <c r="A164" s="6">
        <v>156</v>
      </c>
      <c r="B164" s="235" t="s">
        <v>775</v>
      </c>
      <c r="C164" s="235" t="s">
        <v>776</v>
      </c>
      <c r="D164" s="235" t="s">
        <v>1176</v>
      </c>
      <c r="E164" s="235" t="s">
        <v>1238</v>
      </c>
      <c r="F164" s="235" t="s">
        <v>1238</v>
      </c>
      <c r="G164" s="235" t="s">
        <v>1238</v>
      </c>
      <c r="H164" s="236">
        <v>156</v>
      </c>
      <c r="I164" s="235">
        <v>45</v>
      </c>
      <c r="J164" s="235">
        <v>211</v>
      </c>
      <c r="K164" s="235">
        <v>382</v>
      </c>
      <c r="L164" s="235">
        <v>186</v>
      </c>
      <c r="M164" s="235"/>
      <c r="N164" s="6">
        <v>80</v>
      </c>
      <c r="O164" s="6">
        <v>104</v>
      </c>
      <c r="P164" s="6"/>
      <c r="Q164" s="6">
        <v>313</v>
      </c>
      <c r="R164" s="6">
        <v>228</v>
      </c>
      <c r="S164" s="6">
        <v>99</v>
      </c>
      <c r="T164" s="6">
        <v>351</v>
      </c>
      <c r="U164" s="6"/>
      <c r="V164" s="6">
        <v>411</v>
      </c>
      <c r="W164" s="6">
        <v>215</v>
      </c>
      <c r="X164" s="6">
        <v>450</v>
      </c>
      <c r="Y164" s="6"/>
      <c r="Z164" s="6">
        <v>349</v>
      </c>
      <c r="AA164" s="6">
        <v>80</v>
      </c>
      <c r="AB164" s="6">
        <v>260</v>
      </c>
      <c r="AC164" s="6">
        <v>325</v>
      </c>
      <c r="AD164" s="6">
        <v>112</v>
      </c>
    </row>
    <row r="165" spans="1:30" x14ac:dyDescent="0.3">
      <c r="A165" s="6">
        <v>157</v>
      </c>
      <c r="B165" s="235" t="s">
        <v>837</v>
      </c>
      <c r="C165" s="235" t="s">
        <v>838</v>
      </c>
      <c r="D165" s="235" t="s">
        <v>56</v>
      </c>
      <c r="E165" s="235" t="s">
        <v>1238</v>
      </c>
      <c r="F165" s="235" t="s">
        <v>1238</v>
      </c>
      <c r="G165" s="235" t="s">
        <v>1238</v>
      </c>
      <c r="H165" s="236">
        <v>157</v>
      </c>
      <c r="I165" s="235">
        <v>479</v>
      </c>
      <c r="J165" s="235">
        <v>319</v>
      </c>
      <c r="K165" s="235">
        <v>90</v>
      </c>
      <c r="L165" s="235">
        <v>3</v>
      </c>
      <c r="M165" s="235"/>
      <c r="N165" s="6">
        <v>304</v>
      </c>
      <c r="O165" s="6">
        <v>498</v>
      </c>
      <c r="P165" s="6"/>
      <c r="Q165" s="6">
        <v>342</v>
      </c>
      <c r="R165" s="6">
        <v>477</v>
      </c>
      <c r="S165" s="6">
        <v>219</v>
      </c>
      <c r="T165" s="6">
        <v>156</v>
      </c>
      <c r="U165" s="6"/>
      <c r="V165" s="6">
        <v>11</v>
      </c>
      <c r="W165" s="6">
        <v>127</v>
      </c>
      <c r="X165" s="6">
        <v>353</v>
      </c>
      <c r="Y165" s="6"/>
      <c r="Z165" s="6">
        <v>74</v>
      </c>
      <c r="AA165" s="6">
        <v>411</v>
      </c>
      <c r="AB165" s="6">
        <v>23</v>
      </c>
      <c r="AC165" s="6">
        <v>1</v>
      </c>
      <c r="AD165" s="6">
        <v>83</v>
      </c>
    </row>
    <row r="166" spans="1:30" x14ac:dyDescent="0.3">
      <c r="A166" s="6">
        <v>158</v>
      </c>
      <c r="B166" s="235" t="s">
        <v>1043</v>
      </c>
      <c r="C166" s="235" t="s">
        <v>1044</v>
      </c>
      <c r="D166" s="235" t="s">
        <v>30</v>
      </c>
      <c r="E166" s="235" t="s">
        <v>1238</v>
      </c>
      <c r="F166" s="235" t="s">
        <v>1238</v>
      </c>
      <c r="G166" s="235" t="s">
        <v>1238</v>
      </c>
      <c r="H166" s="236">
        <v>158</v>
      </c>
      <c r="I166" s="235">
        <v>228</v>
      </c>
      <c r="J166" s="235">
        <v>219</v>
      </c>
      <c r="K166" s="235">
        <v>63</v>
      </c>
      <c r="L166" s="235">
        <v>386</v>
      </c>
      <c r="M166" s="235"/>
      <c r="N166" s="6">
        <v>234</v>
      </c>
      <c r="O166" s="6">
        <v>264</v>
      </c>
      <c r="P166" s="6"/>
      <c r="Q166" s="6">
        <v>197</v>
      </c>
      <c r="R166" s="6">
        <v>487</v>
      </c>
      <c r="S166" s="6">
        <v>253</v>
      </c>
      <c r="T166" s="6">
        <v>90</v>
      </c>
      <c r="U166" s="6"/>
      <c r="V166" s="6">
        <v>18</v>
      </c>
      <c r="W166" s="6">
        <v>63</v>
      </c>
      <c r="X166" s="6">
        <v>263</v>
      </c>
      <c r="Y166" s="6"/>
      <c r="Z166" s="6">
        <v>402</v>
      </c>
      <c r="AA166" s="6">
        <v>325</v>
      </c>
      <c r="AB166" s="6">
        <v>375</v>
      </c>
      <c r="AC166" s="6">
        <v>362</v>
      </c>
      <c r="AD166" s="6">
        <v>158</v>
      </c>
    </row>
    <row r="167" spans="1:30" x14ac:dyDescent="0.3">
      <c r="A167" s="6">
        <v>159</v>
      </c>
      <c r="B167" s="235" t="s">
        <v>543</v>
      </c>
      <c r="C167" s="235" t="s">
        <v>544</v>
      </c>
      <c r="D167" s="235" t="s">
        <v>46</v>
      </c>
      <c r="E167" s="235" t="s">
        <v>1238</v>
      </c>
      <c r="F167" s="235" t="s">
        <v>1238</v>
      </c>
      <c r="G167" s="235" t="s">
        <v>1238</v>
      </c>
      <c r="H167" s="236">
        <v>159</v>
      </c>
      <c r="I167" s="235">
        <v>39</v>
      </c>
      <c r="J167" s="235">
        <v>180</v>
      </c>
      <c r="K167" s="235">
        <v>304</v>
      </c>
      <c r="L167" s="235">
        <v>376</v>
      </c>
      <c r="M167" s="235"/>
      <c r="N167" s="6">
        <v>407</v>
      </c>
      <c r="O167" s="6">
        <v>1</v>
      </c>
      <c r="P167" s="6"/>
      <c r="Q167" s="6">
        <v>42</v>
      </c>
      <c r="R167" s="6">
        <v>177</v>
      </c>
      <c r="S167" s="6">
        <v>463</v>
      </c>
      <c r="T167" s="6">
        <v>121</v>
      </c>
      <c r="U167" s="6"/>
      <c r="V167" s="6">
        <v>360</v>
      </c>
      <c r="W167" s="6">
        <v>497</v>
      </c>
      <c r="X167" s="6">
        <v>60</v>
      </c>
      <c r="Y167" s="6"/>
      <c r="Z167" s="6">
        <v>122</v>
      </c>
      <c r="AA167" s="6">
        <v>464</v>
      </c>
      <c r="AB167" s="6">
        <v>187</v>
      </c>
      <c r="AC167" s="6">
        <v>198</v>
      </c>
      <c r="AD167" s="6">
        <v>484</v>
      </c>
    </row>
    <row r="168" spans="1:30" x14ac:dyDescent="0.3">
      <c r="A168" s="6">
        <v>160</v>
      </c>
      <c r="B168" s="235" t="s">
        <v>651</v>
      </c>
      <c r="C168" s="235" t="s">
        <v>652</v>
      </c>
      <c r="D168" s="235" t="s">
        <v>56</v>
      </c>
      <c r="E168" s="235" t="s">
        <v>1238</v>
      </c>
      <c r="F168" s="235" t="s">
        <v>1238</v>
      </c>
      <c r="G168" s="235" t="s">
        <v>1238</v>
      </c>
      <c r="H168" s="236">
        <v>160</v>
      </c>
      <c r="I168" s="235">
        <v>197</v>
      </c>
      <c r="J168" s="235">
        <v>163</v>
      </c>
      <c r="K168" s="235">
        <v>317</v>
      </c>
      <c r="L168" s="235">
        <v>85</v>
      </c>
      <c r="M168" s="235"/>
      <c r="N168" s="6">
        <v>99</v>
      </c>
      <c r="O168" s="6">
        <v>358</v>
      </c>
      <c r="P168" s="6"/>
      <c r="Q168" s="6">
        <v>63</v>
      </c>
      <c r="R168" s="6">
        <v>493</v>
      </c>
      <c r="S168" s="6">
        <v>66</v>
      </c>
      <c r="T168" s="6">
        <v>193</v>
      </c>
      <c r="U168" s="6"/>
      <c r="V168" s="6">
        <v>208</v>
      </c>
      <c r="W168" s="6">
        <v>388</v>
      </c>
      <c r="X168" s="6">
        <v>294</v>
      </c>
      <c r="Y168" s="6"/>
      <c r="Z168" s="6">
        <v>69</v>
      </c>
      <c r="AA168" s="6">
        <v>292</v>
      </c>
      <c r="AB168" s="6">
        <v>171</v>
      </c>
      <c r="AC168" s="6">
        <v>309</v>
      </c>
      <c r="AD168" s="6">
        <v>65</v>
      </c>
    </row>
    <row r="169" spans="1:30" x14ac:dyDescent="0.3">
      <c r="A169" s="6">
        <v>161</v>
      </c>
      <c r="B169" s="235" t="s">
        <v>117</v>
      </c>
      <c r="C169" s="235" t="s">
        <v>118</v>
      </c>
      <c r="D169" s="235" t="s">
        <v>78</v>
      </c>
      <c r="E169" s="235" t="s">
        <v>1238</v>
      </c>
      <c r="F169" s="235" t="s">
        <v>1238</v>
      </c>
      <c r="G169" s="235" t="s">
        <v>1238</v>
      </c>
      <c r="H169" s="236">
        <v>161</v>
      </c>
      <c r="I169" s="235">
        <v>26</v>
      </c>
      <c r="J169" s="235">
        <v>155</v>
      </c>
      <c r="K169" s="235">
        <v>409</v>
      </c>
      <c r="L169" s="235">
        <v>280</v>
      </c>
      <c r="M169" s="235"/>
      <c r="N169" s="6">
        <v>1</v>
      </c>
      <c r="O169" s="6">
        <v>265</v>
      </c>
      <c r="P169" s="6"/>
      <c r="Q169" s="6">
        <v>180</v>
      </c>
      <c r="R169" s="6">
        <v>37</v>
      </c>
      <c r="S169" s="6">
        <v>485</v>
      </c>
      <c r="T169" s="6">
        <v>115</v>
      </c>
      <c r="U169" s="6"/>
      <c r="V169" s="6">
        <v>362</v>
      </c>
      <c r="W169" s="6">
        <v>392</v>
      </c>
      <c r="X169" s="6">
        <v>373</v>
      </c>
      <c r="Y169" s="6"/>
      <c r="Z169" s="6">
        <v>242</v>
      </c>
      <c r="AA169" s="6">
        <v>55</v>
      </c>
      <c r="AB169" s="6">
        <v>332</v>
      </c>
      <c r="AC169" s="6">
        <v>470</v>
      </c>
      <c r="AD169" s="6">
        <v>224</v>
      </c>
    </row>
    <row r="170" spans="1:30" x14ac:dyDescent="0.3">
      <c r="A170" s="6">
        <v>162</v>
      </c>
      <c r="B170" s="235" t="s">
        <v>975</v>
      </c>
      <c r="C170" s="235" t="s">
        <v>976</v>
      </c>
      <c r="D170" s="235" t="s">
        <v>63</v>
      </c>
      <c r="E170" s="235" t="s">
        <v>1238</v>
      </c>
      <c r="F170" s="235" t="s">
        <v>1238</v>
      </c>
      <c r="G170" s="235" t="s">
        <v>1238</v>
      </c>
      <c r="H170" s="236">
        <v>162</v>
      </c>
      <c r="I170" s="235">
        <v>41</v>
      </c>
      <c r="J170" s="235">
        <v>351</v>
      </c>
      <c r="K170" s="235">
        <v>181</v>
      </c>
      <c r="L170" s="235">
        <v>341</v>
      </c>
      <c r="M170" s="235"/>
      <c r="N170" s="6">
        <v>11</v>
      </c>
      <c r="O170" s="6">
        <v>262</v>
      </c>
      <c r="P170" s="6"/>
      <c r="Q170" s="6">
        <v>444</v>
      </c>
      <c r="R170" s="6">
        <v>482</v>
      </c>
      <c r="S170" s="6">
        <v>168</v>
      </c>
      <c r="T170" s="6">
        <v>135</v>
      </c>
      <c r="U170" s="6"/>
      <c r="V170" s="6">
        <v>179</v>
      </c>
      <c r="W170" s="6">
        <v>247</v>
      </c>
      <c r="X170" s="6">
        <v>173</v>
      </c>
      <c r="Y170" s="6"/>
      <c r="Z170" s="6">
        <v>431</v>
      </c>
      <c r="AA170" s="6">
        <v>400</v>
      </c>
      <c r="AB170" s="6">
        <v>203</v>
      </c>
      <c r="AC170" s="6">
        <v>243</v>
      </c>
      <c r="AD170" s="6">
        <v>309</v>
      </c>
    </row>
    <row r="171" spans="1:30" x14ac:dyDescent="0.3">
      <c r="A171" s="6">
        <v>163</v>
      </c>
      <c r="B171" s="235" t="s">
        <v>1035</v>
      </c>
      <c r="C171" s="235" t="s">
        <v>1036</v>
      </c>
      <c r="D171" s="235" t="s">
        <v>30</v>
      </c>
      <c r="E171" s="235" t="s">
        <v>1238</v>
      </c>
      <c r="F171" s="235" t="s">
        <v>1238</v>
      </c>
      <c r="G171" s="235" t="s">
        <v>1238</v>
      </c>
      <c r="H171" s="236">
        <v>163</v>
      </c>
      <c r="I171" s="235">
        <v>289</v>
      </c>
      <c r="J171" s="235">
        <v>139</v>
      </c>
      <c r="K171" s="235">
        <v>177</v>
      </c>
      <c r="L171" s="235">
        <v>183</v>
      </c>
      <c r="M171" s="235"/>
      <c r="N171" s="6">
        <v>172</v>
      </c>
      <c r="O171" s="6">
        <v>383</v>
      </c>
      <c r="P171" s="6"/>
      <c r="Q171" s="6">
        <v>32</v>
      </c>
      <c r="R171" s="6">
        <v>88</v>
      </c>
      <c r="S171" s="6">
        <v>380</v>
      </c>
      <c r="T171" s="6">
        <v>315</v>
      </c>
      <c r="U171" s="6"/>
      <c r="V171" s="6">
        <v>330</v>
      </c>
      <c r="W171" s="6">
        <v>57</v>
      </c>
      <c r="X171" s="6">
        <v>237</v>
      </c>
      <c r="Y171" s="6"/>
      <c r="Z171" s="6">
        <v>313</v>
      </c>
      <c r="AA171" s="6">
        <v>220</v>
      </c>
      <c r="AB171" s="6">
        <v>374</v>
      </c>
      <c r="AC171" s="6">
        <v>133</v>
      </c>
      <c r="AD171" s="6">
        <v>119</v>
      </c>
    </row>
    <row r="172" spans="1:30" x14ac:dyDescent="0.3">
      <c r="A172" s="6">
        <v>164</v>
      </c>
      <c r="B172" s="235" t="s">
        <v>1061</v>
      </c>
      <c r="C172" s="235" t="s">
        <v>1062</v>
      </c>
      <c r="D172" s="235" t="s">
        <v>24</v>
      </c>
      <c r="E172" s="235" t="s">
        <v>1238</v>
      </c>
      <c r="F172" s="235" t="s">
        <v>1238</v>
      </c>
      <c r="G172" s="235" t="s">
        <v>1238</v>
      </c>
      <c r="H172" s="236">
        <v>164</v>
      </c>
      <c r="I172" s="235">
        <v>314</v>
      </c>
      <c r="J172" s="235">
        <v>379</v>
      </c>
      <c r="K172" s="235">
        <v>57</v>
      </c>
      <c r="L172" s="235">
        <v>134</v>
      </c>
      <c r="M172" s="235"/>
      <c r="N172" s="6">
        <v>375</v>
      </c>
      <c r="O172" s="6">
        <v>231</v>
      </c>
      <c r="P172" s="6"/>
      <c r="Q172" s="6">
        <v>345</v>
      </c>
      <c r="R172" s="6">
        <v>504</v>
      </c>
      <c r="S172" s="6">
        <v>87</v>
      </c>
      <c r="T172" s="6">
        <v>403</v>
      </c>
      <c r="U172" s="6"/>
      <c r="V172" s="6">
        <v>9</v>
      </c>
      <c r="W172" s="6">
        <v>69</v>
      </c>
      <c r="X172" s="6">
        <v>277</v>
      </c>
      <c r="Y172" s="6"/>
      <c r="Z172" s="6">
        <v>167</v>
      </c>
      <c r="AA172" s="6">
        <v>401</v>
      </c>
      <c r="AB172" s="6">
        <v>131</v>
      </c>
      <c r="AC172" s="6">
        <v>100</v>
      </c>
      <c r="AD172" s="6">
        <v>197</v>
      </c>
    </row>
    <row r="173" spans="1:30" x14ac:dyDescent="0.3">
      <c r="A173" s="6">
        <v>165</v>
      </c>
      <c r="B173" s="235" t="s">
        <v>547</v>
      </c>
      <c r="C173" s="235" t="s">
        <v>548</v>
      </c>
      <c r="D173" s="235" t="s">
        <v>46</v>
      </c>
      <c r="E173" s="235" t="s">
        <v>1238</v>
      </c>
      <c r="F173" s="235" t="s">
        <v>1238</v>
      </c>
      <c r="G173" s="235" t="s">
        <v>1238</v>
      </c>
      <c r="H173" s="236">
        <v>165</v>
      </c>
      <c r="I173" s="235">
        <v>179</v>
      </c>
      <c r="J173" s="235">
        <v>103</v>
      </c>
      <c r="K173" s="235">
        <v>254</v>
      </c>
      <c r="L173" s="235">
        <v>284</v>
      </c>
      <c r="M173" s="235"/>
      <c r="N173" s="6">
        <v>511</v>
      </c>
      <c r="O173" s="6">
        <v>1</v>
      </c>
      <c r="P173" s="6"/>
      <c r="Q173" s="6">
        <v>3</v>
      </c>
      <c r="R173" s="6">
        <v>79</v>
      </c>
      <c r="S173" s="6">
        <v>462</v>
      </c>
      <c r="T173" s="6">
        <v>113</v>
      </c>
      <c r="U173" s="6"/>
      <c r="V173" s="6">
        <v>386</v>
      </c>
      <c r="W173" s="6">
        <v>472</v>
      </c>
      <c r="X173" s="6">
        <v>51</v>
      </c>
      <c r="Y173" s="6"/>
      <c r="Z173" s="6">
        <v>48</v>
      </c>
      <c r="AA173" s="6">
        <v>463</v>
      </c>
      <c r="AB173" s="6">
        <v>111</v>
      </c>
      <c r="AC173" s="6">
        <v>63</v>
      </c>
      <c r="AD173" s="6">
        <v>514</v>
      </c>
    </row>
    <row r="174" spans="1:30" x14ac:dyDescent="0.3">
      <c r="A174" s="6">
        <v>166</v>
      </c>
      <c r="B174" s="235" t="s">
        <v>355</v>
      </c>
      <c r="C174" s="235" t="s">
        <v>356</v>
      </c>
      <c r="D174" s="235" t="s">
        <v>56</v>
      </c>
      <c r="E174" s="235" t="s">
        <v>1238</v>
      </c>
      <c r="F174" s="235" t="s">
        <v>1238</v>
      </c>
      <c r="G174" s="235" t="s">
        <v>1238</v>
      </c>
      <c r="H174" s="236">
        <v>166</v>
      </c>
      <c r="I174" s="235">
        <v>229</v>
      </c>
      <c r="J174" s="235">
        <v>284</v>
      </c>
      <c r="K174" s="235">
        <v>194</v>
      </c>
      <c r="L174" s="235">
        <v>101</v>
      </c>
      <c r="M174" s="235"/>
      <c r="N174" s="6">
        <v>261</v>
      </c>
      <c r="O174" s="6">
        <v>244</v>
      </c>
      <c r="P174" s="6"/>
      <c r="Q174" s="6">
        <v>238</v>
      </c>
      <c r="R174" s="6">
        <v>472</v>
      </c>
      <c r="S174" s="6">
        <v>190</v>
      </c>
      <c r="T174" s="6">
        <v>217</v>
      </c>
      <c r="U174" s="6"/>
      <c r="V174" s="6">
        <v>339</v>
      </c>
      <c r="W174" s="6">
        <v>191</v>
      </c>
      <c r="X174" s="6">
        <v>133</v>
      </c>
      <c r="Y174" s="6"/>
      <c r="Z174" s="6">
        <v>59</v>
      </c>
      <c r="AA174" s="6">
        <v>476</v>
      </c>
      <c r="AB174" s="6">
        <v>119</v>
      </c>
      <c r="AC174" s="6">
        <v>137</v>
      </c>
      <c r="AD174" s="6">
        <v>137</v>
      </c>
    </row>
    <row r="175" spans="1:30" x14ac:dyDescent="0.3">
      <c r="A175" s="6">
        <v>167</v>
      </c>
      <c r="B175" s="235" t="s">
        <v>437</v>
      </c>
      <c r="C175" s="235" t="s">
        <v>438</v>
      </c>
      <c r="D175" s="235" t="s">
        <v>56</v>
      </c>
      <c r="E175" s="235" t="s">
        <v>1238</v>
      </c>
      <c r="F175" s="235" t="s">
        <v>1238</v>
      </c>
      <c r="G175" s="235" t="s">
        <v>1238</v>
      </c>
      <c r="H175" s="236">
        <v>167</v>
      </c>
      <c r="I175" s="235">
        <v>56</v>
      </c>
      <c r="J175" s="235">
        <v>118</v>
      </c>
      <c r="K175" s="235">
        <v>472</v>
      </c>
      <c r="L175" s="235">
        <v>169</v>
      </c>
      <c r="M175" s="235"/>
      <c r="N175" s="6">
        <v>12</v>
      </c>
      <c r="O175" s="6">
        <v>299</v>
      </c>
      <c r="P175" s="6"/>
      <c r="Q175" s="6">
        <v>60</v>
      </c>
      <c r="R175" s="6">
        <v>87</v>
      </c>
      <c r="S175" s="6">
        <v>220</v>
      </c>
      <c r="T175" s="6">
        <v>391</v>
      </c>
      <c r="U175" s="6"/>
      <c r="V175" s="6">
        <v>76</v>
      </c>
      <c r="W175" s="6">
        <v>526</v>
      </c>
      <c r="X175" s="6">
        <v>501</v>
      </c>
      <c r="Y175" s="6"/>
      <c r="Z175" s="6">
        <v>207</v>
      </c>
      <c r="AA175" s="6">
        <v>277</v>
      </c>
      <c r="AB175" s="6">
        <v>256</v>
      </c>
      <c r="AC175" s="6">
        <v>226</v>
      </c>
      <c r="AD175" s="6">
        <v>109</v>
      </c>
    </row>
    <row r="176" spans="1:30" x14ac:dyDescent="0.3">
      <c r="A176" s="6">
        <v>168</v>
      </c>
      <c r="B176" s="235" t="s">
        <v>513</v>
      </c>
      <c r="C176" s="235" t="s">
        <v>514</v>
      </c>
      <c r="D176" s="235" t="s">
        <v>1176</v>
      </c>
      <c r="E176" s="235" t="s">
        <v>1238</v>
      </c>
      <c r="F176" s="235" t="s">
        <v>1238</v>
      </c>
      <c r="G176" s="235" t="s">
        <v>1238</v>
      </c>
      <c r="H176" s="236">
        <v>168</v>
      </c>
      <c r="I176" s="235">
        <v>62</v>
      </c>
      <c r="J176" s="235">
        <v>86</v>
      </c>
      <c r="K176" s="235">
        <v>249</v>
      </c>
      <c r="L176" s="235">
        <v>507</v>
      </c>
      <c r="M176" s="235"/>
      <c r="N176" s="6">
        <v>32</v>
      </c>
      <c r="O176" s="6">
        <v>227</v>
      </c>
      <c r="P176" s="6"/>
      <c r="Q176" s="6">
        <v>164</v>
      </c>
      <c r="R176" s="6">
        <v>30</v>
      </c>
      <c r="S176" s="6">
        <v>354</v>
      </c>
      <c r="T176" s="6">
        <v>149</v>
      </c>
      <c r="U176" s="6"/>
      <c r="V176" s="6">
        <v>252</v>
      </c>
      <c r="W176" s="6">
        <v>120</v>
      </c>
      <c r="X176" s="6">
        <v>431</v>
      </c>
      <c r="Y176" s="6"/>
      <c r="Z176" s="6">
        <v>514</v>
      </c>
      <c r="AA176" s="6">
        <v>38</v>
      </c>
      <c r="AB176" s="6">
        <v>430</v>
      </c>
      <c r="AC176" s="6">
        <v>439</v>
      </c>
      <c r="AD176" s="6">
        <v>493</v>
      </c>
    </row>
    <row r="177" spans="1:30" x14ac:dyDescent="0.3">
      <c r="A177" s="6">
        <v>169</v>
      </c>
      <c r="B177" s="235" t="s">
        <v>1023</v>
      </c>
      <c r="C177" s="235" t="s">
        <v>1024</v>
      </c>
      <c r="D177" s="235" t="s">
        <v>56</v>
      </c>
      <c r="E177" s="235" t="s">
        <v>1238</v>
      </c>
      <c r="F177" s="235" t="s">
        <v>1238</v>
      </c>
      <c r="G177" s="235" t="s">
        <v>1238</v>
      </c>
      <c r="H177" s="236">
        <v>169</v>
      </c>
      <c r="I177" s="235">
        <v>163</v>
      </c>
      <c r="J177" s="235">
        <v>318</v>
      </c>
      <c r="K177" s="235">
        <v>168</v>
      </c>
      <c r="L177" s="235">
        <v>182</v>
      </c>
      <c r="M177" s="235"/>
      <c r="N177" s="6">
        <v>113</v>
      </c>
      <c r="O177" s="6">
        <v>282</v>
      </c>
      <c r="P177" s="6"/>
      <c r="Q177" s="6">
        <v>169</v>
      </c>
      <c r="R177" s="6">
        <v>304</v>
      </c>
      <c r="S177" s="6">
        <v>285</v>
      </c>
      <c r="T177" s="6">
        <v>456</v>
      </c>
      <c r="U177" s="6"/>
      <c r="V177" s="6">
        <v>57</v>
      </c>
      <c r="W177" s="6">
        <v>256</v>
      </c>
      <c r="X177" s="6">
        <v>291</v>
      </c>
      <c r="Y177" s="6"/>
      <c r="Z177" s="6">
        <v>148</v>
      </c>
      <c r="AA177" s="6">
        <v>440</v>
      </c>
      <c r="AB177" s="6">
        <v>146</v>
      </c>
      <c r="AC177" s="6">
        <v>66</v>
      </c>
      <c r="AD177" s="6">
        <v>398</v>
      </c>
    </row>
    <row r="178" spans="1:30" x14ac:dyDescent="0.3">
      <c r="A178" s="6">
        <v>170</v>
      </c>
      <c r="B178" s="235" t="s">
        <v>137</v>
      </c>
      <c r="C178" s="235" t="s">
        <v>138</v>
      </c>
      <c r="D178" s="235" t="s">
        <v>63</v>
      </c>
      <c r="E178" s="235" t="s">
        <v>1238</v>
      </c>
      <c r="F178" s="235" t="s">
        <v>1238</v>
      </c>
      <c r="G178" s="235" t="s">
        <v>1238</v>
      </c>
      <c r="H178" s="236">
        <v>170</v>
      </c>
      <c r="I178" s="235">
        <v>271</v>
      </c>
      <c r="J178" s="235">
        <v>45</v>
      </c>
      <c r="K178" s="235">
        <v>336</v>
      </c>
      <c r="L178" s="235">
        <v>283</v>
      </c>
      <c r="M178" s="235"/>
      <c r="N178" s="6">
        <v>398</v>
      </c>
      <c r="O178" s="6">
        <v>138</v>
      </c>
      <c r="P178" s="6"/>
      <c r="Q178" s="6">
        <v>158</v>
      </c>
      <c r="R178" s="6">
        <v>181</v>
      </c>
      <c r="S178" s="6">
        <v>1</v>
      </c>
      <c r="T178" s="6">
        <v>36</v>
      </c>
      <c r="U178" s="6"/>
      <c r="V178" s="6">
        <v>264</v>
      </c>
      <c r="W178" s="6">
        <v>287</v>
      </c>
      <c r="X178" s="6">
        <v>421</v>
      </c>
      <c r="Y178" s="6"/>
      <c r="Z178" s="6">
        <v>289</v>
      </c>
      <c r="AA178" s="6">
        <v>337</v>
      </c>
      <c r="AB178" s="6">
        <v>297</v>
      </c>
      <c r="AC178" s="6">
        <v>129</v>
      </c>
      <c r="AD178" s="6">
        <v>393</v>
      </c>
    </row>
    <row r="179" spans="1:30" x14ac:dyDescent="0.3">
      <c r="A179" s="6">
        <v>171</v>
      </c>
      <c r="B179" s="235" t="s">
        <v>637</v>
      </c>
      <c r="C179" s="235" t="s">
        <v>638</v>
      </c>
      <c r="D179" s="235" t="s">
        <v>27</v>
      </c>
      <c r="E179" s="235" t="s">
        <v>1238</v>
      </c>
      <c r="F179" s="235" t="s">
        <v>1238</v>
      </c>
      <c r="G179" s="235" t="s">
        <v>1238</v>
      </c>
      <c r="H179" s="236">
        <v>171</v>
      </c>
      <c r="I179" s="235">
        <v>162</v>
      </c>
      <c r="J179" s="235">
        <v>339</v>
      </c>
      <c r="K179" s="235">
        <v>87</v>
      </c>
      <c r="L179" s="235">
        <v>306</v>
      </c>
      <c r="M179" s="235"/>
      <c r="N179" s="6">
        <v>262</v>
      </c>
      <c r="O179" s="6">
        <v>139</v>
      </c>
      <c r="P179" s="6"/>
      <c r="Q179" s="6">
        <v>362</v>
      </c>
      <c r="R179" s="6">
        <v>299</v>
      </c>
      <c r="S179" s="6">
        <v>184</v>
      </c>
      <c r="T179" s="6">
        <v>438</v>
      </c>
      <c r="U179" s="6"/>
      <c r="V179" s="6">
        <v>97</v>
      </c>
      <c r="W179" s="6">
        <v>104</v>
      </c>
      <c r="X179" s="6">
        <v>179</v>
      </c>
      <c r="Y179" s="6"/>
      <c r="Z179" s="6">
        <v>309</v>
      </c>
      <c r="AA179" s="6">
        <v>87</v>
      </c>
      <c r="AB179" s="6">
        <v>449</v>
      </c>
      <c r="AC179" s="6">
        <v>374</v>
      </c>
      <c r="AD179" s="6">
        <v>212</v>
      </c>
    </row>
    <row r="180" spans="1:30" x14ac:dyDescent="0.3">
      <c r="A180" s="6">
        <v>172</v>
      </c>
      <c r="B180" s="235" t="s">
        <v>479</v>
      </c>
      <c r="C180" s="235" t="s">
        <v>480</v>
      </c>
      <c r="D180" s="235" t="s">
        <v>24</v>
      </c>
      <c r="E180" s="235" t="s">
        <v>1238</v>
      </c>
      <c r="F180" s="235" t="s">
        <v>1238</v>
      </c>
      <c r="G180" s="235" t="s">
        <v>1238</v>
      </c>
      <c r="H180" s="236">
        <v>172</v>
      </c>
      <c r="I180" s="235">
        <v>225</v>
      </c>
      <c r="J180" s="235">
        <v>154</v>
      </c>
      <c r="K180" s="235">
        <v>253</v>
      </c>
      <c r="L180" s="235">
        <v>174</v>
      </c>
      <c r="M180" s="235"/>
      <c r="N180" s="6">
        <v>154</v>
      </c>
      <c r="O180" s="6">
        <v>319</v>
      </c>
      <c r="P180" s="6"/>
      <c r="Q180" s="6">
        <v>74</v>
      </c>
      <c r="R180" s="6">
        <v>141</v>
      </c>
      <c r="S180" s="6">
        <v>317</v>
      </c>
      <c r="T180" s="6">
        <v>300</v>
      </c>
      <c r="U180" s="6"/>
      <c r="V180" s="6">
        <v>158</v>
      </c>
      <c r="W180" s="6">
        <v>328</v>
      </c>
      <c r="X180" s="6">
        <v>282</v>
      </c>
      <c r="Y180" s="6"/>
      <c r="Z180" s="6">
        <v>244</v>
      </c>
      <c r="AA180" s="6">
        <v>456</v>
      </c>
      <c r="AB180" s="6">
        <v>47</v>
      </c>
      <c r="AC180" s="6">
        <v>114</v>
      </c>
      <c r="AD180" s="6">
        <v>363</v>
      </c>
    </row>
    <row r="181" spans="1:30" x14ac:dyDescent="0.3">
      <c r="A181" s="6">
        <v>173</v>
      </c>
      <c r="B181" s="235" t="s">
        <v>367</v>
      </c>
      <c r="C181" s="235" t="s">
        <v>368</v>
      </c>
      <c r="D181" s="235" t="s">
        <v>24</v>
      </c>
      <c r="E181" s="235" t="s">
        <v>1238</v>
      </c>
      <c r="F181" s="235" t="s">
        <v>1238</v>
      </c>
      <c r="G181" s="235" t="s">
        <v>1238</v>
      </c>
      <c r="H181" s="236">
        <v>173</v>
      </c>
      <c r="I181" s="235">
        <v>397</v>
      </c>
      <c r="J181" s="235">
        <v>113</v>
      </c>
      <c r="K181" s="235">
        <v>226</v>
      </c>
      <c r="L181" s="235">
        <v>82</v>
      </c>
      <c r="M181" s="235"/>
      <c r="N181" s="6">
        <v>418</v>
      </c>
      <c r="O181" s="6">
        <v>291</v>
      </c>
      <c r="P181" s="6"/>
      <c r="Q181" s="6">
        <v>189</v>
      </c>
      <c r="R181" s="6">
        <v>70</v>
      </c>
      <c r="S181" s="6">
        <v>1</v>
      </c>
      <c r="T181" s="6">
        <v>471</v>
      </c>
      <c r="U181" s="6"/>
      <c r="V181" s="6">
        <v>315</v>
      </c>
      <c r="W181" s="6">
        <v>70</v>
      </c>
      <c r="X181" s="6">
        <v>366</v>
      </c>
      <c r="Y181" s="6"/>
      <c r="Z181" s="6">
        <v>128</v>
      </c>
      <c r="AA181" s="6">
        <v>338</v>
      </c>
      <c r="AB181" s="6">
        <v>291</v>
      </c>
      <c r="AC181" s="6">
        <v>91</v>
      </c>
      <c r="AD181" s="6">
        <v>32</v>
      </c>
    </row>
    <row r="182" spans="1:30" x14ac:dyDescent="0.3">
      <c r="A182" s="6">
        <v>174</v>
      </c>
      <c r="B182" s="235" t="s">
        <v>215</v>
      </c>
      <c r="C182" s="235" t="s">
        <v>216</v>
      </c>
      <c r="D182" s="235" t="s">
        <v>63</v>
      </c>
      <c r="E182" s="235" t="s">
        <v>1238</v>
      </c>
      <c r="F182" s="235" t="s">
        <v>1238</v>
      </c>
      <c r="G182" s="235" t="s">
        <v>1238</v>
      </c>
      <c r="H182" s="236">
        <v>174</v>
      </c>
      <c r="I182" s="235">
        <v>301</v>
      </c>
      <c r="J182" s="235">
        <v>114</v>
      </c>
      <c r="K182" s="235">
        <v>101</v>
      </c>
      <c r="L182" s="235">
        <v>412</v>
      </c>
      <c r="M182" s="235"/>
      <c r="N182" s="6">
        <v>334</v>
      </c>
      <c r="O182" s="6">
        <v>256</v>
      </c>
      <c r="P182" s="6"/>
      <c r="Q182" s="6">
        <v>15</v>
      </c>
      <c r="R182" s="6">
        <v>397</v>
      </c>
      <c r="S182" s="6">
        <v>57</v>
      </c>
      <c r="T182" s="6">
        <v>264</v>
      </c>
      <c r="U182" s="6"/>
      <c r="V182" s="6">
        <v>51</v>
      </c>
      <c r="W182" s="6">
        <v>146</v>
      </c>
      <c r="X182" s="6">
        <v>227</v>
      </c>
      <c r="Y182" s="6"/>
      <c r="Z182" s="6">
        <v>448</v>
      </c>
      <c r="AA182" s="6">
        <v>419</v>
      </c>
      <c r="AB182" s="6">
        <v>276</v>
      </c>
      <c r="AC182" s="6">
        <v>361</v>
      </c>
      <c r="AD182" s="6">
        <v>153</v>
      </c>
    </row>
    <row r="183" spans="1:30" x14ac:dyDescent="0.3">
      <c r="A183" s="6">
        <v>175</v>
      </c>
      <c r="B183" s="235" t="s">
        <v>611</v>
      </c>
      <c r="C183" s="235" t="s">
        <v>612</v>
      </c>
      <c r="D183" s="235" t="s">
        <v>24</v>
      </c>
      <c r="E183" s="235" t="s">
        <v>1238</v>
      </c>
      <c r="F183" s="235" t="s">
        <v>1238</v>
      </c>
      <c r="G183" s="235" t="s">
        <v>1238</v>
      </c>
      <c r="H183" s="236">
        <v>175</v>
      </c>
      <c r="I183" s="235">
        <v>336</v>
      </c>
      <c r="J183" s="235">
        <v>214</v>
      </c>
      <c r="K183" s="235">
        <v>153</v>
      </c>
      <c r="L183" s="235">
        <v>125</v>
      </c>
      <c r="M183" s="235"/>
      <c r="N183" s="6">
        <v>481</v>
      </c>
      <c r="O183" s="6">
        <v>83</v>
      </c>
      <c r="P183" s="6"/>
      <c r="Q183" s="6">
        <v>90</v>
      </c>
      <c r="R183" s="6">
        <v>78</v>
      </c>
      <c r="S183" s="6">
        <v>487</v>
      </c>
      <c r="T183" s="6">
        <v>224</v>
      </c>
      <c r="U183" s="6"/>
      <c r="V183" s="6">
        <v>268</v>
      </c>
      <c r="W183" s="6">
        <v>152</v>
      </c>
      <c r="X183" s="6">
        <v>132</v>
      </c>
      <c r="Y183" s="6"/>
      <c r="Z183" s="6">
        <v>138</v>
      </c>
      <c r="AA183" s="6">
        <v>300</v>
      </c>
      <c r="AB183" s="6">
        <v>280</v>
      </c>
      <c r="AC183" s="6">
        <v>16</v>
      </c>
      <c r="AD183" s="6">
        <v>392</v>
      </c>
    </row>
    <row r="184" spans="1:30" x14ac:dyDescent="0.3">
      <c r="A184" s="6">
        <v>176</v>
      </c>
      <c r="B184" s="235" t="s">
        <v>485</v>
      </c>
      <c r="C184" s="235" t="s">
        <v>486</v>
      </c>
      <c r="D184" s="235" t="s">
        <v>30</v>
      </c>
      <c r="E184" s="235" t="s">
        <v>1238</v>
      </c>
      <c r="F184" s="235" t="s">
        <v>1238</v>
      </c>
      <c r="G184" s="235" t="s">
        <v>1238</v>
      </c>
      <c r="H184" s="236">
        <v>176</v>
      </c>
      <c r="I184" s="235">
        <v>78</v>
      </c>
      <c r="J184" s="235">
        <v>186</v>
      </c>
      <c r="K184" s="235">
        <v>265</v>
      </c>
      <c r="L184" s="235">
        <v>357</v>
      </c>
      <c r="M184" s="235"/>
      <c r="N184" s="6">
        <v>55</v>
      </c>
      <c r="O184" s="6">
        <v>224</v>
      </c>
      <c r="P184" s="6"/>
      <c r="Q184" s="6">
        <v>187</v>
      </c>
      <c r="R184" s="6">
        <v>139</v>
      </c>
      <c r="S184" s="6">
        <v>264</v>
      </c>
      <c r="T184" s="6">
        <v>335</v>
      </c>
      <c r="U184" s="6"/>
      <c r="V184" s="6">
        <v>212</v>
      </c>
      <c r="W184" s="6">
        <v>402</v>
      </c>
      <c r="X184" s="6">
        <v>170</v>
      </c>
      <c r="Y184" s="6"/>
      <c r="Z184" s="6">
        <v>452</v>
      </c>
      <c r="AA184" s="6">
        <v>8</v>
      </c>
      <c r="AB184" s="6">
        <v>468</v>
      </c>
      <c r="AC184" s="6">
        <v>420</v>
      </c>
      <c r="AD184" s="6">
        <v>213</v>
      </c>
    </row>
    <row r="185" spans="1:30" x14ac:dyDescent="0.3">
      <c r="A185" s="6">
        <v>177</v>
      </c>
      <c r="B185" s="235" t="s">
        <v>901</v>
      </c>
      <c r="C185" s="235" t="s">
        <v>902</v>
      </c>
      <c r="D185" s="235" t="s">
        <v>27</v>
      </c>
      <c r="E185" s="235" t="s">
        <v>1238</v>
      </c>
      <c r="F185" s="235" t="s">
        <v>1238</v>
      </c>
      <c r="G185" s="235" t="s">
        <v>1238</v>
      </c>
      <c r="H185" s="236">
        <v>177</v>
      </c>
      <c r="I185" s="235">
        <v>64</v>
      </c>
      <c r="J185" s="235">
        <v>328</v>
      </c>
      <c r="K185" s="235">
        <v>197</v>
      </c>
      <c r="L185" s="235">
        <v>329</v>
      </c>
      <c r="M185" s="235"/>
      <c r="N185" s="6">
        <v>101</v>
      </c>
      <c r="O185" s="6">
        <v>112</v>
      </c>
      <c r="P185" s="6"/>
      <c r="Q185" s="6">
        <v>233</v>
      </c>
      <c r="R185" s="6">
        <v>489</v>
      </c>
      <c r="S185" s="6">
        <v>158</v>
      </c>
      <c r="T185" s="6">
        <v>331</v>
      </c>
      <c r="U185" s="6"/>
      <c r="V185" s="6">
        <v>170</v>
      </c>
      <c r="W185" s="6">
        <v>443</v>
      </c>
      <c r="X185" s="6">
        <v>87</v>
      </c>
      <c r="Y185" s="6"/>
      <c r="Z185" s="6">
        <v>272</v>
      </c>
      <c r="AA185" s="6">
        <v>133</v>
      </c>
      <c r="AB185" s="6">
        <v>444</v>
      </c>
      <c r="AC185" s="6">
        <v>510</v>
      </c>
      <c r="AD185" s="6">
        <v>29</v>
      </c>
    </row>
    <row r="186" spans="1:30" x14ac:dyDescent="0.3">
      <c r="A186" s="6">
        <v>178</v>
      </c>
      <c r="B186" s="235" t="s">
        <v>599</v>
      </c>
      <c r="C186" s="235" t="s">
        <v>600</v>
      </c>
      <c r="D186" s="235" t="s">
        <v>63</v>
      </c>
      <c r="E186" s="235" t="s">
        <v>1238</v>
      </c>
      <c r="F186" s="235" t="s">
        <v>1238</v>
      </c>
      <c r="G186" s="235" t="s">
        <v>1238</v>
      </c>
      <c r="H186" s="236">
        <v>178</v>
      </c>
      <c r="I186" s="235">
        <v>253</v>
      </c>
      <c r="J186" s="235">
        <v>212</v>
      </c>
      <c r="K186" s="235">
        <v>191</v>
      </c>
      <c r="L186" s="235">
        <v>175</v>
      </c>
      <c r="M186" s="235"/>
      <c r="N186" s="6">
        <v>353</v>
      </c>
      <c r="O186" s="6">
        <v>166</v>
      </c>
      <c r="P186" s="6"/>
      <c r="Q186" s="6">
        <v>310</v>
      </c>
      <c r="R186" s="6">
        <v>480</v>
      </c>
      <c r="S186" s="6">
        <v>125</v>
      </c>
      <c r="T186" s="6">
        <v>100</v>
      </c>
      <c r="U186" s="6"/>
      <c r="V186" s="6">
        <v>67</v>
      </c>
      <c r="W186" s="6">
        <v>438</v>
      </c>
      <c r="X186" s="6">
        <v>146</v>
      </c>
      <c r="Y186" s="6"/>
      <c r="Z186" s="6">
        <v>343</v>
      </c>
      <c r="AA186" s="6">
        <v>418</v>
      </c>
      <c r="AB186" s="6">
        <v>225</v>
      </c>
      <c r="AC186" s="6">
        <v>76</v>
      </c>
      <c r="AD186" s="6">
        <v>72</v>
      </c>
    </row>
    <row r="187" spans="1:30" x14ac:dyDescent="0.3">
      <c r="A187" s="6">
        <v>179</v>
      </c>
      <c r="B187" s="235" t="s">
        <v>181</v>
      </c>
      <c r="C187" s="235" t="s">
        <v>182</v>
      </c>
      <c r="D187" s="235" t="s">
        <v>56</v>
      </c>
      <c r="E187" s="235" t="s">
        <v>1238</v>
      </c>
      <c r="F187" s="235" t="s">
        <v>1238</v>
      </c>
      <c r="G187" s="235" t="s">
        <v>1238</v>
      </c>
      <c r="H187" s="236">
        <v>179</v>
      </c>
      <c r="I187" s="235">
        <v>275</v>
      </c>
      <c r="J187" s="235">
        <v>199</v>
      </c>
      <c r="K187" s="235">
        <v>232</v>
      </c>
      <c r="L187" s="235">
        <v>115</v>
      </c>
      <c r="M187" s="235"/>
      <c r="N187" s="6">
        <v>357</v>
      </c>
      <c r="O187" s="6">
        <v>196</v>
      </c>
      <c r="P187" s="6"/>
      <c r="Q187" s="6">
        <v>355</v>
      </c>
      <c r="R187" s="6">
        <v>102</v>
      </c>
      <c r="S187" s="6">
        <v>331</v>
      </c>
      <c r="T187" s="6">
        <v>175</v>
      </c>
      <c r="U187" s="6"/>
      <c r="V187" s="6">
        <v>115</v>
      </c>
      <c r="W187" s="6">
        <v>391</v>
      </c>
      <c r="X187" s="6">
        <v>211</v>
      </c>
      <c r="Y187" s="6"/>
      <c r="Z187" s="6">
        <v>101</v>
      </c>
      <c r="AA187" s="6">
        <v>405</v>
      </c>
      <c r="AB187" s="6">
        <v>226</v>
      </c>
      <c r="AC187" s="6">
        <v>121</v>
      </c>
      <c r="AD187" s="6">
        <v>123</v>
      </c>
    </row>
    <row r="188" spans="1:30" x14ac:dyDescent="0.3">
      <c r="A188" s="6">
        <v>180</v>
      </c>
      <c r="B188" s="235" t="s">
        <v>577</v>
      </c>
      <c r="C188" s="235" t="s">
        <v>578</v>
      </c>
      <c r="D188" s="235" t="s">
        <v>24</v>
      </c>
      <c r="E188" s="235" t="s">
        <v>1238</v>
      </c>
      <c r="F188" s="235" t="s">
        <v>1238</v>
      </c>
      <c r="G188" s="235" t="s">
        <v>1238</v>
      </c>
      <c r="H188" s="236">
        <v>180</v>
      </c>
      <c r="I188" s="235">
        <v>143</v>
      </c>
      <c r="J188" s="235">
        <v>265</v>
      </c>
      <c r="K188" s="235">
        <v>256</v>
      </c>
      <c r="L188" s="235">
        <v>165</v>
      </c>
      <c r="M188" s="235"/>
      <c r="N188" s="6">
        <v>300</v>
      </c>
      <c r="O188" s="6">
        <v>91</v>
      </c>
      <c r="P188" s="6"/>
      <c r="Q188" s="6">
        <v>504</v>
      </c>
      <c r="R188" s="6">
        <v>143</v>
      </c>
      <c r="S188" s="6">
        <v>303</v>
      </c>
      <c r="T188" s="6">
        <v>54</v>
      </c>
      <c r="U188" s="6"/>
      <c r="V188" s="6">
        <v>393</v>
      </c>
      <c r="W188" s="6">
        <v>148</v>
      </c>
      <c r="X188" s="6">
        <v>226</v>
      </c>
      <c r="Y188" s="6"/>
      <c r="Z188" s="6">
        <v>176</v>
      </c>
      <c r="AA188" s="6">
        <v>347</v>
      </c>
      <c r="AB188" s="6">
        <v>230</v>
      </c>
      <c r="AC188" s="6">
        <v>142</v>
      </c>
      <c r="AD188" s="6">
        <v>203</v>
      </c>
    </row>
    <row r="189" spans="1:30" x14ac:dyDescent="0.3">
      <c r="A189" s="6">
        <v>181</v>
      </c>
      <c r="B189" s="235" t="s">
        <v>803</v>
      </c>
      <c r="C189" s="235" t="s">
        <v>804</v>
      </c>
      <c r="D189" s="235" t="s">
        <v>1176</v>
      </c>
      <c r="E189" s="235" t="s">
        <v>1238</v>
      </c>
      <c r="F189" s="235" t="s">
        <v>1238</v>
      </c>
      <c r="G189" s="235" t="s">
        <v>1238</v>
      </c>
      <c r="H189" s="236">
        <v>181</v>
      </c>
      <c r="I189" s="235">
        <v>195</v>
      </c>
      <c r="J189" s="235">
        <v>247</v>
      </c>
      <c r="K189" s="235">
        <v>221</v>
      </c>
      <c r="L189" s="235">
        <v>167</v>
      </c>
      <c r="M189" s="235"/>
      <c r="N189" s="6">
        <v>66</v>
      </c>
      <c r="O189" s="6">
        <v>411</v>
      </c>
      <c r="P189" s="6"/>
      <c r="Q189" s="6">
        <v>221</v>
      </c>
      <c r="R189" s="6">
        <v>334</v>
      </c>
      <c r="S189" s="6">
        <v>230</v>
      </c>
      <c r="T189" s="6">
        <v>271</v>
      </c>
      <c r="U189" s="6"/>
      <c r="V189" s="6">
        <v>114</v>
      </c>
      <c r="W189" s="6">
        <v>153</v>
      </c>
      <c r="X189" s="6">
        <v>491</v>
      </c>
      <c r="Y189" s="6"/>
      <c r="Z189" s="6">
        <v>227</v>
      </c>
      <c r="AA189" s="6">
        <v>216</v>
      </c>
      <c r="AB189" s="6">
        <v>245</v>
      </c>
      <c r="AC189" s="6">
        <v>331</v>
      </c>
      <c r="AD189" s="6">
        <v>52</v>
      </c>
    </row>
    <row r="190" spans="1:30" x14ac:dyDescent="0.3">
      <c r="A190" s="6">
        <v>182</v>
      </c>
      <c r="B190" s="235" t="s">
        <v>789</v>
      </c>
      <c r="C190" s="235" t="s">
        <v>790</v>
      </c>
      <c r="D190" s="235" t="s">
        <v>56</v>
      </c>
      <c r="E190" s="235" t="s">
        <v>1238</v>
      </c>
      <c r="F190" s="235" t="s">
        <v>1238</v>
      </c>
      <c r="G190" s="235" t="s">
        <v>1238</v>
      </c>
      <c r="H190" s="236">
        <v>182</v>
      </c>
      <c r="I190" s="235">
        <v>156</v>
      </c>
      <c r="J190" s="235">
        <v>145</v>
      </c>
      <c r="K190" s="235">
        <v>406</v>
      </c>
      <c r="L190" s="235">
        <v>92</v>
      </c>
      <c r="M190" s="235"/>
      <c r="N190" s="6">
        <v>125</v>
      </c>
      <c r="O190" s="6">
        <v>270</v>
      </c>
      <c r="P190" s="6"/>
      <c r="Q190" s="6">
        <v>140</v>
      </c>
      <c r="R190" s="6">
        <v>245</v>
      </c>
      <c r="S190" s="6">
        <v>249</v>
      </c>
      <c r="T190" s="6">
        <v>169</v>
      </c>
      <c r="U190" s="6"/>
      <c r="V190" s="6">
        <v>493</v>
      </c>
      <c r="W190" s="6">
        <v>311</v>
      </c>
      <c r="X190" s="6">
        <v>193</v>
      </c>
      <c r="Y190" s="6"/>
      <c r="Z190" s="6">
        <v>117</v>
      </c>
      <c r="AA190" s="6">
        <v>431</v>
      </c>
      <c r="AB190" s="6">
        <v>147</v>
      </c>
      <c r="AC190" s="6">
        <v>118</v>
      </c>
      <c r="AD190" s="6">
        <v>70</v>
      </c>
    </row>
    <row r="191" spans="1:30" x14ac:dyDescent="0.3">
      <c r="A191" s="6">
        <v>183</v>
      </c>
      <c r="B191" s="235" t="s">
        <v>1007</v>
      </c>
      <c r="C191" s="235" t="s">
        <v>1008</v>
      </c>
      <c r="D191" s="235" t="s">
        <v>27</v>
      </c>
      <c r="E191" s="235" t="s">
        <v>1238</v>
      </c>
      <c r="F191" s="235" t="s">
        <v>1238</v>
      </c>
      <c r="G191" s="235" t="s">
        <v>1238</v>
      </c>
      <c r="H191" s="236">
        <v>183</v>
      </c>
      <c r="I191" s="235">
        <v>325</v>
      </c>
      <c r="J191" s="235">
        <v>258</v>
      </c>
      <c r="K191" s="235">
        <v>225</v>
      </c>
      <c r="L191" s="235">
        <v>45</v>
      </c>
      <c r="M191" s="235"/>
      <c r="N191" s="6">
        <v>247</v>
      </c>
      <c r="O191" s="6">
        <v>374</v>
      </c>
      <c r="P191" s="6"/>
      <c r="Q191" s="6">
        <v>346</v>
      </c>
      <c r="R191" s="6">
        <v>222</v>
      </c>
      <c r="S191" s="6">
        <v>198</v>
      </c>
      <c r="T191" s="6">
        <v>296</v>
      </c>
      <c r="U191" s="6"/>
      <c r="V191" s="6">
        <v>159</v>
      </c>
      <c r="W191" s="6">
        <v>207</v>
      </c>
      <c r="X191" s="6">
        <v>358</v>
      </c>
      <c r="Y191" s="6"/>
      <c r="Z191" s="6">
        <v>132</v>
      </c>
      <c r="AA191" s="6">
        <v>336</v>
      </c>
      <c r="AB191" s="6">
        <v>70</v>
      </c>
      <c r="AC191" s="6">
        <v>46</v>
      </c>
      <c r="AD191" s="6">
        <v>241</v>
      </c>
    </row>
    <row r="192" spans="1:30" x14ac:dyDescent="0.3">
      <c r="A192" s="6">
        <v>184</v>
      </c>
      <c r="B192" s="235" t="s">
        <v>54</v>
      </c>
      <c r="C192" s="235" t="s">
        <v>55</v>
      </c>
      <c r="D192" s="235" t="s">
        <v>56</v>
      </c>
      <c r="E192" s="235" t="s">
        <v>1238</v>
      </c>
      <c r="F192" s="235" t="s">
        <v>1238</v>
      </c>
      <c r="G192" s="235" t="s">
        <v>1238</v>
      </c>
      <c r="H192" s="236">
        <v>184</v>
      </c>
      <c r="I192" s="235">
        <v>183</v>
      </c>
      <c r="J192" s="235">
        <v>399</v>
      </c>
      <c r="K192" s="235">
        <v>89</v>
      </c>
      <c r="L192" s="235">
        <v>193</v>
      </c>
      <c r="M192" s="235"/>
      <c r="N192" s="6">
        <v>211</v>
      </c>
      <c r="O192" s="6">
        <v>239</v>
      </c>
      <c r="P192" s="6"/>
      <c r="Q192" s="6">
        <v>437</v>
      </c>
      <c r="R192" s="6">
        <v>277</v>
      </c>
      <c r="S192" s="6">
        <v>209</v>
      </c>
      <c r="T192" s="6">
        <v>495</v>
      </c>
      <c r="U192" s="6"/>
      <c r="V192" s="6">
        <v>305</v>
      </c>
      <c r="W192" s="6">
        <v>10</v>
      </c>
      <c r="X192" s="6">
        <v>190</v>
      </c>
      <c r="Y192" s="6"/>
      <c r="Z192" s="6">
        <v>185</v>
      </c>
      <c r="AA192" s="6">
        <v>360</v>
      </c>
      <c r="AB192" s="6">
        <v>223</v>
      </c>
      <c r="AC192" s="6">
        <v>141</v>
      </c>
      <c r="AD192" s="6">
        <v>278</v>
      </c>
    </row>
    <row r="193" spans="1:30" x14ac:dyDescent="0.3">
      <c r="A193" s="6">
        <v>185</v>
      </c>
      <c r="B193" s="235" t="s">
        <v>107</v>
      </c>
      <c r="C193" s="235" t="s">
        <v>108</v>
      </c>
      <c r="D193" s="235" t="s">
        <v>78</v>
      </c>
      <c r="E193" s="235" t="s">
        <v>1238</v>
      </c>
      <c r="F193" s="235" t="s">
        <v>1238</v>
      </c>
      <c r="G193" s="235" t="s">
        <v>1238</v>
      </c>
      <c r="H193" s="236">
        <v>185</v>
      </c>
      <c r="I193" s="235">
        <v>47</v>
      </c>
      <c r="J193" s="235">
        <v>192</v>
      </c>
      <c r="K193" s="235">
        <v>386</v>
      </c>
      <c r="L193" s="235">
        <v>269</v>
      </c>
      <c r="M193" s="235"/>
      <c r="N193" s="6">
        <v>16</v>
      </c>
      <c r="O193" s="6">
        <v>253</v>
      </c>
      <c r="P193" s="6"/>
      <c r="Q193" s="6">
        <v>319</v>
      </c>
      <c r="R193" s="6">
        <v>122</v>
      </c>
      <c r="S193" s="6">
        <v>350</v>
      </c>
      <c r="T193" s="6">
        <v>161</v>
      </c>
      <c r="U193" s="6"/>
      <c r="V193" s="6">
        <v>404</v>
      </c>
      <c r="W193" s="6">
        <v>209</v>
      </c>
      <c r="X193" s="6">
        <v>484</v>
      </c>
      <c r="Y193" s="6"/>
      <c r="Z193" s="6">
        <v>350</v>
      </c>
      <c r="AA193" s="6">
        <v>13</v>
      </c>
      <c r="AB193" s="6">
        <v>435</v>
      </c>
      <c r="AC193" s="6">
        <v>296</v>
      </c>
      <c r="AD193" s="6">
        <v>276</v>
      </c>
    </row>
    <row r="194" spans="1:30" x14ac:dyDescent="0.3">
      <c r="A194" s="6">
        <v>186</v>
      </c>
      <c r="B194" s="235" t="s">
        <v>625</v>
      </c>
      <c r="C194" s="235" t="s">
        <v>626</v>
      </c>
      <c r="D194" s="235" t="s">
        <v>24</v>
      </c>
      <c r="E194" s="235" t="s">
        <v>1238</v>
      </c>
      <c r="F194" s="235" t="s">
        <v>1238</v>
      </c>
      <c r="G194" s="235" t="s">
        <v>1238</v>
      </c>
      <c r="H194" s="236">
        <v>186</v>
      </c>
      <c r="I194" s="235">
        <v>372</v>
      </c>
      <c r="J194" s="235">
        <v>108</v>
      </c>
      <c r="K194" s="235">
        <v>97</v>
      </c>
      <c r="L194" s="235">
        <v>351</v>
      </c>
      <c r="M194" s="235"/>
      <c r="N194" s="6">
        <v>497</v>
      </c>
      <c r="O194" s="6">
        <v>86</v>
      </c>
      <c r="P194" s="6"/>
      <c r="Q194" s="6">
        <v>127</v>
      </c>
      <c r="R194" s="6">
        <v>221</v>
      </c>
      <c r="S194" s="6">
        <v>72</v>
      </c>
      <c r="T194" s="6">
        <v>249</v>
      </c>
      <c r="U194" s="6"/>
      <c r="V194" s="6">
        <v>14</v>
      </c>
      <c r="W194" s="6">
        <v>134</v>
      </c>
      <c r="X194" s="6">
        <v>325</v>
      </c>
      <c r="Y194" s="6"/>
      <c r="Z194" s="6">
        <v>363</v>
      </c>
      <c r="AA194" s="6">
        <v>458</v>
      </c>
      <c r="AB194" s="6">
        <v>210</v>
      </c>
      <c r="AC194" s="6">
        <v>255</v>
      </c>
      <c r="AD194" s="6">
        <v>237</v>
      </c>
    </row>
    <row r="195" spans="1:30" x14ac:dyDescent="0.3">
      <c r="A195" s="6">
        <v>187</v>
      </c>
      <c r="B195" s="235" t="s">
        <v>823</v>
      </c>
      <c r="C195" s="235" t="s">
        <v>824</v>
      </c>
      <c r="D195" s="235" t="s">
        <v>24</v>
      </c>
      <c r="E195" s="235" t="s">
        <v>1238</v>
      </c>
      <c r="F195" s="235" t="s">
        <v>1238</v>
      </c>
      <c r="G195" s="235" t="s">
        <v>1238</v>
      </c>
      <c r="H195" s="236">
        <v>187</v>
      </c>
      <c r="I195" s="235">
        <v>44</v>
      </c>
      <c r="J195" s="235">
        <v>225</v>
      </c>
      <c r="K195" s="235">
        <v>325</v>
      </c>
      <c r="L195" s="235">
        <v>347</v>
      </c>
      <c r="M195" s="235"/>
      <c r="N195" s="6">
        <v>116</v>
      </c>
      <c r="O195" s="6">
        <v>68</v>
      </c>
      <c r="P195" s="6"/>
      <c r="Q195" s="6">
        <v>406</v>
      </c>
      <c r="R195" s="6">
        <v>140</v>
      </c>
      <c r="S195" s="6">
        <v>395</v>
      </c>
      <c r="T195" s="6">
        <v>77</v>
      </c>
      <c r="U195" s="6"/>
      <c r="V195" s="6">
        <v>217</v>
      </c>
      <c r="W195" s="6">
        <v>294</v>
      </c>
      <c r="X195" s="6">
        <v>445</v>
      </c>
      <c r="Y195" s="6"/>
      <c r="Z195" s="6">
        <v>197</v>
      </c>
      <c r="AA195" s="6">
        <v>245</v>
      </c>
      <c r="AB195" s="6">
        <v>514</v>
      </c>
      <c r="AC195" s="6">
        <v>247</v>
      </c>
      <c r="AD195" s="6">
        <v>312</v>
      </c>
    </row>
    <row r="196" spans="1:30" x14ac:dyDescent="0.3">
      <c r="A196" s="6">
        <v>188</v>
      </c>
      <c r="B196" s="235" t="s">
        <v>471</v>
      </c>
      <c r="C196" s="235" t="s">
        <v>472</v>
      </c>
      <c r="D196" s="235" t="s">
        <v>46</v>
      </c>
      <c r="E196" s="235" t="s">
        <v>1238</v>
      </c>
      <c r="F196" s="235" t="s">
        <v>1238</v>
      </c>
      <c r="G196" s="235" t="s">
        <v>1238</v>
      </c>
      <c r="H196" s="236">
        <v>188</v>
      </c>
      <c r="I196" s="235">
        <v>348</v>
      </c>
      <c r="J196" s="235">
        <v>57</v>
      </c>
      <c r="K196" s="235">
        <v>261</v>
      </c>
      <c r="L196" s="235">
        <v>236</v>
      </c>
      <c r="M196" s="235"/>
      <c r="N196" s="6">
        <v>395</v>
      </c>
      <c r="O196" s="6">
        <v>255</v>
      </c>
      <c r="P196" s="6"/>
      <c r="Q196" s="6">
        <v>305</v>
      </c>
      <c r="R196" s="6">
        <v>12</v>
      </c>
      <c r="S196" s="6">
        <v>301</v>
      </c>
      <c r="T196" s="6">
        <v>92</v>
      </c>
      <c r="U196" s="6"/>
      <c r="V196" s="6">
        <v>213</v>
      </c>
      <c r="W196" s="6">
        <v>231</v>
      </c>
      <c r="X196" s="6">
        <v>343</v>
      </c>
      <c r="Y196" s="6"/>
      <c r="Z196" s="6">
        <v>52</v>
      </c>
      <c r="AA196" s="6">
        <v>412</v>
      </c>
      <c r="AB196" s="6">
        <v>325</v>
      </c>
      <c r="AC196" s="6">
        <v>472</v>
      </c>
      <c r="AD196" s="6">
        <v>73</v>
      </c>
    </row>
    <row r="197" spans="1:30" x14ac:dyDescent="0.3">
      <c r="A197" s="6">
        <v>189</v>
      </c>
      <c r="B197" s="235" t="s">
        <v>575</v>
      </c>
      <c r="C197" s="235" t="s">
        <v>576</v>
      </c>
      <c r="D197" s="235" t="s">
        <v>24</v>
      </c>
      <c r="E197" s="235" t="s">
        <v>1238</v>
      </c>
      <c r="F197" s="235" t="s">
        <v>1238</v>
      </c>
      <c r="G197" s="235" t="s">
        <v>1238</v>
      </c>
      <c r="H197" s="236">
        <v>189</v>
      </c>
      <c r="I197" s="235">
        <v>483</v>
      </c>
      <c r="J197" s="235">
        <v>222</v>
      </c>
      <c r="K197" s="235">
        <v>155</v>
      </c>
      <c r="L197" s="235">
        <v>13</v>
      </c>
      <c r="M197" s="235"/>
      <c r="N197" s="6">
        <v>413</v>
      </c>
      <c r="O197" s="6">
        <v>456</v>
      </c>
      <c r="P197" s="6"/>
      <c r="Q197" s="6">
        <v>139</v>
      </c>
      <c r="R197" s="6">
        <v>451</v>
      </c>
      <c r="S197" s="6">
        <v>244</v>
      </c>
      <c r="T197" s="6">
        <v>163</v>
      </c>
      <c r="U197" s="6"/>
      <c r="V197" s="6">
        <v>92</v>
      </c>
      <c r="W197" s="6">
        <v>275</v>
      </c>
      <c r="X197" s="6">
        <v>183</v>
      </c>
      <c r="Y197" s="6"/>
      <c r="Z197" s="6">
        <v>43</v>
      </c>
      <c r="AA197" s="6">
        <v>479</v>
      </c>
      <c r="AB197" s="6">
        <v>46</v>
      </c>
      <c r="AC197" s="6">
        <v>18</v>
      </c>
      <c r="AD197" s="6">
        <v>86</v>
      </c>
    </row>
    <row r="198" spans="1:30" x14ac:dyDescent="0.3">
      <c r="A198" s="6">
        <v>190</v>
      </c>
      <c r="B198" s="235" t="s">
        <v>963</v>
      </c>
      <c r="C198" s="235" t="s">
        <v>964</v>
      </c>
      <c r="D198" s="235" t="s">
        <v>24</v>
      </c>
      <c r="E198" s="235" t="s">
        <v>1238</v>
      </c>
      <c r="F198" s="235" t="s">
        <v>1238</v>
      </c>
      <c r="G198" s="235" t="s">
        <v>1238</v>
      </c>
      <c r="H198" s="236">
        <v>190</v>
      </c>
      <c r="I198" s="235">
        <v>55</v>
      </c>
      <c r="J198" s="235">
        <v>269</v>
      </c>
      <c r="K198" s="235">
        <v>433</v>
      </c>
      <c r="L198" s="235">
        <v>140</v>
      </c>
      <c r="M198" s="235"/>
      <c r="N198" s="6">
        <v>82</v>
      </c>
      <c r="O198" s="6">
        <v>125</v>
      </c>
      <c r="P198" s="6"/>
      <c r="Q198" s="6">
        <v>377</v>
      </c>
      <c r="R198" s="6">
        <v>524</v>
      </c>
      <c r="S198" s="6">
        <v>1</v>
      </c>
      <c r="T198" s="6">
        <v>75</v>
      </c>
      <c r="U198" s="6"/>
      <c r="V198" s="6">
        <v>374</v>
      </c>
      <c r="W198" s="6">
        <v>400</v>
      </c>
      <c r="X198" s="6">
        <v>412</v>
      </c>
      <c r="Y198" s="6"/>
      <c r="Z198" s="6">
        <v>68</v>
      </c>
      <c r="AA198" s="6">
        <v>409</v>
      </c>
      <c r="AB198" s="6">
        <v>158</v>
      </c>
      <c r="AC198" s="6">
        <v>257</v>
      </c>
      <c r="AD198" s="6">
        <v>164</v>
      </c>
    </row>
    <row r="199" spans="1:30" x14ac:dyDescent="0.3">
      <c r="A199" s="6">
        <v>191</v>
      </c>
      <c r="B199" s="235" t="s">
        <v>279</v>
      </c>
      <c r="C199" s="235" t="s">
        <v>280</v>
      </c>
      <c r="D199" s="235" t="s">
        <v>46</v>
      </c>
      <c r="E199" s="235" t="s">
        <v>1238</v>
      </c>
      <c r="F199" s="235" t="s">
        <v>1238</v>
      </c>
      <c r="G199" s="235" t="s">
        <v>1238</v>
      </c>
      <c r="H199" s="236">
        <v>191</v>
      </c>
      <c r="I199" s="235">
        <v>310</v>
      </c>
      <c r="J199" s="235">
        <v>237</v>
      </c>
      <c r="K199" s="235">
        <v>42</v>
      </c>
      <c r="L199" s="235">
        <v>485</v>
      </c>
      <c r="M199" s="235"/>
      <c r="N199" s="6">
        <v>492</v>
      </c>
      <c r="O199" s="6">
        <v>52</v>
      </c>
      <c r="P199" s="6"/>
      <c r="Q199" s="6">
        <v>503</v>
      </c>
      <c r="R199" s="6">
        <v>182</v>
      </c>
      <c r="S199" s="6">
        <v>151</v>
      </c>
      <c r="T199" s="6">
        <v>67</v>
      </c>
      <c r="U199" s="6"/>
      <c r="V199" s="6">
        <v>12</v>
      </c>
      <c r="W199" s="6">
        <v>298</v>
      </c>
      <c r="X199" s="6">
        <v>42</v>
      </c>
      <c r="Y199" s="6"/>
      <c r="Z199" s="6">
        <v>156</v>
      </c>
      <c r="AA199" s="6">
        <v>434</v>
      </c>
      <c r="AB199" s="6">
        <v>200</v>
      </c>
      <c r="AC199" s="6">
        <v>478</v>
      </c>
      <c r="AD199" s="6">
        <v>492</v>
      </c>
    </row>
    <row r="200" spans="1:30" x14ac:dyDescent="0.3">
      <c r="A200" s="6">
        <v>192</v>
      </c>
      <c r="B200" s="235" t="s">
        <v>381</v>
      </c>
      <c r="C200" s="235" t="s">
        <v>382</v>
      </c>
      <c r="D200" s="235" t="s">
        <v>30</v>
      </c>
      <c r="E200" s="235" t="s">
        <v>1238</v>
      </c>
      <c r="F200" s="235" t="s">
        <v>1238</v>
      </c>
      <c r="G200" s="235" t="s">
        <v>1238</v>
      </c>
      <c r="H200" s="236">
        <v>192</v>
      </c>
      <c r="I200" s="235">
        <v>327</v>
      </c>
      <c r="J200" s="235">
        <v>292</v>
      </c>
      <c r="K200" s="235">
        <v>163</v>
      </c>
      <c r="L200" s="235">
        <v>93</v>
      </c>
      <c r="M200" s="235"/>
      <c r="N200" s="6">
        <v>192</v>
      </c>
      <c r="O200" s="6">
        <v>419</v>
      </c>
      <c r="P200" s="6"/>
      <c r="Q200" s="6">
        <v>17</v>
      </c>
      <c r="R200" s="6">
        <v>453</v>
      </c>
      <c r="S200" s="6">
        <v>156</v>
      </c>
      <c r="T200" s="6">
        <v>510</v>
      </c>
      <c r="U200" s="6"/>
      <c r="V200" s="6">
        <v>107</v>
      </c>
      <c r="W200" s="6">
        <v>446</v>
      </c>
      <c r="X200" s="6">
        <v>79</v>
      </c>
      <c r="Y200" s="6"/>
      <c r="Z200" s="6">
        <v>291</v>
      </c>
      <c r="AA200" s="6">
        <v>195</v>
      </c>
      <c r="AB200" s="6">
        <v>235</v>
      </c>
      <c r="AC200" s="6">
        <v>90</v>
      </c>
      <c r="AD200" s="6">
        <v>80</v>
      </c>
    </row>
    <row r="201" spans="1:30" x14ac:dyDescent="0.3">
      <c r="A201" s="6">
        <v>193</v>
      </c>
      <c r="B201" s="235" t="s">
        <v>415</v>
      </c>
      <c r="C201" s="235" t="s">
        <v>416</v>
      </c>
      <c r="D201" s="235" t="s">
        <v>1176</v>
      </c>
      <c r="E201" s="235" t="s">
        <v>1238</v>
      </c>
      <c r="F201" s="235" t="s">
        <v>1238</v>
      </c>
      <c r="G201" s="235" t="s">
        <v>1238</v>
      </c>
      <c r="H201" s="236">
        <v>193</v>
      </c>
      <c r="I201" s="235">
        <v>371</v>
      </c>
      <c r="J201" s="235">
        <v>261</v>
      </c>
      <c r="K201" s="235">
        <v>102</v>
      </c>
      <c r="L201" s="235">
        <v>163</v>
      </c>
      <c r="M201" s="235"/>
      <c r="N201" s="6">
        <v>221</v>
      </c>
      <c r="O201" s="6">
        <v>448</v>
      </c>
      <c r="P201" s="6"/>
      <c r="Q201" s="6">
        <v>216</v>
      </c>
      <c r="R201" s="6">
        <v>484</v>
      </c>
      <c r="S201" s="6">
        <v>339</v>
      </c>
      <c r="T201" s="6">
        <v>78</v>
      </c>
      <c r="U201" s="6"/>
      <c r="V201" s="6">
        <v>152</v>
      </c>
      <c r="W201" s="6">
        <v>105</v>
      </c>
      <c r="X201" s="6">
        <v>159</v>
      </c>
      <c r="Y201" s="6"/>
      <c r="Z201" s="6">
        <v>308</v>
      </c>
      <c r="AA201" s="6">
        <v>28</v>
      </c>
      <c r="AB201" s="6">
        <v>389</v>
      </c>
      <c r="AC201" s="6">
        <v>95</v>
      </c>
      <c r="AD201" s="6">
        <v>268</v>
      </c>
    </row>
    <row r="202" spans="1:30" x14ac:dyDescent="0.3">
      <c r="A202" s="6">
        <v>194</v>
      </c>
      <c r="B202" s="235" t="s">
        <v>911</v>
      </c>
      <c r="C202" s="235" t="s">
        <v>912</v>
      </c>
      <c r="D202" s="235" t="s">
        <v>78</v>
      </c>
      <c r="E202" s="235" t="s">
        <v>1238</v>
      </c>
      <c r="F202" s="235" t="s">
        <v>1238</v>
      </c>
      <c r="G202" s="235" t="s">
        <v>1238</v>
      </c>
      <c r="H202" s="236">
        <v>194</v>
      </c>
      <c r="I202" s="235">
        <v>204</v>
      </c>
      <c r="J202" s="235">
        <v>277</v>
      </c>
      <c r="K202" s="235">
        <v>291</v>
      </c>
      <c r="L202" s="235">
        <v>79</v>
      </c>
      <c r="M202" s="235"/>
      <c r="N202" s="6">
        <v>63</v>
      </c>
      <c r="O202" s="6">
        <v>425</v>
      </c>
      <c r="P202" s="6"/>
      <c r="Q202" s="6">
        <v>26</v>
      </c>
      <c r="R202" s="6">
        <v>321</v>
      </c>
      <c r="S202" s="6">
        <v>457</v>
      </c>
      <c r="T202" s="6">
        <v>218</v>
      </c>
      <c r="U202" s="6"/>
      <c r="V202" s="6">
        <v>413</v>
      </c>
      <c r="W202" s="6">
        <v>131</v>
      </c>
      <c r="X202" s="6">
        <v>316</v>
      </c>
      <c r="Y202" s="6"/>
      <c r="Z202" s="6">
        <v>213</v>
      </c>
      <c r="AA202" s="6">
        <v>136</v>
      </c>
      <c r="AB202" s="6">
        <v>141</v>
      </c>
      <c r="AC202" s="6">
        <v>186</v>
      </c>
      <c r="AD202" s="6">
        <v>104</v>
      </c>
    </row>
    <row r="203" spans="1:30" x14ac:dyDescent="0.3">
      <c r="A203" s="6">
        <v>195</v>
      </c>
      <c r="B203" s="235" t="s">
        <v>741</v>
      </c>
      <c r="C203" s="235" t="s">
        <v>742</v>
      </c>
      <c r="D203" s="235" t="s">
        <v>1176</v>
      </c>
      <c r="E203" s="235" t="s">
        <v>1238</v>
      </c>
      <c r="F203" s="235" t="s">
        <v>1238</v>
      </c>
      <c r="G203" s="235" t="s">
        <v>1238</v>
      </c>
      <c r="H203" s="236">
        <v>195</v>
      </c>
      <c r="I203" s="235">
        <v>110</v>
      </c>
      <c r="J203" s="235">
        <v>304</v>
      </c>
      <c r="K203" s="235">
        <v>444</v>
      </c>
      <c r="L203" s="235">
        <v>31</v>
      </c>
      <c r="M203" s="235"/>
      <c r="N203" s="6">
        <v>51</v>
      </c>
      <c r="O203" s="6">
        <v>295</v>
      </c>
      <c r="P203" s="6"/>
      <c r="Q203" s="6">
        <v>150</v>
      </c>
      <c r="R203" s="6">
        <v>429</v>
      </c>
      <c r="S203" s="6">
        <v>242</v>
      </c>
      <c r="T203" s="6">
        <v>364</v>
      </c>
      <c r="U203" s="6"/>
      <c r="V203" s="6">
        <v>506</v>
      </c>
      <c r="W203" s="6">
        <v>206</v>
      </c>
      <c r="X203" s="6">
        <v>322</v>
      </c>
      <c r="Y203" s="6"/>
      <c r="Z203" s="6">
        <v>126</v>
      </c>
      <c r="AA203" s="6">
        <v>171</v>
      </c>
      <c r="AB203" s="6">
        <v>79</v>
      </c>
      <c r="AC203" s="6">
        <v>244</v>
      </c>
      <c r="AD203" s="6">
        <v>36</v>
      </c>
    </row>
    <row r="204" spans="1:30" x14ac:dyDescent="0.3">
      <c r="A204" s="6">
        <v>196</v>
      </c>
      <c r="B204" s="235" t="s">
        <v>767</v>
      </c>
      <c r="C204" s="235" t="s">
        <v>768</v>
      </c>
      <c r="D204" s="235" t="s">
        <v>56</v>
      </c>
      <c r="E204" s="235" t="s">
        <v>1238</v>
      </c>
      <c r="F204" s="235" t="s">
        <v>1238</v>
      </c>
      <c r="G204" s="235" t="s">
        <v>1238</v>
      </c>
      <c r="H204" s="236">
        <v>196</v>
      </c>
      <c r="I204" s="235">
        <v>122</v>
      </c>
      <c r="J204" s="235">
        <v>216</v>
      </c>
      <c r="K204" s="235">
        <v>220</v>
      </c>
      <c r="L204" s="235">
        <v>337</v>
      </c>
      <c r="M204" s="235"/>
      <c r="N204" s="6">
        <v>209</v>
      </c>
      <c r="O204" s="6">
        <v>132</v>
      </c>
      <c r="P204" s="6"/>
      <c r="Q204" s="6">
        <v>229</v>
      </c>
      <c r="R204" s="6">
        <v>273</v>
      </c>
      <c r="S204" s="6">
        <v>418</v>
      </c>
      <c r="T204" s="6">
        <v>85</v>
      </c>
      <c r="U204" s="6"/>
      <c r="V204" s="6">
        <v>277</v>
      </c>
      <c r="W204" s="6">
        <v>89</v>
      </c>
      <c r="X204" s="6">
        <v>365</v>
      </c>
      <c r="Y204" s="6"/>
      <c r="Z204" s="6">
        <v>264</v>
      </c>
      <c r="AA204" s="6">
        <v>289</v>
      </c>
      <c r="AB204" s="6">
        <v>218</v>
      </c>
      <c r="AC204" s="6">
        <v>318</v>
      </c>
      <c r="AD204" s="6">
        <v>433</v>
      </c>
    </row>
    <row r="205" spans="1:30" x14ac:dyDescent="0.3">
      <c r="A205" s="6">
        <v>197</v>
      </c>
      <c r="B205" s="235" t="s">
        <v>44</v>
      </c>
      <c r="C205" s="235" t="s">
        <v>45</v>
      </c>
      <c r="D205" s="235" t="s">
        <v>46</v>
      </c>
      <c r="E205" s="235" t="s">
        <v>1238</v>
      </c>
      <c r="F205" s="235" t="s">
        <v>1238</v>
      </c>
      <c r="G205" s="235" t="s">
        <v>1238</v>
      </c>
      <c r="H205" s="236">
        <v>197</v>
      </c>
      <c r="I205" s="235">
        <v>385</v>
      </c>
      <c r="J205" s="235">
        <v>43</v>
      </c>
      <c r="K205" s="235">
        <v>74</v>
      </c>
      <c r="L205" s="235">
        <v>523</v>
      </c>
      <c r="M205" s="235"/>
      <c r="N205" s="6">
        <v>519</v>
      </c>
      <c r="O205" s="6">
        <v>26</v>
      </c>
      <c r="P205" s="6"/>
      <c r="Q205" s="6">
        <v>337</v>
      </c>
      <c r="R205" s="6">
        <v>40</v>
      </c>
      <c r="S205" s="6">
        <v>80</v>
      </c>
      <c r="T205" s="6">
        <v>40</v>
      </c>
      <c r="U205" s="6"/>
      <c r="V205" s="6">
        <v>203</v>
      </c>
      <c r="W205" s="6">
        <v>126</v>
      </c>
      <c r="X205" s="6">
        <v>71</v>
      </c>
      <c r="Y205" s="6"/>
      <c r="Z205" s="6">
        <v>223</v>
      </c>
      <c r="AA205" s="6">
        <v>394</v>
      </c>
      <c r="AB205" s="6">
        <v>487</v>
      </c>
      <c r="AC205" s="6">
        <v>387</v>
      </c>
      <c r="AD205" s="6">
        <v>505</v>
      </c>
    </row>
    <row r="206" spans="1:30" x14ac:dyDescent="0.3">
      <c r="A206" s="6">
        <v>198</v>
      </c>
      <c r="B206" s="235" t="s">
        <v>609</v>
      </c>
      <c r="C206" s="235" t="s">
        <v>610</v>
      </c>
      <c r="D206" s="235" t="s">
        <v>78</v>
      </c>
      <c r="E206" s="235" t="s">
        <v>1238</v>
      </c>
      <c r="F206" s="235" t="s">
        <v>1238</v>
      </c>
      <c r="G206" s="235" t="s">
        <v>1238</v>
      </c>
      <c r="H206" s="236">
        <v>198</v>
      </c>
      <c r="I206" s="235">
        <v>220</v>
      </c>
      <c r="J206" s="235">
        <v>190</v>
      </c>
      <c r="K206" s="235">
        <v>176</v>
      </c>
      <c r="L206" s="235">
        <v>298</v>
      </c>
      <c r="M206" s="235"/>
      <c r="N206" s="6">
        <v>140</v>
      </c>
      <c r="O206" s="6">
        <v>331</v>
      </c>
      <c r="P206" s="6"/>
      <c r="Q206" s="6">
        <v>276</v>
      </c>
      <c r="R206" s="6">
        <v>115</v>
      </c>
      <c r="S206" s="6">
        <v>179</v>
      </c>
      <c r="T206" s="6">
        <v>410</v>
      </c>
      <c r="U206" s="6"/>
      <c r="V206" s="6">
        <v>361</v>
      </c>
      <c r="W206" s="6">
        <v>16</v>
      </c>
      <c r="X206" s="6">
        <v>361</v>
      </c>
      <c r="Y206" s="6"/>
      <c r="Z206" s="6">
        <v>315</v>
      </c>
      <c r="AA206" s="6">
        <v>123</v>
      </c>
      <c r="AB206" s="6">
        <v>308</v>
      </c>
      <c r="AC206" s="6">
        <v>444</v>
      </c>
      <c r="AD206" s="6">
        <v>249</v>
      </c>
    </row>
    <row r="207" spans="1:30" x14ac:dyDescent="0.3">
      <c r="A207" s="6">
        <v>199</v>
      </c>
      <c r="B207" s="235" t="s">
        <v>173</v>
      </c>
      <c r="C207" s="235" t="s">
        <v>174</v>
      </c>
      <c r="D207" s="235" t="s">
        <v>63</v>
      </c>
      <c r="E207" s="235" t="s">
        <v>1238</v>
      </c>
      <c r="F207" s="235" t="s">
        <v>1238</v>
      </c>
      <c r="G207" s="235" t="s">
        <v>1238</v>
      </c>
      <c r="H207" s="236">
        <v>199</v>
      </c>
      <c r="I207" s="235">
        <v>222</v>
      </c>
      <c r="J207" s="235">
        <v>363</v>
      </c>
      <c r="K207" s="235">
        <v>230</v>
      </c>
      <c r="L207" s="235">
        <v>58</v>
      </c>
      <c r="M207" s="235"/>
      <c r="N207" s="6">
        <v>282</v>
      </c>
      <c r="O207" s="6">
        <v>216</v>
      </c>
      <c r="P207" s="6"/>
      <c r="Q207" s="6">
        <v>498</v>
      </c>
      <c r="R207" s="6">
        <v>244</v>
      </c>
      <c r="S207" s="6">
        <v>304</v>
      </c>
      <c r="T207" s="6">
        <v>123</v>
      </c>
      <c r="U207" s="6"/>
      <c r="V207" s="6">
        <v>289</v>
      </c>
      <c r="W207" s="6">
        <v>214</v>
      </c>
      <c r="X207" s="6">
        <v>208</v>
      </c>
      <c r="Y207" s="6"/>
      <c r="Z207" s="6">
        <v>95</v>
      </c>
      <c r="AA207" s="6">
        <v>375</v>
      </c>
      <c r="AB207" s="6">
        <v>35</v>
      </c>
      <c r="AC207" s="6">
        <v>14</v>
      </c>
      <c r="AD207" s="6">
        <v>477</v>
      </c>
    </row>
    <row r="208" spans="1:30" x14ac:dyDescent="0.3">
      <c r="A208" s="6">
        <v>200</v>
      </c>
      <c r="B208" s="235" t="s">
        <v>859</v>
      </c>
      <c r="C208" s="235" t="s">
        <v>860</v>
      </c>
      <c r="D208" s="235" t="s">
        <v>27</v>
      </c>
      <c r="E208" s="235" t="s">
        <v>1238</v>
      </c>
      <c r="F208" s="235" t="s">
        <v>1238</v>
      </c>
      <c r="G208" s="235" t="s">
        <v>1238</v>
      </c>
      <c r="H208" s="236">
        <v>200</v>
      </c>
      <c r="I208" s="235">
        <v>101</v>
      </c>
      <c r="J208" s="235">
        <v>445</v>
      </c>
      <c r="K208" s="235">
        <v>228</v>
      </c>
      <c r="L208" s="235">
        <v>95</v>
      </c>
      <c r="M208" s="235"/>
      <c r="N208" s="6">
        <v>325</v>
      </c>
      <c r="O208" s="6">
        <v>33</v>
      </c>
      <c r="P208" s="6"/>
      <c r="Q208" s="6">
        <v>174</v>
      </c>
      <c r="R208" s="6">
        <v>455</v>
      </c>
      <c r="S208" s="6">
        <v>471</v>
      </c>
      <c r="T208" s="6">
        <v>415</v>
      </c>
      <c r="U208" s="6"/>
      <c r="V208" s="6">
        <v>249</v>
      </c>
      <c r="W208" s="6">
        <v>340</v>
      </c>
      <c r="X208" s="6">
        <v>136</v>
      </c>
      <c r="Y208" s="6"/>
      <c r="Z208" s="6">
        <v>169</v>
      </c>
      <c r="AA208" s="6">
        <v>206</v>
      </c>
      <c r="AB208" s="6">
        <v>185</v>
      </c>
      <c r="AC208" s="6">
        <v>273</v>
      </c>
      <c r="AD208" s="6">
        <v>38</v>
      </c>
    </row>
    <row r="209" spans="1:30" x14ac:dyDescent="0.3">
      <c r="A209" s="6">
        <v>201</v>
      </c>
      <c r="B209" s="235" t="s">
        <v>25</v>
      </c>
      <c r="C209" s="235" t="s">
        <v>26</v>
      </c>
      <c r="D209" s="235" t="s">
        <v>27</v>
      </c>
      <c r="E209" s="235" t="s">
        <v>1238</v>
      </c>
      <c r="F209" s="235" t="s">
        <v>1238</v>
      </c>
      <c r="G209" s="235" t="s">
        <v>1238</v>
      </c>
      <c r="H209" s="236">
        <v>201</v>
      </c>
      <c r="I209" s="235">
        <v>90</v>
      </c>
      <c r="J209" s="235">
        <v>96</v>
      </c>
      <c r="K209" s="235">
        <v>483</v>
      </c>
      <c r="L209" s="235">
        <v>179</v>
      </c>
      <c r="M209" s="235"/>
      <c r="N209" s="6">
        <v>26</v>
      </c>
      <c r="O209" s="6">
        <v>308</v>
      </c>
      <c r="P209" s="6"/>
      <c r="Q209" s="6">
        <v>296</v>
      </c>
      <c r="R209" s="6">
        <v>52</v>
      </c>
      <c r="S209" s="6">
        <v>1</v>
      </c>
      <c r="T209" s="6">
        <v>342</v>
      </c>
      <c r="U209" s="6"/>
      <c r="V209" s="6">
        <v>257</v>
      </c>
      <c r="W209" s="6">
        <v>524</v>
      </c>
      <c r="X209" s="6">
        <v>327</v>
      </c>
      <c r="Y209" s="6"/>
      <c r="Z209" s="6">
        <v>304</v>
      </c>
      <c r="AA209" s="6">
        <v>223</v>
      </c>
      <c r="AB209" s="6">
        <v>259</v>
      </c>
      <c r="AC209" s="6">
        <v>288</v>
      </c>
      <c r="AD209" s="6">
        <v>51</v>
      </c>
    </row>
    <row r="210" spans="1:30" x14ac:dyDescent="0.3">
      <c r="A210" s="6">
        <v>202</v>
      </c>
      <c r="B210" s="235" t="s">
        <v>671</v>
      </c>
      <c r="C210" s="235" t="s">
        <v>672</v>
      </c>
      <c r="D210" s="235" t="s">
        <v>63</v>
      </c>
      <c r="E210" s="235" t="s">
        <v>1238</v>
      </c>
      <c r="F210" s="235" t="s">
        <v>1238</v>
      </c>
      <c r="G210" s="235" t="s">
        <v>1238</v>
      </c>
      <c r="H210" s="236">
        <v>202</v>
      </c>
      <c r="I210" s="235">
        <v>59</v>
      </c>
      <c r="J210" s="235">
        <v>450</v>
      </c>
      <c r="K210" s="235">
        <v>250</v>
      </c>
      <c r="L210" s="235">
        <v>153</v>
      </c>
      <c r="M210" s="235"/>
      <c r="N210" s="6">
        <v>46</v>
      </c>
      <c r="O210" s="6">
        <v>191</v>
      </c>
      <c r="P210" s="6"/>
      <c r="Q210" s="6">
        <v>163</v>
      </c>
      <c r="R210" s="6">
        <v>417</v>
      </c>
      <c r="S210" s="6">
        <v>499</v>
      </c>
      <c r="T210" s="6">
        <v>400</v>
      </c>
      <c r="U210" s="6"/>
      <c r="V210" s="6">
        <v>22</v>
      </c>
      <c r="W210" s="6">
        <v>387</v>
      </c>
      <c r="X210" s="6">
        <v>448</v>
      </c>
      <c r="Y210" s="6"/>
      <c r="Z210" s="6">
        <v>168</v>
      </c>
      <c r="AA210" s="6">
        <v>228</v>
      </c>
      <c r="AB210" s="6">
        <v>386</v>
      </c>
      <c r="AC210" s="6">
        <v>111</v>
      </c>
      <c r="AD210" s="6">
        <v>191</v>
      </c>
    </row>
    <row r="211" spans="1:30" x14ac:dyDescent="0.3">
      <c r="A211" s="6">
        <v>203</v>
      </c>
      <c r="B211" s="235" t="s">
        <v>529</v>
      </c>
      <c r="C211" s="235" t="s">
        <v>530</v>
      </c>
      <c r="D211" s="235" t="s">
        <v>1176</v>
      </c>
      <c r="E211" s="235" t="s">
        <v>1238</v>
      </c>
      <c r="F211" s="235" t="s">
        <v>1238</v>
      </c>
      <c r="G211" s="235" t="s">
        <v>1238</v>
      </c>
      <c r="H211" s="236">
        <v>203</v>
      </c>
      <c r="I211" s="235">
        <v>439</v>
      </c>
      <c r="J211" s="235">
        <v>61</v>
      </c>
      <c r="K211" s="235">
        <v>384</v>
      </c>
      <c r="L211" s="235">
        <v>35</v>
      </c>
      <c r="M211" s="235"/>
      <c r="N211" s="6">
        <v>356</v>
      </c>
      <c r="O211" s="6">
        <v>429</v>
      </c>
      <c r="P211" s="6"/>
      <c r="Q211" s="6">
        <v>35</v>
      </c>
      <c r="R211" s="6">
        <v>199</v>
      </c>
      <c r="S211" s="6">
        <v>1</v>
      </c>
      <c r="T211" s="6">
        <v>167</v>
      </c>
      <c r="U211" s="6"/>
      <c r="V211" s="6">
        <v>491</v>
      </c>
      <c r="W211" s="6">
        <v>281</v>
      </c>
      <c r="X211" s="6">
        <v>160</v>
      </c>
      <c r="Y211" s="6"/>
      <c r="Z211" s="6">
        <v>110</v>
      </c>
      <c r="AA211" s="6">
        <v>222</v>
      </c>
      <c r="AB211" s="6">
        <v>92</v>
      </c>
      <c r="AC211" s="6">
        <v>147</v>
      </c>
      <c r="AD211" s="6">
        <v>105</v>
      </c>
    </row>
    <row r="212" spans="1:30" x14ac:dyDescent="0.3">
      <c r="A212" s="6">
        <v>204</v>
      </c>
      <c r="B212" s="235" t="s">
        <v>38</v>
      </c>
      <c r="C212" s="235" t="s">
        <v>39</v>
      </c>
      <c r="D212" s="235" t="s">
        <v>24</v>
      </c>
      <c r="E212" s="235" t="s">
        <v>1238</v>
      </c>
      <c r="F212" s="235" t="s">
        <v>1238</v>
      </c>
      <c r="G212" s="235" t="s">
        <v>1238</v>
      </c>
      <c r="H212" s="236">
        <v>204</v>
      </c>
      <c r="I212" s="235">
        <v>153</v>
      </c>
      <c r="J212" s="235">
        <v>105</v>
      </c>
      <c r="K212" s="235">
        <v>378</v>
      </c>
      <c r="L212" s="235">
        <v>254</v>
      </c>
      <c r="M212" s="235"/>
      <c r="N212" s="6">
        <v>239</v>
      </c>
      <c r="O212" s="6">
        <v>160</v>
      </c>
      <c r="P212" s="6"/>
      <c r="Q212" s="6">
        <v>128</v>
      </c>
      <c r="R212" s="6">
        <v>190</v>
      </c>
      <c r="S212" s="6">
        <v>268</v>
      </c>
      <c r="T212" s="6">
        <v>98</v>
      </c>
      <c r="U212" s="6"/>
      <c r="V212" s="6">
        <v>151</v>
      </c>
      <c r="W212" s="6">
        <v>403</v>
      </c>
      <c r="X212" s="6">
        <v>509</v>
      </c>
      <c r="Y212" s="6"/>
      <c r="Z212" s="6">
        <v>171</v>
      </c>
      <c r="AA212" s="6">
        <v>321</v>
      </c>
      <c r="AB212" s="6">
        <v>408</v>
      </c>
      <c r="AC212" s="6">
        <v>204</v>
      </c>
      <c r="AD212" s="6">
        <v>269</v>
      </c>
    </row>
    <row r="213" spans="1:30" x14ac:dyDescent="0.3">
      <c r="A213" s="6">
        <v>205</v>
      </c>
      <c r="B213" s="235" t="s">
        <v>255</v>
      </c>
      <c r="C213" s="235" t="s">
        <v>256</v>
      </c>
      <c r="D213" s="235" t="s">
        <v>1176</v>
      </c>
      <c r="E213" s="235" t="s">
        <v>1238</v>
      </c>
      <c r="F213" s="235" t="s">
        <v>1238</v>
      </c>
      <c r="G213" s="235" t="s">
        <v>1238</v>
      </c>
      <c r="H213" s="236">
        <v>205</v>
      </c>
      <c r="I213" s="235">
        <v>315</v>
      </c>
      <c r="J213" s="235">
        <v>150</v>
      </c>
      <c r="K213" s="235">
        <v>151</v>
      </c>
      <c r="L213" s="235">
        <v>296</v>
      </c>
      <c r="M213" s="235"/>
      <c r="N213" s="6">
        <v>378</v>
      </c>
      <c r="O213" s="6">
        <v>229</v>
      </c>
      <c r="P213" s="6"/>
      <c r="Q213" s="6">
        <v>398</v>
      </c>
      <c r="R213" s="6">
        <v>213</v>
      </c>
      <c r="S213" s="6">
        <v>86</v>
      </c>
      <c r="T213" s="6">
        <v>120</v>
      </c>
      <c r="U213" s="6"/>
      <c r="V213" s="6">
        <v>370</v>
      </c>
      <c r="W213" s="6">
        <v>1</v>
      </c>
      <c r="X213" s="6">
        <v>467</v>
      </c>
      <c r="Y213" s="6"/>
      <c r="Z213" s="6">
        <v>317</v>
      </c>
      <c r="AA213" s="6">
        <v>68</v>
      </c>
      <c r="AB213" s="6">
        <v>454</v>
      </c>
      <c r="AC213" s="6">
        <v>412</v>
      </c>
      <c r="AD213" s="6">
        <v>127</v>
      </c>
    </row>
    <row r="214" spans="1:30" x14ac:dyDescent="0.3">
      <c r="A214" s="6">
        <v>206</v>
      </c>
      <c r="B214" s="235" t="s">
        <v>849</v>
      </c>
      <c r="C214" s="235" t="s">
        <v>850</v>
      </c>
      <c r="D214" s="235" t="s">
        <v>33</v>
      </c>
      <c r="E214" s="235" t="s">
        <v>1238</v>
      </c>
      <c r="F214" s="235" t="s">
        <v>1238</v>
      </c>
      <c r="G214" s="235" t="s">
        <v>1238</v>
      </c>
      <c r="H214" s="236">
        <v>206</v>
      </c>
      <c r="I214" s="235">
        <v>472</v>
      </c>
      <c r="J214" s="235">
        <v>349</v>
      </c>
      <c r="K214" s="235">
        <v>61</v>
      </c>
      <c r="L214" s="235">
        <v>49</v>
      </c>
      <c r="M214" s="235"/>
      <c r="N214" s="6">
        <v>220</v>
      </c>
      <c r="O214" s="6">
        <v>514</v>
      </c>
      <c r="P214" s="6"/>
      <c r="Q214" s="6">
        <v>192</v>
      </c>
      <c r="R214" s="6">
        <v>402</v>
      </c>
      <c r="S214" s="6">
        <v>334</v>
      </c>
      <c r="T214" s="6">
        <v>383</v>
      </c>
      <c r="U214" s="6"/>
      <c r="V214" s="6">
        <v>44</v>
      </c>
      <c r="W214" s="6">
        <v>24</v>
      </c>
      <c r="X214" s="6">
        <v>305</v>
      </c>
      <c r="Y214" s="6"/>
      <c r="Z214" s="6">
        <v>150</v>
      </c>
      <c r="AA214" s="6">
        <v>186</v>
      </c>
      <c r="AB214" s="6">
        <v>378</v>
      </c>
      <c r="AC214" s="6">
        <v>77</v>
      </c>
      <c r="AD214" s="6">
        <v>6</v>
      </c>
    </row>
    <row r="215" spans="1:30" x14ac:dyDescent="0.3">
      <c r="A215" s="6">
        <v>207</v>
      </c>
      <c r="B215" s="235" t="s">
        <v>42</v>
      </c>
      <c r="C215" s="235" t="s">
        <v>43</v>
      </c>
      <c r="D215" s="235" t="s">
        <v>24</v>
      </c>
      <c r="E215" s="235" t="s">
        <v>1238</v>
      </c>
      <c r="F215" s="235" t="s">
        <v>1238</v>
      </c>
      <c r="G215" s="235" t="s">
        <v>1238</v>
      </c>
      <c r="H215" s="236">
        <v>207</v>
      </c>
      <c r="I215" s="235">
        <v>105</v>
      </c>
      <c r="J215" s="235">
        <v>369</v>
      </c>
      <c r="K215" s="235">
        <v>315</v>
      </c>
      <c r="L215" s="235">
        <v>111</v>
      </c>
      <c r="M215" s="235"/>
      <c r="N215" s="6">
        <v>144</v>
      </c>
      <c r="O215" s="6">
        <v>154</v>
      </c>
      <c r="P215" s="6"/>
      <c r="Q215" s="6">
        <v>286</v>
      </c>
      <c r="R215" s="6">
        <v>329</v>
      </c>
      <c r="S215" s="6">
        <v>351</v>
      </c>
      <c r="T215" s="6">
        <v>408</v>
      </c>
      <c r="U215" s="6"/>
      <c r="V215" s="6">
        <v>133</v>
      </c>
      <c r="W215" s="6">
        <v>335</v>
      </c>
      <c r="X215" s="6">
        <v>477</v>
      </c>
      <c r="Y215" s="6"/>
      <c r="Z215" s="6">
        <v>134</v>
      </c>
      <c r="AA215" s="6">
        <v>339</v>
      </c>
      <c r="AB215" s="6">
        <v>165</v>
      </c>
      <c r="AC215" s="6">
        <v>109</v>
      </c>
      <c r="AD215" s="6">
        <v>232</v>
      </c>
    </row>
    <row r="216" spans="1:30" x14ac:dyDescent="0.3">
      <c r="A216" s="6">
        <v>208</v>
      </c>
      <c r="B216" s="235" t="s">
        <v>141</v>
      </c>
      <c r="C216" s="235" t="s">
        <v>142</v>
      </c>
      <c r="D216" s="235" t="s">
        <v>24</v>
      </c>
      <c r="E216" s="235" t="s">
        <v>1238</v>
      </c>
      <c r="F216" s="235" t="s">
        <v>1238</v>
      </c>
      <c r="G216" s="235" t="s">
        <v>1238</v>
      </c>
      <c r="H216" s="236">
        <v>208</v>
      </c>
      <c r="I216" s="235">
        <v>199</v>
      </c>
      <c r="J216" s="235">
        <v>495</v>
      </c>
      <c r="K216" s="235">
        <v>137</v>
      </c>
      <c r="L216" s="235">
        <v>30</v>
      </c>
      <c r="M216" s="235"/>
      <c r="N216" s="6">
        <v>201</v>
      </c>
      <c r="O216" s="6">
        <v>266</v>
      </c>
      <c r="P216" s="6"/>
      <c r="Q216" s="6">
        <v>510</v>
      </c>
      <c r="R216" s="6">
        <v>502</v>
      </c>
      <c r="S216" s="6">
        <v>335</v>
      </c>
      <c r="T216" s="6">
        <v>232</v>
      </c>
      <c r="U216" s="6"/>
      <c r="V216" s="6">
        <v>55</v>
      </c>
      <c r="W216" s="6">
        <v>165</v>
      </c>
      <c r="X216" s="6">
        <v>323</v>
      </c>
      <c r="Y216" s="6"/>
      <c r="Z216" s="6">
        <v>53</v>
      </c>
      <c r="AA216" s="6">
        <v>379</v>
      </c>
      <c r="AB216" s="6">
        <v>213</v>
      </c>
      <c r="AC216" s="6">
        <v>8</v>
      </c>
      <c r="AD216" s="6">
        <v>183</v>
      </c>
    </row>
    <row r="217" spans="1:30" x14ac:dyDescent="0.3">
      <c r="A217" s="6">
        <v>209</v>
      </c>
      <c r="B217" s="235" t="s">
        <v>521</v>
      </c>
      <c r="C217" s="235" t="s">
        <v>522</v>
      </c>
      <c r="D217" s="235" t="s">
        <v>30</v>
      </c>
      <c r="E217" s="235" t="s">
        <v>1238</v>
      </c>
      <c r="F217" s="235" t="s">
        <v>1238</v>
      </c>
      <c r="G217" s="235" t="s">
        <v>1238</v>
      </c>
      <c r="H217" s="236">
        <v>209</v>
      </c>
      <c r="I217" s="235">
        <v>294</v>
      </c>
      <c r="J217" s="235">
        <v>176</v>
      </c>
      <c r="K217" s="235">
        <v>239</v>
      </c>
      <c r="L217" s="235">
        <v>177</v>
      </c>
      <c r="M217" s="235"/>
      <c r="N217" s="6">
        <v>266</v>
      </c>
      <c r="O217" s="6">
        <v>309</v>
      </c>
      <c r="P217" s="6"/>
      <c r="Q217" s="6">
        <v>118</v>
      </c>
      <c r="R217" s="6">
        <v>266</v>
      </c>
      <c r="S217" s="6">
        <v>363</v>
      </c>
      <c r="T217" s="6">
        <v>117</v>
      </c>
      <c r="U217" s="6"/>
      <c r="V217" s="6">
        <v>321</v>
      </c>
      <c r="W217" s="6">
        <v>34</v>
      </c>
      <c r="X217" s="6">
        <v>494</v>
      </c>
      <c r="Y217" s="6"/>
      <c r="Z217" s="6">
        <v>395</v>
      </c>
      <c r="AA217" s="6">
        <v>75</v>
      </c>
      <c r="AB217" s="6">
        <v>176</v>
      </c>
      <c r="AC217" s="6">
        <v>263</v>
      </c>
      <c r="AD217" s="6">
        <v>198</v>
      </c>
    </row>
    <row r="218" spans="1:30" x14ac:dyDescent="0.3">
      <c r="A218" s="6">
        <v>210</v>
      </c>
      <c r="B218" s="235" t="s">
        <v>545</v>
      </c>
      <c r="C218" s="235" t="s">
        <v>546</v>
      </c>
      <c r="D218" s="235" t="s">
        <v>46</v>
      </c>
      <c r="E218" s="235" t="s">
        <v>1238</v>
      </c>
      <c r="F218" s="235" t="s">
        <v>1238</v>
      </c>
      <c r="G218" s="235" t="s">
        <v>1238</v>
      </c>
      <c r="H218" s="236">
        <v>210</v>
      </c>
      <c r="I218" s="235">
        <v>261</v>
      </c>
      <c r="J218" s="235">
        <v>153</v>
      </c>
      <c r="K218" s="235">
        <v>148</v>
      </c>
      <c r="L218" s="235">
        <v>405</v>
      </c>
      <c r="M218" s="235"/>
      <c r="N218" s="6">
        <v>523</v>
      </c>
      <c r="O218" s="6">
        <v>1</v>
      </c>
      <c r="P218" s="6"/>
      <c r="Q218" s="6">
        <v>80</v>
      </c>
      <c r="R218" s="6">
        <v>111</v>
      </c>
      <c r="S218" s="6">
        <v>428</v>
      </c>
      <c r="T218" s="6">
        <v>177</v>
      </c>
      <c r="U218" s="6"/>
      <c r="V218" s="6">
        <v>173</v>
      </c>
      <c r="W218" s="6">
        <v>308</v>
      </c>
      <c r="X218" s="6">
        <v>105</v>
      </c>
      <c r="Y218" s="6"/>
      <c r="Z218" s="6">
        <v>28</v>
      </c>
      <c r="AA218" s="6">
        <v>444</v>
      </c>
      <c r="AB218" s="6">
        <v>110</v>
      </c>
      <c r="AC218" s="6">
        <v>509</v>
      </c>
      <c r="AD218" s="6">
        <v>490</v>
      </c>
    </row>
    <row r="219" spans="1:30" x14ac:dyDescent="0.3">
      <c r="A219" s="6">
        <v>211</v>
      </c>
      <c r="B219" s="235" t="s">
        <v>387</v>
      </c>
      <c r="C219" s="235" t="s">
        <v>388</v>
      </c>
      <c r="D219" s="235" t="s">
        <v>78</v>
      </c>
      <c r="E219" s="235" t="s">
        <v>1238</v>
      </c>
      <c r="F219" s="235" t="s">
        <v>1238</v>
      </c>
      <c r="G219" s="235" t="s">
        <v>1238</v>
      </c>
      <c r="H219" s="236">
        <v>211</v>
      </c>
      <c r="I219" s="235">
        <v>82</v>
      </c>
      <c r="J219" s="235">
        <v>175</v>
      </c>
      <c r="K219" s="235">
        <v>303</v>
      </c>
      <c r="L219" s="235">
        <v>419</v>
      </c>
      <c r="M219" s="235"/>
      <c r="N219" s="6">
        <v>31</v>
      </c>
      <c r="O219" s="6">
        <v>280</v>
      </c>
      <c r="P219" s="6"/>
      <c r="Q219" s="6">
        <v>151</v>
      </c>
      <c r="R219" s="6">
        <v>45</v>
      </c>
      <c r="S219" s="6">
        <v>496</v>
      </c>
      <c r="T219" s="6">
        <v>129</v>
      </c>
      <c r="U219" s="6"/>
      <c r="V219" s="6">
        <v>368</v>
      </c>
      <c r="W219" s="6">
        <v>115</v>
      </c>
      <c r="X219" s="6">
        <v>449</v>
      </c>
      <c r="Y219" s="6"/>
      <c r="Z219" s="6">
        <v>415</v>
      </c>
      <c r="AA219" s="6">
        <v>66</v>
      </c>
      <c r="AB219" s="6">
        <v>478</v>
      </c>
      <c r="AC219" s="6">
        <v>189</v>
      </c>
      <c r="AD219" s="6">
        <v>472</v>
      </c>
    </row>
    <row r="220" spans="1:30" x14ac:dyDescent="0.3">
      <c r="A220" s="6">
        <v>212</v>
      </c>
      <c r="B220" s="235" t="s">
        <v>731</v>
      </c>
      <c r="C220" s="235" t="s">
        <v>732</v>
      </c>
      <c r="D220" s="235" t="s">
        <v>63</v>
      </c>
      <c r="E220" s="235" t="s">
        <v>1238</v>
      </c>
      <c r="F220" s="235" t="s">
        <v>1238</v>
      </c>
      <c r="G220" s="235" t="s">
        <v>1238</v>
      </c>
      <c r="H220" s="236">
        <v>212</v>
      </c>
      <c r="I220" s="235">
        <v>296</v>
      </c>
      <c r="J220" s="235">
        <v>198</v>
      </c>
      <c r="K220" s="235">
        <v>167</v>
      </c>
      <c r="L220" s="235">
        <v>246</v>
      </c>
      <c r="M220" s="235"/>
      <c r="N220" s="6">
        <v>346</v>
      </c>
      <c r="O220" s="6">
        <v>242</v>
      </c>
      <c r="P220" s="6"/>
      <c r="Q220" s="6">
        <v>385</v>
      </c>
      <c r="R220" s="6">
        <v>332</v>
      </c>
      <c r="S220" s="6">
        <v>336</v>
      </c>
      <c r="T220" s="6">
        <v>39</v>
      </c>
      <c r="U220" s="6"/>
      <c r="V220" s="6">
        <v>250</v>
      </c>
      <c r="W220" s="6">
        <v>85</v>
      </c>
      <c r="X220" s="6">
        <v>250</v>
      </c>
      <c r="Y220" s="6"/>
      <c r="Z220" s="6">
        <v>255</v>
      </c>
      <c r="AA220" s="6">
        <v>383</v>
      </c>
      <c r="AB220" s="6">
        <v>190</v>
      </c>
      <c r="AC220" s="6">
        <v>187</v>
      </c>
      <c r="AD220" s="6">
        <v>311</v>
      </c>
    </row>
    <row r="221" spans="1:30" x14ac:dyDescent="0.3">
      <c r="A221" s="6">
        <v>213</v>
      </c>
      <c r="B221" s="235" t="s">
        <v>207</v>
      </c>
      <c r="C221" s="235" t="s">
        <v>208</v>
      </c>
      <c r="D221" s="235" t="s">
        <v>24</v>
      </c>
      <c r="E221" s="235" t="s">
        <v>1238</v>
      </c>
      <c r="F221" s="235" t="s">
        <v>1238</v>
      </c>
      <c r="G221" s="235" t="s">
        <v>1238</v>
      </c>
      <c r="H221" s="236">
        <v>213</v>
      </c>
      <c r="I221" s="235">
        <v>86</v>
      </c>
      <c r="J221" s="235">
        <v>220</v>
      </c>
      <c r="K221" s="235">
        <v>436</v>
      </c>
      <c r="L221" s="235">
        <v>156</v>
      </c>
      <c r="M221" s="235"/>
      <c r="N221" s="6">
        <v>193</v>
      </c>
      <c r="O221" s="6">
        <v>84</v>
      </c>
      <c r="P221" s="6"/>
      <c r="Q221" s="6">
        <v>419</v>
      </c>
      <c r="R221" s="6">
        <v>39</v>
      </c>
      <c r="S221" s="6">
        <v>445</v>
      </c>
      <c r="T221" s="6">
        <v>109</v>
      </c>
      <c r="U221" s="6"/>
      <c r="V221" s="6">
        <v>487</v>
      </c>
      <c r="W221" s="6">
        <v>193</v>
      </c>
      <c r="X221" s="6">
        <v>446</v>
      </c>
      <c r="Y221" s="6"/>
      <c r="Z221" s="6">
        <v>193</v>
      </c>
      <c r="AA221" s="6">
        <v>366</v>
      </c>
      <c r="AB221" s="6">
        <v>43</v>
      </c>
      <c r="AC221" s="6">
        <v>275</v>
      </c>
      <c r="AD221" s="6">
        <v>327</v>
      </c>
    </row>
    <row r="222" spans="1:30" x14ac:dyDescent="0.3">
      <c r="A222" s="6">
        <v>214</v>
      </c>
      <c r="B222" s="235" t="s">
        <v>177</v>
      </c>
      <c r="C222" s="235" t="s">
        <v>178</v>
      </c>
      <c r="D222" s="235" t="s">
        <v>46</v>
      </c>
      <c r="E222" s="235" t="s">
        <v>1238</v>
      </c>
      <c r="F222" s="235" t="s">
        <v>1238</v>
      </c>
      <c r="G222" s="235" t="s">
        <v>1238</v>
      </c>
      <c r="H222" s="236">
        <v>214</v>
      </c>
      <c r="I222" s="235">
        <v>427</v>
      </c>
      <c r="J222" s="235">
        <v>117</v>
      </c>
      <c r="K222" s="235">
        <v>260</v>
      </c>
      <c r="L222" s="235">
        <v>86</v>
      </c>
      <c r="M222" s="235"/>
      <c r="N222" s="6">
        <v>437</v>
      </c>
      <c r="O222" s="6">
        <v>306</v>
      </c>
      <c r="P222" s="6"/>
      <c r="Q222" s="6">
        <v>393</v>
      </c>
      <c r="R222" s="6">
        <v>105</v>
      </c>
      <c r="S222" s="6">
        <v>85</v>
      </c>
      <c r="T222" s="6">
        <v>157</v>
      </c>
      <c r="U222" s="6"/>
      <c r="V222" s="6">
        <v>216</v>
      </c>
      <c r="W222" s="6">
        <v>343</v>
      </c>
      <c r="X222" s="6">
        <v>217</v>
      </c>
      <c r="Y222" s="6"/>
      <c r="Z222" s="6">
        <v>27</v>
      </c>
      <c r="AA222" s="6">
        <v>429</v>
      </c>
      <c r="AB222" s="6">
        <v>74</v>
      </c>
      <c r="AC222" s="6">
        <v>301</v>
      </c>
      <c r="AD222" s="6">
        <v>260</v>
      </c>
    </row>
    <row r="223" spans="1:30" x14ac:dyDescent="0.3">
      <c r="A223" s="6">
        <v>215</v>
      </c>
      <c r="B223" s="235" t="s">
        <v>201</v>
      </c>
      <c r="C223" s="235" t="s">
        <v>202</v>
      </c>
      <c r="D223" s="235" t="s">
        <v>63</v>
      </c>
      <c r="E223" s="235" t="s">
        <v>1238</v>
      </c>
      <c r="F223" s="235" t="s">
        <v>1238</v>
      </c>
      <c r="G223" s="235" t="s">
        <v>1238</v>
      </c>
      <c r="H223" s="236">
        <v>215</v>
      </c>
      <c r="I223" s="235">
        <v>219</v>
      </c>
      <c r="J223" s="235">
        <v>91</v>
      </c>
      <c r="K223" s="235">
        <v>215</v>
      </c>
      <c r="L223" s="235">
        <v>473</v>
      </c>
      <c r="M223" s="235"/>
      <c r="N223" s="6">
        <v>1</v>
      </c>
      <c r="O223" s="6">
        <v>512</v>
      </c>
      <c r="P223" s="6"/>
      <c r="Q223" s="6">
        <v>199</v>
      </c>
      <c r="R223" s="6">
        <v>146</v>
      </c>
      <c r="S223" s="6">
        <v>65</v>
      </c>
      <c r="T223" s="6">
        <v>202</v>
      </c>
      <c r="U223" s="6"/>
      <c r="V223" s="6">
        <v>194</v>
      </c>
      <c r="W223" s="6">
        <v>183</v>
      </c>
      <c r="X223" s="6">
        <v>313</v>
      </c>
      <c r="Y223" s="6"/>
      <c r="Z223" s="6">
        <v>500</v>
      </c>
      <c r="AA223" s="6">
        <v>290</v>
      </c>
      <c r="AB223" s="6">
        <v>415</v>
      </c>
      <c r="AC223" s="6">
        <v>406</v>
      </c>
      <c r="AD223" s="6">
        <v>263</v>
      </c>
    </row>
    <row r="224" spans="1:30" x14ac:dyDescent="0.3">
      <c r="A224" s="6">
        <v>216</v>
      </c>
      <c r="B224" s="235" t="s">
        <v>373</v>
      </c>
      <c r="C224" s="235" t="s">
        <v>374</v>
      </c>
      <c r="D224" s="235" t="s">
        <v>63</v>
      </c>
      <c r="E224" s="235" t="s">
        <v>1238</v>
      </c>
      <c r="F224" s="235" t="s">
        <v>1238</v>
      </c>
      <c r="G224" s="235" t="s">
        <v>1238</v>
      </c>
      <c r="H224" s="236">
        <v>216</v>
      </c>
      <c r="I224" s="235">
        <v>182</v>
      </c>
      <c r="J224" s="235">
        <v>392</v>
      </c>
      <c r="K224" s="235">
        <v>313</v>
      </c>
      <c r="L224" s="235">
        <v>39</v>
      </c>
      <c r="M224" s="235"/>
      <c r="N224" s="6">
        <v>242</v>
      </c>
      <c r="O224" s="6">
        <v>208</v>
      </c>
      <c r="P224" s="6"/>
      <c r="Q224" s="6">
        <v>270</v>
      </c>
      <c r="R224" s="6">
        <v>450</v>
      </c>
      <c r="S224" s="6">
        <v>235</v>
      </c>
      <c r="T224" s="6">
        <v>492</v>
      </c>
      <c r="U224" s="6"/>
      <c r="V224" s="6">
        <v>61</v>
      </c>
      <c r="W224" s="6">
        <v>456</v>
      </c>
      <c r="X224" s="6">
        <v>418</v>
      </c>
      <c r="Y224" s="6"/>
      <c r="Z224" s="6">
        <v>172</v>
      </c>
      <c r="AA224" s="6">
        <v>272</v>
      </c>
      <c r="AB224" s="6">
        <v>113</v>
      </c>
      <c r="AC224" s="6">
        <v>41</v>
      </c>
      <c r="AD224" s="6">
        <v>78</v>
      </c>
    </row>
    <row r="225" spans="1:30" x14ac:dyDescent="0.3">
      <c r="A225" s="6">
        <v>217</v>
      </c>
      <c r="B225" s="235" t="s">
        <v>1081</v>
      </c>
      <c r="C225" s="235" t="s">
        <v>1082</v>
      </c>
      <c r="D225" s="235" t="s">
        <v>24</v>
      </c>
      <c r="E225" s="235" t="s">
        <v>1238</v>
      </c>
      <c r="F225" s="235" t="s">
        <v>1238</v>
      </c>
      <c r="G225" s="235" t="s">
        <v>1238</v>
      </c>
      <c r="H225" s="236">
        <v>217</v>
      </c>
      <c r="I225" s="235">
        <v>485</v>
      </c>
      <c r="J225" s="235">
        <v>63</v>
      </c>
      <c r="K225" s="235">
        <v>195</v>
      </c>
      <c r="L225" s="235">
        <v>172</v>
      </c>
      <c r="M225" s="235"/>
      <c r="N225" s="6">
        <v>317</v>
      </c>
      <c r="O225" s="6">
        <v>499</v>
      </c>
      <c r="P225" s="6"/>
      <c r="Q225" s="6">
        <v>45</v>
      </c>
      <c r="R225" s="6">
        <v>245</v>
      </c>
      <c r="S225" s="6">
        <v>236</v>
      </c>
      <c r="T225" s="6">
        <v>44</v>
      </c>
      <c r="U225" s="6"/>
      <c r="V225" s="6">
        <v>281</v>
      </c>
      <c r="W225" s="6">
        <v>201</v>
      </c>
      <c r="X225" s="6">
        <v>163</v>
      </c>
      <c r="Y225" s="6"/>
      <c r="Z225" s="6">
        <v>211</v>
      </c>
      <c r="AA225" s="6">
        <v>413</v>
      </c>
      <c r="AB225" s="6">
        <v>172</v>
      </c>
      <c r="AC225" s="6">
        <v>97</v>
      </c>
      <c r="AD225" s="6">
        <v>222</v>
      </c>
    </row>
    <row r="226" spans="1:30" x14ac:dyDescent="0.3">
      <c r="A226" s="6">
        <v>218</v>
      </c>
      <c r="B226" s="235" t="s">
        <v>243</v>
      </c>
      <c r="C226" s="235" t="s">
        <v>244</v>
      </c>
      <c r="D226" s="235" t="s">
        <v>30</v>
      </c>
      <c r="E226" s="235" t="s">
        <v>1238</v>
      </c>
      <c r="F226" s="235" t="s">
        <v>1238</v>
      </c>
      <c r="G226" s="235" t="s">
        <v>1238</v>
      </c>
      <c r="H226" s="236">
        <v>218</v>
      </c>
      <c r="I226" s="235">
        <v>342</v>
      </c>
      <c r="J226" s="235">
        <v>90</v>
      </c>
      <c r="K226" s="235">
        <v>370</v>
      </c>
      <c r="L226" s="235">
        <v>139</v>
      </c>
      <c r="M226" s="235"/>
      <c r="N226" s="6">
        <v>436</v>
      </c>
      <c r="O226" s="6">
        <v>181</v>
      </c>
      <c r="P226" s="6"/>
      <c r="Q226" s="6">
        <v>7</v>
      </c>
      <c r="R226" s="6">
        <v>295</v>
      </c>
      <c r="S226" s="6">
        <v>1</v>
      </c>
      <c r="T226" s="6">
        <v>282</v>
      </c>
      <c r="U226" s="6"/>
      <c r="V226" s="6">
        <v>381</v>
      </c>
      <c r="W226" s="6">
        <v>279</v>
      </c>
      <c r="X226" s="6">
        <v>357</v>
      </c>
      <c r="Y226" s="6"/>
      <c r="Z226" s="6">
        <v>252</v>
      </c>
      <c r="AA226" s="6">
        <v>128</v>
      </c>
      <c r="AB226" s="6">
        <v>196</v>
      </c>
      <c r="AC226" s="6">
        <v>299</v>
      </c>
      <c r="AD226" s="6">
        <v>75</v>
      </c>
    </row>
    <row r="227" spans="1:30" x14ac:dyDescent="0.3">
      <c r="A227" s="6">
        <v>219</v>
      </c>
      <c r="B227" s="235" t="s">
        <v>81</v>
      </c>
      <c r="C227" s="235" t="s">
        <v>82</v>
      </c>
      <c r="D227" s="235" t="s">
        <v>1176</v>
      </c>
      <c r="E227" s="235" t="s">
        <v>1238</v>
      </c>
      <c r="F227" s="235" t="s">
        <v>1238</v>
      </c>
      <c r="G227" s="235" t="s">
        <v>1238</v>
      </c>
      <c r="H227" s="236">
        <v>219</v>
      </c>
      <c r="I227" s="235">
        <v>254</v>
      </c>
      <c r="J227" s="235">
        <v>289</v>
      </c>
      <c r="K227" s="235">
        <v>246</v>
      </c>
      <c r="L227" s="235">
        <v>157</v>
      </c>
      <c r="M227" s="235"/>
      <c r="N227" s="6">
        <v>153</v>
      </c>
      <c r="O227" s="6">
        <v>349</v>
      </c>
      <c r="P227" s="6"/>
      <c r="Q227" s="6">
        <v>138</v>
      </c>
      <c r="R227" s="6">
        <v>384</v>
      </c>
      <c r="S227" s="6">
        <v>352</v>
      </c>
      <c r="T227" s="6">
        <v>257</v>
      </c>
      <c r="U227" s="6"/>
      <c r="V227" s="6">
        <v>215</v>
      </c>
      <c r="W227" s="6">
        <v>470</v>
      </c>
      <c r="X227" s="6">
        <v>93</v>
      </c>
      <c r="Y227" s="6"/>
      <c r="Z227" s="6">
        <v>224</v>
      </c>
      <c r="AA227" s="6">
        <v>129</v>
      </c>
      <c r="AB227" s="6">
        <v>285</v>
      </c>
      <c r="AC227" s="6">
        <v>311</v>
      </c>
      <c r="AD227" s="6">
        <v>69</v>
      </c>
    </row>
    <row r="228" spans="1:30" x14ac:dyDescent="0.3">
      <c r="A228" s="6">
        <v>220</v>
      </c>
      <c r="B228" s="235" t="s">
        <v>383</v>
      </c>
      <c r="C228" s="235" t="s">
        <v>384</v>
      </c>
      <c r="D228" s="235" t="s">
        <v>33</v>
      </c>
      <c r="E228" s="235" t="s">
        <v>1238</v>
      </c>
      <c r="F228" s="235" t="s">
        <v>1238</v>
      </c>
      <c r="G228" s="235" t="s">
        <v>1238</v>
      </c>
      <c r="H228" s="236">
        <v>220</v>
      </c>
      <c r="I228" s="235">
        <v>248</v>
      </c>
      <c r="J228" s="235">
        <v>172</v>
      </c>
      <c r="K228" s="235">
        <v>259</v>
      </c>
      <c r="L228" s="235">
        <v>267</v>
      </c>
      <c r="M228" s="235"/>
      <c r="N228" s="6">
        <v>275</v>
      </c>
      <c r="O228" s="6">
        <v>249</v>
      </c>
      <c r="P228" s="6"/>
      <c r="Q228" s="6">
        <v>71</v>
      </c>
      <c r="R228" s="6">
        <v>268</v>
      </c>
      <c r="S228" s="6">
        <v>468</v>
      </c>
      <c r="T228" s="6">
        <v>59</v>
      </c>
      <c r="U228" s="6"/>
      <c r="V228" s="6">
        <v>258</v>
      </c>
      <c r="W228" s="6">
        <v>74</v>
      </c>
      <c r="X228" s="6">
        <v>518</v>
      </c>
      <c r="Y228" s="6"/>
      <c r="Z228" s="6">
        <v>367</v>
      </c>
      <c r="AA228" s="6">
        <v>168</v>
      </c>
      <c r="AB228" s="6">
        <v>243</v>
      </c>
      <c r="AC228" s="6">
        <v>443</v>
      </c>
      <c r="AD228" s="6">
        <v>144</v>
      </c>
    </row>
    <row r="229" spans="1:30" x14ac:dyDescent="0.3">
      <c r="A229" s="6">
        <v>221</v>
      </c>
      <c r="B229" s="235" t="s">
        <v>863</v>
      </c>
      <c r="C229" s="235" t="s">
        <v>864</v>
      </c>
      <c r="D229" s="235" t="s">
        <v>63</v>
      </c>
      <c r="E229" s="235" t="s">
        <v>1238</v>
      </c>
      <c r="F229" s="235" t="s">
        <v>1238</v>
      </c>
      <c r="G229" s="235" t="s">
        <v>1238</v>
      </c>
      <c r="H229" s="236">
        <v>221</v>
      </c>
      <c r="I229" s="235">
        <v>288</v>
      </c>
      <c r="J229" s="235">
        <v>281</v>
      </c>
      <c r="K229" s="235">
        <v>233</v>
      </c>
      <c r="L229" s="235">
        <v>149</v>
      </c>
      <c r="M229" s="235"/>
      <c r="N229" s="6">
        <v>337</v>
      </c>
      <c r="O229" s="6">
        <v>235</v>
      </c>
      <c r="P229" s="6"/>
      <c r="Q229" s="6">
        <v>46</v>
      </c>
      <c r="R229" s="6">
        <v>456</v>
      </c>
      <c r="S229" s="6">
        <v>298</v>
      </c>
      <c r="T229" s="6">
        <v>317</v>
      </c>
      <c r="U229" s="6"/>
      <c r="V229" s="6">
        <v>42</v>
      </c>
      <c r="W229" s="6">
        <v>330</v>
      </c>
      <c r="X229" s="6">
        <v>424</v>
      </c>
      <c r="Y229" s="6"/>
      <c r="Z229" s="6">
        <v>246</v>
      </c>
      <c r="AA229" s="6">
        <v>184</v>
      </c>
      <c r="AB229" s="6">
        <v>271</v>
      </c>
      <c r="AC229" s="6">
        <v>61</v>
      </c>
      <c r="AD229" s="6">
        <v>346</v>
      </c>
    </row>
    <row r="230" spans="1:30" x14ac:dyDescent="0.3">
      <c r="A230" s="6">
        <v>222</v>
      </c>
      <c r="B230" s="235" t="s">
        <v>559</v>
      </c>
      <c r="C230" s="235" t="s">
        <v>560</v>
      </c>
      <c r="D230" s="235" t="s">
        <v>30</v>
      </c>
      <c r="E230" s="235" t="s">
        <v>1238</v>
      </c>
      <c r="F230" s="235" t="s">
        <v>1238</v>
      </c>
      <c r="G230" s="235" t="s">
        <v>1238</v>
      </c>
      <c r="H230" s="236">
        <v>222</v>
      </c>
      <c r="I230" s="235">
        <v>240</v>
      </c>
      <c r="J230" s="235">
        <v>355</v>
      </c>
      <c r="K230" s="235">
        <v>234</v>
      </c>
      <c r="L230" s="235">
        <v>119</v>
      </c>
      <c r="M230" s="235"/>
      <c r="N230" s="6">
        <v>26</v>
      </c>
      <c r="O230" s="6">
        <v>482</v>
      </c>
      <c r="P230" s="6"/>
      <c r="Q230" s="6">
        <v>326</v>
      </c>
      <c r="R230" s="6">
        <v>435</v>
      </c>
      <c r="S230" s="6">
        <v>527</v>
      </c>
      <c r="T230" s="6">
        <v>14</v>
      </c>
      <c r="U230" s="6"/>
      <c r="V230" s="6">
        <v>292</v>
      </c>
      <c r="W230" s="6">
        <v>160</v>
      </c>
      <c r="X230" s="6">
        <v>266</v>
      </c>
      <c r="Y230" s="6"/>
      <c r="Z230" s="6">
        <v>232</v>
      </c>
      <c r="AA230" s="6">
        <v>39</v>
      </c>
      <c r="AB230" s="6">
        <v>136</v>
      </c>
      <c r="AC230" s="6">
        <v>182</v>
      </c>
      <c r="AD230" s="6">
        <v>353</v>
      </c>
    </row>
    <row r="231" spans="1:30" x14ac:dyDescent="0.3">
      <c r="A231" s="6">
        <v>223</v>
      </c>
      <c r="B231" s="235" t="s">
        <v>683</v>
      </c>
      <c r="C231" s="235" t="s">
        <v>684</v>
      </c>
      <c r="D231" s="235" t="s">
        <v>24</v>
      </c>
      <c r="E231" s="235" t="s">
        <v>1238</v>
      </c>
      <c r="F231" s="235" t="s">
        <v>1238</v>
      </c>
      <c r="G231" s="235" t="s">
        <v>1238</v>
      </c>
      <c r="H231" s="236">
        <v>223</v>
      </c>
      <c r="I231" s="235">
        <v>160</v>
      </c>
      <c r="J231" s="235">
        <v>280</v>
      </c>
      <c r="K231" s="235">
        <v>411</v>
      </c>
      <c r="L231" s="235">
        <v>80</v>
      </c>
      <c r="M231" s="235"/>
      <c r="N231" s="6">
        <v>243</v>
      </c>
      <c r="O231" s="6">
        <v>158</v>
      </c>
      <c r="P231" s="6"/>
      <c r="Q231" s="6">
        <v>200</v>
      </c>
      <c r="R231" s="6">
        <v>216</v>
      </c>
      <c r="S231" s="6">
        <v>382</v>
      </c>
      <c r="T231" s="6">
        <v>302</v>
      </c>
      <c r="U231" s="6"/>
      <c r="V231" s="6">
        <v>470</v>
      </c>
      <c r="W231" s="6">
        <v>155</v>
      </c>
      <c r="X231" s="6">
        <v>496</v>
      </c>
      <c r="Y231" s="6"/>
      <c r="Z231" s="6">
        <v>66</v>
      </c>
      <c r="AA231" s="6">
        <v>314</v>
      </c>
      <c r="AB231" s="6">
        <v>252</v>
      </c>
      <c r="AC231" s="6">
        <v>82</v>
      </c>
      <c r="AD231" s="6">
        <v>247</v>
      </c>
    </row>
    <row r="232" spans="1:30" x14ac:dyDescent="0.3">
      <c r="A232" s="6">
        <v>224</v>
      </c>
      <c r="B232" s="235" t="s">
        <v>597</v>
      </c>
      <c r="C232" s="235" t="s">
        <v>598</v>
      </c>
      <c r="D232" s="235" t="s">
        <v>33</v>
      </c>
      <c r="E232" s="235" t="s">
        <v>1238</v>
      </c>
      <c r="F232" s="235" t="s">
        <v>1238</v>
      </c>
      <c r="G232" s="235" t="s">
        <v>1238</v>
      </c>
      <c r="H232" s="236">
        <v>224</v>
      </c>
      <c r="I232" s="235">
        <v>432</v>
      </c>
      <c r="J232" s="235">
        <v>87</v>
      </c>
      <c r="K232" s="235">
        <v>364</v>
      </c>
      <c r="L232" s="235">
        <v>62</v>
      </c>
      <c r="M232" s="235"/>
      <c r="N232" s="6">
        <v>421</v>
      </c>
      <c r="O232" s="6">
        <v>335</v>
      </c>
      <c r="P232" s="6"/>
      <c r="Q232" s="6">
        <v>186</v>
      </c>
      <c r="R232" s="6">
        <v>170</v>
      </c>
      <c r="S232" s="6">
        <v>1</v>
      </c>
      <c r="T232" s="6">
        <v>193</v>
      </c>
      <c r="U232" s="6"/>
      <c r="V232" s="6">
        <v>220</v>
      </c>
      <c r="W232" s="6">
        <v>406</v>
      </c>
      <c r="X232" s="6">
        <v>376</v>
      </c>
      <c r="Y232" s="6"/>
      <c r="Z232" s="6">
        <v>105</v>
      </c>
      <c r="AA232" s="6">
        <v>164</v>
      </c>
      <c r="AB232" s="6">
        <v>129</v>
      </c>
      <c r="AC232" s="6">
        <v>434</v>
      </c>
      <c r="AD232" s="6">
        <v>7</v>
      </c>
    </row>
    <row r="233" spans="1:30" x14ac:dyDescent="0.3">
      <c r="A233" s="6">
        <v>225</v>
      </c>
      <c r="B233" s="235" t="s">
        <v>541</v>
      </c>
      <c r="C233" s="235" t="s">
        <v>542</v>
      </c>
      <c r="D233" s="235" t="s">
        <v>24</v>
      </c>
      <c r="E233" s="235" t="s">
        <v>1238</v>
      </c>
      <c r="F233" s="235" t="s">
        <v>1238</v>
      </c>
      <c r="G233" s="235" t="s">
        <v>1238</v>
      </c>
      <c r="H233" s="236">
        <v>225</v>
      </c>
      <c r="I233" s="235">
        <v>81</v>
      </c>
      <c r="J233" s="235">
        <v>393</v>
      </c>
      <c r="K233" s="235">
        <v>219</v>
      </c>
      <c r="L233" s="235">
        <v>304</v>
      </c>
      <c r="M233" s="235"/>
      <c r="N233" s="6">
        <v>160</v>
      </c>
      <c r="O233" s="6">
        <v>93</v>
      </c>
      <c r="P233" s="6"/>
      <c r="Q233" s="6">
        <v>382</v>
      </c>
      <c r="R233" s="6">
        <v>306</v>
      </c>
      <c r="S233" s="6">
        <v>256</v>
      </c>
      <c r="T233" s="6">
        <v>492</v>
      </c>
      <c r="U233" s="6"/>
      <c r="V233" s="6">
        <v>240</v>
      </c>
      <c r="W233" s="6">
        <v>129</v>
      </c>
      <c r="X233" s="6">
        <v>332</v>
      </c>
      <c r="Y233" s="6"/>
      <c r="Z233" s="6">
        <v>385</v>
      </c>
      <c r="AA233" s="6">
        <v>428</v>
      </c>
      <c r="AB233" s="6">
        <v>167</v>
      </c>
      <c r="AC233" s="6">
        <v>259</v>
      </c>
      <c r="AD233" s="6">
        <v>226</v>
      </c>
    </row>
    <row r="234" spans="1:30" x14ac:dyDescent="0.3">
      <c r="A234" s="6">
        <v>226</v>
      </c>
      <c r="B234" s="235" t="s">
        <v>213</v>
      </c>
      <c r="C234" s="235" t="s">
        <v>214</v>
      </c>
      <c r="D234" s="235" t="s">
        <v>56</v>
      </c>
      <c r="E234" s="235" t="s">
        <v>1238</v>
      </c>
      <c r="F234" s="235" t="s">
        <v>1238</v>
      </c>
      <c r="G234" s="235" t="s">
        <v>1238</v>
      </c>
      <c r="H234" s="236">
        <v>226</v>
      </c>
      <c r="I234" s="235">
        <v>145</v>
      </c>
      <c r="J234" s="235">
        <v>227</v>
      </c>
      <c r="K234" s="235">
        <v>238</v>
      </c>
      <c r="L234" s="235">
        <v>384</v>
      </c>
      <c r="M234" s="235"/>
      <c r="N234" s="6">
        <v>106</v>
      </c>
      <c r="O234" s="6">
        <v>274</v>
      </c>
      <c r="P234" s="6"/>
      <c r="Q234" s="6">
        <v>312</v>
      </c>
      <c r="R234" s="6">
        <v>203</v>
      </c>
      <c r="S234" s="6">
        <v>228</v>
      </c>
      <c r="T234" s="6">
        <v>275</v>
      </c>
      <c r="U234" s="6"/>
      <c r="V234" s="6">
        <v>334</v>
      </c>
      <c r="W234" s="6">
        <v>179</v>
      </c>
      <c r="X234" s="6">
        <v>214</v>
      </c>
      <c r="Y234" s="6"/>
      <c r="Z234" s="6">
        <v>292</v>
      </c>
      <c r="AA234" s="6">
        <v>348</v>
      </c>
      <c r="AB234" s="6">
        <v>482</v>
      </c>
      <c r="AC234" s="6">
        <v>459</v>
      </c>
      <c r="AD234" s="6">
        <v>17</v>
      </c>
    </row>
    <row r="235" spans="1:30" x14ac:dyDescent="0.3">
      <c r="A235" s="6">
        <v>227</v>
      </c>
      <c r="B235" s="235" t="s">
        <v>1063</v>
      </c>
      <c r="C235" s="235" t="s">
        <v>1064</v>
      </c>
      <c r="D235" s="235" t="s">
        <v>24</v>
      </c>
      <c r="E235" s="235" t="s">
        <v>1238</v>
      </c>
      <c r="F235" s="235" t="s">
        <v>1238</v>
      </c>
      <c r="G235" s="235" t="s">
        <v>1238</v>
      </c>
      <c r="H235" s="236">
        <v>227</v>
      </c>
      <c r="I235" s="235">
        <v>452</v>
      </c>
      <c r="J235" s="235">
        <v>162</v>
      </c>
      <c r="K235" s="235">
        <v>236</v>
      </c>
      <c r="L235" s="235">
        <v>64</v>
      </c>
      <c r="M235" s="235"/>
      <c r="N235" s="6">
        <v>485</v>
      </c>
      <c r="O235" s="6">
        <v>260</v>
      </c>
      <c r="P235" s="6"/>
      <c r="Q235" s="6">
        <v>275</v>
      </c>
      <c r="R235" s="6">
        <v>322</v>
      </c>
      <c r="S235" s="6">
        <v>103</v>
      </c>
      <c r="T235" s="6">
        <v>168</v>
      </c>
      <c r="U235" s="6"/>
      <c r="V235" s="6">
        <v>312</v>
      </c>
      <c r="W235" s="6">
        <v>254</v>
      </c>
      <c r="X235" s="6">
        <v>152</v>
      </c>
      <c r="Y235" s="6"/>
      <c r="Z235" s="6">
        <v>82</v>
      </c>
      <c r="AA235" s="6">
        <v>454</v>
      </c>
      <c r="AB235" s="6">
        <v>80</v>
      </c>
      <c r="AC235" s="6">
        <v>81</v>
      </c>
      <c r="AD235" s="6">
        <v>166</v>
      </c>
    </row>
    <row r="236" spans="1:30" x14ac:dyDescent="0.3">
      <c r="A236" s="6">
        <v>228</v>
      </c>
      <c r="B236" s="235" t="s">
        <v>435</v>
      </c>
      <c r="C236" s="235" t="s">
        <v>436</v>
      </c>
      <c r="D236" s="235" t="s">
        <v>78</v>
      </c>
      <c r="E236" s="235" t="s">
        <v>1238</v>
      </c>
      <c r="F236" s="235" t="s">
        <v>1238</v>
      </c>
      <c r="G236" s="235" t="s">
        <v>1238</v>
      </c>
      <c r="H236" s="236">
        <v>228</v>
      </c>
      <c r="I236" s="235">
        <v>4</v>
      </c>
      <c r="J236" s="235">
        <v>378</v>
      </c>
      <c r="K236" s="235">
        <v>399</v>
      </c>
      <c r="L236" s="235">
        <v>402</v>
      </c>
      <c r="M236" s="235"/>
      <c r="N236" s="6">
        <v>1</v>
      </c>
      <c r="O236" s="6">
        <v>113</v>
      </c>
      <c r="P236" s="6"/>
      <c r="Q236" s="6">
        <v>356</v>
      </c>
      <c r="R236" s="6">
        <v>200</v>
      </c>
      <c r="S236" s="6">
        <v>434</v>
      </c>
      <c r="T236" s="6">
        <v>345</v>
      </c>
      <c r="U236" s="6"/>
      <c r="V236" s="6">
        <v>403</v>
      </c>
      <c r="W236" s="6">
        <v>315</v>
      </c>
      <c r="X236" s="6">
        <v>392</v>
      </c>
      <c r="Y236" s="6"/>
      <c r="Z236" s="6">
        <v>280</v>
      </c>
      <c r="AA236" s="6">
        <v>24</v>
      </c>
      <c r="AB236" s="6">
        <v>471</v>
      </c>
      <c r="AC236" s="6">
        <v>452</v>
      </c>
      <c r="AD236" s="6">
        <v>376</v>
      </c>
    </row>
    <row r="237" spans="1:30" x14ac:dyDescent="0.3">
      <c r="A237" s="6">
        <v>229</v>
      </c>
      <c r="B237" s="235" t="s">
        <v>593</v>
      </c>
      <c r="C237" s="235" t="s">
        <v>594</v>
      </c>
      <c r="D237" s="235" t="s">
        <v>27</v>
      </c>
      <c r="E237" s="235" t="s">
        <v>1238</v>
      </c>
      <c r="F237" s="235" t="s">
        <v>1238</v>
      </c>
      <c r="G237" s="235" t="s">
        <v>1238</v>
      </c>
      <c r="H237" s="236">
        <v>229</v>
      </c>
      <c r="I237" s="235">
        <v>243</v>
      </c>
      <c r="J237" s="235">
        <v>194</v>
      </c>
      <c r="K237" s="235">
        <v>305</v>
      </c>
      <c r="L237" s="235">
        <v>196</v>
      </c>
      <c r="M237" s="235"/>
      <c r="N237" s="6">
        <v>232</v>
      </c>
      <c r="O237" s="6">
        <v>281</v>
      </c>
      <c r="P237" s="6"/>
      <c r="Q237" s="6">
        <v>287</v>
      </c>
      <c r="R237" s="6">
        <v>168</v>
      </c>
      <c r="S237" s="6">
        <v>294</v>
      </c>
      <c r="T237" s="6">
        <v>187</v>
      </c>
      <c r="U237" s="6"/>
      <c r="V237" s="6">
        <v>233</v>
      </c>
      <c r="W237" s="6">
        <v>364</v>
      </c>
      <c r="X237" s="6">
        <v>261</v>
      </c>
      <c r="Y237" s="6"/>
      <c r="Z237" s="6">
        <v>194</v>
      </c>
      <c r="AA237" s="6">
        <v>343</v>
      </c>
      <c r="AB237" s="6">
        <v>153</v>
      </c>
      <c r="AC237" s="6">
        <v>265</v>
      </c>
      <c r="AD237" s="6">
        <v>225</v>
      </c>
    </row>
    <row r="238" spans="1:30" x14ac:dyDescent="0.3">
      <c r="A238" s="6">
        <v>230</v>
      </c>
      <c r="B238" s="235" t="s">
        <v>407</v>
      </c>
      <c r="C238" s="235" t="s">
        <v>408</v>
      </c>
      <c r="D238" s="235" t="s">
        <v>24</v>
      </c>
      <c r="E238" s="235" t="s">
        <v>1238</v>
      </c>
      <c r="F238" s="235" t="s">
        <v>1238</v>
      </c>
      <c r="G238" s="235" t="s">
        <v>1238</v>
      </c>
      <c r="H238" s="236">
        <v>230</v>
      </c>
      <c r="I238" s="235">
        <v>464</v>
      </c>
      <c r="J238" s="235">
        <v>196</v>
      </c>
      <c r="K238" s="235">
        <v>308</v>
      </c>
      <c r="L238" s="235">
        <v>8</v>
      </c>
      <c r="M238" s="235"/>
      <c r="N238" s="6">
        <v>355</v>
      </c>
      <c r="O238" s="6">
        <v>465</v>
      </c>
      <c r="P238" s="6"/>
      <c r="Q238" s="6">
        <v>101</v>
      </c>
      <c r="R238" s="6">
        <v>344</v>
      </c>
      <c r="S238" s="6">
        <v>275</v>
      </c>
      <c r="T238" s="6">
        <v>213</v>
      </c>
      <c r="U238" s="6"/>
      <c r="V238" s="6">
        <v>149</v>
      </c>
      <c r="W238" s="6">
        <v>468</v>
      </c>
      <c r="X238" s="6">
        <v>228</v>
      </c>
      <c r="Y238" s="6"/>
      <c r="Z238" s="6">
        <v>38</v>
      </c>
      <c r="AA238" s="6">
        <v>465</v>
      </c>
      <c r="AB238" s="6">
        <v>55</v>
      </c>
      <c r="AC238" s="6">
        <v>5</v>
      </c>
      <c r="AD238" s="6">
        <v>141</v>
      </c>
    </row>
    <row r="239" spans="1:30" x14ac:dyDescent="0.3">
      <c r="A239" s="6">
        <v>231</v>
      </c>
      <c r="B239" s="235" t="s">
        <v>111</v>
      </c>
      <c r="C239" s="235" t="s">
        <v>112</v>
      </c>
      <c r="D239" s="235" t="s">
        <v>30</v>
      </c>
      <c r="E239" s="235" t="s">
        <v>1238</v>
      </c>
      <c r="F239" s="235" t="s">
        <v>1238</v>
      </c>
      <c r="G239" s="235" t="s">
        <v>1238</v>
      </c>
      <c r="H239" s="236">
        <v>231</v>
      </c>
      <c r="I239" s="235">
        <v>189</v>
      </c>
      <c r="J239" s="235">
        <v>236</v>
      </c>
      <c r="K239" s="235">
        <v>152</v>
      </c>
      <c r="L239" s="235">
        <v>458</v>
      </c>
      <c r="M239" s="235"/>
      <c r="N239" s="6">
        <v>258</v>
      </c>
      <c r="O239" s="6">
        <v>200</v>
      </c>
      <c r="P239" s="6"/>
      <c r="Q239" s="6">
        <v>62</v>
      </c>
      <c r="R239" s="6">
        <v>102</v>
      </c>
      <c r="S239" s="6">
        <v>516</v>
      </c>
      <c r="T239" s="6">
        <v>159</v>
      </c>
      <c r="U239" s="6"/>
      <c r="V239" s="6">
        <v>512</v>
      </c>
      <c r="W239" s="6">
        <v>1</v>
      </c>
      <c r="X239" s="6">
        <v>127</v>
      </c>
      <c r="Y239" s="6"/>
      <c r="Z239" s="6">
        <v>506</v>
      </c>
      <c r="AA239" s="6">
        <v>48</v>
      </c>
      <c r="AB239" s="6">
        <v>458</v>
      </c>
      <c r="AC239" s="6">
        <v>48</v>
      </c>
      <c r="AD239" s="6">
        <v>510</v>
      </c>
    </row>
    <row r="240" spans="1:30" x14ac:dyDescent="0.3">
      <c r="A240" s="6">
        <v>232</v>
      </c>
      <c r="B240" s="235" t="s">
        <v>427</v>
      </c>
      <c r="C240" s="235" t="s">
        <v>428</v>
      </c>
      <c r="D240" s="235" t="s">
        <v>56</v>
      </c>
      <c r="E240" s="235" t="s">
        <v>1238</v>
      </c>
      <c r="F240" s="235" t="s">
        <v>1238</v>
      </c>
      <c r="G240" s="235" t="s">
        <v>1238</v>
      </c>
      <c r="H240" s="236">
        <v>232</v>
      </c>
      <c r="I240" s="235">
        <v>124</v>
      </c>
      <c r="J240" s="235">
        <v>315</v>
      </c>
      <c r="K240" s="235">
        <v>241</v>
      </c>
      <c r="L240" s="235">
        <v>328</v>
      </c>
      <c r="M240" s="235"/>
      <c r="N240" s="6">
        <v>202</v>
      </c>
      <c r="O240" s="6">
        <v>140</v>
      </c>
      <c r="P240" s="6"/>
      <c r="Q240" s="6">
        <v>485</v>
      </c>
      <c r="R240" s="6">
        <v>127</v>
      </c>
      <c r="S240" s="6">
        <v>106</v>
      </c>
      <c r="T240" s="6">
        <v>401</v>
      </c>
      <c r="U240" s="6"/>
      <c r="V240" s="6">
        <v>172</v>
      </c>
      <c r="W240" s="6">
        <v>298</v>
      </c>
      <c r="X240" s="6">
        <v>278</v>
      </c>
      <c r="Y240" s="6"/>
      <c r="Z240" s="6">
        <v>243</v>
      </c>
      <c r="AA240" s="6">
        <v>370</v>
      </c>
      <c r="AB240" s="6">
        <v>429</v>
      </c>
      <c r="AC240" s="6">
        <v>79</v>
      </c>
      <c r="AD240" s="6">
        <v>424</v>
      </c>
    </row>
    <row r="241" spans="1:30" x14ac:dyDescent="0.3">
      <c r="A241" s="6">
        <v>233</v>
      </c>
      <c r="B241" s="235" t="s">
        <v>957</v>
      </c>
      <c r="C241" s="235" t="s">
        <v>958</v>
      </c>
      <c r="D241" s="235" t="s">
        <v>63</v>
      </c>
      <c r="E241" s="235" t="s">
        <v>1238</v>
      </c>
      <c r="F241" s="235" t="s">
        <v>1238</v>
      </c>
      <c r="G241" s="235" t="s">
        <v>1238</v>
      </c>
      <c r="H241" s="236">
        <v>233</v>
      </c>
      <c r="I241" s="235">
        <v>83</v>
      </c>
      <c r="J241" s="235">
        <v>474</v>
      </c>
      <c r="K241" s="235">
        <v>258</v>
      </c>
      <c r="L241" s="235">
        <v>146</v>
      </c>
      <c r="M241" s="235"/>
      <c r="N241" s="6">
        <v>122</v>
      </c>
      <c r="O241" s="6">
        <v>131</v>
      </c>
      <c r="P241" s="6"/>
      <c r="Q241" s="6">
        <v>117</v>
      </c>
      <c r="R241" s="6">
        <v>352</v>
      </c>
      <c r="S241" s="6">
        <v>514</v>
      </c>
      <c r="T241" s="6">
        <v>516</v>
      </c>
      <c r="U241" s="6"/>
      <c r="V241" s="6">
        <v>156</v>
      </c>
      <c r="W241" s="6">
        <v>271</v>
      </c>
      <c r="X241" s="6">
        <v>378</v>
      </c>
      <c r="Y241" s="6"/>
      <c r="Z241" s="6">
        <v>311</v>
      </c>
      <c r="AA241" s="6">
        <v>362</v>
      </c>
      <c r="AB241" s="6">
        <v>209</v>
      </c>
      <c r="AC241" s="6">
        <v>129</v>
      </c>
      <c r="AD241" s="6">
        <v>33</v>
      </c>
    </row>
    <row r="242" spans="1:30" x14ac:dyDescent="0.3">
      <c r="A242" s="6">
        <v>234</v>
      </c>
      <c r="B242" s="235" t="s">
        <v>675</v>
      </c>
      <c r="C242" s="235" t="s">
        <v>676</v>
      </c>
      <c r="D242" s="235" t="s">
        <v>78</v>
      </c>
      <c r="E242" s="235" t="s">
        <v>1238</v>
      </c>
      <c r="F242" s="235" t="s">
        <v>1238</v>
      </c>
      <c r="G242" s="235" t="s">
        <v>1238</v>
      </c>
      <c r="H242" s="236">
        <v>234</v>
      </c>
      <c r="I242" s="235">
        <v>136</v>
      </c>
      <c r="J242" s="235">
        <v>166</v>
      </c>
      <c r="K242" s="235">
        <v>307</v>
      </c>
      <c r="L242" s="235">
        <v>413</v>
      </c>
      <c r="M242" s="235"/>
      <c r="N242" s="6">
        <v>50</v>
      </c>
      <c r="O242" s="6">
        <v>338</v>
      </c>
      <c r="P242" s="6"/>
      <c r="Q242" s="6">
        <v>43</v>
      </c>
      <c r="R242" s="6">
        <v>96</v>
      </c>
      <c r="S242" s="6">
        <v>280</v>
      </c>
      <c r="T242" s="6">
        <v>474</v>
      </c>
      <c r="U242" s="6"/>
      <c r="V242" s="6">
        <v>187</v>
      </c>
      <c r="W242" s="6">
        <v>344</v>
      </c>
      <c r="X242" s="6">
        <v>377</v>
      </c>
      <c r="Y242" s="6"/>
      <c r="Z242" s="6">
        <v>403</v>
      </c>
      <c r="AA242" s="6">
        <v>86</v>
      </c>
      <c r="AB242" s="6">
        <v>480</v>
      </c>
      <c r="AC242" s="6">
        <v>347</v>
      </c>
      <c r="AD242" s="6">
        <v>372</v>
      </c>
    </row>
    <row r="243" spans="1:30" x14ac:dyDescent="0.3">
      <c r="A243" s="6">
        <v>235</v>
      </c>
      <c r="B243" s="235" t="s">
        <v>565</v>
      </c>
      <c r="C243" s="235" t="s">
        <v>566</v>
      </c>
      <c r="D243" s="235" t="s">
        <v>33</v>
      </c>
      <c r="E243" s="235" t="s">
        <v>1238</v>
      </c>
      <c r="F243" s="235" t="s">
        <v>1238</v>
      </c>
      <c r="G243" s="235" t="s">
        <v>1238</v>
      </c>
      <c r="H243" s="236">
        <v>235</v>
      </c>
      <c r="I243" s="235">
        <v>334</v>
      </c>
      <c r="J243" s="235">
        <v>252</v>
      </c>
      <c r="K243" s="235">
        <v>136</v>
      </c>
      <c r="L243" s="235">
        <v>290</v>
      </c>
      <c r="M243" s="235"/>
      <c r="N243" s="6">
        <v>380</v>
      </c>
      <c r="O243" s="6">
        <v>261</v>
      </c>
      <c r="P243" s="6"/>
      <c r="Q243" s="6">
        <v>111</v>
      </c>
      <c r="R243" s="6">
        <v>372</v>
      </c>
      <c r="S243" s="6">
        <v>412</v>
      </c>
      <c r="T243" s="6">
        <v>133</v>
      </c>
      <c r="U243" s="6"/>
      <c r="V243" s="6">
        <v>198</v>
      </c>
      <c r="W243" s="6">
        <v>35</v>
      </c>
      <c r="X243" s="6">
        <v>344</v>
      </c>
      <c r="Y243" s="6"/>
      <c r="Z243" s="6">
        <v>373</v>
      </c>
      <c r="AA243" s="6">
        <v>188</v>
      </c>
      <c r="AB243" s="6">
        <v>283</v>
      </c>
      <c r="AC243" s="6">
        <v>343</v>
      </c>
      <c r="AD243" s="6">
        <v>277</v>
      </c>
    </row>
    <row r="244" spans="1:30" x14ac:dyDescent="0.3">
      <c r="A244" s="6">
        <v>236</v>
      </c>
      <c r="B244" s="235" t="s">
        <v>887</v>
      </c>
      <c r="C244" s="235" t="s">
        <v>888</v>
      </c>
      <c r="D244" s="235" t="s">
        <v>24</v>
      </c>
      <c r="E244" s="235" t="s">
        <v>1238</v>
      </c>
      <c r="F244" s="235" t="s">
        <v>1238</v>
      </c>
      <c r="G244" s="235" t="s">
        <v>1238</v>
      </c>
      <c r="H244" s="236">
        <v>236</v>
      </c>
      <c r="I244" s="235">
        <v>328</v>
      </c>
      <c r="J244" s="235">
        <v>205</v>
      </c>
      <c r="K244" s="235">
        <v>405</v>
      </c>
      <c r="L244" s="235">
        <v>38</v>
      </c>
      <c r="M244" s="235"/>
      <c r="N244" s="6">
        <v>277</v>
      </c>
      <c r="O244" s="6">
        <v>345</v>
      </c>
      <c r="P244" s="6"/>
      <c r="Q244" s="6">
        <v>381</v>
      </c>
      <c r="R244" s="6">
        <v>281</v>
      </c>
      <c r="S244" s="6">
        <v>241</v>
      </c>
      <c r="T244" s="6">
        <v>96</v>
      </c>
      <c r="U244" s="6"/>
      <c r="V244" s="6">
        <v>395</v>
      </c>
      <c r="W244" s="6">
        <v>446</v>
      </c>
      <c r="X244" s="6">
        <v>220</v>
      </c>
      <c r="Y244" s="6"/>
      <c r="Z244" s="6">
        <v>42</v>
      </c>
      <c r="AA244" s="6">
        <v>437</v>
      </c>
      <c r="AB244" s="6">
        <v>181</v>
      </c>
      <c r="AC244" s="6">
        <v>25</v>
      </c>
      <c r="AD244" s="6">
        <v>132</v>
      </c>
    </row>
    <row r="245" spans="1:30" x14ac:dyDescent="0.3">
      <c r="A245" s="6">
        <v>237</v>
      </c>
      <c r="B245" s="235" t="s">
        <v>907</v>
      </c>
      <c r="C245" s="235" t="s">
        <v>908</v>
      </c>
      <c r="D245" s="235" t="s">
        <v>30</v>
      </c>
      <c r="E245" s="235" t="s">
        <v>1238</v>
      </c>
      <c r="F245" s="235" t="s">
        <v>1238</v>
      </c>
      <c r="G245" s="235" t="s">
        <v>1238</v>
      </c>
      <c r="H245" s="236">
        <v>237</v>
      </c>
      <c r="I245" s="235">
        <v>251</v>
      </c>
      <c r="J245" s="235">
        <v>98</v>
      </c>
      <c r="K245" s="235">
        <v>440</v>
      </c>
      <c r="L245" s="235">
        <v>195</v>
      </c>
      <c r="M245" s="235"/>
      <c r="N245" s="6">
        <v>90</v>
      </c>
      <c r="O245" s="6">
        <v>420</v>
      </c>
      <c r="P245" s="6"/>
      <c r="Q245" s="6">
        <v>27</v>
      </c>
      <c r="R245" s="6">
        <v>263</v>
      </c>
      <c r="S245" s="6">
        <v>212</v>
      </c>
      <c r="T245" s="6">
        <v>132</v>
      </c>
      <c r="U245" s="6"/>
      <c r="V245" s="6">
        <v>472</v>
      </c>
      <c r="W245" s="6">
        <v>363</v>
      </c>
      <c r="X245" s="6">
        <v>268</v>
      </c>
      <c r="Y245" s="6"/>
      <c r="Z245" s="6">
        <v>237</v>
      </c>
      <c r="AA245" s="6">
        <v>145</v>
      </c>
      <c r="AB245" s="6">
        <v>273</v>
      </c>
      <c r="AC245" s="6">
        <v>232</v>
      </c>
      <c r="AD245" s="6">
        <v>301</v>
      </c>
    </row>
    <row r="246" spans="1:30" x14ac:dyDescent="0.3">
      <c r="A246" s="6">
        <v>238</v>
      </c>
      <c r="B246" s="235" t="s">
        <v>851</v>
      </c>
      <c r="C246" s="235" t="s">
        <v>852</v>
      </c>
      <c r="D246" s="235" t="s">
        <v>56</v>
      </c>
      <c r="E246" s="235" t="s">
        <v>1238</v>
      </c>
      <c r="F246" s="235" t="s">
        <v>1238</v>
      </c>
      <c r="G246" s="235" t="s">
        <v>1238</v>
      </c>
      <c r="H246" s="236">
        <v>238</v>
      </c>
      <c r="I246" s="235">
        <v>409</v>
      </c>
      <c r="J246" s="235">
        <v>208</v>
      </c>
      <c r="K246" s="235">
        <v>204</v>
      </c>
      <c r="L246" s="235">
        <v>147</v>
      </c>
      <c r="M246" s="235"/>
      <c r="N246" s="6">
        <v>400</v>
      </c>
      <c r="O246" s="6">
        <v>337</v>
      </c>
      <c r="P246" s="6"/>
      <c r="Q246" s="6">
        <v>314</v>
      </c>
      <c r="R246" s="6">
        <v>459</v>
      </c>
      <c r="S246" s="6">
        <v>73</v>
      </c>
      <c r="T246" s="6">
        <v>152</v>
      </c>
      <c r="U246" s="6"/>
      <c r="V246" s="6">
        <v>275</v>
      </c>
      <c r="W246" s="6">
        <v>147</v>
      </c>
      <c r="X246" s="6">
        <v>234</v>
      </c>
      <c r="Y246" s="6"/>
      <c r="Z246" s="6">
        <v>324</v>
      </c>
      <c r="AA246" s="6">
        <v>323</v>
      </c>
      <c r="AB246" s="6">
        <v>83</v>
      </c>
      <c r="AC246" s="6">
        <v>248</v>
      </c>
      <c r="AD246" s="6">
        <v>84</v>
      </c>
    </row>
    <row r="247" spans="1:30" x14ac:dyDescent="0.3">
      <c r="A247" s="6">
        <v>239</v>
      </c>
      <c r="B247" s="235" t="s">
        <v>659</v>
      </c>
      <c r="C247" s="235" t="s">
        <v>660</v>
      </c>
      <c r="D247" s="235" t="s">
        <v>56</v>
      </c>
      <c r="E247" s="235" t="s">
        <v>1238</v>
      </c>
      <c r="F247" s="235" t="s">
        <v>1238</v>
      </c>
      <c r="G247" s="235" t="s">
        <v>1238</v>
      </c>
      <c r="H247" s="236">
        <v>239</v>
      </c>
      <c r="I247" s="235">
        <v>121</v>
      </c>
      <c r="J247" s="235">
        <v>440</v>
      </c>
      <c r="K247" s="235">
        <v>322</v>
      </c>
      <c r="L247" s="235">
        <v>91</v>
      </c>
      <c r="M247" s="235"/>
      <c r="N247" s="6">
        <v>30</v>
      </c>
      <c r="O247" s="6">
        <v>366</v>
      </c>
      <c r="P247" s="6"/>
      <c r="Q247" s="6">
        <v>476</v>
      </c>
      <c r="R247" s="6">
        <v>446</v>
      </c>
      <c r="S247" s="6">
        <v>81</v>
      </c>
      <c r="T247" s="6">
        <v>492</v>
      </c>
      <c r="U247" s="6"/>
      <c r="V247" s="6">
        <v>342</v>
      </c>
      <c r="W247" s="6">
        <v>340</v>
      </c>
      <c r="X247" s="6">
        <v>223</v>
      </c>
      <c r="Y247" s="6"/>
      <c r="Z247" s="6">
        <v>77</v>
      </c>
      <c r="AA247" s="6">
        <v>359</v>
      </c>
      <c r="AB247" s="6">
        <v>174</v>
      </c>
      <c r="AC247" s="6">
        <v>150</v>
      </c>
      <c r="AD247" s="6">
        <v>205</v>
      </c>
    </row>
    <row r="248" spans="1:30" x14ac:dyDescent="0.3">
      <c r="A248" s="6">
        <v>240</v>
      </c>
      <c r="B248" s="235" t="s">
        <v>927</v>
      </c>
      <c r="C248" s="235" t="s">
        <v>928</v>
      </c>
      <c r="D248" s="235" t="s">
        <v>30</v>
      </c>
      <c r="E248" s="235" t="s">
        <v>1238</v>
      </c>
      <c r="F248" s="235" t="s">
        <v>1238</v>
      </c>
      <c r="G248" s="235" t="s">
        <v>1238</v>
      </c>
      <c r="H248" s="236">
        <v>240</v>
      </c>
      <c r="I248" s="235">
        <v>444</v>
      </c>
      <c r="J248" s="235">
        <v>149</v>
      </c>
      <c r="K248" s="235">
        <v>171</v>
      </c>
      <c r="L248" s="235">
        <v>207</v>
      </c>
      <c r="M248" s="235"/>
      <c r="N248" s="6">
        <v>396</v>
      </c>
      <c r="O248" s="6">
        <v>395</v>
      </c>
      <c r="P248" s="6"/>
      <c r="Q248" s="6">
        <v>168</v>
      </c>
      <c r="R248" s="6">
        <v>160</v>
      </c>
      <c r="S248" s="6">
        <v>315</v>
      </c>
      <c r="T248" s="6">
        <v>180</v>
      </c>
      <c r="U248" s="6"/>
      <c r="V248" s="6">
        <v>430</v>
      </c>
      <c r="W248" s="6">
        <v>50</v>
      </c>
      <c r="X248" s="6">
        <v>129</v>
      </c>
      <c r="Y248" s="6"/>
      <c r="Z248" s="6">
        <v>204</v>
      </c>
      <c r="AA248" s="6">
        <v>232</v>
      </c>
      <c r="AB248" s="6">
        <v>238</v>
      </c>
      <c r="AC248" s="6">
        <v>288</v>
      </c>
      <c r="AD248" s="6">
        <v>258</v>
      </c>
    </row>
    <row r="249" spans="1:30" x14ac:dyDescent="0.3">
      <c r="A249" s="6">
        <v>241</v>
      </c>
      <c r="B249" s="235" t="s">
        <v>973</v>
      </c>
      <c r="C249" s="235" t="s">
        <v>974</v>
      </c>
      <c r="D249" s="235" t="s">
        <v>46</v>
      </c>
      <c r="E249" s="235" t="s">
        <v>1238</v>
      </c>
      <c r="F249" s="235" t="s">
        <v>1238</v>
      </c>
      <c r="G249" s="235" t="s">
        <v>1238</v>
      </c>
      <c r="H249" s="236">
        <v>241</v>
      </c>
      <c r="I249" s="235">
        <v>264</v>
      </c>
      <c r="J249" s="235">
        <v>75</v>
      </c>
      <c r="K249" s="235">
        <v>104</v>
      </c>
      <c r="L249" s="235">
        <v>531</v>
      </c>
      <c r="M249" s="235"/>
      <c r="N249" s="6">
        <v>522</v>
      </c>
      <c r="O249" s="6">
        <v>11</v>
      </c>
      <c r="P249" s="6"/>
      <c r="Q249" s="6">
        <v>178</v>
      </c>
      <c r="R249" s="6">
        <v>157</v>
      </c>
      <c r="S249" s="6">
        <v>67</v>
      </c>
      <c r="T249" s="6">
        <v>144</v>
      </c>
      <c r="U249" s="6"/>
      <c r="V249" s="6">
        <v>273</v>
      </c>
      <c r="W249" s="6">
        <v>415</v>
      </c>
      <c r="X249" s="6">
        <v>19</v>
      </c>
      <c r="Y249" s="6"/>
      <c r="Z249" s="6">
        <v>249</v>
      </c>
      <c r="AA249" s="6">
        <v>508</v>
      </c>
      <c r="AB249" s="6">
        <v>326</v>
      </c>
      <c r="AC249" s="6">
        <v>372</v>
      </c>
      <c r="AD249" s="6">
        <v>515</v>
      </c>
    </row>
    <row r="250" spans="1:30" x14ac:dyDescent="0.3">
      <c r="A250" s="6">
        <v>242</v>
      </c>
      <c r="B250" s="235" t="s">
        <v>72</v>
      </c>
      <c r="C250" s="235" t="s">
        <v>73</v>
      </c>
      <c r="D250" s="235" t="s">
        <v>56</v>
      </c>
      <c r="E250" s="235" t="s">
        <v>1238</v>
      </c>
      <c r="F250" s="235" t="s">
        <v>1238</v>
      </c>
      <c r="G250" s="235" t="s">
        <v>1238</v>
      </c>
      <c r="H250" s="236">
        <v>242</v>
      </c>
      <c r="I250" s="235">
        <v>266</v>
      </c>
      <c r="J250" s="235">
        <v>257</v>
      </c>
      <c r="K250" s="235">
        <v>248</v>
      </c>
      <c r="L250" s="235">
        <v>239</v>
      </c>
      <c r="M250" s="235"/>
      <c r="N250" s="6">
        <v>119</v>
      </c>
      <c r="O250" s="6">
        <v>402</v>
      </c>
      <c r="P250" s="6"/>
      <c r="Q250" s="6">
        <v>61</v>
      </c>
      <c r="R250" s="6">
        <v>505</v>
      </c>
      <c r="S250" s="6">
        <v>159</v>
      </c>
      <c r="T250" s="6">
        <v>238</v>
      </c>
      <c r="U250" s="6"/>
      <c r="V250" s="6">
        <v>269</v>
      </c>
      <c r="W250" s="6">
        <v>268</v>
      </c>
      <c r="X250" s="6">
        <v>205</v>
      </c>
      <c r="Y250" s="6"/>
      <c r="Z250" s="6">
        <v>285</v>
      </c>
      <c r="AA250" s="6">
        <v>271</v>
      </c>
      <c r="AB250" s="6">
        <v>275</v>
      </c>
      <c r="AC250" s="6">
        <v>151</v>
      </c>
      <c r="AD250" s="6">
        <v>356</v>
      </c>
    </row>
    <row r="251" spans="1:30" x14ac:dyDescent="0.3">
      <c r="A251" s="6">
        <v>243</v>
      </c>
      <c r="B251" s="235" t="s">
        <v>101</v>
      </c>
      <c r="C251" s="235" t="s">
        <v>102</v>
      </c>
      <c r="D251" s="235" t="s">
        <v>27</v>
      </c>
      <c r="E251" s="235" t="s">
        <v>1238</v>
      </c>
      <c r="F251" s="235" t="s">
        <v>1238</v>
      </c>
      <c r="G251" s="235" t="s">
        <v>1238</v>
      </c>
      <c r="H251" s="236">
        <v>243</v>
      </c>
      <c r="I251" s="235">
        <v>416</v>
      </c>
      <c r="J251" s="235">
        <v>119</v>
      </c>
      <c r="K251" s="235">
        <v>111</v>
      </c>
      <c r="L251" s="235">
        <v>432</v>
      </c>
      <c r="M251" s="235"/>
      <c r="N251" s="6">
        <v>502</v>
      </c>
      <c r="O251" s="6">
        <v>128</v>
      </c>
      <c r="P251" s="6"/>
      <c r="Q251" s="6">
        <v>265</v>
      </c>
      <c r="R251" s="6">
        <v>130</v>
      </c>
      <c r="S251" s="6">
        <v>283</v>
      </c>
      <c r="T251" s="6">
        <v>97</v>
      </c>
      <c r="U251" s="6"/>
      <c r="V251" s="6">
        <v>410</v>
      </c>
      <c r="W251" s="6">
        <v>217</v>
      </c>
      <c r="X251" s="6">
        <v>39</v>
      </c>
      <c r="Y251" s="6"/>
      <c r="Z251" s="6">
        <v>441</v>
      </c>
      <c r="AA251" s="6">
        <v>141</v>
      </c>
      <c r="AB251" s="6">
        <v>485</v>
      </c>
      <c r="AC251" s="6">
        <v>358</v>
      </c>
      <c r="AD251" s="6">
        <v>350</v>
      </c>
    </row>
    <row r="252" spans="1:30" x14ac:dyDescent="0.3">
      <c r="A252" s="6">
        <v>244</v>
      </c>
      <c r="B252" s="235" t="s">
        <v>195</v>
      </c>
      <c r="C252" s="235" t="s">
        <v>196</v>
      </c>
      <c r="D252" s="235" t="s">
        <v>56</v>
      </c>
      <c r="E252" s="235" t="s">
        <v>1238</v>
      </c>
      <c r="F252" s="235" t="s">
        <v>1238</v>
      </c>
      <c r="G252" s="235" t="s">
        <v>1238</v>
      </c>
      <c r="H252" s="236">
        <v>244</v>
      </c>
      <c r="I252" s="235">
        <v>363</v>
      </c>
      <c r="J252" s="235">
        <v>354</v>
      </c>
      <c r="K252" s="235">
        <v>91</v>
      </c>
      <c r="L252" s="235">
        <v>240</v>
      </c>
      <c r="M252" s="235"/>
      <c r="N252" s="6">
        <v>442</v>
      </c>
      <c r="O252" s="6">
        <v>205</v>
      </c>
      <c r="P252" s="6"/>
      <c r="Q252" s="6">
        <v>259</v>
      </c>
      <c r="R252" s="6">
        <v>427</v>
      </c>
      <c r="S252" s="6">
        <v>245</v>
      </c>
      <c r="T252" s="6">
        <v>399</v>
      </c>
      <c r="U252" s="6"/>
      <c r="V252" s="6">
        <v>29</v>
      </c>
      <c r="W252" s="6">
        <v>220</v>
      </c>
      <c r="X252" s="6">
        <v>171</v>
      </c>
      <c r="Y252" s="6"/>
      <c r="Z252" s="6">
        <v>222</v>
      </c>
      <c r="AA252" s="6">
        <v>344</v>
      </c>
      <c r="AB252" s="6">
        <v>254</v>
      </c>
      <c r="AC252" s="6">
        <v>297</v>
      </c>
      <c r="AD252" s="6">
        <v>179</v>
      </c>
    </row>
    <row r="253" spans="1:30" x14ac:dyDescent="0.3">
      <c r="A253" s="6">
        <v>245</v>
      </c>
      <c r="B253" s="235" t="s">
        <v>953</v>
      </c>
      <c r="C253" s="235" t="s">
        <v>954</v>
      </c>
      <c r="D253" s="235" t="s">
        <v>27</v>
      </c>
      <c r="E253" s="235" t="s">
        <v>1238</v>
      </c>
      <c r="F253" s="235" t="s">
        <v>1238</v>
      </c>
      <c r="G253" s="235" t="s">
        <v>1238</v>
      </c>
      <c r="H253" s="236">
        <v>245</v>
      </c>
      <c r="I253" s="235">
        <v>144</v>
      </c>
      <c r="J253" s="235">
        <v>218</v>
      </c>
      <c r="K253" s="235">
        <v>294</v>
      </c>
      <c r="L253" s="235">
        <v>392</v>
      </c>
      <c r="M253" s="235"/>
      <c r="N253" s="6">
        <v>83</v>
      </c>
      <c r="O253" s="6">
        <v>304</v>
      </c>
      <c r="P253" s="6"/>
      <c r="Q253" s="6">
        <v>105</v>
      </c>
      <c r="R253" s="6">
        <v>202</v>
      </c>
      <c r="S253" s="6">
        <v>374</v>
      </c>
      <c r="T253" s="6">
        <v>284</v>
      </c>
      <c r="U253" s="6"/>
      <c r="V253" s="6">
        <v>163</v>
      </c>
      <c r="W253" s="6">
        <v>454</v>
      </c>
      <c r="X253" s="6">
        <v>209</v>
      </c>
      <c r="Y253" s="6"/>
      <c r="Z253" s="6">
        <v>383</v>
      </c>
      <c r="AA253" s="6">
        <v>231</v>
      </c>
      <c r="AB253" s="6">
        <v>355</v>
      </c>
      <c r="AC253" s="6">
        <v>404</v>
      </c>
      <c r="AD253" s="6">
        <v>280</v>
      </c>
    </row>
    <row r="254" spans="1:30" x14ac:dyDescent="0.3">
      <c r="A254" s="6">
        <v>246</v>
      </c>
      <c r="B254" s="235" t="s">
        <v>527</v>
      </c>
      <c r="C254" s="235" t="s">
        <v>528</v>
      </c>
      <c r="D254" s="235" t="s">
        <v>1176</v>
      </c>
      <c r="E254" s="235" t="s">
        <v>1238</v>
      </c>
      <c r="F254" s="235" t="s">
        <v>1238</v>
      </c>
      <c r="G254" s="235" t="s">
        <v>1238</v>
      </c>
      <c r="H254" s="236">
        <v>246</v>
      </c>
      <c r="I254" s="235">
        <v>411</v>
      </c>
      <c r="J254" s="235">
        <v>143</v>
      </c>
      <c r="K254" s="235">
        <v>285</v>
      </c>
      <c r="L254" s="235">
        <v>131</v>
      </c>
      <c r="M254" s="235"/>
      <c r="N254" s="6">
        <v>269</v>
      </c>
      <c r="O254" s="6">
        <v>464</v>
      </c>
      <c r="P254" s="6"/>
      <c r="Q254" s="6">
        <v>124</v>
      </c>
      <c r="R254" s="6">
        <v>465</v>
      </c>
      <c r="S254" s="6">
        <v>115</v>
      </c>
      <c r="T254" s="6">
        <v>116</v>
      </c>
      <c r="U254" s="6"/>
      <c r="V254" s="6">
        <v>313</v>
      </c>
      <c r="W254" s="6">
        <v>282</v>
      </c>
      <c r="X254" s="6">
        <v>233</v>
      </c>
      <c r="Y254" s="6"/>
      <c r="Z254" s="6">
        <v>177</v>
      </c>
      <c r="AA254" s="6">
        <v>264</v>
      </c>
      <c r="AB254" s="6">
        <v>32</v>
      </c>
      <c r="AC254" s="6">
        <v>419</v>
      </c>
      <c r="AD254" s="6">
        <v>216</v>
      </c>
    </row>
    <row r="255" spans="1:30" x14ac:dyDescent="0.3">
      <c r="A255" s="6">
        <v>247</v>
      </c>
      <c r="B255" s="235" t="s">
        <v>1093</v>
      </c>
      <c r="C255" s="235" t="s">
        <v>1094</v>
      </c>
      <c r="D255" s="235" t="s">
        <v>1176</v>
      </c>
      <c r="E255" s="235" t="s">
        <v>1238</v>
      </c>
      <c r="F255" s="235" t="s">
        <v>1238</v>
      </c>
      <c r="G255" s="235" t="s">
        <v>1238</v>
      </c>
      <c r="H255" s="236">
        <v>247</v>
      </c>
      <c r="I255" s="235">
        <v>374</v>
      </c>
      <c r="J255" s="235">
        <v>404</v>
      </c>
      <c r="K255" s="235">
        <v>159</v>
      </c>
      <c r="L255" s="235">
        <v>77</v>
      </c>
      <c r="M255" s="235"/>
      <c r="N255" s="6">
        <v>231</v>
      </c>
      <c r="O255" s="6">
        <v>446</v>
      </c>
      <c r="P255" s="6"/>
      <c r="Q255" s="6">
        <v>363</v>
      </c>
      <c r="R255" s="6">
        <v>528</v>
      </c>
      <c r="S255" s="6">
        <v>188</v>
      </c>
      <c r="T255" s="6">
        <v>207</v>
      </c>
      <c r="U255" s="6"/>
      <c r="V255" s="6">
        <v>113</v>
      </c>
      <c r="W255" s="6">
        <v>270</v>
      </c>
      <c r="X255" s="6">
        <v>168</v>
      </c>
      <c r="Y255" s="6"/>
      <c r="Z255" s="6">
        <v>196</v>
      </c>
      <c r="AA255" s="6">
        <v>330</v>
      </c>
      <c r="AB255" s="6">
        <v>106</v>
      </c>
      <c r="AC255" s="6">
        <v>196</v>
      </c>
      <c r="AD255" s="6">
        <v>15</v>
      </c>
    </row>
    <row r="256" spans="1:30" x14ac:dyDescent="0.3">
      <c r="A256" s="6">
        <v>248</v>
      </c>
      <c r="B256" s="235" t="s">
        <v>631</v>
      </c>
      <c r="C256" s="235" t="s">
        <v>632</v>
      </c>
      <c r="D256" s="235" t="s">
        <v>78</v>
      </c>
      <c r="E256" s="235" t="s">
        <v>1238</v>
      </c>
      <c r="F256" s="235" t="s">
        <v>1238</v>
      </c>
      <c r="G256" s="235" t="s">
        <v>1238</v>
      </c>
      <c r="H256" s="236">
        <v>248</v>
      </c>
      <c r="I256" s="235">
        <v>49</v>
      </c>
      <c r="J256" s="235">
        <v>336</v>
      </c>
      <c r="K256" s="235">
        <v>343</v>
      </c>
      <c r="L256" s="235">
        <v>417</v>
      </c>
      <c r="M256" s="235"/>
      <c r="N256" s="6">
        <v>45</v>
      </c>
      <c r="O256" s="6">
        <v>157</v>
      </c>
      <c r="P256" s="6"/>
      <c r="Q256" s="6">
        <v>350</v>
      </c>
      <c r="R256" s="6">
        <v>183</v>
      </c>
      <c r="S256" s="6">
        <v>348</v>
      </c>
      <c r="T256" s="6">
        <v>360</v>
      </c>
      <c r="U256" s="6"/>
      <c r="V256" s="6">
        <v>350</v>
      </c>
      <c r="W256" s="6">
        <v>181</v>
      </c>
      <c r="X256" s="6">
        <v>469</v>
      </c>
      <c r="Y256" s="6"/>
      <c r="Z256" s="6">
        <v>499</v>
      </c>
      <c r="AA256" s="6">
        <v>120</v>
      </c>
      <c r="AB256" s="6">
        <v>317</v>
      </c>
      <c r="AC256" s="6">
        <v>140</v>
      </c>
      <c r="AD256" s="6">
        <v>494</v>
      </c>
    </row>
    <row r="257" spans="1:30" x14ac:dyDescent="0.3">
      <c r="A257" s="6">
        <v>249</v>
      </c>
      <c r="B257" s="235" t="s">
        <v>579</v>
      </c>
      <c r="C257" s="235" t="s">
        <v>580</v>
      </c>
      <c r="D257" s="235" t="s">
        <v>30</v>
      </c>
      <c r="E257" s="235" t="s">
        <v>1238</v>
      </c>
      <c r="F257" s="235" t="s">
        <v>1238</v>
      </c>
      <c r="G257" s="235" t="s">
        <v>1238</v>
      </c>
      <c r="H257" s="236">
        <v>249</v>
      </c>
      <c r="I257" s="235">
        <v>461</v>
      </c>
      <c r="J257" s="235">
        <v>140</v>
      </c>
      <c r="K257" s="235">
        <v>169</v>
      </c>
      <c r="L257" s="235">
        <v>211</v>
      </c>
      <c r="M257" s="235"/>
      <c r="N257" s="6">
        <v>399</v>
      </c>
      <c r="O257" s="6">
        <v>430</v>
      </c>
      <c r="P257" s="6"/>
      <c r="Q257" s="6">
        <v>49</v>
      </c>
      <c r="R257" s="6">
        <v>172</v>
      </c>
      <c r="S257" s="6">
        <v>381</v>
      </c>
      <c r="T257" s="6">
        <v>170</v>
      </c>
      <c r="U257" s="6"/>
      <c r="V257" s="6">
        <v>460</v>
      </c>
      <c r="W257" s="6">
        <v>8</v>
      </c>
      <c r="X257" s="6">
        <v>255</v>
      </c>
      <c r="Y257" s="6"/>
      <c r="Z257" s="6">
        <v>200</v>
      </c>
      <c r="AA257" s="6">
        <v>27</v>
      </c>
      <c r="AB257" s="6">
        <v>453</v>
      </c>
      <c r="AC257" s="6">
        <v>366</v>
      </c>
      <c r="AD257" s="6">
        <v>77</v>
      </c>
    </row>
    <row r="258" spans="1:30" x14ac:dyDescent="0.3">
      <c r="A258" s="6">
        <v>250</v>
      </c>
      <c r="B258" s="235" t="s">
        <v>361</v>
      </c>
      <c r="C258" s="235" t="s">
        <v>362</v>
      </c>
      <c r="D258" s="235" t="s">
        <v>46</v>
      </c>
      <c r="E258" s="235" t="s">
        <v>1238</v>
      </c>
      <c r="F258" s="235" t="s">
        <v>1238</v>
      </c>
      <c r="G258" s="235" t="s">
        <v>1238</v>
      </c>
      <c r="H258" s="236">
        <v>250</v>
      </c>
      <c r="I258" s="235">
        <v>129</v>
      </c>
      <c r="J258" s="235">
        <v>77</v>
      </c>
      <c r="K258" s="235">
        <v>321</v>
      </c>
      <c r="L258" s="235">
        <v>520</v>
      </c>
      <c r="M258" s="235"/>
      <c r="N258" s="6">
        <v>468</v>
      </c>
      <c r="O258" s="6">
        <v>18</v>
      </c>
      <c r="P258" s="6"/>
      <c r="Q258" s="6">
        <v>18</v>
      </c>
      <c r="R258" s="6">
        <v>32</v>
      </c>
      <c r="S258" s="6">
        <v>386</v>
      </c>
      <c r="T258" s="6">
        <v>181</v>
      </c>
      <c r="U258" s="6"/>
      <c r="V258" s="6">
        <v>310</v>
      </c>
      <c r="W258" s="6">
        <v>507</v>
      </c>
      <c r="X258" s="6">
        <v>72</v>
      </c>
      <c r="Y258" s="6"/>
      <c r="Z258" s="6">
        <v>217</v>
      </c>
      <c r="AA258" s="6">
        <v>397</v>
      </c>
      <c r="AB258" s="6">
        <v>418</v>
      </c>
      <c r="AC258" s="6">
        <v>497</v>
      </c>
      <c r="AD258" s="6">
        <v>486</v>
      </c>
    </row>
    <row r="259" spans="1:30" x14ac:dyDescent="0.3">
      <c r="A259" s="6">
        <v>251</v>
      </c>
      <c r="B259" s="235" t="s">
        <v>807</v>
      </c>
      <c r="C259" s="235" t="s">
        <v>808</v>
      </c>
      <c r="D259" s="235" t="s">
        <v>1176</v>
      </c>
      <c r="E259" s="235" t="s">
        <v>1238</v>
      </c>
      <c r="F259" s="235" t="s">
        <v>1238</v>
      </c>
      <c r="G259" s="235" t="s">
        <v>1238</v>
      </c>
      <c r="H259" s="236">
        <v>251</v>
      </c>
      <c r="I259" s="235">
        <v>387</v>
      </c>
      <c r="J259" s="235">
        <v>213</v>
      </c>
      <c r="K259" s="235">
        <v>255</v>
      </c>
      <c r="L259" s="235">
        <v>152</v>
      </c>
      <c r="M259" s="235"/>
      <c r="N259" s="6">
        <v>354</v>
      </c>
      <c r="O259" s="6">
        <v>354</v>
      </c>
      <c r="P259" s="6"/>
      <c r="Q259" s="6">
        <v>263</v>
      </c>
      <c r="R259" s="6">
        <v>226</v>
      </c>
      <c r="S259" s="6">
        <v>62</v>
      </c>
      <c r="T259" s="6">
        <v>458</v>
      </c>
      <c r="U259" s="6"/>
      <c r="V259" s="6">
        <v>88</v>
      </c>
      <c r="W259" s="6">
        <v>504</v>
      </c>
      <c r="X259" s="6">
        <v>121</v>
      </c>
      <c r="Y259" s="6"/>
      <c r="Z259" s="6">
        <v>326</v>
      </c>
      <c r="AA259" s="6">
        <v>113</v>
      </c>
      <c r="AB259" s="6">
        <v>144</v>
      </c>
      <c r="AC259" s="6">
        <v>100</v>
      </c>
      <c r="AD259" s="6">
        <v>405</v>
      </c>
    </row>
    <row r="260" spans="1:30" x14ac:dyDescent="0.3">
      <c r="A260" s="6">
        <v>252</v>
      </c>
      <c r="B260" s="235" t="s">
        <v>515</v>
      </c>
      <c r="C260" s="235" t="s">
        <v>516</v>
      </c>
      <c r="D260" s="235" t="s">
        <v>1176</v>
      </c>
      <c r="E260" s="235" t="s">
        <v>1238</v>
      </c>
      <c r="F260" s="235" t="s">
        <v>1238</v>
      </c>
      <c r="G260" s="235" t="s">
        <v>1238</v>
      </c>
      <c r="H260" s="236">
        <v>252</v>
      </c>
      <c r="I260" s="235">
        <v>130</v>
      </c>
      <c r="J260" s="235">
        <v>104</v>
      </c>
      <c r="K260" s="235">
        <v>417</v>
      </c>
      <c r="L260" s="235">
        <v>443</v>
      </c>
      <c r="M260" s="235"/>
      <c r="N260" s="6">
        <v>159</v>
      </c>
      <c r="O260" s="6">
        <v>188</v>
      </c>
      <c r="P260" s="6"/>
      <c r="Q260" s="6">
        <v>303</v>
      </c>
      <c r="R260" s="6">
        <v>75</v>
      </c>
      <c r="S260" s="6">
        <v>1</v>
      </c>
      <c r="T260" s="6">
        <v>309</v>
      </c>
      <c r="U260" s="6"/>
      <c r="V260" s="6">
        <v>414</v>
      </c>
      <c r="W260" s="6">
        <v>401</v>
      </c>
      <c r="X260" s="6">
        <v>308</v>
      </c>
      <c r="Y260" s="6"/>
      <c r="Z260" s="6">
        <v>467</v>
      </c>
      <c r="AA260" s="6">
        <v>22</v>
      </c>
      <c r="AB260" s="6">
        <v>434</v>
      </c>
      <c r="AC260" s="6">
        <v>335</v>
      </c>
      <c r="AD260" s="6">
        <v>458</v>
      </c>
    </row>
    <row r="261" spans="1:30" x14ac:dyDescent="0.3">
      <c r="A261" s="6">
        <v>253</v>
      </c>
      <c r="B261" s="235" t="s">
        <v>97</v>
      </c>
      <c r="C261" s="235" t="s">
        <v>98</v>
      </c>
      <c r="D261" s="235" t="s">
        <v>27</v>
      </c>
      <c r="E261" s="235" t="s">
        <v>1238</v>
      </c>
      <c r="F261" s="235" t="s">
        <v>1238</v>
      </c>
      <c r="G261" s="235" t="s">
        <v>1238</v>
      </c>
      <c r="H261" s="236">
        <v>253</v>
      </c>
      <c r="I261" s="235">
        <v>457</v>
      </c>
      <c r="J261" s="235">
        <v>226</v>
      </c>
      <c r="K261" s="235">
        <v>49</v>
      </c>
      <c r="L261" s="235">
        <v>445</v>
      </c>
      <c r="M261" s="235"/>
      <c r="N261" s="6">
        <v>523</v>
      </c>
      <c r="O261" s="6">
        <v>58</v>
      </c>
      <c r="P261" s="6"/>
      <c r="Q261" s="6">
        <v>483</v>
      </c>
      <c r="R261" s="6">
        <v>311</v>
      </c>
      <c r="S261" s="6">
        <v>247</v>
      </c>
      <c r="T261" s="6">
        <v>28</v>
      </c>
      <c r="U261" s="6"/>
      <c r="V261" s="6">
        <v>74</v>
      </c>
      <c r="W261" s="6">
        <v>267</v>
      </c>
      <c r="X261" s="6">
        <v>43</v>
      </c>
      <c r="Y261" s="6"/>
      <c r="Z261" s="6">
        <v>455</v>
      </c>
      <c r="AA261" s="6">
        <v>137</v>
      </c>
      <c r="AB261" s="6">
        <v>404</v>
      </c>
      <c r="AC261" s="6">
        <v>32</v>
      </c>
      <c r="AD261" s="6">
        <v>515</v>
      </c>
    </row>
    <row r="262" spans="1:30" x14ac:dyDescent="0.3">
      <c r="A262" s="6">
        <v>254</v>
      </c>
      <c r="B262" s="235" t="s">
        <v>269</v>
      </c>
      <c r="C262" s="235" t="s">
        <v>270</v>
      </c>
      <c r="D262" s="235" t="s">
        <v>27</v>
      </c>
      <c r="E262" s="235" t="s">
        <v>1238</v>
      </c>
      <c r="F262" s="235" t="s">
        <v>1238</v>
      </c>
      <c r="G262" s="235" t="s">
        <v>1238</v>
      </c>
      <c r="H262" s="236">
        <v>254</v>
      </c>
      <c r="I262" s="235">
        <v>111</v>
      </c>
      <c r="J262" s="235">
        <v>325</v>
      </c>
      <c r="K262" s="235">
        <v>403</v>
      </c>
      <c r="L262" s="235">
        <v>208</v>
      </c>
      <c r="M262" s="235"/>
      <c r="N262" s="6">
        <v>245</v>
      </c>
      <c r="O262" s="6">
        <v>88</v>
      </c>
      <c r="P262" s="6"/>
      <c r="Q262" s="6">
        <v>85</v>
      </c>
      <c r="R262" s="6">
        <v>241</v>
      </c>
      <c r="S262" s="6">
        <v>332</v>
      </c>
      <c r="T262" s="6">
        <v>511</v>
      </c>
      <c r="U262" s="6"/>
      <c r="V262" s="6">
        <v>204</v>
      </c>
      <c r="W262" s="6">
        <v>501</v>
      </c>
      <c r="X262" s="6">
        <v>293</v>
      </c>
      <c r="Y262" s="6"/>
      <c r="Z262" s="6">
        <v>173</v>
      </c>
      <c r="AA262" s="6">
        <v>101</v>
      </c>
      <c r="AB262" s="6">
        <v>398</v>
      </c>
      <c r="AC262" s="6">
        <v>267</v>
      </c>
      <c r="AD262" s="6">
        <v>250</v>
      </c>
    </row>
    <row r="263" spans="1:30" x14ac:dyDescent="0.3">
      <c r="A263" s="6">
        <v>255</v>
      </c>
      <c r="B263" s="235" t="s">
        <v>751</v>
      </c>
      <c r="C263" s="235" t="s">
        <v>752</v>
      </c>
      <c r="D263" s="235" t="s">
        <v>78</v>
      </c>
      <c r="E263" s="235" t="s">
        <v>1238</v>
      </c>
      <c r="F263" s="235" t="s">
        <v>1238</v>
      </c>
      <c r="G263" s="235" t="s">
        <v>1238</v>
      </c>
      <c r="H263" s="236">
        <v>255</v>
      </c>
      <c r="I263" s="235">
        <v>155</v>
      </c>
      <c r="J263" s="235">
        <v>164</v>
      </c>
      <c r="K263" s="235">
        <v>329</v>
      </c>
      <c r="L263" s="235">
        <v>439</v>
      </c>
      <c r="M263" s="235"/>
      <c r="N263" s="6">
        <v>123</v>
      </c>
      <c r="O263" s="6">
        <v>271</v>
      </c>
      <c r="P263" s="6"/>
      <c r="Q263" s="6">
        <v>84</v>
      </c>
      <c r="R263" s="6">
        <v>26</v>
      </c>
      <c r="S263" s="6">
        <v>472</v>
      </c>
      <c r="T263" s="6">
        <v>299</v>
      </c>
      <c r="U263" s="6"/>
      <c r="V263" s="6">
        <v>336</v>
      </c>
      <c r="W263" s="6">
        <v>310</v>
      </c>
      <c r="X263" s="6">
        <v>275</v>
      </c>
      <c r="Y263" s="6"/>
      <c r="Z263" s="6">
        <v>476</v>
      </c>
      <c r="AA263" s="6">
        <v>81</v>
      </c>
      <c r="AB263" s="6">
        <v>476</v>
      </c>
      <c r="AC263" s="6">
        <v>418</v>
      </c>
      <c r="AD263" s="6">
        <v>307</v>
      </c>
    </row>
    <row r="264" spans="1:30" x14ac:dyDescent="0.3">
      <c r="A264" s="6">
        <v>256</v>
      </c>
      <c r="B264" s="235" t="s">
        <v>1077</v>
      </c>
      <c r="C264" s="235" t="s">
        <v>1078</v>
      </c>
      <c r="D264" s="235" t="s">
        <v>30</v>
      </c>
      <c r="E264" s="235" t="s">
        <v>1238</v>
      </c>
      <c r="F264" s="235" t="s">
        <v>1238</v>
      </c>
      <c r="G264" s="235" t="s">
        <v>1238</v>
      </c>
      <c r="H264" s="236">
        <v>256</v>
      </c>
      <c r="I264" s="235">
        <v>200</v>
      </c>
      <c r="J264" s="235">
        <v>157</v>
      </c>
      <c r="K264" s="235">
        <v>344</v>
      </c>
      <c r="L264" s="235">
        <v>355</v>
      </c>
      <c r="M264" s="235"/>
      <c r="N264" s="6">
        <v>298</v>
      </c>
      <c r="O264" s="6">
        <v>170</v>
      </c>
      <c r="P264" s="6"/>
      <c r="Q264" s="6">
        <v>183</v>
      </c>
      <c r="R264" s="6">
        <v>83</v>
      </c>
      <c r="S264" s="6">
        <v>312</v>
      </c>
      <c r="T264" s="6">
        <v>296</v>
      </c>
      <c r="U264" s="6"/>
      <c r="V264" s="6">
        <v>511</v>
      </c>
      <c r="W264" s="6">
        <v>68</v>
      </c>
      <c r="X264" s="6">
        <v>231</v>
      </c>
      <c r="Y264" s="6"/>
      <c r="Z264" s="6">
        <v>247</v>
      </c>
      <c r="AA264" s="6">
        <v>92</v>
      </c>
      <c r="AB264" s="6">
        <v>477</v>
      </c>
      <c r="AC264" s="6">
        <v>323</v>
      </c>
      <c r="AD264" s="6">
        <v>404</v>
      </c>
    </row>
    <row r="265" spans="1:30" x14ac:dyDescent="0.3">
      <c r="A265" s="6">
        <v>257</v>
      </c>
      <c r="B265" s="235" t="s">
        <v>309</v>
      </c>
      <c r="C265" s="235" t="s">
        <v>310</v>
      </c>
      <c r="D265" s="235" t="s">
        <v>24</v>
      </c>
      <c r="E265" s="235" t="s">
        <v>1238</v>
      </c>
      <c r="F265" s="235" t="s">
        <v>1238</v>
      </c>
      <c r="G265" s="235" t="s">
        <v>1238</v>
      </c>
      <c r="H265" s="236">
        <v>257</v>
      </c>
      <c r="I265" s="235">
        <v>2</v>
      </c>
      <c r="J265" s="235">
        <v>333</v>
      </c>
      <c r="K265" s="235">
        <v>520</v>
      </c>
      <c r="L265" s="235">
        <v>332</v>
      </c>
      <c r="M265" s="235"/>
      <c r="N265" s="6">
        <v>40</v>
      </c>
      <c r="O265" s="6">
        <v>21</v>
      </c>
      <c r="P265" s="6"/>
      <c r="Q265" s="6">
        <v>10</v>
      </c>
      <c r="R265" s="6">
        <v>163</v>
      </c>
      <c r="S265" s="6">
        <v>527</v>
      </c>
      <c r="T265" s="6">
        <v>261</v>
      </c>
      <c r="U265" s="6"/>
      <c r="V265" s="6">
        <v>485</v>
      </c>
      <c r="W265" s="6">
        <v>476</v>
      </c>
      <c r="X265" s="6">
        <v>526</v>
      </c>
      <c r="Y265" s="6"/>
      <c r="Z265" s="6">
        <v>220</v>
      </c>
      <c r="AA265" s="6">
        <v>256</v>
      </c>
      <c r="AB265" s="6">
        <v>457</v>
      </c>
      <c r="AC265" s="6">
        <v>245</v>
      </c>
      <c r="AD265" s="6">
        <v>361</v>
      </c>
    </row>
    <row r="266" spans="1:30" x14ac:dyDescent="0.3">
      <c r="A266" s="6">
        <v>258</v>
      </c>
      <c r="B266" s="235" t="s">
        <v>739</v>
      </c>
      <c r="C266" s="235" t="s">
        <v>740</v>
      </c>
      <c r="D266" s="235" t="s">
        <v>30</v>
      </c>
      <c r="E266" s="235" t="s">
        <v>1238</v>
      </c>
      <c r="F266" s="235" t="s">
        <v>1238</v>
      </c>
      <c r="G266" s="235" t="s">
        <v>1238</v>
      </c>
      <c r="H266" s="236">
        <v>258</v>
      </c>
      <c r="I266" s="235">
        <v>233</v>
      </c>
      <c r="J266" s="235">
        <v>195</v>
      </c>
      <c r="K266" s="235">
        <v>200</v>
      </c>
      <c r="L266" s="235">
        <v>477</v>
      </c>
      <c r="M266" s="235"/>
      <c r="N266" s="6">
        <v>309</v>
      </c>
      <c r="O266" s="6">
        <v>186</v>
      </c>
      <c r="P266" s="6"/>
      <c r="Q266" s="6">
        <v>399</v>
      </c>
      <c r="R266" s="6">
        <v>211</v>
      </c>
      <c r="S266" s="6">
        <v>71</v>
      </c>
      <c r="T266" s="6">
        <v>239</v>
      </c>
      <c r="U266" s="6"/>
      <c r="V266" s="6">
        <v>304</v>
      </c>
      <c r="W266" s="6">
        <v>108</v>
      </c>
      <c r="X266" s="6">
        <v>251</v>
      </c>
      <c r="Y266" s="6"/>
      <c r="Z266" s="6">
        <v>522</v>
      </c>
      <c r="AA266" s="6">
        <v>49</v>
      </c>
      <c r="AB266" s="6">
        <v>529</v>
      </c>
      <c r="AC266" s="6">
        <v>232</v>
      </c>
      <c r="AD266" s="6">
        <v>428</v>
      </c>
    </row>
    <row r="267" spans="1:30" x14ac:dyDescent="0.3">
      <c r="A267" s="6">
        <v>259</v>
      </c>
      <c r="B267" s="235" t="s">
        <v>329</v>
      </c>
      <c r="C267" s="235" t="s">
        <v>330</v>
      </c>
      <c r="D267" s="235" t="s">
        <v>24</v>
      </c>
      <c r="E267" s="235" t="s">
        <v>1238</v>
      </c>
      <c r="F267" s="235" t="s">
        <v>1238</v>
      </c>
      <c r="G267" s="235" t="s">
        <v>1238</v>
      </c>
      <c r="H267" s="236">
        <v>259</v>
      </c>
      <c r="I267" s="235">
        <v>351</v>
      </c>
      <c r="J267" s="235">
        <v>174</v>
      </c>
      <c r="K267" s="235">
        <v>385</v>
      </c>
      <c r="L267" s="235">
        <v>126</v>
      </c>
      <c r="M267" s="235"/>
      <c r="N267" s="6">
        <v>301</v>
      </c>
      <c r="O267" s="6">
        <v>346</v>
      </c>
      <c r="P267" s="6"/>
      <c r="Q267" s="6">
        <v>143</v>
      </c>
      <c r="R267" s="6">
        <v>403</v>
      </c>
      <c r="S267" s="6">
        <v>114</v>
      </c>
      <c r="T267" s="6">
        <v>222</v>
      </c>
      <c r="U267" s="6"/>
      <c r="V267" s="6">
        <v>440</v>
      </c>
      <c r="W267" s="6">
        <v>365</v>
      </c>
      <c r="X267" s="6">
        <v>185</v>
      </c>
      <c r="Y267" s="6"/>
      <c r="Z267" s="6">
        <v>118</v>
      </c>
      <c r="AA267" s="6">
        <v>446</v>
      </c>
      <c r="AB267" s="6">
        <v>132</v>
      </c>
      <c r="AC267" s="6">
        <v>107</v>
      </c>
      <c r="AD267" s="6">
        <v>185</v>
      </c>
    </row>
    <row r="268" spans="1:30" x14ac:dyDescent="0.3">
      <c r="A268" s="6">
        <v>260</v>
      </c>
      <c r="B268" s="235" t="s">
        <v>1091</v>
      </c>
      <c r="C268" s="235" t="s">
        <v>1092</v>
      </c>
      <c r="D268" s="235" t="s">
        <v>1176</v>
      </c>
      <c r="E268" s="235" t="s">
        <v>1238</v>
      </c>
      <c r="F268" s="235" t="s">
        <v>1238</v>
      </c>
      <c r="G268" s="235" t="s">
        <v>1238</v>
      </c>
      <c r="H268" s="236">
        <v>260</v>
      </c>
      <c r="I268" s="235">
        <v>339</v>
      </c>
      <c r="J268" s="235">
        <v>346</v>
      </c>
      <c r="K268" s="235">
        <v>116</v>
      </c>
      <c r="L268" s="235">
        <v>320</v>
      </c>
      <c r="M268" s="235"/>
      <c r="N268" s="6">
        <v>228</v>
      </c>
      <c r="O268" s="6">
        <v>407</v>
      </c>
      <c r="P268" s="6"/>
      <c r="Q268" s="6">
        <v>148</v>
      </c>
      <c r="R268" s="6">
        <v>506</v>
      </c>
      <c r="S268" s="6">
        <v>121</v>
      </c>
      <c r="T268" s="6">
        <v>440</v>
      </c>
      <c r="U268" s="6"/>
      <c r="V268" s="6">
        <v>84</v>
      </c>
      <c r="W268" s="6">
        <v>37</v>
      </c>
      <c r="X268" s="6">
        <v>440</v>
      </c>
      <c r="Y268" s="6"/>
      <c r="Z268" s="6">
        <v>450</v>
      </c>
      <c r="AA268" s="6">
        <v>291</v>
      </c>
      <c r="AB268" s="6">
        <v>242</v>
      </c>
      <c r="AC268" s="6">
        <v>206</v>
      </c>
      <c r="AD268" s="6">
        <v>383</v>
      </c>
    </row>
    <row r="269" spans="1:30" x14ac:dyDescent="0.3">
      <c r="A269" s="6">
        <v>261</v>
      </c>
      <c r="B269" s="235" t="s">
        <v>397</v>
      </c>
      <c r="C269" s="235" t="s">
        <v>398</v>
      </c>
      <c r="D269" s="235" t="s">
        <v>33</v>
      </c>
      <c r="E269" s="235" t="s">
        <v>1238</v>
      </c>
      <c r="F269" s="235" t="s">
        <v>1238</v>
      </c>
      <c r="G269" s="235" t="s">
        <v>1238</v>
      </c>
      <c r="H269" s="236">
        <v>261</v>
      </c>
      <c r="I269" s="235">
        <v>85</v>
      </c>
      <c r="J269" s="235">
        <v>182</v>
      </c>
      <c r="K269" s="235">
        <v>432</v>
      </c>
      <c r="L269" s="235">
        <v>424</v>
      </c>
      <c r="M269" s="235"/>
      <c r="N269" s="6">
        <v>168</v>
      </c>
      <c r="O269" s="6">
        <v>98</v>
      </c>
      <c r="P269" s="6"/>
      <c r="Q269" s="6">
        <v>304</v>
      </c>
      <c r="R269" s="6">
        <v>439</v>
      </c>
      <c r="S269" s="6">
        <v>153</v>
      </c>
      <c r="T269" s="6">
        <v>82</v>
      </c>
      <c r="U269" s="6"/>
      <c r="V269" s="6">
        <v>435</v>
      </c>
      <c r="W269" s="6">
        <v>342</v>
      </c>
      <c r="X269" s="6">
        <v>356</v>
      </c>
      <c r="Y269" s="6"/>
      <c r="Z269" s="6">
        <v>426</v>
      </c>
      <c r="AA269" s="6">
        <v>243</v>
      </c>
      <c r="AB269" s="6">
        <v>343</v>
      </c>
      <c r="AC269" s="6">
        <v>431</v>
      </c>
      <c r="AD269" s="6">
        <v>284</v>
      </c>
    </row>
    <row r="270" spans="1:30" x14ac:dyDescent="0.3">
      <c r="A270" s="6">
        <v>262</v>
      </c>
      <c r="B270" s="235" t="s">
        <v>917</v>
      </c>
      <c r="C270" s="235" t="s">
        <v>918</v>
      </c>
      <c r="D270" s="235" t="s">
        <v>27</v>
      </c>
      <c r="E270" s="235" t="s">
        <v>1238</v>
      </c>
      <c r="F270" s="235" t="s">
        <v>1238</v>
      </c>
      <c r="G270" s="235" t="s">
        <v>1238</v>
      </c>
      <c r="H270" s="236">
        <v>262</v>
      </c>
      <c r="I270" s="235">
        <v>92</v>
      </c>
      <c r="J270" s="235">
        <v>454</v>
      </c>
      <c r="K270" s="235">
        <v>185</v>
      </c>
      <c r="L270" s="235">
        <v>408</v>
      </c>
      <c r="M270" s="235"/>
      <c r="N270" s="6">
        <v>233</v>
      </c>
      <c r="O270" s="6">
        <v>72</v>
      </c>
      <c r="P270" s="6"/>
      <c r="Q270" s="6">
        <v>396</v>
      </c>
      <c r="R270" s="6">
        <v>350</v>
      </c>
      <c r="S270" s="6">
        <v>474</v>
      </c>
      <c r="T270" s="6">
        <v>291</v>
      </c>
      <c r="U270" s="6"/>
      <c r="V270" s="6">
        <v>207</v>
      </c>
      <c r="W270" s="6">
        <v>43</v>
      </c>
      <c r="X270" s="6">
        <v>463</v>
      </c>
      <c r="Y270" s="6"/>
      <c r="Z270" s="6">
        <v>392</v>
      </c>
      <c r="AA270" s="6">
        <v>43</v>
      </c>
      <c r="AB270" s="6">
        <v>491</v>
      </c>
      <c r="AC270" s="6">
        <v>395</v>
      </c>
      <c r="AD270" s="6">
        <v>297</v>
      </c>
    </row>
    <row r="271" spans="1:30" x14ac:dyDescent="0.3">
      <c r="A271" s="6">
        <v>263</v>
      </c>
      <c r="B271" s="235" t="s">
        <v>1009</v>
      </c>
      <c r="C271" s="235" t="s">
        <v>1010</v>
      </c>
      <c r="D271" s="235" t="s">
        <v>78</v>
      </c>
      <c r="E271" s="235" t="s">
        <v>1238</v>
      </c>
      <c r="F271" s="235" t="s">
        <v>1238</v>
      </c>
      <c r="G271" s="235" t="s">
        <v>1238</v>
      </c>
      <c r="H271" s="236">
        <v>263</v>
      </c>
      <c r="I271" s="235">
        <v>43</v>
      </c>
      <c r="J271" s="235">
        <v>207</v>
      </c>
      <c r="K271" s="235">
        <v>447</v>
      </c>
      <c r="L271" s="235">
        <v>461</v>
      </c>
      <c r="M271" s="235"/>
      <c r="N271" s="6">
        <v>1</v>
      </c>
      <c r="O271" s="6">
        <v>315</v>
      </c>
      <c r="P271" s="6"/>
      <c r="Q271" s="6">
        <v>53</v>
      </c>
      <c r="R271" s="6">
        <v>62</v>
      </c>
      <c r="S271" s="6">
        <v>452</v>
      </c>
      <c r="T271" s="6">
        <v>404</v>
      </c>
      <c r="U271" s="6"/>
      <c r="V271" s="6">
        <v>445</v>
      </c>
      <c r="W271" s="6">
        <v>368</v>
      </c>
      <c r="X271" s="6">
        <v>340</v>
      </c>
      <c r="Y271" s="6"/>
      <c r="Z271" s="6">
        <v>484</v>
      </c>
      <c r="AA271" s="6">
        <v>44</v>
      </c>
      <c r="AB271" s="6">
        <v>533</v>
      </c>
      <c r="AC271" s="6">
        <v>223</v>
      </c>
      <c r="AD271" s="6">
        <v>417</v>
      </c>
    </row>
    <row r="272" spans="1:30" x14ac:dyDescent="0.3">
      <c r="A272" s="6">
        <v>264</v>
      </c>
      <c r="B272" s="235" t="s">
        <v>325</v>
      </c>
      <c r="C272" s="235" t="s">
        <v>326</v>
      </c>
      <c r="D272" s="235" t="s">
        <v>63</v>
      </c>
      <c r="E272" s="235" t="s">
        <v>1238</v>
      </c>
      <c r="F272" s="235" t="s">
        <v>1238</v>
      </c>
      <c r="G272" s="235" t="s">
        <v>1238</v>
      </c>
      <c r="H272" s="236">
        <v>264</v>
      </c>
      <c r="I272" s="235">
        <v>346</v>
      </c>
      <c r="J272" s="235">
        <v>270</v>
      </c>
      <c r="K272" s="235">
        <v>289</v>
      </c>
      <c r="L272" s="235">
        <v>150</v>
      </c>
      <c r="M272" s="235"/>
      <c r="N272" s="6">
        <v>392</v>
      </c>
      <c r="O272" s="6">
        <v>257</v>
      </c>
      <c r="P272" s="6"/>
      <c r="Q272" s="6">
        <v>114</v>
      </c>
      <c r="R272" s="6">
        <v>503</v>
      </c>
      <c r="S272" s="6">
        <v>189</v>
      </c>
      <c r="T272" s="6">
        <v>216</v>
      </c>
      <c r="U272" s="6"/>
      <c r="V272" s="6">
        <v>142</v>
      </c>
      <c r="W272" s="6">
        <v>413</v>
      </c>
      <c r="X272" s="6">
        <v>281</v>
      </c>
      <c r="Y272" s="6"/>
      <c r="Z272" s="6">
        <v>316</v>
      </c>
      <c r="AA272" s="6">
        <v>377</v>
      </c>
      <c r="AB272" s="6">
        <v>91</v>
      </c>
      <c r="AC272" s="6">
        <v>100</v>
      </c>
      <c r="AD272" s="6">
        <v>211</v>
      </c>
    </row>
    <row r="273" spans="1:30" x14ac:dyDescent="0.3">
      <c r="A273" s="6">
        <v>265</v>
      </c>
      <c r="B273" s="235" t="s">
        <v>1083</v>
      </c>
      <c r="C273" s="235" t="s">
        <v>1084</v>
      </c>
      <c r="D273" s="235" t="s">
        <v>30</v>
      </c>
      <c r="E273" s="235" t="s">
        <v>1238</v>
      </c>
      <c r="F273" s="235" t="s">
        <v>1238</v>
      </c>
      <c r="G273" s="235" t="s">
        <v>1238</v>
      </c>
      <c r="H273" s="236">
        <v>265</v>
      </c>
      <c r="I273" s="235">
        <v>53</v>
      </c>
      <c r="J273" s="235">
        <v>394</v>
      </c>
      <c r="K273" s="235">
        <v>512</v>
      </c>
      <c r="L273" s="235">
        <v>48</v>
      </c>
      <c r="M273" s="235"/>
      <c r="N273" s="6">
        <v>343</v>
      </c>
      <c r="O273" s="6">
        <v>20</v>
      </c>
      <c r="P273" s="6"/>
      <c r="Q273" s="6">
        <v>48</v>
      </c>
      <c r="R273" s="6">
        <v>513</v>
      </c>
      <c r="S273" s="6">
        <v>450</v>
      </c>
      <c r="T273" s="6">
        <v>241</v>
      </c>
      <c r="U273" s="6"/>
      <c r="V273" s="6">
        <v>521</v>
      </c>
      <c r="W273" s="6">
        <v>529</v>
      </c>
      <c r="X273" s="6">
        <v>57</v>
      </c>
      <c r="Y273" s="6"/>
      <c r="Z273" s="6">
        <v>277</v>
      </c>
      <c r="AA273" s="6">
        <v>193</v>
      </c>
      <c r="AB273" s="6">
        <v>126</v>
      </c>
      <c r="AC273" s="6">
        <v>210</v>
      </c>
      <c r="AD273" s="6">
        <v>3</v>
      </c>
    </row>
    <row r="274" spans="1:30" x14ac:dyDescent="0.3">
      <c r="A274" s="6">
        <v>266</v>
      </c>
      <c r="B274" s="235" t="s">
        <v>143</v>
      </c>
      <c r="C274" s="235" t="s">
        <v>144</v>
      </c>
      <c r="D274" s="235" t="s">
        <v>1176</v>
      </c>
      <c r="E274" s="235" t="s">
        <v>1238</v>
      </c>
      <c r="F274" s="235" t="s">
        <v>1238</v>
      </c>
      <c r="G274" s="235" t="s">
        <v>1238</v>
      </c>
      <c r="H274" s="236">
        <v>266</v>
      </c>
      <c r="I274" s="235">
        <v>97</v>
      </c>
      <c r="J274" s="235">
        <v>449</v>
      </c>
      <c r="K274" s="235">
        <v>216</v>
      </c>
      <c r="L274" s="235">
        <v>343</v>
      </c>
      <c r="M274" s="235"/>
      <c r="N274" s="6">
        <v>189</v>
      </c>
      <c r="O274" s="6">
        <v>109</v>
      </c>
      <c r="P274" s="6"/>
      <c r="Q274" s="6">
        <v>463</v>
      </c>
      <c r="R274" s="6">
        <v>367</v>
      </c>
      <c r="S274" s="6">
        <v>415</v>
      </c>
      <c r="T274" s="6">
        <v>244</v>
      </c>
      <c r="U274" s="6"/>
      <c r="V274" s="6">
        <v>337</v>
      </c>
      <c r="W274" s="6">
        <v>189</v>
      </c>
      <c r="X274" s="6">
        <v>158</v>
      </c>
      <c r="Y274" s="6"/>
      <c r="Z274" s="6">
        <v>466</v>
      </c>
      <c r="AA274" s="6">
        <v>25</v>
      </c>
      <c r="AB274" s="6">
        <v>462</v>
      </c>
      <c r="AC274" s="6">
        <v>248</v>
      </c>
      <c r="AD274" s="6">
        <v>369</v>
      </c>
    </row>
    <row r="275" spans="1:30" x14ac:dyDescent="0.3">
      <c r="A275" s="6">
        <v>267</v>
      </c>
      <c r="B275" s="235" t="s">
        <v>787</v>
      </c>
      <c r="C275" s="235" t="s">
        <v>788</v>
      </c>
      <c r="D275" s="235" t="s">
        <v>33</v>
      </c>
      <c r="E275" s="235" t="s">
        <v>1238</v>
      </c>
      <c r="F275" s="235" t="s">
        <v>1238</v>
      </c>
      <c r="G275" s="235" t="s">
        <v>1238</v>
      </c>
      <c r="H275" s="236">
        <v>267</v>
      </c>
      <c r="I275" s="235">
        <v>281</v>
      </c>
      <c r="J275" s="235">
        <v>338</v>
      </c>
      <c r="K275" s="235">
        <v>150</v>
      </c>
      <c r="L275" s="235">
        <v>377</v>
      </c>
      <c r="M275" s="235"/>
      <c r="N275" s="6">
        <v>184</v>
      </c>
      <c r="O275" s="6">
        <v>365</v>
      </c>
      <c r="P275" s="6"/>
      <c r="Q275" s="6">
        <v>443</v>
      </c>
      <c r="R275" s="6">
        <v>438</v>
      </c>
      <c r="S275" s="6">
        <v>292</v>
      </c>
      <c r="T275" s="6">
        <v>86</v>
      </c>
      <c r="U275" s="6"/>
      <c r="V275" s="6">
        <v>301</v>
      </c>
      <c r="W275" s="6">
        <v>19</v>
      </c>
      <c r="X275" s="6">
        <v>330</v>
      </c>
      <c r="Y275" s="6"/>
      <c r="Z275" s="6">
        <v>283</v>
      </c>
      <c r="AA275" s="6">
        <v>333</v>
      </c>
      <c r="AB275" s="6">
        <v>329</v>
      </c>
      <c r="AC275" s="6">
        <v>476</v>
      </c>
      <c r="AD275" s="6">
        <v>107</v>
      </c>
    </row>
    <row r="276" spans="1:30" x14ac:dyDescent="0.3">
      <c r="A276" s="6">
        <v>268</v>
      </c>
      <c r="B276" s="235" t="s">
        <v>161</v>
      </c>
      <c r="C276" s="235" t="s">
        <v>162</v>
      </c>
      <c r="D276" s="235" t="s">
        <v>1176</v>
      </c>
      <c r="E276" s="235" t="s">
        <v>1238</v>
      </c>
      <c r="F276" s="235" t="s">
        <v>1238</v>
      </c>
      <c r="G276" s="235" t="s">
        <v>1238</v>
      </c>
      <c r="H276" s="236">
        <v>268</v>
      </c>
      <c r="I276" s="235">
        <v>67</v>
      </c>
      <c r="J276" s="235">
        <v>476</v>
      </c>
      <c r="K276" s="235">
        <v>262</v>
      </c>
      <c r="L276" s="235">
        <v>270</v>
      </c>
      <c r="M276" s="235"/>
      <c r="N276" s="6">
        <v>123</v>
      </c>
      <c r="O276" s="6">
        <v>102</v>
      </c>
      <c r="P276" s="6"/>
      <c r="Q276" s="6">
        <v>495</v>
      </c>
      <c r="R276" s="6">
        <v>457</v>
      </c>
      <c r="S276" s="6">
        <v>327</v>
      </c>
      <c r="T276" s="6">
        <v>288</v>
      </c>
      <c r="U276" s="6"/>
      <c r="V276" s="6">
        <v>286</v>
      </c>
      <c r="W276" s="6">
        <v>132</v>
      </c>
      <c r="X276" s="6">
        <v>413</v>
      </c>
      <c r="Y276" s="6"/>
      <c r="Z276" s="6">
        <v>296</v>
      </c>
      <c r="AA276" s="6">
        <v>78</v>
      </c>
      <c r="AB276" s="6">
        <v>390</v>
      </c>
      <c r="AC276" s="6">
        <v>414</v>
      </c>
      <c r="AD276" s="6">
        <v>146</v>
      </c>
    </row>
    <row r="277" spans="1:30" x14ac:dyDescent="0.3">
      <c r="A277" s="6">
        <v>269</v>
      </c>
      <c r="B277" s="235" t="s">
        <v>1031</v>
      </c>
      <c r="C277" s="235" t="s">
        <v>1032</v>
      </c>
      <c r="D277" s="235" t="s">
        <v>63</v>
      </c>
      <c r="E277" s="235" t="s">
        <v>1238</v>
      </c>
      <c r="F277" s="235" t="s">
        <v>1238</v>
      </c>
      <c r="G277" s="235" t="s">
        <v>1238</v>
      </c>
      <c r="H277" s="236">
        <v>269</v>
      </c>
      <c r="I277" s="235">
        <v>473</v>
      </c>
      <c r="J277" s="235">
        <v>384</v>
      </c>
      <c r="K277" s="235">
        <v>53</v>
      </c>
      <c r="L277" s="235">
        <v>215</v>
      </c>
      <c r="M277" s="235"/>
      <c r="N277" s="6">
        <v>388</v>
      </c>
      <c r="O277" s="6">
        <v>459</v>
      </c>
      <c r="P277" s="6"/>
      <c r="Q277" s="6">
        <v>413</v>
      </c>
      <c r="R277" s="6">
        <v>500</v>
      </c>
      <c r="S277" s="6">
        <v>74</v>
      </c>
      <c r="T277" s="6">
        <v>354</v>
      </c>
      <c r="U277" s="6"/>
      <c r="V277" s="6">
        <v>4</v>
      </c>
      <c r="W277" s="6">
        <v>82</v>
      </c>
      <c r="X277" s="6">
        <v>245</v>
      </c>
      <c r="Y277" s="6"/>
      <c r="Z277" s="6">
        <v>331</v>
      </c>
      <c r="AA277" s="6">
        <v>424</v>
      </c>
      <c r="AB277" s="6">
        <v>118</v>
      </c>
      <c r="AC277" s="6">
        <v>100</v>
      </c>
      <c r="AD277" s="6">
        <v>325</v>
      </c>
    </row>
    <row r="278" spans="1:30" x14ac:dyDescent="0.3">
      <c r="A278" s="6">
        <v>270</v>
      </c>
      <c r="B278" s="235" t="s">
        <v>903</v>
      </c>
      <c r="C278" s="235" t="s">
        <v>904</v>
      </c>
      <c r="D278" s="235" t="s">
        <v>30</v>
      </c>
      <c r="E278" s="235" t="s">
        <v>1238</v>
      </c>
      <c r="F278" s="235" t="s">
        <v>1238</v>
      </c>
      <c r="G278" s="235" t="s">
        <v>1238</v>
      </c>
      <c r="H278" s="236">
        <v>270</v>
      </c>
      <c r="I278" s="235">
        <v>340</v>
      </c>
      <c r="J278" s="235">
        <v>243</v>
      </c>
      <c r="K278" s="235">
        <v>179</v>
      </c>
      <c r="L278" s="235">
        <v>380</v>
      </c>
      <c r="M278" s="235"/>
      <c r="N278" s="6">
        <v>85</v>
      </c>
      <c r="O278" s="6">
        <v>492</v>
      </c>
      <c r="P278" s="6"/>
      <c r="Q278" s="6">
        <v>217</v>
      </c>
      <c r="R278" s="6">
        <v>152</v>
      </c>
      <c r="S278" s="6">
        <v>373</v>
      </c>
      <c r="T278" s="6">
        <v>279</v>
      </c>
      <c r="U278" s="6"/>
      <c r="V278" s="6">
        <v>341</v>
      </c>
      <c r="W278" s="6">
        <v>84</v>
      </c>
      <c r="X278" s="6">
        <v>186</v>
      </c>
      <c r="Y278" s="6"/>
      <c r="Z278" s="6">
        <v>451</v>
      </c>
      <c r="AA278" s="6">
        <v>134</v>
      </c>
      <c r="AB278" s="6">
        <v>324</v>
      </c>
      <c r="AC278" s="6">
        <v>432</v>
      </c>
      <c r="AD278" s="6">
        <v>285</v>
      </c>
    </row>
    <row r="279" spans="1:30" x14ac:dyDescent="0.3">
      <c r="A279" s="6">
        <v>271</v>
      </c>
      <c r="B279" s="235" t="s">
        <v>76</v>
      </c>
      <c r="C279" s="235" t="s">
        <v>77</v>
      </c>
      <c r="D279" s="235" t="s">
        <v>78</v>
      </c>
      <c r="E279" s="235" t="s">
        <v>1238</v>
      </c>
      <c r="F279" s="235" t="s">
        <v>1238</v>
      </c>
      <c r="G279" s="235" t="s">
        <v>1238</v>
      </c>
      <c r="H279" s="236">
        <v>271</v>
      </c>
      <c r="I279" s="235">
        <v>5</v>
      </c>
      <c r="J279" s="235">
        <v>484</v>
      </c>
      <c r="K279" s="235">
        <v>314</v>
      </c>
      <c r="L279" s="235">
        <v>467</v>
      </c>
      <c r="M279" s="235"/>
      <c r="N279" s="6">
        <v>1</v>
      </c>
      <c r="O279" s="6">
        <v>129</v>
      </c>
      <c r="P279" s="6"/>
      <c r="Q279" s="6">
        <v>268</v>
      </c>
      <c r="R279" s="6">
        <v>346</v>
      </c>
      <c r="S279" s="6">
        <v>479</v>
      </c>
      <c r="T279" s="6">
        <v>525</v>
      </c>
      <c r="U279" s="6"/>
      <c r="V279" s="6">
        <v>33</v>
      </c>
      <c r="W279" s="6">
        <v>459</v>
      </c>
      <c r="X279" s="6">
        <v>466</v>
      </c>
      <c r="Y279" s="6"/>
      <c r="Z279" s="6">
        <v>458</v>
      </c>
      <c r="AA279" s="6">
        <v>192</v>
      </c>
      <c r="AB279" s="6">
        <v>296</v>
      </c>
      <c r="AC279" s="6">
        <v>510</v>
      </c>
      <c r="AD279" s="6">
        <v>344</v>
      </c>
    </row>
    <row r="280" spans="1:30" x14ac:dyDescent="0.3">
      <c r="A280" s="6">
        <v>272</v>
      </c>
      <c r="B280" s="235" t="s">
        <v>919</v>
      </c>
      <c r="C280" s="235" t="s">
        <v>920</v>
      </c>
      <c r="D280" s="235" t="s">
        <v>27</v>
      </c>
      <c r="E280" s="235" t="s">
        <v>1238</v>
      </c>
      <c r="F280" s="235" t="s">
        <v>1238</v>
      </c>
      <c r="G280" s="235" t="s">
        <v>1238</v>
      </c>
      <c r="H280" s="236">
        <v>272</v>
      </c>
      <c r="I280" s="235">
        <v>492</v>
      </c>
      <c r="J280" s="235">
        <v>357</v>
      </c>
      <c r="K280" s="235">
        <v>78</v>
      </c>
      <c r="L280" s="235">
        <v>158</v>
      </c>
      <c r="M280" s="235"/>
      <c r="N280" s="6">
        <v>445</v>
      </c>
      <c r="O280" s="6">
        <v>439</v>
      </c>
      <c r="P280" s="6"/>
      <c r="Q280" s="6">
        <v>68</v>
      </c>
      <c r="R280" s="6">
        <v>530</v>
      </c>
      <c r="S280" s="6">
        <v>359</v>
      </c>
      <c r="T280" s="6">
        <v>143</v>
      </c>
      <c r="U280" s="6"/>
      <c r="V280" s="6">
        <v>106</v>
      </c>
      <c r="W280" s="6">
        <v>52</v>
      </c>
      <c r="X280" s="6">
        <v>188</v>
      </c>
      <c r="Y280" s="6"/>
      <c r="Z280" s="6">
        <v>368</v>
      </c>
      <c r="AA280" s="6">
        <v>227</v>
      </c>
      <c r="AB280" s="6">
        <v>81</v>
      </c>
      <c r="AC280" s="6">
        <v>450</v>
      </c>
      <c r="AD280" s="6">
        <v>22</v>
      </c>
    </row>
    <row r="281" spans="1:30" x14ac:dyDescent="0.3">
      <c r="A281" s="6">
        <v>273</v>
      </c>
      <c r="B281" s="235" t="s">
        <v>763</v>
      </c>
      <c r="C281" s="235" t="s">
        <v>764</v>
      </c>
      <c r="D281" s="235" t="s">
        <v>30</v>
      </c>
      <c r="E281" s="235" t="s">
        <v>1238</v>
      </c>
      <c r="F281" s="235" t="s">
        <v>1238</v>
      </c>
      <c r="G281" s="235" t="s">
        <v>1238</v>
      </c>
      <c r="H281" s="236">
        <v>273</v>
      </c>
      <c r="I281" s="235">
        <v>499</v>
      </c>
      <c r="J281" s="235">
        <v>230</v>
      </c>
      <c r="K281" s="235">
        <v>46</v>
      </c>
      <c r="L281" s="235">
        <v>399</v>
      </c>
      <c r="M281" s="235"/>
      <c r="N281" s="6">
        <v>428</v>
      </c>
      <c r="O281" s="6">
        <v>471</v>
      </c>
      <c r="P281" s="6"/>
      <c r="Q281" s="6">
        <v>376</v>
      </c>
      <c r="R281" s="6">
        <v>201</v>
      </c>
      <c r="S281" s="6">
        <v>118</v>
      </c>
      <c r="T281" s="6">
        <v>318</v>
      </c>
      <c r="U281" s="6"/>
      <c r="V281" s="6">
        <v>186</v>
      </c>
      <c r="W281" s="6">
        <v>36</v>
      </c>
      <c r="X281" s="6">
        <v>68</v>
      </c>
      <c r="Y281" s="6"/>
      <c r="Z281" s="6">
        <v>454</v>
      </c>
      <c r="AA281" s="6">
        <v>59</v>
      </c>
      <c r="AB281" s="6">
        <v>448</v>
      </c>
      <c r="AC281" s="6">
        <v>303</v>
      </c>
      <c r="AD281" s="6">
        <v>387</v>
      </c>
    </row>
    <row r="282" spans="1:30" x14ac:dyDescent="0.3">
      <c r="A282" s="6">
        <v>274</v>
      </c>
      <c r="B282" s="235" t="s">
        <v>649</v>
      </c>
      <c r="C282" s="235" t="s">
        <v>650</v>
      </c>
      <c r="D282" s="235" t="s">
        <v>78</v>
      </c>
      <c r="E282" s="235" t="s">
        <v>1238</v>
      </c>
      <c r="F282" s="235" t="s">
        <v>1238</v>
      </c>
      <c r="G282" s="235" t="s">
        <v>1238</v>
      </c>
      <c r="H282" s="236">
        <v>274</v>
      </c>
      <c r="I282" s="235">
        <v>123</v>
      </c>
      <c r="J282" s="235">
        <v>320</v>
      </c>
      <c r="K282" s="235">
        <v>425</v>
      </c>
      <c r="L282" s="235">
        <v>223</v>
      </c>
      <c r="M282" s="235"/>
      <c r="N282" s="6">
        <v>103</v>
      </c>
      <c r="O282" s="6">
        <v>245</v>
      </c>
      <c r="P282" s="6"/>
      <c r="Q282" s="6">
        <v>135</v>
      </c>
      <c r="R282" s="6">
        <v>76</v>
      </c>
      <c r="S282" s="6">
        <v>473</v>
      </c>
      <c r="T282" s="6">
        <v>476</v>
      </c>
      <c r="U282" s="6"/>
      <c r="V282" s="6">
        <v>299</v>
      </c>
      <c r="W282" s="6">
        <v>480</v>
      </c>
      <c r="X282" s="6">
        <v>318</v>
      </c>
      <c r="Y282" s="6"/>
      <c r="Z282" s="6">
        <v>250</v>
      </c>
      <c r="AA282" s="6">
        <v>11</v>
      </c>
      <c r="AB282" s="6">
        <v>422</v>
      </c>
      <c r="AC282" s="6">
        <v>317</v>
      </c>
      <c r="AD282" s="6">
        <v>218</v>
      </c>
    </row>
    <row r="283" spans="1:30" x14ac:dyDescent="0.3">
      <c r="A283" s="6">
        <v>275</v>
      </c>
      <c r="B283" s="235" t="s">
        <v>879</v>
      </c>
      <c r="C283" s="235" t="s">
        <v>880</v>
      </c>
      <c r="D283" s="235" t="s">
        <v>24</v>
      </c>
      <c r="E283" s="235" t="s">
        <v>1238</v>
      </c>
      <c r="F283" s="235" t="s">
        <v>1238</v>
      </c>
      <c r="G283" s="235" t="s">
        <v>1238</v>
      </c>
      <c r="H283" s="236">
        <v>275</v>
      </c>
      <c r="I283" s="235">
        <v>68</v>
      </c>
      <c r="J283" s="235">
        <v>358</v>
      </c>
      <c r="K283" s="235">
        <v>352</v>
      </c>
      <c r="L283" s="235">
        <v>422</v>
      </c>
      <c r="M283" s="235"/>
      <c r="N283" s="6">
        <v>214</v>
      </c>
      <c r="O283" s="6">
        <v>53</v>
      </c>
      <c r="P283" s="6"/>
      <c r="Q283" s="6">
        <v>422</v>
      </c>
      <c r="R283" s="6">
        <v>63</v>
      </c>
      <c r="S283" s="6">
        <v>416</v>
      </c>
      <c r="T283" s="6">
        <v>425</v>
      </c>
      <c r="U283" s="6"/>
      <c r="V283" s="6">
        <v>415</v>
      </c>
      <c r="W283" s="6">
        <v>205</v>
      </c>
      <c r="X283" s="6">
        <v>349</v>
      </c>
      <c r="Y283" s="6"/>
      <c r="Z283" s="6">
        <v>333</v>
      </c>
      <c r="AA283" s="6">
        <v>258</v>
      </c>
      <c r="AB283" s="6">
        <v>438</v>
      </c>
      <c r="AC283" s="6">
        <v>211</v>
      </c>
      <c r="AD283" s="6">
        <v>453</v>
      </c>
    </row>
    <row r="284" spans="1:30" x14ac:dyDescent="0.3">
      <c r="A284" s="6">
        <v>276</v>
      </c>
      <c r="B284" s="235" t="s">
        <v>191</v>
      </c>
      <c r="C284" s="235" t="s">
        <v>192</v>
      </c>
      <c r="D284" s="235" t="s">
        <v>30</v>
      </c>
      <c r="E284" s="235" t="s">
        <v>1238</v>
      </c>
      <c r="F284" s="235" t="s">
        <v>1238</v>
      </c>
      <c r="G284" s="235" t="s">
        <v>1238</v>
      </c>
      <c r="H284" s="236">
        <v>276</v>
      </c>
      <c r="I284" s="235">
        <v>507</v>
      </c>
      <c r="J284" s="235">
        <v>250</v>
      </c>
      <c r="K284" s="235">
        <v>127</v>
      </c>
      <c r="L284" s="235">
        <v>108</v>
      </c>
      <c r="M284" s="235"/>
      <c r="N284" s="6">
        <v>521</v>
      </c>
      <c r="O284" s="6">
        <v>215</v>
      </c>
      <c r="P284" s="6"/>
      <c r="Q284" s="6">
        <v>333</v>
      </c>
      <c r="R284" s="6">
        <v>303</v>
      </c>
      <c r="S284" s="6">
        <v>150</v>
      </c>
      <c r="T284" s="6">
        <v>274</v>
      </c>
      <c r="U284" s="6"/>
      <c r="V284" s="6">
        <v>157</v>
      </c>
      <c r="W284" s="6">
        <v>332</v>
      </c>
      <c r="X284" s="6">
        <v>80</v>
      </c>
      <c r="Y284" s="6"/>
      <c r="Z284" s="6">
        <v>164</v>
      </c>
      <c r="AA284" s="6">
        <v>69</v>
      </c>
      <c r="AB284" s="6">
        <v>231</v>
      </c>
      <c r="AC284" s="6">
        <v>285</v>
      </c>
      <c r="AD284" s="6">
        <v>125</v>
      </c>
    </row>
    <row r="285" spans="1:30" x14ac:dyDescent="0.3">
      <c r="A285" s="6">
        <v>277</v>
      </c>
      <c r="B285" s="235" t="s">
        <v>239</v>
      </c>
      <c r="C285" s="235" t="s">
        <v>240</v>
      </c>
      <c r="D285" s="235" t="s">
        <v>63</v>
      </c>
      <c r="E285" s="235" t="s">
        <v>1238</v>
      </c>
      <c r="F285" s="235" t="s">
        <v>1238</v>
      </c>
      <c r="G285" s="235" t="s">
        <v>1238</v>
      </c>
      <c r="H285" s="236">
        <v>277</v>
      </c>
      <c r="I285" s="235">
        <v>455</v>
      </c>
      <c r="J285" s="235">
        <v>400</v>
      </c>
      <c r="K285" s="235">
        <v>82</v>
      </c>
      <c r="L285" s="235">
        <v>178</v>
      </c>
      <c r="M285" s="235"/>
      <c r="N285" s="6">
        <v>248</v>
      </c>
      <c r="O285" s="6">
        <v>501</v>
      </c>
      <c r="P285" s="6"/>
      <c r="Q285" s="6">
        <v>308</v>
      </c>
      <c r="R285" s="6">
        <v>496</v>
      </c>
      <c r="S285" s="6">
        <v>193</v>
      </c>
      <c r="T285" s="6">
        <v>450</v>
      </c>
      <c r="U285" s="6"/>
      <c r="V285" s="6">
        <v>35</v>
      </c>
      <c r="W285" s="6">
        <v>71</v>
      </c>
      <c r="X285" s="6">
        <v>285</v>
      </c>
      <c r="Y285" s="6"/>
      <c r="Z285" s="6">
        <v>364</v>
      </c>
      <c r="AA285" s="6">
        <v>342</v>
      </c>
      <c r="AB285" s="6">
        <v>134</v>
      </c>
      <c r="AC285" s="6">
        <v>145</v>
      </c>
      <c r="AD285" s="6">
        <v>186</v>
      </c>
    </row>
    <row r="286" spans="1:30" x14ac:dyDescent="0.3">
      <c r="A286" s="6">
        <v>278</v>
      </c>
      <c r="B286" s="235" t="s">
        <v>893</v>
      </c>
      <c r="C286" s="235" t="s">
        <v>894</v>
      </c>
      <c r="D286" s="235" t="s">
        <v>30</v>
      </c>
      <c r="E286" s="235" t="s">
        <v>1238</v>
      </c>
      <c r="F286" s="235" t="s">
        <v>1238</v>
      </c>
      <c r="G286" s="235" t="s">
        <v>1238</v>
      </c>
      <c r="H286" s="236">
        <v>278</v>
      </c>
      <c r="I286" s="235">
        <v>305</v>
      </c>
      <c r="J286" s="235">
        <v>217</v>
      </c>
      <c r="K286" s="235">
        <v>350</v>
      </c>
      <c r="L286" s="235">
        <v>221</v>
      </c>
      <c r="M286" s="235"/>
      <c r="N286" s="6">
        <v>131</v>
      </c>
      <c r="O286" s="6">
        <v>441</v>
      </c>
      <c r="P286" s="6"/>
      <c r="Q286" s="6">
        <v>209</v>
      </c>
      <c r="R286" s="6">
        <v>248</v>
      </c>
      <c r="S286" s="6">
        <v>134</v>
      </c>
      <c r="T286" s="6">
        <v>418</v>
      </c>
      <c r="U286" s="6"/>
      <c r="V286" s="6">
        <v>331</v>
      </c>
      <c r="W286" s="6">
        <v>272</v>
      </c>
      <c r="X286" s="6">
        <v>368</v>
      </c>
      <c r="Y286" s="6"/>
      <c r="Z286" s="6">
        <v>279</v>
      </c>
      <c r="AA286" s="6">
        <v>53</v>
      </c>
      <c r="AB286" s="6">
        <v>318</v>
      </c>
      <c r="AC286" s="6">
        <v>297</v>
      </c>
      <c r="AD286" s="6">
        <v>274</v>
      </c>
    </row>
    <row r="287" spans="1:30" x14ac:dyDescent="0.3">
      <c r="A287" s="6">
        <v>279</v>
      </c>
      <c r="B287" s="235" t="s">
        <v>217</v>
      </c>
      <c r="C287" s="235" t="s">
        <v>218</v>
      </c>
      <c r="D287" s="235" t="s">
        <v>56</v>
      </c>
      <c r="E287" s="235" t="s">
        <v>1238</v>
      </c>
      <c r="F287" s="235" t="s">
        <v>1238</v>
      </c>
      <c r="G287" s="235" t="s">
        <v>1238</v>
      </c>
      <c r="H287" s="236">
        <v>279</v>
      </c>
      <c r="I287" s="235">
        <v>380</v>
      </c>
      <c r="J287" s="235">
        <v>410</v>
      </c>
      <c r="K287" s="235">
        <v>125</v>
      </c>
      <c r="L287" s="235">
        <v>191</v>
      </c>
      <c r="M287" s="235"/>
      <c r="N287" s="6">
        <v>482</v>
      </c>
      <c r="O287" s="6">
        <v>141</v>
      </c>
      <c r="P287" s="6"/>
      <c r="Q287" s="6">
        <v>404</v>
      </c>
      <c r="R287" s="6">
        <v>369</v>
      </c>
      <c r="S287" s="6">
        <v>383</v>
      </c>
      <c r="T287" s="6">
        <v>287</v>
      </c>
      <c r="U287" s="6"/>
      <c r="V287" s="6">
        <v>237</v>
      </c>
      <c r="W287" s="6">
        <v>145</v>
      </c>
      <c r="X287" s="6">
        <v>116</v>
      </c>
      <c r="Y287" s="6"/>
      <c r="Z287" s="6">
        <v>215</v>
      </c>
      <c r="AA287" s="6">
        <v>285</v>
      </c>
      <c r="AB287" s="6">
        <v>152</v>
      </c>
      <c r="AC287" s="6">
        <v>350</v>
      </c>
      <c r="AD287" s="6">
        <v>118</v>
      </c>
    </row>
    <row r="288" spans="1:30" x14ac:dyDescent="0.3">
      <c r="A288" s="6">
        <v>280</v>
      </c>
      <c r="B288" s="235" t="s">
        <v>1003</v>
      </c>
      <c r="C288" s="235" t="s">
        <v>1004</v>
      </c>
      <c r="D288" s="235" t="s">
        <v>30</v>
      </c>
      <c r="E288" s="235" t="s">
        <v>1238</v>
      </c>
      <c r="F288" s="235" t="s">
        <v>1238</v>
      </c>
      <c r="G288" s="235" t="s">
        <v>1238</v>
      </c>
      <c r="H288" s="236">
        <v>280</v>
      </c>
      <c r="I288" s="235">
        <v>353</v>
      </c>
      <c r="J288" s="235">
        <v>350</v>
      </c>
      <c r="K288" s="235">
        <v>209</v>
      </c>
      <c r="L288" s="235">
        <v>204</v>
      </c>
      <c r="M288" s="235"/>
      <c r="N288" s="6">
        <v>290</v>
      </c>
      <c r="O288" s="6">
        <v>367</v>
      </c>
      <c r="P288" s="6"/>
      <c r="Q288" s="6">
        <v>86</v>
      </c>
      <c r="R288" s="6">
        <v>165</v>
      </c>
      <c r="S288" s="6">
        <v>489</v>
      </c>
      <c r="T288" s="6">
        <v>428</v>
      </c>
      <c r="U288" s="6"/>
      <c r="V288" s="6">
        <v>234</v>
      </c>
      <c r="W288" s="6">
        <v>83</v>
      </c>
      <c r="X288" s="6">
        <v>404</v>
      </c>
      <c r="Y288" s="6"/>
      <c r="Z288" s="6">
        <v>257</v>
      </c>
      <c r="AA288" s="6">
        <v>100</v>
      </c>
      <c r="AB288" s="6">
        <v>342</v>
      </c>
      <c r="AC288" s="6">
        <v>222</v>
      </c>
      <c r="AD288" s="6">
        <v>253</v>
      </c>
    </row>
    <row r="289" spans="1:30" x14ac:dyDescent="0.3">
      <c r="A289" s="6">
        <v>281</v>
      </c>
      <c r="B289" s="235" t="s">
        <v>443</v>
      </c>
      <c r="C289" s="235" t="s">
        <v>444</v>
      </c>
      <c r="D289" s="235" t="s">
        <v>46</v>
      </c>
      <c r="E289" s="235" t="s">
        <v>1238</v>
      </c>
      <c r="F289" s="235" t="s">
        <v>1238</v>
      </c>
      <c r="G289" s="235" t="s">
        <v>1238</v>
      </c>
      <c r="H289" s="236">
        <v>281</v>
      </c>
      <c r="I289" s="235">
        <v>268</v>
      </c>
      <c r="J289" s="235">
        <v>156</v>
      </c>
      <c r="K289" s="235">
        <v>206</v>
      </c>
      <c r="L289" s="235">
        <v>502</v>
      </c>
      <c r="M289" s="235"/>
      <c r="N289" s="6">
        <v>363</v>
      </c>
      <c r="O289" s="6">
        <v>180</v>
      </c>
      <c r="P289" s="6"/>
      <c r="Q289" s="6">
        <v>469</v>
      </c>
      <c r="R289" s="6">
        <v>93</v>
      </c>
      <c r="S289" s="6">
        <v>70</v>
      </c>
      <c r="T289" s="6">
        <v>162</v>
      </c>
      <c r="U289" s="6"/>
      <c r="V289" s="6">
        <v>243</v>
      </c>
      <c r="W289" s="6">
        <v>467</v>
      </c>
      <c r="X289" s="6">
        <v>58</v>
      </c>
      <c r="Y289" s="6"/>
      <c r="Z289" s="6">
        <v>216</v>
      </c>
      <c r="AA289" s="6">
        <v>484</v>
      </c>
      <c r="AB289" s="6">
        <v>441</v>
      </c>
      <c r="AC289" s="6">
        <v>278</v>
      </c>
      <c r="AD289" s="6">
        <v>462</v>
      </c>
    </row>
    <row r="290" spans="1:30" x14ac:dyDescent="0.3">
      <c r="A290" s="6">
        <v>282</v>
      </c>
      <c r="B290" s="235" t="s">
        <v>1021</v>
      </c>
      <c r="C290" s="235" t="s">
        <v>1022</v>
      </c>
      <c r="D290" s="235" t="s">
        <v>63</v>
      </c>
      <c r="E290" s="235" t="s">
        <v>1238</v>
      </c>
      <c r="F290" s="235" t="s">
        <v>1238</v>
      </c>
      <c r="G290" s="235" t="s">
        <v>1238</v>
      </c>
      <c r="H290" s="236">
        <v>282</v>
      </c>
      <c r="I290" s="235">
        <v>276</v>
      </c>
      <c r="J290" s="235">
        <v>340</v>
      </c>
      <c r="K290" s="235">
        <v>123</v>
      </c>
      <c r="L290" s="235">
        <v>466</v>
      </c>
      <c r="M290" s="235"/>
      <c r="N290" s="6">
        <v>381</v>
      </c>
      <c r="O290" s="6">
        <v>169</v>
      </c>
      <c r="P290" s="6"/>
      <c r="Q290" s="6">
        <v>402</v>
      </c>
      <c r="R290" s="6">
        <v>312</v>
      </c>
      <c r="S290" s="6">
        <v>205</v>
      </c>
      <c r="T290" s="6">
        <v>348</v>
      </c>
      <c r="U290" s="6"/>
      <c r="V290" s="6">
        <v>193</v>
      </c>
      <c r="W290" s="6">
        <v>157</v>
      </c>
      <c r="X290" s="6">
        <v>134</v>
      </c>
      <c r="Y290" s="6"/>
      <c r="Z290" s="6">
        <v>490</v>
      </c>
      <c r="AA290" s="6">
        <v>358</v>
      </c>
      <c r="AB290" s="6">
        <v>192</v>
      </c>
      <c r="AC290" s="6">
        <v>525</v>
      </c>
      <c r="AD290" s="6">
        <v>120</v>
      </c>
    </row>
    <row r="291" spans="1:30" x14ac:dyDescent="0.3">
      <c r="A291" s="6">
        <v>283</v>
      </c>
      <c r="B291" s="235" t="s">
        <v>149</v>
      </c>
      <c r="C291" s="235" t="s">
        <v>150</v>
      </c>
      <c r="D291" s="235" t="s">
        <v>56</v>
      </c>
      <c r="E291" s="235" t="s">
        <v>1238</v>
      </c>
      <c r="F291" s="235" t="s">
        <v>1238</v>
      </c>
      <c r="G291" s="235" t="s">
        <v>1238</v>
      </c>
      <c r="H291" s="236">
        <v>283</v>
      </c>
      <c r="I291" s="235">
        <v>410</v>
      </c>
      <c r="J291" s="235">
        <v>241</v>
      </c>
      <c r="K291" s="235">
        <v>161</v>
      </c>
      <c r="L291" s="235">
        <v>323</v>
      </c>
      <c r="M291" s="235"/>
      <c r="N291" s="6">
        <v>394</v>
      </c>
      <c r="O291" s="6">
        <v>343</v>
      </c>
      <c r="P291" s="6"/>
      <c r="Q291" s="6">
        <v>165</v>
      </c>
      <c r="R291" s="6">
        <v>254</v>
      </c>
      <c r="S291" s="6">
        <v>243</v>
      </c>
      <c r="T291" s="6">
        <v>369</v>
      </c>
      <c r="U291" s="6"/>
      <c r="V291" s="6">
        <v>285</v>
      </c>
      <c r="W291" s="6">
        <v>81</v>
      </c>
      <c r="X291" s="6">
        <v>206</v>
      </c>
      <c r="Y291" s="6"/>
      <c r="Z291" s="6">
        <v>201</v>
      </c>
      <c r="AA291" s="6">
        <v>309</v>
      </c>
      <c r="AB291" s="6">
        <v>486</v>
      </c>
      <c r="AC291" s="6">
        <v>283</v>
      </c>
      <c r="AD291" s="6">
        <v>193</v>
      </c>
    </row>
    <row r="292" spans="1:30" x14ac:dyDescent="0.3">
      <c r="A292" s="6">
        <v>284</v>
      </c>
      <c r="B292" s="235" t="s">
        <v>855</v>
      </c>
      <c r="C292" s="235" t="s">
        <v>856</v>
      </c>
      <c r="D292" s="235" t="s">
        <v>30</v>
      </c>
      <c r="E292" s="235" t="s">
        <v>1238</v>
      </c>
      <c r="F292" s="235" t="s">
        <v>1238</v>
      </c>
      <c r="G292" s="235" t="s">
        <v>1238</v>
      </c>
      <c r="H292" s="236">
        <v>284</v>
      </c>
      <c r="I292" s="235">
        <v>356</v>
      </c>
      <c r="J292" s="235">
        <v>356</v>
      </c>
      <c r="K292" s="235">
        <v>146</v>
      </c>
      <c r="L292" s="235">
        <v>292</v>
      </c>
      <c r="M292" s="235"/>
      <c r="N292" s="6">
        <v>224</v>
      </c>
      <c r="O292" s="6">
        <v>423</v>
      </c>
      <c r="P292" s="6"/>
      <c r="Q292" s="6">
        <v>232</v>
      </c>
      <c r="R292" s="6">
        <v>499</v>
      </c>
      <c r="S292" s="6">
        <v>328</v>
      </c>
      <c r="T292" s="6">
        <v>197</v>
      </c>
      <c r="U292" s="6"/>
      <c r="V292" s="6">
        <v>322</v>
      </c>
      <c r="W292" s="6">
        <v>67</v>
      </c>
      <c r="X292" s="6">
        <v>157</v>
      </c>
      <c r="Y292" s="6"/>
      <c r="Z292" s="6">
        <v>275</v>
      </c>
      <c r="AA292" s="6">
        <v>172</v>
      </c>
      <c r="AB292" s="6">
        <v>311</v>
      </c>
      <c r="AC292" s="6">
        <v>524</v>
      </c>
      <c r="AD292" s="6">
        <v>26</v>
      </c>
    </row>
    <row r="293" spans="1:30" x14ac:dyDescent="0.3">
      <c r="A293" s="6">
        <v>285</v>
      </c>
      <c r="B293" s="235" t="s">
        <v>967</v>
      </c>
      <c r="C293" s="235" t="s">
        <v>968</v>
      </c>
      <c r="D293" s="235" t="s">
        <v>63</v>
      </c>
      <c r="E293" s="235" t="s">
        <v>1238</v>
      </c>
      <c r="F293" s="235" t="s">
        <v>1238</v>
      </c>
      <c r="G293" s="235" t="s">
        <v>1238</v>
      </c>
      <c r="H293" s="236">
        <v>285</v>
      </c>
      <c r="I293" s="235">
        <v>208</v>
      </c>
      <c r="J293" s="235">
        <v>107</v>
      </c>
      <c r="K293" s="235">
        <v>356</v>
      </c>
      <c r="L293" s="235">
        <v>490</v>
      </c>
      <c r="M293" s="235"/>
      <c r="N293" s="6">
        <v>313</v>
      </c>
      <c r="O293" s="6">
        <v>165</v>
      </c>
      <c r="P293" s="6"/>
      <c r="Q293" s="6">
        <v>102</v>
      </c>
      <c r="R293" s="6">
        <v>341</v>
      </c>
      <c r="S293" s="6">
        <v>346</v>
      </c>
      <c r="T293" s="6">
        <v>35</v>
      </c>
      <c r="U293" s="6"/>
      <c r="V293" s="6">
        <v>328</v>
      </c>
      <c r="W293" s="6">
        <v>395</v>
      </c>
      <c r="X293" s="6">
        <v>225</v>
      </c>
      <c r="Y293" s="6"/>
      <c r="Z293" s="6">
        <v>492</v>
      </c>
      <c r="AA293" s="6">
        <v>265</v>
      </c>
      <c r="AB293" s="6">
        <v>436</v>
      </c>
      <c r="AC293" s="6">
        <v>445</v>
      </c>
      <c r="AD293" s="6">
        <v>354</v>
      </c>
    </row>
    <row r="294" spans="1:30" x14ac:dyDescent="0.3">
      <c r="A294" s="6">
        <v>286</v>
      </c>
      <c r="B294" s="235" t="s">
        <v>189</v>
      </c>
      <c r="C294" s="235" t="s">
        <v>190</v>
      </c>
      <c r="D294" s="235" t="s">
        <v>27</v>
      </c>
      <c r="E294" s="235" t="s">
        <v>1238</v>
      </c>
      <c r="F294" s="235" t="s">
        <v>1238</v>
      </c>
      <c r="G294" s="235" t="s">
        <v>1238</v>
      </c>
      <c r="H294" s="236">
        <v>286</v>
      </c>
      <c r="I294" s="235">
        <v>74</v>
      </c>
      <c r="J294" s="235">
        <v>466</v>
      </c>
      <c r="K294" s="235">
        <v>247</v>
      </c>
      <c r="L294" s="235">
        <v>387</v>
      </c>
      <c r="M294" s="235"/>
      <c r="N294" s="6">
        <v>129</v>
      </c>
      <c r="O294" s="6">
        <v>122</v>
      </c>
      <c r="P294" s="6"/>
      <c r="Q294" s="6">
        <v>453</v>
      </c>
      <c r="R294" s="6">
        <v>376</v>
      </c>
      <c r="S294" s="6">
        <v>389</v>
      </c>
      <c r="T294" s="6">
        <v>380</v>
      </c>
      <c r="U294" s="6"/>
      <c r="V294" s="6">
        <v>31</v>
      </c>
      <c r="W294" s="6">
        <v>399</v>
      </c>
      <c r="X294" s="6">
        <v>398</v>
      </c>
      <c r="Y294" s="6"/>
      <c r="Z294" s="6">
        <v>430</v>
      </c>
      <c r="AA294" s="6">
        <v>182</v>
      </c>
      <c r="AB294" s="6">
        <v>465</v>
      </c>
      <c r="AC294" s="6">
        <v>342</v>
      </c>
      <c r="AD294" s="6">
        <v>236</v>
      </c>
    </row>
    <row r="295" spans="1:30" x14ac:dyDescent="0.3">
      <c r="A295" s="6">
        <v>287</v>
      </c>
      <c r="B295" s="235" t="s">
        <v>335</v>
      </c>
      <c r="C295" s="235" t="s">
        <v>336</v>
      </c>
      <c r="D295" s="235" t="s">
        <v>1176</v>
      </c>
      <c r="E295" s="235" t="s">
        <v>1238</v>
      </c>
      <c r="F295" s="235" t="s">
        <v>1238</v>
      </c>
      <c r="G295" s="235" t="s">
        <v>1238</v>
      </c>
      <c r="H295" s="236">
        <v>287</v>
      </c>
      <c r="I295" s="235">
        <v>259</v>
      </c>
      <c r="J295" s="235">
        <v>360</v>
      </c>
      <c r="K295" s="235">
        <v>139</v>
      </c>
      <c r="L295" s="235">
        <v>452</v>
      </c>
      <c r="M295" s="235"/>
      <c r="N295" s="6">
        <v>68</v>
      </c>
      <c r="O295" s="6">
        <v>461</v>
      </c>
      <c r="P295" s="6"/>
      <c r="Q295" s="6">
        <v>370</v>
      </c>
      <c r="R295" s="6">
        <v>257</v>
      </c>
      <c r="S295" s="6">
        <v>388</v>
      </c>
      <c r="T295" s="6">
        <v>272</v>
      </c>
      <c r="U295" s="6"/>
      <c r="V295" s="6">
        <v>147</v>
      </c>
      <c r="W295" s="6">
        <v>93</v>
      </c>
      <c r="X295" s="6">
        <v>290</v>
      </c>
      <c r="Y295" s="6"/>
      <c r="Z295" s="6">
        <v>433</v>
      </c>
      <c r="AA295" s="6">
        <v>177</v>
      </c>
      <c r="AB295" s="6">
        <v>341</v>
      </c>
      <c r="AC295" s="6">
        <v>528</v>
      </c>
      <c r="AD295" s="6">
        <v>152</v>
      </c>
    </row>
    <row r="296" spans="1:30" x14ac:dyDescent="0.3">
      <c r="A296" s="6">
        <v>288</v>
      </c>
      <c r="B296" s="235" t="s">
        <v>453</v>
      </c>
      <c r="C296" s="235" t="s">
        <v>454</v>
      </c>
      <c r="D296" s="235" t="s">
        <v>24</v>
      </c>
      <c r="E296" s="235" t="s">
        <v>1238</v>
      </c>
      <c r="F296" s="235" t="s">
        <v>1238</v>
      </c>
      <c r="G296" s="235" t="s">
        <v>1238</v>
      </c>
      <c r="H296" s="236">
        <v>288</v>
      </c>
      <c r="I296" s="235">
        <v>401</v>
      </c>
      <c r="J296" s="235">
        <v>456</v>
      </c>
      <c r="K296" s="235">
        <v>231</v>
      </c>
      <c r="L296" s="235">
        <v>32</v>
      </c>
      <c r="M296" s="235"/>
      <c r="N296" s="6">
        <v>326</v>
      </c>
      <c r="O296" s="6">
        <v>400</v>
      </c>
      <c r="P296" s="6"/>
      <c r="Q296" s="6">
        <v>357</v>
      </c>
      <c r="R296" s="6">
        <v>532</v>
      </c>
      <c r="S296" s="6">
        <v>93</v>
      </c>
      <c r="T296" s="6">
        <v>442</v>
      </c>
      <c r="U296" s="6"/>
      <c r="V296" s="6">
        <v>195</v>
      </c>
      <c r="W296" s="6">
        <v>236</v>
      </c>
      <c r="X296" s="6">
        <v>279</v>
      </c>
      <c r="Y296" s="6"/>
      <c r="Z296" s="6">
        <v>62</v>
      </c>
      <c r="AA296" s="6">
        <v>478</v>
      </c>
      <c r="AB296" s="6">
        <v>40</v>
      </c>
      <c r="AC296" s="6">
        <v>79</v>
      </c>
      <c r="AD296" s="6">
        <v>81</v>
      </c>
    </row>
    <row r="297" spans="1:30" x14ac:dyDescent="0.3">
      <c r="A297" s="6">
        <v>289</v>
      </c>
      <c r="B297" s="235" t="s">
        <v>499</v>
      </c>
      <c r="C297" s="235" t="s">
        <v>500</v>
      </c>
      <c r="D297" s="235" t="s">
        <v>78</v>
      </c>
      <c r="E297" s="235" t="s">
        <v>1238</v>
      </c>
      <c r="F297" s="235" t="s">
        <v>1238</v>
      </c>
      <c r="G297" s="235" t="s">
        <v>1238</v>
      </c>
      <c r="H297" s="236">
        <v>289</v>
      </c>
      <c r="I297" s="235">
        <v>250</v>
      </c>
      <c r="J297" s="235">
        <v>122</v>
      </c>
      <c r="K297" s="235">
        <v>394</v>
      </c>
      <c r="L297" s="235">
        <v>411</v>
      </c>
      <c r="M297" s="235"/>
      <c r="N297" s="6">
        <v>166</v>
      </c>
      <c r="O297" s="6">
        <v>336</v>
      </c>
      <c r="P297" s="6"/>
      <c r="Q297" s="6">
        <v>106</v>
      </c>
      <c r="R297" s="6">
        <v>82</v>
      </c>
      <c r="S297" s="6">
        <v>262</v>
      </c>
      <c r="T297" s="6">
        <v>312</v>
      </c>
      <c r="U297" s="6"/>
      <c r="V297" s="6">
        <v>260</v>
      </c>
      <c r="W297" s="6">
        <v>439</v>
      </c>
      <c r="X297" s="6">
        <v>383</v>
      </c>
      <c r="Y297" s="6"/>
      <c r="Z297" s="6">
        <v>381</v>
      </c>
      <c r="AA297" s="6">
        <v>115</v>
      </c>
      <c r="AB297" s="6">
        <v>377</v>
      </c>
      <c r="AC297" s="6">
        <v>390</v>
      </c>
      <c r="AD297" s="6">
        <v>410</v>
      </c>
    </row>
    <row r="298" spans="1:30" x14ac:dyDescent="0.3">
      <c r="A298" s="6">
        <v>290</v>
      </c>
      <c r="B298" s="235" t="s">
        <v>245</v>
      </c>
      <c r="C298" s="235" t="s">
        <v>246</v>
      </c>
      <c r="D298" s="235" t="s">
        <v>63</v>
      </c>
      <c r="E298" s="235" t="s">
        <v>1238</v>
      </c>
      <c r="F298" s="235" t="s">
        <v>1238</v>
      </c>
      <c r="G298" s="235" t="s">
        <v>1238</v>
      </c>
      <c r="H298" s="236">
        <v>290</v>
      </c>
      <c r="I298" s="235">
        <v>295</v>
      </c>
      <c r="J298" s="235">
        <v>426</v>
      </c>
      <c r="K298" s="235">
        <v>129</v>
      </c>
      <c r="L298" s="235">
        <v>300</v>
      </c>
      <c r="M298" s="235"/>
      <c r="N298" s="6">
        <v>424</v>
      </c>
      <c r="O298" s="6">
        <v>133</v>
      </c>
      <c r="P298" s="6"/>
      <c r="Q298" s="6">
        <v>282</v>
      </c>
      <c r="R298" s="6">
        <v>519</v>
      </c>
      <c r="S298" s="6">
        <v>267</v>
      </c>
      <c r="T298" s="6">
        <v>373</v>
      </c>
      <c r="U298" s="6"/>
      <c r="V298" s="6">
        <v>46</v>
      </c>
      <c r="W298" s="6">
        <v>233</v>
      </c>
      <c r="X298" s="6">
        <v>224</v>
      </c>
      <c r="Y298" s="6"/>
      <c r="Z298" s="6">
        <v>321</v>
      </c>
      <c r="AA298" s="6">
        <v>453</v>
      </c>
      <c r="AB298" s="6">
        <v>312</v>
      </c>
      <c r="AC298" s="6">
        <v>177</v>
      </c>
      <c r="AD298" s="6">
        <v>126</v>
      </c>
    </row>
    <row r="299" spans="1:30" x14ac:dyDescent="0.3">
      <c r="A299" s="6">
        <v>291</v>
      </c>
      <c r="B299" s="235" t="s">
        <v>779</v>
      </c>
      <c r="C299" s="235" t="s">
        <v>780</v>
      </c>
      <c r="D299" s="235" t="s">
        <v>27</v>
      </c>
      <c r="E299" s="235" t="s">
        <v>1238</v>
      </c>
      <c r="F299" s="235" t="s">
        <v>1238</v>
      </c>
      <c r="G299" s="235" t="s">
        <v>1238</v>
      </c>
      <c r="H299" s="236">
        <v>291</v>
      </c>
      <c r="I299" s="235">
        <v>400</v>
      </c>
      <c r="J299" s="235">
        <v>306</v>
      </c>
      <c r="K299" s="235">
        <v>292</v>
      </c>
      <c r="L299" s="235">
        <v>117</v>
      </c>
      <c r="M299" s="235"/>
      <c r="N299" s="6">
        <v>480</v>
      </c>
      <c r="O299" s="6">
        <v>172</v>
      </c>
      <c r="P299" s="6"/>
      <c r="Q299" s="6">
        <v>329</v>
      </c>
      <c r="R299" s="6">
        <v>230</v>
      </c>
      <c r="S299" s="6">
        <v>340</v>
      </c>
      <c r="T299" s="6">
        <v>249</v>
      </c>
      <c r="U299" s="6"/>
      <c r="V299" s="6">
        <v>465</v>
      </c>
      <c r="W299" s="6">
        <v>64</v>
      </c>
      <c r="X299" s="6">
        <v>307</v>
      </c>
      <c r="Y299" s="6"/>
      <c r="Z299" s="6">
        <v>157</v>
      </c>
      <c r="AA299" s="6">
        <v>210</v>
      </c>
      <c r="AB299" s="6">
        <v>189</v>
      </c>
      <c r="AC299" s="6">
        <v>215</v>
      </c>
      <c r="AD299" s="6">
        <v>199</v>
      </c>
    </row>
    <row r="300" spans="1:30" x14ac:dyDescent="0.3">
      <c r="A300" s="6">
        <v>292</v>
      </c>
      <c r="B300" s="235" t="s">
        <v>413</v>
      </c>
      <c r="C300" s="235" t="s">
        <v>414</v>
      </c>
      <c r="D300" s="235" t="s">
        <v>27</v>
      </c>
      <c r="E300" s="235" t="s">
        <v>1238</v>
      </c>
      <c r="F300" s="235" t="s">
        <v>1238</v>
      </c>
      <c r="G300" s="235" t="s">
        <v>1238</v>
      </c>
      <c r="H300" s="236">
        <v>292</v>
      </c>
      <c r="I300" s="235">
        <v>381</v>
      </c>
      <c r="J300" s="235">
        <v>112</v>
      </c>
      <c r="K300" s="235">
        <v>342</v>
      </c>
      <c r="L300" s="235">
        <v>307</v>
      </c>
      <c r="M300" s="235"/>
      <c r="N300" s="6">
        <v>440</v>
      </c>
      <c r="O300" s="6">
        <v>248</v>
      </c>
      <c r="P300" s="6"/>
      <c r="Q300" s="6">
        <v>210</v>
      </c>
      <c r="R300" s="6">
        <v>136</v>
      </c>
      <c r="S300" s="6">
        <v>124</v>
      </c>
      <c r="T300" s="6">
        <v>231</v>
      </c>
      <c r="U300" s="6"/>
      <c r="V300" s="6">
        <v>353</v>
      </c>
      <c r="W300" s="6">
        <v>461</v>
      </c>
      <c r="X300" s="6">
        <v>125</v>
      </c>
      <c r="Y300" s="6"/>
      <c r="Z300" s="6">
        <v>311</v>
      </c>
      <c r="AA300" s="6">
        <v>149</v>
      </c>
      <c r="AB300" s="6">
        <v>382</v>
      </c>
      <c r="AC300" s="6">
        <v>398</v>
      </c>
      <c r="AD300" s="6">
        <v>217</v>
      </c>
    </row>
    <row r="301" spans="1:30" x14ac:dyDescent="0.3">
      <c r="A301" s="6">
        <v>293</v>
      </c>
      <c r="B301" s="235" t="s">
        <v>825</v>
      </c>
      <c r="C301" s="235" t="s">
        <v>826</v>
      </c>
      <c r="D301" s="235" t="s">
        <v>1176</v>
      </c>
      <c r="E301" s="235" t="s">
        <v>1238</v>
      </c>
      <c r="F301" s="235" t="s">
        <v>1238</v>
      </c>
      <c r="G301" s="235" t="s">
        <v>1238</v>
      </c>
      <c r="H301" s="236">
        <v>293</v>
      </c>
      <c r="I301" s="235">
        <v>373</v>
      </c>
      <c r="J301" s="235">
        <v>429</v>
      </c>
      <c r="K301" s="235">
        <v>149</v>
      </c>
      <c r="L301" s="235">
        <v>188</v>
      </c>
      <c r="M301" s="235"/>
      <c r="N301" s="6">
        <v>216</v>
      </c>
      <c r="O301" s="6">
        <v>455</v>
      </c>
      <c r="P301" s="6"/>
      <c r="Q301" s="6">
        <v>414</v>
      </c>
      <c r="R301" s="6">
        <v>521</v>
      </c>
      <c r="S301" s="6">
        <v>180</v>
      </c>
      <c r="T301" s="6">
        <v>269</v>
      </c>
      <c r="U301" s="6"/>
      <c r="V301" s="6">
        <v>153</v>
      </c>
      <c r="W301" s="6">
        <v>239</v>
      </c>
      <c r="X301" s="6">
        <v>138</v>
      </c>
      <c r="Y301" s="6"/>
      <c r="Z301" s="6">
        <v>416</v>
      </c>
      <c r="AA301" s="6">
        <v>341</v>
      </c>
      <c r="AB301" s="6">
        <v>87</v>
      </c>
      <c r="AC301" s="6">
        <v>220</v>
      </c>
      <c r="AD301" s="6">
        <v>165</v>
      </c>
    </row>
    <row r="302" spans="1:30" x14ac:dyDescent="0.3">
      <c r="A302" s="6">
        <v>294</v>
      </c>
      <c r="B302" s="235" t="s">
        <v>365</v>
      </c>
      <c r="C302" s="235" t="s">
        <v>366</v>
      </c>
      <c r="D302" s="235" t="s">
        <v>63</v>
      </c>
      <c r="E302" s="235" t="s">
        <v>1238</v>
      </c>
      <c r="F302" s="235" t="s">
        <v>1238</v>
      </c>
      <c r="G302" s="235" t="s">
        <v>1238</v>
      </c>
      <c r="H302" s="236">
        <v>294</v>
      </c>
      <c r="I302" s="235">
        <v>391</v>
      </c>
      <c r="J302" s="235">
        <v>130</v>
      </c>
      <c r="K302" s="235">
        <v>338</v>
      </c>
      <c r="L302" s="235">
        <v>272</v>
      </c>
      <c r="M302" s="235"/>
      <c r="N302" s="6">
        <v>462</v>
      </c>
      <c r="O302" s="6">
        <v>210</v>
      </c>
      <c r="P302" s="6"/>
      <c r="Q302" s="6">
        <v>44</v>
      </c>
      <c r="R302" s="6">
        <v>345</v>
      </c>
      <c r="S302" s="6">
        <v>167</v>
      </c>
      <c r="T302" s="6">
        <v>193</v>
      </c>
      <c r="U302" s="6"/>
      <c r="V302" s="6">
        <v>302</v>
      </c>
      <c r="W302" s="6">
        <v>225</v>
      </c>
      <c r="X302" s="6">
        <v>444</v>
      </c>
      <c r="Y302" s="6"/>
      <c r="Z302" s="6">
        <v>449</v>
      </c>
      <c r="AA302" s="6">
        <v>320</v>
      </c>
      <c r="AB302" s="6">
        <v>194</v>
      </c>
      <c r="AC302" s="6">
        <v>120</v>
      </c>
      <c r="AD302" s="6">
        <v>382</v>
      </c>
    </row>
    <row r="303" spans="1:30" x14ac:dyDescent="0.3">
      <c r="A303" s="6">
        <v>295</v>
      </c>
      <c r="B303" s="235" t="s">
        <v>629</v>
      </c>
      <c r="C303" s="235" t="s">
        <v>630</v>
      </c>
      <c r="D303" s="235" t="s">
        <v>24</v>
      </c>
      <c r="E303" s="235" t="s">
        <v>1238</v>
      </c>
      <c r="F303" s="235" t="s">
        <v>1238</v>
      </c>
      <c r="G303" s="235" t="s">
        <v>1238</v>
      </c>
      <c r="H303" s="236">
        <v>295</v>
      </c>
      <c r="I303" s="235">
        <v>470</v>
      </c>
      <c r="J303" s="235">
        <v>448</v>
      </c>
      <c r="K303" s="235">
        <v>189</v>
      </c>
      <c r="L303" s="235">
        <v>21</v>
      </c>
      <c r="M303" s="235"/>
      <c r="N303" s="6">
        <v>438</v>
      </c>
      <c r="O303" s="6">
        <v>394</v>
      </c>
      <c r="P303" s="6"/>
      <c r="Q303" s="6">
        <v>442</v>
      </c>
      <c r="R303" s="6">
        <v>491</v>
      </c>
      <c r="S303" s="6">
        <v>170</v>
      </c>
      <c r="T303" s="6">
        <v>448</v>
      </c>
      <c r="U303" s="6"/>
      <c r="V303" s="6">
        <v>25</v>
      </c>
      <c r="W303" s="6">
        <v>297</v>
      </c>
      <c r="X303" s="6">
        <v>395</v>
      </c>
      <c r="Y303" s="6"/>
      <c r="Z303" s="6">
        <v>78</v>
      </c>
      <c r="AA303" s="6">
        <v>381</v>
      </c>
      <c r="AB303" s="6">
        <v>84</v>
      </c>
      <c r="AC303" s="6">
        <v>5</v>
      </c>
      <c r="AD303" s="6">
        <v>256</v>
      </c>
    </row>
    <row r="304" spans="1:30" x14ac:dyDescent="0.3">
      <c r="A304" s="6">
        <v>296</v>
      </c>
      <c r="B304" s="235" t="s">
        <v>459</v>
      </c>
      <c r="C304" s="235" t="s">
        <v>460</v>
      </c>
      <c r="D304" s="235" t="s">
        <v>56</v>
      </c>
      <c r="E304" s="235" t="s">
        <v>1238</v>
      </c>
      <c r="F304" s="235" t="s">
        <v>1238</v>
      </c>
      <c r="G304" s="235" t="s">
        <v>1238</v>
      </c>
      <c r="H304" s="236">
        <v>296</v>
      </c>
      <c r="I304" s="235">
        <v>482</v>
      </c>
      <c r="J304" s="235">
        <v>229</v>
      </c>
      <c r="K304" s="235">
        <v>164</v>
      </c>
      <c r="L304" s="235">
        <v>228</v>
      </c>
      <c r="M304" s="235"/>
      <c r="N304" s="6">
        <v>471</v>
      </c>
      <c r="O304" s="6">
        <v>360</v>
      </c>
      <c r="P304" s="6"/>
      <c r="Q304" s="6">
        <v>211</v>
      </c>
      <c r="R304" s="6">
        <v>324</v>
      </c>
      <c r="S304" s="6">
        <v>295</v>
      </c>
      <c r="T304" s="6">
        <v>179</v>
      </c>
      <c r="U304" s="6"/>
      <c r="V304" s="6">
        <v>191</v>
      </c>
      <c r="W304" s="6">
        <v>194</v>
      </c>
      <c r="X304" s="6">
        <v>180</v>
      </c>
      <c r="Y304" s="6"/>
      <c r="Z304" s="6">
        <v>109</v>
      </c>
      <c r="AA304" s="6">
        <v>504</v>
      </c>
      <c r="AB304" s="6">
        <v>272</v>
      </c>
      <c r="AC304" s="6">
        <v>69</v>
      </c>
      <c r="AD304" s="6">
        <v>220</v>
      </c>
    </row>
    <row r="305" spans="1:30" x14ac:dyDescent="0.3">
      <c r="A305" s="6">
        <v>297</v>
      </c>
      <c r="B305" s="235" t="s">
        <v>583</v>
      </c>
      <c r="C305" s="235" t="s">
        <v>584</v>
      </c>
      <c r="D305" s="235" t="s">
        <v>30</v>
      </c>
      <c r="E305" s="235" t="s">
        <v>1238</v>
      </c>
      <c r="F305" s="235" t="s">
        <v>1238</v>
      </c>
      <c r="G305" s="235" t="s">
        <v>1238</v>
      </c>
      <c r="H305" s="236">
        <v>297</v>
      </c>
      <c r="I305" s="235">
        <v>357</v>
      </c>
      <c r="J305" s="235">
        <v>173</v>
      </c>
      <c r="K305" s="235">
        <v>280</v>
      </c>
      <c r="L305" s="235">
        <v>367</v>
      </c>
      <c r="M305" s="235"/>
      <c r="N305" s="6">
        <v>488</v>
      </c>
      <c r="O305" s="6">
        <v>90</v>
      </c>
      <c r="P305" s="6"/>
      <c r="Q305" s="6">
        <v>112</v>
      </c>
      <c r="R305" s="6">
        <v>90</v>
      </c>
      <c r="S305" s="6">
        <v>349</v>
      </c>
      <c r="T305" s="6">
        <v>358</v>
      </c>
      <c r="U305" s="6"/>
      <c r="V305" s="6">
        <v>318</v>
      </c>
      <c r="W305" s="6">
        <v>410</v>
      </c>
      <c r="X305" s="6">
        <v>117</v>
      </c>
      <c r="Y305" s="6"/>
      <c r="Z305" s="6">
        <v>372</v>
      </c>
      <c r="AA305" s="6">
        <v>163</v>
      </c>
      <c r="AB305" s="6">
        <v>248</v>
      </c>
      <c r="AC305" s="6">
        <v>38</v>
      </c>
      <c r="AD305" s="6">
        <v>515</v>
      </c>
    </row>
    <row r="306" spans="1:30" x14ac:dyDescent="0.3">
      <c r="A306" s="6">
        <v>298</v>
      </c>
      <c r="B306" s="235" t="s">
        <v>475</v>
      </c>
      <c r="C306" s="235" t="s">
        <v>476</v>
      </c>
      <c r="D306" s="235" t="s">
        <v>24</v>
      </c>
      <c r="E306" s="235" t="s">
        <v>1238</v>
      </c>
      <c r="F306" s="235" t="s">
        <v>1238</v>
      </c>
      <c r="G306" s="235" t="s">
        <v>1238</v>
      </c>
      <c r="H306" s="236">
        <v>298</v>
      </c>
      <c r="I306" s="235">
        <v>333</v>
      </c>
      <c r="J306" s="235">
        <v>259</v>
      </c>
      <c r="K306" s="235">
        <v>464</v>
      </c>
      <c r="L306" s="235">
        <v>67</v>
      </c>
      <c r="M306" s="235"/>
      <c r="N306" s="6">
        <v>76</v>
      </c>
      <c r="O306" s="6">
        <v>495</v>
      </c>
      <c r="P306" s="6"/>
      <c r="Q306" s="6">
        <v>297</v>
      </c>
      <c r="R306" s="6">
        <v>514</v>
      </c>
      <c r="S306" s="6">
        <v>1</v>
      </c>
      <c r="T306" s="6">
        <v>149</v>
      </c>
      <c r="U306" s="6"/>
      <c r="V306" s="6">
        <v>518</v>
      </c>
      <c r="W306" s="6">
        <v>312</v>
      </c>
      <c r="X306" s="6">
        <v>169</v>
      </c>
      <c r="Y306" s="6"/>
      <c r="Z306" s="6">
        <v>99</v>
      </c>
      <c r="AA306" s="6">
        <v>425</v>
      </c>
      <c r="AB306" s="6">
        <v>107</v>
      </c>
      <c r="AC306" s="6">
        <v>128</v>
      </c>
      <c r="AD306" s="6">
        <v>53</v>
      </c>
    </row>
    <row r="307" spans="1:30" x14ac:dyDescent="0.3">
      <c r="A307" s="6">
        <v>299</v>
      </c>
      <c r="B307" s="235" t="s">
        <v>105</v>
      </c>
      <c r="C307" s="235" t="s">
        <v>106</v>
      </c>
      <c r="D307" s="235" t="s">
        <v>27</v>
      </c>
      <c r="E307" s="235" t="s">
        <v>1238</v>
      </c>
      <c r="F307" s="235" t="s">
        <v>1238</v>
      </c>
      <c r="G307" s="235" t="s">
        <v>1238</v>
      </c>
      <c r="H307" s="236">
        <v>299</v>
      </c>
      <c r="I307" s="235">
        <v>236</v>
      </c>
      <c r="J307" s="235">
        <v>364</v>
      </c>
      <c r="K307" s="235">
        <v>187</v>
      </c>
      <c r="L307" s="235">
        <v>435</v>
      </c>
      <c r="M307" s="235"/>
      <c r="N307" s="6">
        <v>423</v>
      </c>
      <c r="O307" s="6">
        <v>74</v>
      </c>
      <c r="P307" s="6"/>
      <c r="Q307" s="6">
        <v>428</v>
      </c>
      <c r="R307" s="6">
        <v>310</v>
      </c>
      <c r="S307" s="6">
        <v>307</v>
      </c>
      <c r="T307" s="6">
        <v>261</v>
      </c>
      <c r="U307" s="6"/>
      <c r="V307" s="6">
        <v>338</v>
      </c>
      <c r="W307" s="6">
        <v>263</v>
      </c>
      <c r="X307" s="6">
        <v>86</v>
      </c>
      <c r="Y307" s="6"/>
      <c r="Z307" s="6">
        <v>379</v>
      </c>
      <c r="AA307" s="6">
        <v>121</v>
      </c>
      <c r="AB307" s="6">
        <v>433</v>
      </c>
      <c r="AC307" s="6">
        <v>442</v>
      </c>
      <c r="AD307" s="6">
        <v>385</v>
      </c>
    </row>
    <row r="308" spans="1:30" x14ac:dyDescent="0.3">
      <c r="A308" s="6">
        <v>300</v>
      </c>
      <c r="B308" s="235" t="s">
        <v>257</v>
      </c>
      <c r="C308" s="235" t="s">
        <v>258</v>
      </c>
      <c r="D308" s="235" t="s">
        <v>56</v>
      </c>
      <c r="E308" s="235" t="s">
        <v>1238</v>
      </c>
      <c r="F308" s="235" t="s">
        <v>1238</v>
      </c>
      <c r="G308" s="235" t="s">
        <v>1238</v>
      </c>
      <c r="H308" s="236">
        <v>300</v>
      </c>
      <c r="I308" s="235">
        <v>406</v>
      </c>
      <c r="J308" s="235">
        <v>234</v>
      </c>
      <c r="K308" s="235">
        <v>273</v>
      </c>
      <c r="L308" s="235">
        <v>222</v>
      </c>
      <c r="M308" s="235"/>
      <c r="N308" s="6">
        <v>456</v>
      </c>
      <c r="O308" s="6">
        <v>247</v>
      </c>
      <c r="P308" s="6"/>
      <c r="Q308" s="6">
        <v>429</v>
      </c>
      <c r="R308" s="6">
        <v>113</v>
      </c>
      <c r="S308" s="6">
        <v>223</v>
      </c>
      <c r="T308" s="6">
        <v>230</v>
      </c>
      <c r="U308" s="6"/>
      <c r="V308" s="6">
        <v>86</v>
      </c>
      <c r="W308" s="6">
        <v>385</v>
      </c>
      <c r="X308" s="6">
        <v>382</v>
      </c>
      <c r="Y308" s="6"/>
      <c r="Z308" s="6">
        <v>229</v>
      </c>
      <c r="AA308" s="6">
        <v>241</v>
      </c>
      <c r="AB308" s="6">
        <v>241</v>
      </c>
      <c r="AC308" s="6">
        <v>164</v>
      </c>
      <c r="AD308" s="6">
        <v>408</v>
      </c>
    </row>
    <row r="309" spans="1:30" x14ac:dyDescent="0.3">
      <c r="A309" s="6">
        <v>301</v>
      </c>
      <c r="B309" s="235" t="s">
        <v>109</v>
      </c>
      <c r="C309" s="235" t="s">
        <v>110</v>
      </c>
      <c r="D309" s="235" t="s">
        <v>30</v>
      </c>
      <c r="E309" s="235" t="s">
        <v>1238</v>
      </c>
      <c r="F309" s="235" t="s">
        <v>1238</v>
      </c>
      <c r="G309" s="235" t="s">
        <v>1238</v>
      </c>
      <c r="H309" s="236">
        <v>301</v>
      </c>
      <c r="I309" s="235">
        <v>510</v>
      </c>
      <c r="J309" s="235">
        <v>132</v>
      </c>
      <c r="K309" s="235">
        <v>72</v>
      </c>
      <c r="L309" s="235">
        <v>436</v>
      </c>
      <c r="M309" s="235"/>
      <c r="N309" s="6">
        <v>495</v>
      </c>
      <c r="O309" s="6">
        <v>440</v>
      </c>
      <c r="P309" s="6"/>
      <c r="Q309" s="6">
        <v>317</v>
      </c>
      <c r="R309" s="6">
        <v>128</v>
      </c>
      <c r="S309" s="6">
        <v>341</v>
      </c>
      <c r="T309" s="6">
        <v>69</v>
      </c>
      <c r="U309" s="6"/>
      <c r="V309" s="6">
        <v>117</v>
      </c>
      <c r="W309" s="6">
        <v>156</v>
      </c>
      <c r="X309" s="6">
        <v>84</v>
      </c>
      <c r="Y309" s="6"/>
      <c r="Z309" s="6">
        <v>524</v>
      </c>
      <c r="AA309" s="6">
        <v>23</v>
      </c>
      <c r="AB309" s="6">
        <v>473</v>
      </c>
      <c r="AC309" s="6">
        <v>349</v>
      </c>
      <c r="AD309" s="6">
        <v>331</v>
      </c>
    </row>
    <row r="310" spans="1:30" x14ac:dyDescent="0.3">
      <c r="A310" s="6">
        <v>302</v>
      </c>
      <c r="B310" s="235" t="s">
        <v>377</v>
      </c>
      <c r="C310" s="235" t="s">
        <v>378</v>
      </c>
      <c r="D310" s="235" t="s">
        <v>24</v>
      </c>
      <c r="E310" s="235" t="s">
        <v>1238</v>
      </c>
      <c r="F310" s="235" t="s">
        <v>1238</v>
      </c>
      <c r="G310" s="235" t="s">
        <v>1238</v>
      </c>
      <c r="H310" s="236">
        <v>302</v>
      </c>
      <c r="I310" s="235">
        <v>265</v>
      </c>
      <c r="J310" s="235">
        <v>123</v>
      </c>
      <c r="K310" s="235">
        <v>438</v>
      </c>
      <c r="L310" s="235">
        <v>370</v>
      </c>
      <c r="M310" s="235"/>
      <c r="N310" s="6">
        <v>376</v>
      </c>
      <c r="O310" s="6">
        <v>162</v>
      </c>
      <c r="P310" s="6"/>
      <c r="Q310" s="6">
        <v>271</v>
      </c>
      <c r="R310" s="6">
        <v>318</v>
      </c>
      <c r="S310" s="6">
        <v>1</v>
      </c>
      <c r="T310" s="6">
        <v>114</v>
      </c>
      <c r="U310" s="6"/>
      <c r="V310" s="6">
        <v>376</v>
      </c>
      <c r="W310" s="6">
        <v>405</v>
      </c>
      <c r="X310" s="6">
        <v>419</v>
      </c>
      <c r="Y310" s="6"/>
      <c r="Z310" s="6">
        <v>281</v>
      </c>
      <c r="AA310" s="6">
        <v>307</v>
      </c>
      <c r="AB310" s="6">
        <v>249</v>
      </c>
      <c r="AC310" s="6">
        <v>380</v>
      </c>
      <c r="AD310" s="6">
        <v>381</v>
      </c>
    </row>
    <row r="311" spans="1:30" x14ac:dyDescent="0.3">
      <c r="A311" s="6">
        <v>303</v>
      </c>
      <c r="B311" s="235" t="s">
        <v>87</v>
      </c>
      <c r="C311" s="235" t="s">
        <v>88</v>
      </c>
      <c r="D311" s="235" t="s">
        <v>30</v>
      </c>
      <c r="E311" s="235" t="s">
        <v>1238</v>
      </c>
      <c r="F311" s="235" t="s">
        <v>1238</v>
      </c>
      <c r="G311" s="235" t="s">
        <v>1238</v>
      </c>
      <c r="H311" s="236">
        <v>303</v>
      </c>
      <c r="I311" s="235">
        <v>173</v>
      </c>
      <c r="J311" s="235">
        <v>254</v>
      </c>
      <c r="K311" s="235">
        <v>326</v>
      </c>
      <c r="L311" s="235">
        <v>470</v>
      </c>
      <c r="M311" s="235"/>
      <c r="N311" s="6">
        <v>237</v>
      </c>
      <c r="O311" s="6">
        <v>185</v>
      </c>
      <c r="P311" s="6"/>
      <c r="Q311" s="6">
        <v>133</v>
      </c>
      <c r="R311" s="6">
        <v>327</v>
      </c>
      <c r="S311" s="6">
        <v>436</v>
      </c>
      <c r="T311" s="6">
        <v>119</v>
      </c>
      <c r="U311" s="6"/>
      <c r="V311" s="6">
        <v>345</v>
      </c>
      <c r="W311" s="6">
        <v>240</v>
      </c>
      <c r="X311" s="6">
        <v>338</v>
      </c>
      <c r="Y311" s="6"/>
      <c r="Z311" s="6">
        <v>423</v>
      </c>
      <c r="AA311" s="6">
        <v>57</v>
      </c>
      <c r="AB311" s="6">
        <v>498</v>
      </c>
      <c r="AC311" s="6">
        <v>365</v>
      </c>
      <c r="AD311" s="6">
        <v>448</v>
      </c>
    </row>
    <row r="312" spans="1:30" x14ac:dyDescent="0.3">
      <c r="A312" s="6">
        <v>304</v>
      </c>
      <c r="B312" s="235" t="s">
        <v>1039</v>
      </c>
      <c r="C312" s="235" t="s">
        <v>1040</v>
      </c>
      <c r="D312" s="235" t="s">
        <v>27</v>
      </c>
      <c r="E312" s="235" t="s">
        <v>1238</v>
      </c>
      <c r="F312" s="235" t="s">
        <v>1238</v>
      </c>
      <c r="G312" s="235" t="s">
        <v>1238</v>
      </c>
      <c r="H312" s="236">
        <v>304</v>
      </c>
      <c r="I312" s="235">
        <v>270</v>
      </c>
      <c r="J312" s="235">
        <v>317</v>
      </c>
      <c r="K312" s="235">
        <v>323</v>
      </c>
      <c r="L312" s="235">
        <v>277</v>
      </c>
      <c r="M312" s="235"/>
      <c r="N312" s="6">
        <v>222</v>
      </c>
      <c r="O312" s="6">
        <v>314</v>
      </c>
      <c r="P312" s="6"/>
      <c r="Q312" s="6">
        <v>212</v>
      </c>
      <c r="R312" s="6">
        <v>469</v>
      </c>
      <c r="S312" s="6">
        <v>149</v>
      </c>
      <c r="T312" s="6">
        <v>382</v>
      </c>
      <c r="U312" s="6"/>
      <c r="V312" s="6">
        <v>211</v>
      </c>
      <c r="W312" s="6">
        <v>323</v>
      </c>
      <c r="X312" s="6">
        <v>406</v>
      </c>
      <c r="Y312" s="6"/>
      <c r="Z312" s="6">
        <v>388</v>
      </c>
      <c r="AA312" s="6">
        <v>364</v>
      </c>
      <c r="AB312" s="6">
        <v>137</v>
      </c>
      <c r="AC312" s="6">
        <v>329</v>
      </c>
      <c r="AD312" s="6">
        <v>176</v>
      </c>
    </row>
    <row r="313" spans="1:30" x14ac:dyDescent="0.3">
      <c r="A313" s="6">
        <v>305</v>
      </c>
      <c r="B313" s="235" t="s">
        <v>905</v>
      </c>
      <c r="C313" s="235" t="s">
        <v>906</v>
      </c>
      <c r="D313" s="235" t="s">
        <v>56</v>
      </c>
      <c r="E313" s="235" t="s">
        <v>1238</v>
      </c>
      <c r="F313" s="235" t="s">
        <v>1238</v>
      </c>
      <c r="G313" s="235" t="s">
        <v>1238</v>
      </c>
      <c r="H313" s="236">
        <v>305</v>
      </c>
      <c r="I313" s="235">
        <v>414</v>
      </c>
      <c r="J313" s="235">
        <v>310</v>
      </c>
      <c r="K313" s="235">
        <v>235</v>
      </c>
      <c r="L313" s="235">
        <v>205</v>
      </c>
      <c r="M313" s="235"/>
      <c r="N313" s="6">
        <v>455</v>
      </c>
      <c r="O313" s="6">
        <v>272</v>
      </c>
      <c r="P313" s="6"/>
      <c r="Q313" s="6">
        <v>109</v>
      </c>
      <c r="R313" s="6">
        <v>120</v>
      </c>
      <c r="S313" s="6">
        <v>419</v>
      </c>
      <c r="T313" s="6">
        <v>506</v>
      </c>
      <c r="U313" s="6"/>
      <c r="V313" s="6">
        <v>199</v>
      </c>
      <c r="W313" s="6">
        <v>274</v>
      </c>
      <c r="X313" s="6">
        <v>248</v>
      </c>
      <c r="Y313" s="6"/>
      <c r="Z313" s="6">
        <v>198</v>
      </c>
      <c r="AA313" s="6">
        <v>340</v>
      </c>
      <c r="AB313" s="6">
        <v>164</v>
      </c>
      <c r="AC313" s="6">
        <v>106</v>
      </c>
      <c r="AD313" s="6">
        <v>421</v>
      </c>
    </row>
    <row r="314" spans="1:30" x14ac:dyDescent="0.3">
      <c r="A314" s="6">
        <v>306</v>
      </c>
      <c r="B314" s="235" t="s">
        <v>639</v>
      </c>
      <c r="C314" s="235" t="s">
        <v>640</v>
      </c>
      <c r="D314" s="235" t="s">
        <v>63</v>
      </c>
      <c r="E314" s="235" t="s">
        <v>1238</v>
      </c>
      <c r="F314" s="235" t="s">
        <v>1238</v>
      </c>
      <c r="G314" s="235" t="s">
        <v>1238</v>
      </c>
      <c r="H314" s="236">
        <v>306</v>
      </c>
      <c r="I314" s="235">
        <v>211</v>
      </c>
      <c r="J314" s="235">
        <v>171</v>
      </c>
      <c r="K314" s="235">
        <v>410</v>
      </c>
      <c r="L314" s="235">
        <v>390</v>
      </c>
      <c r="M314" s="235"/>
      <c r="N314" s="6">
        <v>185</v>
      </c>
      <c r="O314" s="6">
        <v>294</v>
      </c>
      <c r="P314" s="6"/>
      <c r="Q314" s="6">
        <v>252</v>
      </c>
      <c r="R314" s="6">
        <v>225</v>
      </c>
      <c r="S314" s="6">
        <v>132</v>
      </c>
      <c r="T314" s="6">
        <v>266</v>
      </c>
      <c r="U314" s="6"/>
      <c r="V314" s="6">
        <v>141</v>
      </c>
      <c r="W314" s="6">
        <v>484</v>
      </c>
      <c r="X314" s="6">
        <v>497</v>
      </c>
      <c r="Y314" s="6"/>
      <c r="Z314" s="6">
        <v>481</v>
      </c>
      <c r="AA314" s="6">
        <v>363</v>
      </c>
      <c r="AB314" s="6">
        <v>212</v>
      </c>
      <c r="AC314" s="6">
        <v>401</v>
      </c>
      <c r="AD314" s="6">
        <v>170</v>
      </c>
    </row>
    <row r="315" spans="1:30" x14ac:dyDescent="0.3">
      <c r="A315" s="6">
        <v>307</v>
      </c>
      <c r="B315" s="235" t="s">
        <v>221</v>
      </c>
      <c r="C315" s="235" t="s">
        <v>222</v>
      </c>
      <c r="D315" s="235" t="s">
        <v>24</v>
      </c>
      <c r="E315" s="235" t="s">
        <v>1238</v>
      </c>
      <c r="F315" s="235" t="s">
        <v>1238</v>
      </c>
      <c r="G315" s="235" t="s">
        <v>1238</v>
      </c>
      <c r="H315" s="236">
        <v>307</v>
      </c>
      <c r="I315" s="235">
        <v>46</v>
      </c>
      <c r="J315" s="235">
        <v>475</v>
      </c>
      <c r="K315" s="235">
        <v>430</v>
      </c>
      <c r="L315" s="235">
        <v>226</v>
      </c>
      <c r="M315" s="235"/>
      <c r="N315" s="6">
        <v>47</v>
      </c>
      <c r="O315" s="6">
        <v>149</v>
      </c>
      <c r="P315" s="6"/>
      <c r="Q315" s="6">
        <v>519</v>
      </c>
      <c r="R315" s="6">
        <v>357</v>
      </c>
      <c r="S315" s="6">
        <v>314</v>
      </c>
      <c r="T315" s="6">
        <v>283</v>
      </c>
      <c r="U315" s="6"/>
      <c r="V315" s="6">
        <v>308</v>
      </c>
      <c r="W315" s="6">
        <v>432</v>
      </c>
      <c r="X315" s="6">
        <v>436</v>
      </c>
      <c r="Y315" s="6"/>
      <c r="Z315" s="6">
        <v>179</v>
      </c>
      <c r="AA315" s="6">
        <v>260</v>
      </c>
      <c r="AB315" s="6">
        <v>446</v>
      </c>
      <c r="AC315" s="6">
        <v>117</v>
      </c>
      <c r="AD315" s="6">
        <v>282</v>
      </c>
    </row>
    <row r="316" spans="1:30" x14ac:dyDescent="0.3">
      <c r="A316" s="6">
        <v>308</v>
      </c>
      <c r="B316" s="235" t="s">
        <v>989</v>
      </c>
      <c r="C316" s="235" t="s">
        <v>990</v>
      </c>
      <c r="D316" s="235" t="s">
        <v>30</v>
      </c>
      <c r="E316" s="235" t="s">
        <v>1238</v>
      </c>
      <c r="F316" s="235" t="s">
        <v>1238</v>
      </c>
      <c r="G316" s="235" t="s">
        <v>1238</v>
      </c>
      <c r="H316" s="236">
        <v>308</v>
      </c>
      <c r="I316" s="235">
        <v>284</v>
      </c>
      <c r="J316" s="235">
        <v>366</v>
      </c>
      <c r="K316" s="235">
        <v>205</v>
      </c>
      <c r="L316" s="235">
        <v>371</v>
      </c>
      <c r="M316" s="235"/>
      <c r="N316" s="6">
        <v>294</v>
      </c>
      <c r="O316" s="6">
        <v>276</v>
      </c>
      <c r="P316" s="6"/>
      <c r="Q316" s="6">
        <v>160</v>
      </c>
      <c r="R316" s="6">
        <v>364</v>
      </c>
      <c r="S316" s="6">
        <v>422</v>
      </c>
      <c r="T316" s="6">
        <v>385</v>
      </c>
      <c r="U316" s="6"/>
      <c r="V316" s="6">
        <v>39</v>
      </c>
      <c r="W316" s="6">
        <v>362</v>
      </c>
      <c r="X316" s="6">
        <v>288</v>
      </c>
      <c r="Y316" s="6"/>
      <c r="Z316" s="6">
        <v>419</v>
      </c>
      <c r="AA316" s="6">
        <v>84</v>
      </c>
      <c r="AB316" s="6">
        <v>337</v>
      </c>
      <c r="AC316" s="6">
        <v>424</v>
      </c>
      <c r="AD316" s="6">
        <v>330</v>
      </c>
    </row>
    <row r="317" spans="1:30" x14ac:dyDescent="0.3">
      <c r="A317" s="6">
        <v>309</v>
      </c>
      <c r="B317" s="235" t="s">
        <v>277</v>
      </c>
      <c r="C317" s="235" t="s">
        <v>278</v>
      </c>
      <c r="D317" s="235" t="s">
        <v>46</v>
      </c>
      <c r="E317" s="235" t="s">
        <v>1238</v>
      </c>
      <c r="F317" s="235" t="s">
        <v>1238</v>
      </c>
      <c r="G317" s="235" t="s">
        <v>1238</v>
      </c>
      <c r="H317" s="236">
        <v>309</v>
      </c>
      <c r="I317" s="235">
        <v>263</v>
      </c>
      <c r="J317" s="235">
        <v>459</v>
      </c>
      <c r="K317" s="235">
        <v>223</v>
      </c>
      <c r="L317" s="235">
        <v>214</v>
      </c>
      <c r="M317" s="235"/>
      <c r="N317" s="6">
        <v>425</v>
      </c>
      <c r="O317" s="6">
        <v>94</v>
      </c>
      <c r="P317" s="6"/>
      <c r="Q317" s="6">
        <v>524</v>
      </c>
      <c r="R317" s="6">
        <v>77</v>
      </c>
      <c r="S317" s="6">
        <v>368</v>
      </c>
      <c r="T317" s="6">
        <v>447</v>
      </c>
      <c r="U317" s="6"/>
      <c r="V317" s="6">
        <v>311</v>
      </c>
      <c r="W317" s="6">
        <v>429</v>
      </c>
      <c r="X317" s="6">
        <v>64</v>
      </c>
      <c r="Y317" s="6"/>
      <c r="Z317" s="6">
        <v>75</v>
      </c>
      <c r="AA317" s="6">
        <v>417</v>
      </c>
      <c r="AB317" s="6">
        <v>191</v>
      </c>
      <c r="AC317" s="6">
        <v>100</v>
      </c>
      <c r="AD317" s="6">
        <v>476</v>
      </c>
    </row>
    <row r="318" spans="1:30" x14ac:dyDescent="0.3">
      <c r="A318" s="6">
        <v>310</v>
      </c>
      <c r="B318" s="235" t="s">
        <v>535</v>
      </c>
      <c r="C318" s="235" t="s">
        <v>536</v>
      </c>
      <c r="D318" s="235" t="s">
        <v>33</v>
      </c>
      <c r="E318" s="235" t="s">
        <v>1238</v>
      </c>
      <c r="F318" s="235" t="s">
        <v>1238</v>
      </c>
      <c r="G318" s="235" t="s">
        <v>1238</v>
      </c>
      <c r="H318" s="236">
        <v>310</v>
      </c>
      <c r="I318" s="235">
        <v>349</v>
      </c>
      <c r="J318" s="235">
        <v>170</v>
      </c>
      <c r="K318" s="235">
        <v>327</v>
      </c>
      <c r="L318" s="235">
        <v>348</v>
      </c>
      <c r="M318" s="235"/>
      <c r="N318" s="6">
        <v>306</v>
      </c>
      <c r="O318" s="6">
        <v>341</v>
      </c>
      <c r="P318" s="6"/>
      <c r="Q318" s="6">
        <v>369</v>
      </c>
      <c r="R318" s="6">
        <v>38</v>
      </c>
      <c r="S318" s="6">
        <v>309</v>
      </c>
      <c r="T318" s="6">
        <v>236</v>
      </c>
      <c r="U318" s="6"/>
      <c r="V318" s="6">
        <v>462</v>
      </c>
      <c r="W318" s="6">
        <v>324</v>
      </c>
      <c r="X318" s="6">
        <v>115</v>
      </c>
      <c r="Y318" s="6"/>
      <c r="Z318" s="6">
        <v>412</v>
      </c>
      <c r="AA318" s="6">
        <v>187</v>
      </c>
      <c r="AB318" s="6">
        <v>267</v>
      </c>
      <c r="AC318" s="6">
        <v>218</v>
      </c>
      <c r="AD318" s="6">
        <v>461</v>
      </c>
    </row>
    <row r="319" spans="1:30" x14ac:dyDescent="0.3">
      <c r="A319" s="6">
        <v>311</v>
      </c>
      <c r="B319" s="235" t="s">
        <v>621</v>
      </c>
      <c r="C319" s="235" t="s">
        <v>622</v>
      </c>
      <c r="D319" s="235" t="s">
        <v>1176</v>
      </c>
      <c r="E319" s="235" t="s">
        <v>1238</v>
      </c>
      <c r="F319" s="235" t="s">
        <v>1238</v>
      </c>
      <c r="G319" s="235" t="s">
        <v>1238</v>
      </c>
      <c r="H319" s="236">
        <v>311</v>
      </c>
      <c r="I319" s="235">
        <v>421</v>
      </c>
      <c r="J319" s="235">
        <v>129</v>
      </c>
      <c r="K319" s="235">
        <v>452</v>
      </c>
      <c r="L319" s="235">
        <v>128</v>
      </c>
      <c r="M319" s="235"/>
      <c r="N319" s="6">
        <v>64</v>
      </c>
      <c r="O319" s="6">
        <v>527</v>
      </c>
      <c r="P319" s="6"/>
      <c r="Q319" s="6">
        <v>122</v>
      </c>
      <c r="R319" s="6">
        <v>460</v>
      </c>
      <c r="S319" s="6">
        <v>207</v>
      </c>
      <c r="T319" s="6">
        <v>61</v>
      </c>
      <c r="U319" s="6"/>
      <c r="V319" s="6">
        <v>517</v>
      </c>
      <c r="W319" s="6">
        <v>200</v>
      </c>
      <c r="X319" s="6">
        <v>265</v>
      </c>
      <c r="Y319" s="6"/>
      <c r="Z319" s="6">
        <v>135</v>
      </c>
      <c r="AA319" s="6">
        <v>61</v>
      </c>
      <c r="AB319" s="6">
        <v>411</v>
      </c>
      <c r="AC319" s="6">
        <v>250</v>
      </c>
      <c r="AD319" s="6">
        <v>64</v>
      </c>
    </row>
    <row r="320" spans="1:30" x14ac:dyDescent="0.3">
      <c r="A320" s="6">
        <v>312</v>
      </c>
      <c r="B320" s="235" t="s">
        <v>685</v>
      </c>
      <c r="C320" s="235" t="s">
        <v>686</v>
      </c>
      <c r="D320" s="235" t="s">
        <v>33</v>
      </c>
      <c r="E320" s="235" t="s">
        <v>1238</v>
      </c>
      <c r="F320" s="235" t="s">
        <v>1238</v>
      </c>
      <c r="G320" s="235" t="s">
        <v>1238</v>
      </c>
      <c r="H320" s="236">
        <v>312</v>
      </c>
      <c r="I320" s="235">
        <v>354</v>
      </c>
      <c r="J320" s="235">
        <v>353</v>
      </c>
      <c r="K320" s="235">
        <v>330</v>
      </c>
      <c r="L320" s="235">
        <v>142</v>
      </c>
      <c r="M320" s="235"/>
      <c r="N320" s="6">
        <v>162</v>
      </c>
      <c r="O320" s="6">
        <v>463</v>
      </c>
      <c r="P320" s="6"/>
      <c r="Q320" s="6">
        <v>125</v>
      </c>
      <c r="R320" s="6">
        <v>415</v>
      </c>
      <c r="S320" s="6">
        <v>84</v>
      </c>
      <c r="T320" s="6">
        <v>532</v>
      </c>
      <c r="U320" s="6"/>
      <c r="V320" s="6">
        <v>401</v>
      </c>
      <c r="W320" s="6">
        <v>125</v>
      </c>
      <c r="X320" s="6">
        <v>453</v>
      </c>
      <c r="Y320" s="6"/>
      <c r="Z320" s="6">
        <v>307</v>
      </c>
      <c r="AA320" s="6">
        <v>191</v>
      </c>
      <c r="AB320" s="6">
        <v>229</v>
      </c>
      <c r="AC320" s="6">
        <v>175</v>
      </c>
      <c r="AD320" s="6">
        <v>91</v>
      </c>
    </row>
    <row r="321" spans="1:30" x14ac:dyDescent="0.3">
      <c r="A321" s="6">
        <v>313</v>
      </c>
      <c r="B321" s="235" t="s">
        <v>203</v>
      </c>
      <c r="C321" s="235" t="s">
        <v>204</v>
      </c>
      <c r="D321" s="235" t="s">
        <v>56</v>
      </c>
      <c r="E321" s="235" t="s">
        <v>1238</v>
      </c>
      <c r="F321" s="235" t="s">
        <v>1238</v>
      </c>
      <c r="G321" s="235" t="s">
        <v>1238</v>
      </c>
      <c r="H321" s="236">
        <v>313</v>
      </c>
      <c r="I321" s="235">
        <v>516</v>
      </c>
      <c r="J321" s="235">
        <v>286</v>
      </c>
      <c r="K321" s="235">
        <v>113</v>
      </c>
      <c r="L321" s="235">
        <v>112</v>
      </c>
      <c r="M321" s="235"/>
      <c r="N321" s="6">
        <v>389</v>
      </c>
      <c r="O321" s="6">
        <v>525</v>
      </c>
      <c r="P321" s="6"/>
      <c r="Q321" s="6">
        <v>57</v>
      </c>
      <c r="R321" s="6">
        <v>515</v>
      </c>
      <c r="S321" s="6">
        <v>284</v>
      </c>
      <c r="T321" s="6">
        <v>166</v>
      </c>
      <c r="U321" s="6"/>
      <c r="V321" s="6">
        <v>416</v>
      </c>
      <c r="W321" s="6">
        <v>1</v>
      </c>
      <c r="X321" s="6">
        <v>272</v>
      </c>
      <c r="Y321" s="6"/>
      <c r="Z321" s="6">
        <v>94</v>
      </c>
      <c r="AA321" s="6">
        <v>487</v>
      </c>
      <c r="AB321" s="6">
        <v>14</v>
      </c>
      <c r="AC321" s="6">
        <v>22</v>
      </c>
      <c r="AD321" s="6">
        <v>471</v>
      </c>
    </row>
    <row r="322" spans="1:30" x14ac:dyDescent="0.3">
      <c r="A322" s="6">
        <v>314</v>
      </c>
      <c r="B322" s="235" t="s">
        <v>313</v>
      </c>
      <c r="C322" s="235" t="s">
        <v>314</v>
      </c>
      <c r="D322" s="235" t="s">
        <v>27</v>
      </c>
      <c r="E322" s="235" t="s">
        <v>1238</v>
      </c>
      <c r="F322" s="235" t="s">
        <v>1238</v>
      </c>
      <c r="G322" s="235" t="s">
        <v>1238</v>
      </c>
      <c r="H322" s="236">
        <v>314</v>
      </c>
      <c r="I322" s="235">
        <v>258</v>
      </c>
      <c r="J322" s="235">
        <v>411</v>
      </c>
      <c r="K322" s="235">
        <v>198</v>
      </c>
      <c r="L322" s="235">
        <v>339</v>
      </c>
      <c r="M322" s="235"/>
      <c r="N322" s="6">
        <v>106</v>
      </c>
      <c r="O322" s="6">
        <v>410</v>
      </c>
      <c r="P322" s="6"/>
      <c r="Q322" s="6">
        <v>353</v>
      </c>
      <c r="R322" s="6">
        <v>437</v>
      </c>
      <c r="S322" s="6">
        <v>387</v>
      </c>
      <c r="T322" s="6">
        <v>277</v>
      </c>
      <c r="U322" s="6"/>
      <c r="V322" s="6">
        <v>371</v>
      </c>
      <c r="W322" s="6">
        <v>92</v>
      </c>
      <c r="X322" s="6">
        <v>196</v>
      </c>
      <c r="Y322" s="6"/>
      <c r="Z322" s="6">
        <v>323</v>
      </c>
      <c r="AA322" s="6">
        <v>150</v>
      </c>
      <c r="AB322" s="6">
        <v>432</v>
      </c>
      <c r="AC322" s="6">
        <v>387</v>
      </c>
      <c r="AD322" s="6">
        <v>242</v>
      </c>
    </row>
    <row r="323" spans="1:30" x14ac:dyDescent="0.3">
      <c r="A323" s="6">
        <v>315</v>
      </c>
      <c r="B323" s="235" t="s">
        <v>369</v>
      </c>
      <c r="C323" s="235" t="s">
        <v>370</v>
      </c>
      <c r="D323" s="235" t="s">
        <v>24</v>
      </c>
      <c r="E323" s="235" t="s">
        <v>1238</v>
      </c>
      <c r="F323" s="235" t="s">
        <v>1238</v>
      </c>
      <c r="G323" s="235" t="s">
        <v>1238</v>
      </c>
      <c r="H323" s="236">
        <v>315</v>
      </c>
      <c r="I323" s="235">
        <v>246</v>
      </c>
      <c r="J323" s="235">
        <v>389</v>
      </c>
      <c r="K323" s="235">
        <v>346</v>
      </c>
      <c r="L323" s="235">
        <v>203</v>
      </c>
      <c r="M323" s="235"/>
      <c r="N323" s="6">
        <v>292</v>
      </c>
      <c r="O323" s="6">
        <v>220</v>
      </c>
      <c r="P323" s="6"/>
      <c r="Q323" s="6">
        <v>491</v>
      </c>
      <c r="R323" s="6">
        <v>125</v>
      </c>
      <c r="S323" s="6">
        <v>113</v>
      </c>
      <c r="T323" s="6">
        <v>521</v>
      </c>
      <c r="U323" s="6"/>
      <c r="V323" s="6">
        <v>190</v>
      </c>
      <c r="W323" s="6">
        <v>394</v>
      </c>
      <c r="X323" s="6">
        <v>393</v>
      </c>
      <c r="Y323" s="6"/>
      <c r="Z323" s="6">
        <v>186</v>
      </c>
      <c r="AA323" s="6">
        <v>380</v>
      </c>
      <c r="AB323" s="6">
        <v>211</v>
      </c>
      <c r="AC323" s="6">
        <v>200</v>
      </c>
      <c r="AD323" s="6">
        <v>208</v>
      </c>
    </row>
    <row r="324" spans="1:30" x14ac:dyDescent="0.3">
      <c r="A324" s="6">
        <v>316</v>
      </c>
      <c r="B324" s="235" t="s">
        <v>1047</v>
      </c>
      <c r="C324" s="235" t="s">
        <v>1048</v>
      </c>
      <c r="D324" s="235" t="s">
        <v>30</v>
      </c>
      <c r="E324" s="235" t="s">
        <v>1238</v>
      </c>
      <c r="F324" s="235" t="s">
        <v>1238</v>
      </c>
      <c r="G324" s="235" t="s">
        <v>1238</v>
      </c>
      <c r="H324" s="236">
        <v>316</v>
      </c>
      <c r="I324" s="235">
        <v>368</v>
      </c>
      <c r="J324" s="235">
        <v>240</v>
      </c>
      <c r="K324" s="235">
        <v>263</v>
      </c>
      <c r="L324" s="235">
        <v>334</v>
      </c>
      <c r="M324" s="235"/>
      <c r="N324" s="6">
        <v>148</v>
      </c>
      <c r="O324" s="6">
        <v>472</v>
      </c>
      <c r="P324" s="6"/>
      <c r="Q324" s="6">
        <v>193</v>
      </c>
      <c r="R324" s="6">
        <v>89</v>
      </c>
      <c r="S324" s="6">
        <v>431</v>
      </c>
      <c r="T324" s="6">
        <v>302</v>
      </c>
      <c r="U324" s="6"/>
      <c r="V324" s="6">
        <v>246</v>
      </c>
      <c r="W324" s="6">
        <v>235</v>
      </c>
      <c r="X324" s="6">
        <v>297</v>
      </c>
      <c r="Y324" s="6"/>
      <c r="Z324" s="6">
        <v>405</v>
      </c>
      <c r="AA324" s="6">
        <v>67</v>
      </c>
      <c r="AB324" s="6">
        <v>421</v>
      </c>
      <c r="AC324" s="6">
        <v>316</v>
      </c>
      <c r="AD324" s="6">
        <v>333</v>
      </c>
    </row>
    <row r="325" spans="1:30" x14ac:dyDescent="0.3">
      <c r="A325" s="6">
        <v>317</v>
      </c>
      <c r="B325" s="235" t="s">
        <v>1071</v>
      </c>
      <c r="C325" s="235" t="s">
        <v>1072</v>
      </c>
      <c r="D325" s="235" t="s">
        <v>27</v>
      </c>
      <c r="E325" s="235" t="s">
        <v>1238</v>
      </c>
      <c r="F325" s="235" t="s">
        <v>1238</v>
      </c>
      <c r="G325" s="235" t="s">
        <v>1238</v>
      </c>
      <c r="H325" s="236">
        <v>317</v>
      </c>
      <c r="I325" s="235">
        <v>480</v>
      </c>
      <c r="J325" s="235">
        <v>296</v>
      </c>
      <c r="K325" s="235">
        <v>99</v>
      </c>
      <c r="L325" s="235">
        <v>326</v>
      </c>
      <c r="M325" s="235"/>
      <c r="N325" s="6">
        <v>479</v>
      </c>
      <c r="O325" s="6">
        <v>326</v>
      </c>
      <c r="P325" s="6"/>
      <c r="Q325" s="6">
        <v>449</v>
      </c>
      <c r="R325" s="6">
        <v>219</v>
      </c>
      <c r="S325" s="6">
        <v>227</v>
      </c>
      <c r="T325" s="6">
        <v>184</v>
      </c>
      <c r="U325" s="6"/>
      <c r="V325" s="6">
        <v>43</v>
      </c>
      <c r="W325" s="6">
        <v>306</v>
      </c>
      <c r="X325" s="6">
        <v>113</v>
      </c>
      <c r="Y325" s="6"/>
      <c r="Z325" s="6">
        <v>357</v>
      </c>
      <c r="AA325" s="6">
        <v>196</v>
      </c>
      <c r="AB325" s="6">
        <v>302</v>
      </c>
      <c r="AC325" s="6">
        <v>427</v>
      </c>
      <c r="AD325" s="6">
        <v>248</v>
      </c>
    </row>
    <row r="326" spans="1:30" x14ac:dyDescent="0.3">
      <c r="A326" s="6">
        <v>318</v>
      </c>
      <c r="B326" s="235" t="s">
        <v>123</v>
      </c>
      <c r="C326" s="235" t="s">
        <v>124</v>
      </c>
      <c r="D326" s="235" t="s">
        <v>33</v>
      </c>
      <c r="E326" s="235" t="s">
        <v>1238</v>
      </c>
      <c r="F326" s="235" t="s">
        <v>1238</v>
      </c>
      <c r="G326" s="235" t="s">
        <v>1238</v>
      </c>
      <c r="H326" s="236">
        <v>318</v>
      </c>
      <c r="I326" s="235">
        <v>98</v>
      </c>
      <c r="J326" s="235">
        <v>267</v>
      </c>
      <c r="K326" s="235">
        <v>391</v>
      </c>
      <c r="L326" s="235">
        <v>489</v>
      </c>
      <c r="M326" s="235"/>
      <c r="N326" s="6">
        <v>81</v>
      </c>
      <c r="O326" s="6">
        <v>222</v>
      </c>
      <c r="P326" s="6"/>
      <c r="Q326" s="6">
        <v>243</v>
      </c>
      <c r="R326" s="6">
        <v>132</v>
      </c>
      <c r="S326" s="6">
        <v>358</v>
      </c>
      <c r="T326" s="6">
        <v>388</v>
      </c>
      <c r="U326" s="6"/>
      <c r="V326" s="6">
        <v>391</v>
      </c>
      <c r="W326" s="6">
        <v>292</v>
      </c>
      <c r="X326" s="6">
        <v>423</v>
      </c>
      <c r="Y326" s="6"/>
      <c r="Z326" s="6">
        <v>495</v>
      </c>
      <c r="AA326" s="6">
        <v>85</v>
      </c>
      <c r="AB326" s="6">
        <v>521</v>
      </c>
      <c r="AC326" s="6">
        <v>492</v>
      </c>
      <c r="AD326" s="6">
        <v>261</v>
      </c>
    </row>
    <row r="327" spans="1:30" x14ac:dyDescent="0.3">
      <c r="A327" s="6">
        <v>319</v>
      </c>
      <c r="B327" s="235" t="s">
        <v>615</v>
      </c>
      <c r="C327" s="235" t="s">
        <v>616</v>
      </c>
      <c r="D327" s="235" t="s">
        <v>46</v>
      </c>
      <c r="E327" s="235" t="s">
        <v>1238</v>
      </c>
      <c r="F327" s="235" t="s">
        <v>1238</v>
      </c>
      <c r="G327" s="235" t="s">
        <v>1238</v>
      </c>
      <c r="H327" s="236">
        <v>319</v>
      </c>
      <c r="I327" s="235">
        <v>177</v>
      </c>
      <c r="J327" s="235">
        <v>76</v>
      </c>
      <c r="K327" s="235">
        <v>441</v>
      </c>
      <c r="L327" s="235">
        <v>518</v>
      </c>
      <c r="M327" s="235"/>
      <c r="N327" s="6">
        <v>391</v>
      </c>
      <c r="O327" s="6">
        <v>59</v>
      </c>
      <c r="P327" s="6"/>
      <c r="Q327" s="6">
        <v>440</v>
      </c>
      <c r="R327" s="6">
        <v>66</v>
      </c>
      <c r="S327" s="6">
        <v>1</v>
      </c>
      <c r="T327" s="6">
        <v>71</v>
      </c>
      <c r="U327" s="6"/>
      <c r="V327" s="6">
        <v>364</v>
      </c>
      <c r="W327" s="6">
        <v>529</v>
      </c>
      <c r="X327" s="6">
        <v>77</v>
      </c>
      <c r="Y327" s="6"/>
      <c r="Z327" s="6">
        <v>152</v>
      </c>
      <c r="AA327" s="6">
        <v>482</v>
      </c>
      <c r="AB327" s="6">
        <v>340</v>
      </c>
      <c r="AC327" s="6">
        <v>497</v>
      </c>
      <c r="AD327" s="6">
        <v>465</v>
      </c>
    </row>
    <row r="328" spans="1:30" x14ac:dyDescent="0.3">
      <c r="A328" s="6">
        <v>320</v>
      </c>
      <c r="B328" s="235" t="s">
        <v>933</v>
      </c>
      <c r="C328" s="235" t="s">
        <v>934</v>
      </c>
      <c r="D328" s="235" t="s">
        <v>78</v>
      </c>
      <c r="E328" s="235" t="s">
        <v>1238</v>
      </c>
      <c r="F328" s="235" t="s">
        <v>1238</v>
      </c>
      <c r="G328" s="235" t="s">
        <v>1238</v>
      </c>
      <c r="H328" s="236">
        <v>320</v>
      </c>
      <c r="I328" s="235">
        <v>446</v>
      </c>
      <c r="J328" s="235">
        <v>94</v>
      </c>
      <c r="K328" s="235">
        <v>357</v>
      </c>
      <c r="L328" s="235">
        <v>319</v>
      </c>
      <c r="M328" s="235"/>
      <c r="N328" s="6">
        <v>429</v>
      </c>
      <c r="O328" s="6">
        <v>351</v>
      </c>
      <c r="P328" s="6"/>
      <c r="Q328" s="6">
        <v>12</v>
      </c>
      <c r="R328" s="6">
        <v>59</v>
      </c>
      <c r="S328" s="6">
        <v>371</v>
      </c>
      <c r="T328" s="6">
        <v>228</v>
      </c>
      <c r="U328" s="6"/>
      <c r="V328" s="6">
        <v>270</v>
      </c>
      <c r="W328" s="6">
        <v>339</v>
      </c>
      <c r="X328" s="6">
        <v>386</v>
      </c>
      <c r="Y328" s="6"/>
      <c r="Z328" s="6">
        <v>422</v>
      </c>
      <c r="AA328" s="6">
        <v>63</v>
      </c>
      <c r="AB328" s="6">
        <v>455</v>
      </c>
      <c r="AC328" s="6">
        <v>270</v>
      </c>
      <c r="AD328" s="6">
        <v>275</v>
      </c>
    </row>
    <row r="329" spans="1:30" x14ac:dyDescent="0.3">
      <c r="A329" s="6">
        <v>321</v>
      </c>
      <c r="B329" s="235" t="s">
        <v>891</v>
      </c>
      <c r="C329" s="235" t="s">
        <v>892</v>
      </c>
      <c r="D329" s="235" t="s">
        <v>63</v>
      </c>
      <c r="E329" s="235" t="s">
        <v>1238</v>
      </c>
      <c r="F329" s="235" t="s">
        <v>1238</v>
      </c>
      <c r="G329" s="235" t="s">
        <v>1238</v>
      </c>
      <c r="H329" s="236">
        <v>321</v>
      </c>
      <c r="I329" s="235">
        <v>54</v>
      </c>
      <c r="J329" s="235">
        <v>416</v>
      </c>
      <c r="K329" s="235">
        <v>310</v>
      </c>
      <c r="L329" s="235">
        <v>498</v>
      </c>
      <c r="M329" s="235"/>
      <c r="N329" s="6">
        <v>43</v>
      </c>
      <c r="O329" s="6">
        <v>189</v>
      </c>
      <c r="P329" s="6"/>
      <c r="Q329" s="6">
        <v>378</v>
      </c>
      <c r="R329" s="6">
        <v>178</v>
      </c>
      <c r="S329" s="6">
        <v>448</v>
      </c>
      <c r="T329" s="6">
        <v>436</v>
      </c>
      <c r="U329" s="6"/>
      <c r="V329" s="6">
        <v>431</v>
      </c>
      <c r="W329" s="6">
        <v>178</v>
      </c>
      <c r="X329" s="6">
        <v>246</v>
      </c>
      <c r="Y329" s="6"/>
      <c r="Z329" s="6">
        <v>493</v>
      </c>
      <c r="AA329" s="6">
        <v>293</v>
      </c>
      <c r="AB329" s="6">
        <v>439</v>
      </c>
      <c r="AC329" s="6">
        <v>479</v>
      </c>
      <c r="AD329" s="6">
        <v>316</v>
      </c>
    </row>
    <row r="330" spans="1:30" x14ac:dyDescent="0.3">
      <c r="A330" s="6">
        <v>322</v>
      </c>
      <c r="B330" s="235" t="s">
        <v>595</v>
      </c>
      <c r="C330" s="235" t="s">
        <v>596</v>
      </c>
      <c r="D330" s="235" t="s">
        <v>56</v>
      </c>
      <c r="E330" s="235" t="s">
        <v>1238</v>
      </c>
      <c r="F330" s="235" t="s">
        <v>1238</v>
      </c>
      <c r="G330" s="235" t="s">
        <v>1238</v>
      </c>
      <c r="H330" s="236">
        <v>322</v>
      </c>
      <c r="I330" s="235">
        <v>489</v>
      </c>
      <c r="J330" s="235">
        <v>201</v>
      </c>
      <c r="K330" s="235">
        <v>379</v>
      </c>
      <c r="L330" s="235">
        <v>59</v>
      </c>
      <c r="M330" s="235"/>
      <c r="N330" s="6">
        <v>372</v>
      </c>
      <c r="O330" s="6">
        <v>483</v>
      </c>
      <c r="P330" s="6"/>
      <c r="Q330" s="6">
        <v>37</v>
      </c>
      <c r="R330" s="6">
        <v>421</v>
      </c>
      <c r="S330" s="6">
        <v>238</v>
      </c>
      <c r="T330" s="6">
        <v>255</v>
      </c>
      <c r="U330" s="6"/>
      <c r="V330" s="6">
        <v>397</v>
      </c>
      <c r="W330" s="6">
        <v>249</v>
      </c>
      <c r="X330" s="6">
        <v>409</v>
      </c>
      <c r="Y330" s="6"/>
      <c r="Z330" s="6">
        <v>85</v>
      </c>
      <c r="AA330" s="6">
        <v>322</v>
      </c>
      <c r="AB330" s="6">
        <v>123</v>
      </c>
      <c r="AC330" s="6">
        <v>224</v>
      </c>
      <c r="AD330" s="6">
        <v>56</v>
      </c>
    </row>
    <row r="331" spans="1:30" x14ac:dyDescent="0.3">
      <c r="A331" s="6">
        <v>323</v>
      </c>
      <c r="B331" s="235" t="s">
        <v>665</v>
      </c>
      <c r="C331" s="235" t="s">
        <v>666</v>
      </c>
      <c r="D331" s="235" t="s">
        <v>56</v>
      </c>
      <c r="E331" s="235" t="s">
        <v>1238</v>
      </c>
      <c r="F331" s="235" t="s">
        <v>1238</v>
      </c>
      <c r="G331" s="235" t="s">
        <v>1238</v>
      </c>
      <c r="H331" s="236">
        <v>323</v>
      </c>
      <c r="I331" s="235">
        <v>152</v>
      </c>
      <c r="J331" s="235">
        <v>79</v>
      </c>
      <c r="K331" s="235">
        <v>463</v>
      </c>
      <c r="L331" s="235">
        <v>517</v>
      </c>
      <c r="M331" s="235"/>
      <c r="N331" s="6">
        <v>126</v>
      </c>
      <c r="O331" s="6">
        <v>268</v>
      </c>
      <c r="P331" s="6"/>
      <c r="Q331" s="6">
        <v>22</v>
      </c>
      <c r="R331" s="6">
        <v>188</v>
      </c>
      <c r="S331" s="6">
        <v>133</v>
      </c>
      <c r="T331" s="6">
        <v>190</v>
      </c>
      <c r="U331" s="6"/>
      <c r="V331" s="6">
        <v>432</v>
      </c>
      <c r="W331" s="6">
        <v>289</v>
      </c>
      <c r="X331" s="6">
        <v>519</v>
      </c>
      <c r="Y331" s="6"/>
      <c r="Z331" s="6">
        <v>504</v>
      </c>
      <c r="AA331" s="6">
        <v>378</v>
      </c>
      <c r="AB331" s="6">
        <v>327</v>
      </c>
      <c r="AC331" s="6">
        <v>514</v>
      </c>
      <c r="AD331" s="6">
        <v>349</v>
      </c>
    </row>
    <row r="332" spans="1:30" x14ac:dyDescent="0.3">
      <c r="A332" s="6">
        <v>324</v>
      </c>
      <c r="B332" s="235" t="s">
        <v>151</v>
      </c>
      <c r="C332" s="235" t="s">
        <v>152</v>
      </c>
      <c r="D332" s="235" t="s">
        <v>46</v>
      </c>
      <c r="E332" s="235" t="s">
        <v>1238</v>
      </c>
      <c r="F332" s="235" t="s">
        <v>1238</v>
      </c>
      <c r="G332" s="235" t="s">
        <v>1238</v>
      </c>
      <c r="H332" s="236">
        <v>324</v>
      </c>
      <c r="I332" s="235">
        <v>238</v>
      </c>
      <c r="J332" s="235">
        <v>65</v>
      </c>
      <c r="K332" s="235">
        <v>240</v>
      </c>
      <c r="L332" s="235">
        <v>533</v>
      </c>
      <c r="M332" s="235"/>
      <c r="N332" s="6">
        <v>426</v>
      </c>
      <c r="O332" s="6">
        <v>73</v>
      </c>
      <c r="P332" s="6"/>
      <c r="Q332" s="6">
        <v>196</v>
      </c>
      <c r="R332" s="6">
        <v>29</v>
      </c>
      <c r="S332" s="6">
        <v>171</v>
      </c>
      <c r="T332" s="6">
        <v>198</v>
      </c>
      <c r="U332" s="6"/>
      <c r="V332" s="6">
        <v>320</v>
      </c>
      <c r="W332" s="6">
        <v>493</v>
      </c>
      <c r="X332" s="6">
        <v>48</v>
      </c>
      <c r="Y332" s="6"/>
      <c r="Z332" s="6">
        <v>233</v>
      </c>
      <c r="AA332" s="6">
        <v>522</v>
      </c>
      <c r="AB332" s="6">
        <v>286</v>
      </c>
      <c r="AC332" s="6">
        <v>490</v>
      </c>
      <c r="AD332" s="6">
        <v>513</v>
      </c>
    </row>
    <row r="333" spans="1:30" x14ac:dyDescent="0.3">
      <c r="A333" s="6">
        <v>325</v>
      </c>
      <c r="B333" s="235" t="s">
        <v>389</v>
      </c>
      <c r="C333" s="235" t="s">
        <v>390</v>
      </c>
      <c r="D333" s="235" t="s">
        <v>33</v>
      </c>
      <c r="E333" s="235" t="s">
        <v>1238</v>
      </c>
      <c r="F333" s="235" t="s">
        <v>1238</v>
      </c>
      <c r="G333" s="235" t="s">
        <v>1238</v>
      </c>
      <c r="H333" s="236">
        <v>325</v>
      </c>
      <c r="I333" s="235">
        <v>425</v>
      </c>
      <c r="J333" s="235">
        <v>245</v>
      </c>
      <c r="K333" s="235">
        <v>251</v>
      </c>
      <c r="L333" s="235">
        <v>289</v>
      </c>
      <c r="M333" s="235"/>
      <c r="N333" s="6">
        <v>349</v>
      </c>
      <c r="O333" s="6">
        <v>415</v>
      </c>
      <c r="P333" s="6"/>
      <c r="Q333" s="6">
        <v>299</v>
      </c>
      <c r="R333" s="6">
        <v>176</v>
      </c>
      <c r="S333" s="6">
        <v>325</v>
      </c>
      <c r="T333" s="6">
        <v>226</v>
      </c>
      <c r="U333" s="6"/>
      <c r="V333" s="6">
        <v>271</v>
      </c>
      <c r="W333" s="6">
        <v>139</v>
      </c>
      <c r="X333" s="6">
        <v>381</v>
      </c>
      <c r="Y333" s="6"/>
      <c r="Z333" s="6">
        <v>301</v>
      </c>
      <c r="AA333" s="6">
        <v>109</v>
      </c>
      <c r="AB333" s="6">
        <v>228</v>
      </c>
      <c r="AC333" s="6">
        <v>521</v>
      </c>
      <c r="AD333" s="6">
        <v>98</v>
      </c>
    </row>
    <row r="334" spans="1:30" x14ac:dyDescent="0.3">
      <c r="A334" s="6">
        <v>326</v>
      </c>
      <c r="B334" s="235" t="s">
        <v>183</v>
      </c>
      <c r="C334" s="235" t="s">
        <v>184</v>
      </c>
      <c r="D334" s="235" t="s">
        <v>33</v>
      </c>
      <c r="E334" s="235" t="s">
        <v>1238</v>
      </c>
      <c r="F334" s="235" t="s">
        <v>1238</v>
      </c>
      <c r="G334" s="235" t="s">
        <v>1238</v>
      </c>
      <c r="H334" s="236">
        <v>326</v>
      </c>
      <c r="I334" s="235">
        <v>448</v>
      </c>
      <c r="J334" s="235">
        <v>391</v>
      </c>
      <c r="K334" s="235">
        <v>279</v>
      </c>
      <c r="L334" s="235">
        <v>61</v>
      </c>
      <c r="M334" s="235"/>
      <c r="N334" s="6">
        <v>323</v>
      </c>
      <c r="O334" s="6">
        <v>460</v>
      </c>
      <c r="P334" s="6"/>
      <c r="Q334" s="6">
        <v>421</v>
      </c>
      <c r="R334" s="6">
        <v>237</v>
      </c>
      <c r="S334" s="6">
        <v>393</v>
      </c>
      <c r="T334" s="6">
        <v>296</v>
      </c>
      <c r="U334" s="6"/>
      <c r="V334" s="6">
        <v>377</v>
      </c>
      <c r="W334" s="6">
        <v>291</v>
      </c>
      <c r="X334" s="6">
        <v>162</v>
      </c>
      <c r="Y334" s="6"/>
      <c r="Z334" s="6">
        <v>115</v>
      </c>
      <c r="AA334" s="6">
        <v>122</v>
      </c>
      <c r="AB334" s="6">
        <v>198</v>
      </c>
      <c r="AC334" s="6">
        <v>238</v>
      </c>
      <c r="AD334" s="6">
        <v>85</v>
      </c>
    </row>
    <row r="335" spans="1:30" x14ac:dyDescent="0.3">
      <c r="A335" s="6">
        <v>327</v>
      </c>
      <c r="B335" s="235" t="s">
        <v>899</v>
      </c>
      <c r="C335" s="235" t="s">
        <v>900</v>
      </c>
      <c r="D335" s="235" t="s">
        <v>27</v>
      </c>
      <c r="E335" s="235" t="s">
        <v>1238</v>
      </c>
      <c r="F335" s="235" t="s">
        <v>1238</v>
      </c>
      <c r="G335" s="235" t="s">
        <v>1238</v>
      </c>
      <c r="H335" s="236">
        <v>327</v>
      </c>
      <c r="I335" s="235">
        <v>70</v>
      </c>
      <c r="J335" s="235">
        <v>510</v>
      </c>
      <c r="K335" s="235">
        <v>361</v>
      </c>
      <c r="L335" s="235">
        <v>180</v>
      </c>
      <c r="M335" s="235"/>
      <c r="N335" s="6">
        <v>72</v>
      </c>
      <c r="O335" s="6">
        <v>183</v>
      </c>
      <c r="P335" s="6"/>
      <c r="Q335" s="6">
        <v>528</v>
      </c>
      <c r="R335" s="6">
        <v>471</v>
      </c>
      <c r="S335" s="6">
        <v>406</v>
      </c>
      <c r="T335" s="6">
        <v>301</v>
      </c>
      <c r="U335" s="6"/>
      <c r="V335" s="6">
        <v>83</v>
      </c>
      <c r="W335" s="6">
        <v>487</v>
      </c>
      <c r="X335" s="6">
        <v>416</v>
      </c>
      <c r="Y335" s="6"/>
      <c r="Z335" s="6">
        <v>362</v>
      </c>
      <c r="AA335" s="6">
        <v>181</v>
      </c>
      <c r="AB335" s="6">
        <v>294</v>
      </c>
      <c r="AC335" s="6">
        <v>170</v>
      </c>
      <c r="AD335" s="6">
        <v>147</v>
      </c>
    </row>
    <row r="336" spans="1:30" x14ac:dyDescent="0.3">
      <c r="A336" s="6">
        <v>328</v>
      </c>
      <c r="B336" s="235" t="s">
        <v>695</v>
      </c>
      <c r="C336" s="235" t="s">
        <v>696</v>
      </c>
      <c r="D336" s="235" t="s">
        <v>56</v>
      </c>
      <c r="E336" s="235" t="s">
        <v>1238</v>
      </c>
      <c r="F336" s="235" t="s">
        <v>1238</v>
      </c>
      <c r="G336" s="235" t="s">
        <v>1238</v>
      </c>
      <c r="H336" s="236">
        <v>328</v>
      </c>
      <c r="I336" s="235">
        <v>102</v>
      </c>
      <c r="J336" s="235">
        <v>291</v>
      </c>
      <c r="K336" s="235">
        <v>449</v>
      </c>
      <c r="L336" s="235">
        <v>453</v>
      </c>
      <c r="M336" s="235"/>
      <c r="N336" s="6">
        <v>44</v>
      </c>
      <c r="O336" s="6">
        <v>297</v>
      </c>
      <c r="P336" s="6"/>
      <c r="Q336" s="6">
        <v>119</v>
      </c>
      <c r="R336" s="6">
        <v>282</v>
      </c>
      <c r="S336" s="6">
        <v>360</v>
      </c>
      <c r="T336" s="6">
        <v>378</v>
      </c>
      <c r="U336" s="6"/>
      <c r="V336" s="6">
        <v>274</v>
      </c>
      <c r="W336" s="6">
        <v>465</v>
      </c>
      <c r="X336" s="6">
        <v>476</v>
      </c>
      <c r="Y336" s="6"/>
      <c r="Z336" s="6">
        <v>477</v>
      </c>
      <c r="AA336" s="6">
        <v>273</v>
      </c>
      <c r="AB336" s="6">
        <v>437</v>
      </c>
      <c r="AC336" s="6">
        <v>281</v>
      </c>
      <c r="AD336" s="6">
        <v>370</v>
      </c>
    </row>
    <row r="337" spans="1:30" x14ac:dyDescent="0.3">
      <c r="A337" s="6">
        <v>329</v>
      </c>
      <c r="B337" s="235" t="s">
        <v>52</v>
      </c>
      <c r="C337" s="235" t="s">
        <v>53</v>
      </c>
      <c r="D337" s="235" t="s">
        <v>30</v>
      </c>
      <c r="E337" s="235" t="s">
        <v>1238</v>
      </c>
      <c r="F337" s="235" t="s">
        <v>1238</v>
      </c>
      <c r="G337" s="235" t="s">
        <v>1238</v>
      </c>
      <c r="H337" s="236">
        <v>329</v>
      </c>
      <c r="I337" s="235">
        <v>502</v>
      </c>
      <c r="J337" s="235">
        <v>322</v>
      </c>
      <c r="K337" s="235">
        <v>165</v>
      </c>
      <c r="L337" s="235">
        <v>162</v>
      </c>
      <c r="M337" s="235"/>
      <c r="N337" s="6">
        <v>415</v>
      </c>
      <c r="O337" s="6">
        <v>486</v>
      </c>
      <c r="P337" s="6"/>
      <c r="Q337" s="6">
        <v>121</v>
      </c>
      <c r="R337" s="6">
        <v>217</v>
      </c>
      <c r="S337" s="6">
        <v>433</v>
      </c>
      <c r="T337" s="6">
        <v>394</v>
      </c>
      <c r="U337" s="6"/>
      <c r="V337" s="6">
        <v>161</v>
      </c>
      <c r="W337" s="6">
        <v>111</v>
      </c>
      <c r="X337" s="6">
        <v>314</v>
      </c>
      <c r="Y337" s="6"/>
      <c r="Z337" s="6">
        <v>282</v>
      </c>
      <c r="AA337" s="6">
        <v>30</v>
      </c>
      <c r="AB337" s="6">
        <v>281</v>
      </c>
      <c r="AC337" s="6">
        <v>307</v>
      </c>
      <c r="AD337" s="6">
        <v>102</v>
      </c>
    </row>
    <row r="338" spans="1:30" x14ac:dyDescent="0.3">
      <c r="A338" s="6">
        <v>330</v>
      </c>
      <c r="B338" s="235" t="s">
        <v>1001</v>
      </c>
      <c r="C338" s="235" t="s">
        <v>1002</v>
      </c>
      <c r="D338" s="235" t="s">
        <v>27</v>
      </c>
      <c r="E338" s="235" t="s">
        <v>1238</v>
      </c>
      <c r="F338" s="235" t="s">
        <v>1238</v>
      </c>
      <c r="G338" s="235" t="s">
        <v>1238</v>
      </c>
      <c r="H338" s="236">
        <v>330</v>
      </c>
      <c r="I338" s="235">
        <v>456</v>
      </c>
      <c r="J338" s="235">
        <v>187</v>
      </c>
      <c r="K338" s="235">
        <v>208</v>
      </c>
      <c r="L338" s="235">
        <v>385</v>
      </c>
      <c r="M338" s="235"/>
      <c r="N338" s="6">
        <v>443</v>
      </c>
      <c r="O338" s="6">
        <v>362</v>
      </c>
      <c r="P338" s="6"/>
      <c r="Q338" s="6">
        <v>172</v>
      </c>
      <c r="R338" s="6">
        <v>210</v>
      </c>
      <c r="S338" s="6">
        <v>356</v>
      </c>
      <c r="T338" s="6">
        <v>165</v>
      </c>
      <c r="U338" s="6"/>
      <c r="V338" s="6">
        <v>218</v>
      </c>
      <c r="W338" s="6">
        <v>353</v>
      </c>
      <c r="X338" s="6">
        <v>119</v>
      </c>
      <c r="Y338" s="6"/>
      <c r="Z338" s="6">
        <v>407</v>
      </c>
      <c r="AA338" s="6">
        <v>138</v>
      </c>
      <c r="AB338" s="6">
        <v>406</v>
      </c>
      <c r="AC338" s="6">
        <v>277</v>
      </c>
      <c r="AD338" s="6">
        <v>423</v>
      </c>
    </row>
    <row r="339" spans="1:30" x14ac:dyDescent="0.3">
      <c r="A339" s="6">
        <v>331</v>
      </c>
      <c r="B339" s="235" t="s">
        <v>947</v>
      </c>
      <c r="C339" s="235" t="s">
        <v>948</v>
      </c>
      <c r="D339" s="235" t="s">
        <v>27</v>
      </c>
      <c r="E339" s="235" t="s">
        <v>1238</v>
      </c>
      <c r="F339" s="235" t="s">
        <v>1238</v>
      </c>
      <c r="G339" s="235" t="s">
        <v>1238</v>
      </c>
      <c r="H339" s="236">
        <v>331</v>
      </c>
      <c r="I339" s="235">
        <v>269</v>
      </c>
      <c r="J339" s="235">
        <v>191</v>
      </c>
      <c r="K339" s="235">
        <v>401</v>
      </c>
      <c r="L339" s="235">
        <v>406</v>
      </c>
      <c r="M339" s="235"/>
      <c r="N339" s="6">
        <v>303</v>
      </c>
      <c r="O339" s="6">
        <v>246</v>
      </c>
      <c r="P339" s="6"/>
      <c r="Q339" s="6">
        <v>207</v>
      </c>
      <c r="R339" s="6">
        <v>97</v>
      </c>
      <c r="S339" s="6">
        <v>407</v>
      </c>
      <c r="T339" s="6">
        <v>208</v>
      </c>
      <c r="U339" s="6"/>
      <c r="V339" s="6">
        <v>514</v>
      </c>
      <c r="W339" s="6">
        <v>48</v>
      </c>
      <c r="X339" s="6">
        <v>401</v>
      </c>
      <c r="Y339" s="6"/>
      <c r="Z339" s="6">
        <v>434</v>
      </c>
      <c r="AA339" s="6">
        <v>119</v>
      </c>
      <c r="AB339" s="6">
        <v>420</v>
      </c>
      <c r="AC339" s="6">
        <v>237</v>
      </c>
      <c r="AD339" s="6">
        <v>450</v>
      </c>
    </row>
    <row r="340" spans="1:30" x14ac:dyDescent="0.3">
      <c r="A340" s="6">
        <v>332</v>
      </c>
      <c r="B340" s="235" t="s">
        <v>711</v>
      </c>
      <c r="C340" s="235" t="s">
        <v>712</v>
      </c>
      <c r="D340" s="235" t="s">
        <v>30</v>
      </c>
      <c r="E340" s="235" t="s">
        <v>1238</v>
      </c>
      <c r="F340" s="235" t="s">
        <v>1238</v>
      </c>
      <c r="G340" s="235" t="s">
        <v>1238</v>
      </c>
      <c r="H340" s="236">
        <v>332</v>
      </c>
      <c r="I340" s="235">
        <v>434</v>
      </c>
      <c r="J340" s="235">
        <v>330</v>
      </c>
      <c r="K340" s="235">
        <v>134</v>
      </c>
      <c r="L340" s="235">
        <v>407</v>
      </c>
      <c r="M340" s="235"/>
      <c r="N340" s="6">
        <v>318</v>
      </c>
      <c r="O340" s="6">
        <v>453</v>
      </c>
      <c r="P340" s="6"/>
      <c r="Q340" s="6">
        <v>298</v>
      </c>
      <c r="R340" s="6">
        <v>291</v>
      </c>
      <c r="S340" s="6">
        <v>390</v>
      </c>
      <c r="T340" s="6">
        <v>223</v>
      </c>
      <c r="U340" s="6"/>
      <c r="V340" s="6">
        <v>209</v>
      </c>
      <c r="W340" s="6">
        <v>237</v>
      </c>
      <c r="X340" s="6">
        <v>98</v>
      </c>
      <c r="Y340" s="6"/>
      <c r="Z340" s="6">
        <v>483</v>
      </c>
      <c r="AA340" s="6">
        <v>52</v>
      </c>
      <c r="AB340" s="6">
        <v>495</v>
      </c>
      <c r="AC340" s="6">
        <v>257</v>
      </c>
      <c r="AD340" s="6">
        <v>359</v>
      </c>
    </row>
    <row r="341" spans="1:30" x14ac:dyDescent="0.3">
      <c r="A341" s="6">
        <v>333</v>
      </c>
      <c r="B341" s="235" t="s">
        <v>591</v>
      </c>
      <c r="C341" s="235" t="s">
        <v>592</v>
      </c>
      <c r="D341" s="235" t="s">
        <v>24</v>
      </c>
      <c r="E341" s="235" t="s">
        <v>1238</v>
      </c>
      <c r="F341" s="235" t="s">
        <v>1238</v>
      </c>
      <c r="G341" s="235" t="s">
        <v>1238</v>
      </c>
      <c r="H341" s="236">
        <v>333</v>
      </c>
      <c r="I341" s="235">
        <v>504</v>
      </c>
      <c r="J341" s="235">
        <v>283</v>
      </c>
      <c r="K341" s="235">
        <v>377</v>
      </c>
      <c r="L341" s="235">
        <v>15</v>
      </c>
      <c r="M341" s="235"/>
      <c r="N341" s="6">
        <v>466</v>
      </c>
      <c r="O341" s="6">
        <v>458</v>
      </c>
      <c r="P341" s="6"/>
      <c r="Q341" s="6">
        <v>354</v>
      </c>
      <c r="R341" s="6">
        <v>233</v>
      </c>
      <c r="S341" s="6">
        <v>1</v>
      </c>
      <c r="T341" s="6">
        <v>503</v>
      </c>
      <c r="U341" s="6"/>
      <c r="V341" s="6">
        <v>507</v>
      </c>
      <c r="W341" s="6">
        <v>79</v>
      </c>
      <c r="X341" s="6">
        <v>298</v>
      </c>
      <c r="Y341" s="6"/>
      <c r="Z341" s="6">
        <v>36</v>
      </c>
      <c r="AA341" s="6">
        <v>313</v>
      </c>
      <c r="AB341" s="6">
        <v>170</v>
      </c>
      <c r="AC341" s="6">
        <v>59</v>
      </c>
      <c r="AD341" s="6">
        <v>41</v>
      </c>
    </row>
    <row r="342" spans="1:30" x14ac:dyDescent="0.3">
      <c r="A342" s="6">
        <v>334</v>
      </c>
      <c r="B342" s="235" t="s">
        <v>61</v>
      </c>
      <c r="C342" s="235" t="s">
        <v>62</v>
      </c>
      <c r="D342" s="235" t="s">
        <v>63</v>
      </c>
      <c r="E342" s="235" t="s">
        <v>1238</v>
      </c>
      <c r="F342" s="235" t="s">
        <v>1238</v>
      </c>
      <c r="G342" s="235" t="s">
        <v>1238</v>
      </c>
      <c r="H342" s="236">
        <v>334</v>
      </c>
      <c r="I342" s="235">
        <v>256</v>
      </c>
      <c r="J342" s="235">
        <v>278</v>
      </c>
      <c r="K342" s="235">
        <v>485</v>
      </c>
      <c r="L342" s="235">
        <v>159</v>
      </c>
      <c r="M342" s="235"/>
      <c r="N342" s="6">
        <v>104</v>
      </c>
      <c r="O342" s="6">
        <v>406</v>
      </c>
      <c r="P342" s="6"/>
      <c r="Q342" s="6">
        <v>110</v>
      </c>
      <c r="R342" s="6">
        <v>412</v>
      </c>
      <c r="S342" s="6">
        <v>229</v>
      </c>
      <c r="T342" s="6">
        <v>393</v>
      </c>
      <c r="U342" s="6"/>
      <c r="V342" s="6">
        <v>522</v>
      </c>
      <c r="W342" s="6">
        <v>241</v>
      </c>
      <c r="X342" s="6">
        <v>324</v>
      </c>
      <c r="Y342" s="6"/>
      <c r="Z342" s="6">
        <v>214</v>
      </c>
      <c r="AA342" s="6">
        <v>451</v>
      </c>
      <c r="AB342" s="6">
        <v>75</v>
      </c>
      <c r="AC342" s="6">
        <v>72</v>
      </c>
      <c r="AD342" s="6">
        <v>314</v>
      </c>
    </row>
    <row r="343" spans="1:30" x14ac:dyDescent="0.3">
      <c r="A343" s="6">
        <v>335</v>
      </c>
      <c r="B343" s="235" t="s">
        <v>205</v>
      </c>
      <c r="C343" s="235" t="s">
        <v>206</v>
      </c>
      <c r="D343" s="235" t="s">
        <v>27</v>
      </c>
      <c r="E343" s="235" t="s">
        <v>1238</v>
      </c>
      <c r="F343" s="235" t="s">
        <v>1238</v>
      </c>
      <c r="G343" s="235" t="s">
        <v>1238</v>
      </c>
      <c r="H343" s="236">
        <v>335</v>
      </c>
      <c r="I343" s="235">
        <v>157</v>
      </c>
      <c r="J343" s="235">
        <v>497</v>
      </c>
      <c r="K343" s="235">
        <v>245</v>
      </c>
      <c r="L343" s="235">
        <v>275</v>
      </c>
      <c r="M343" s="235"/>
      <c r="N343" s="6">
        <v>386</v>
      </c>
      <c r="O343" s="6">
        <v>47</v>
      </c>
      <c r="P343" s="6"/>
      <c r="Q343" s="6">
        <v>465</v>
      </c>
      <c r="R343" s="6">
        <v>380</v>
      </c>
      <c r="S343" s="6">
        <v>456</v>
      </c>
      <c r="T343" s="6">
        <v>460</v>
      </c>
      <c r="U343" s="6"/>
      <c r="V343" s="6">
        <v>182</v>
      </c>
      <c r="W343" s="6">
        <v>199</v>
      </c>
      <c r="X343" s="6">
        <v>397</v>
      </c>
      <c r="Y343" s="6"/>
      <c r="Z343" s="6">
        <v>253</v>
      </c>
      <c r="AA343" s="6">
        <v>124</v>
      </c>
      <c r="AB343" s="6">
        <v>425</v>
      </c>
      <c r="AC343" s="6">
        <v>364</v>
      </c>
      <c r="AD343" s="6">
        <v>174</v>
      </c>
    </row>
    <row r="344" spans="1:30" x14ac:dyDescent="0.3">
      <c r="A344" s="6">
        <v>336</v>
      </c>
      <c r="B344" s="235" t="s">
        <v>717</v>
      </c>
      <c r="C344" s="235" t="s">
        <v>718</v>
      </c>
      <c r="D344" s="235" t="s">
        <v>24</v>
      </c>
      <c r="E344" s="235" t="s">
        <v>1238</v>
      </c>
      <c r="F344" s="235" t="s">
        <v>1238</v>
      </c>
      <c r="G344" s="235" t="s">
        <v>1238</v>
      </c>
      <c r="H344" s="236">
        <v>336</v>
      </c>
      <c r="I344" s="235">
        <v>524</v>
      </c>
      <c r="J344" s="235">
        <v>332</v>
      </c>
      <c r="K344" s="235">
        <v>180</v>
      </c>
      <c r="L344" s="235">
        <v>28</v>
      </c>
      <c r="M344" s="235"/>
      <c r="N344" s="6">
        <v>431</v>
      </c>
      <c r="O344" s="6">
        <v>528</v>
      </c>
      <c r="P344" s="6"/>
      <c r="Q344" s="6">
        <v>234</v>
      </c>
      <c r="R344" s="6">
        <v>434</v>
      </c>
      <c r="S344" s="6">
        <v>200</v>
      </c>
      <c r="T344" s="6">
        <v>398</v>
      </c>
      <c r="U344" s="6"/>
      <c r="V344" s="6">
        <v>298</v>
      </c>
      <c r="W344" s="6">
        <v>38</v>
      </c>
      <c r="X344" s="6">
        <v>319</v>
      </c>
      <c r="Y344" s="6"/>
      <c r="Z344" s="6">
        <v>107</v>
      </c>
      <c r="AA344" s="6">
        <v>455</v>
      </c>
      <c r="AB344" s="6">
        <v>28</v>
      </c>
      <c r="AC344" s="6">
        <v>15</v>
      </c>
      <c r="AD344" s="6">
        <v>201</v>
      </c>
    </row>
    <row r="345" spans="1:30" x14ac:dyDescent="0.3">
      <c r="A345" s="6">
        <v>337</v>
      </c>
      <c r="B345" s="235" t="s">
        <v>455</v>
      </c>
      <c r="C345" s="235" t="s">
        <v>456</v>
      </c>
      <c r="D345" s="235" t="s">
        <v>27</v>
      </c>
      <c r="E345" s="235" t="s">
        <v>1238</v>
      </c>
      <c r="F345" s="235" t="s">
        <v>1238</v>
      </c>
      <c r="G345" s="235" t="s">
        <v>1238</v>
      </c>
      <c r="H345" s="236">
        <v>337</v>
      </c>
      <c r="I345" s="235">
        <v>196</v>
      </c>
      <c r="J345" s="235">
        <v>412</v>
      </c>
      <c r="K345" s="235">
        <v>227</v>
      </c>
      <c r="L345" s="235">
        <v>457</v>
      </c>
      <c r="M345" s="235"/>
      <c r="N345" s="6">
        <v>176</v>
      </c>
      <c r="O345" s="6">
        <v>283</v>
      </c>
      <c r="P345" s="6"/>
      <c r="Q345" s="6">
        <v>331</v>
      </c>
      <c r="R345" s="6">
        <v>336</v>
      </c>
      <c r="S345" s="6">
        <v>392</v>
      </c>
      <c r="T345" s="6">
        <v>426</v>
      </c>
      <c r="U345" s="6"/>
      <c r="V345" s="6">
        <v>174</v>
      </c>
      <c r="W345" s="6">
        <v>213</v>
      </c>
      <c r="X345" s="6">
        <v>339</v>
      </c>
      <c r="Y345" s="6"/>
      <c r="Z345" s="6">
        <v>459</v>
      </c>
      <c r="AA345" s="6">
        <v>295</v>
      </c>
      <c r="AB345" s="6">
        <v>426</v>
      </c>
      <c r="AC345" s="6">
        <v>340</v>
      </c>
      <c r="AD345" s="6">
        <v>338</v>
      </c>
    </row>
    <row r="346" spans="1:30" x14ac:dyDescent="0.3">
      <c r="A346" s="6">
        <v>338</v>
      </c>
      <c r="B346" s="235" t="s">
        <v>403</v>
      </c>
      <c r="C346" s="235" t="s">
        <v>404</v>
      </c>
      <c r="D346" s="235" t="s">
        <v>56</v>
      </c>
      <c r="E346" s="235" t="s">
        <v>1238</v>
      </c>
      <c r="F346" s="235" t="s">
        <v>1238</v>
      </c>
      <c r="G346" s="235" t="s">
        <v>1238</v>
      </c>
      <c r="H346" s="236">
        <v>338</v>
      </c>
      <c r="I346" s="235">
        <v>33</v>
      </c>
      <c r="J346" s="235">
        <v>481</v>
      </c>
      <c r="K346" s="235">
        <v>335</v>
      </c>
      <c r="L346" s="235">
        <v>482</v>
      </c>
      <c r="M346" s="235"/>
      <c r="N346" s="6">
        <v>1</v>
      </c>
      <c r="O346" s="6">
        <v>284</v>
      </c>
      <c r="P346" s="6"/>
      <c r="Q346" s="6">
        <v>499</v>
      </c>
      <c r="R346" s="6">
        <v>212</v>
      </c>
      <c r="S346" s="6">
        <v>454</v>
      </c>
      <c r="T346" s="6">
        <v>377</v>
      </c>
      <c r="U346" s="6"/>
      <c r="V346" s="6">
        <v>372</v>
      </c>
      <c r="W346" s="6">
        <v>133</v>
      </c>
      <c r="X346" s="6">
        <v>483</v>
      </c>
      <c r="Y346" s="6"/>
      <c r="Z346" s="6">
        <v>531</v>
      </c>
      <c r="AA346" s="6">
        <v>205</v>
      </c>
      <c r="AB346" s="6">
        <v>349</v>
      </c>
      <c r="AC346" s="6">
        <v>371</v>
      </c>
      <c r="AD346" s="6">
        <v>413</v>
      </c>
    </row>
    <row r="347" spans="1:30" x14ac:dyDescent="0.3">
      <c r="A347" s="6">
        <v>339</v>
      </c>
      <c r="B347" s="235" t="s">
        <v>95</v>
      </c>
      <c r="C347" s="235" t="s">
        <v>96</v>
      </c>
      <c r="D347" s="235" t="s">
        <v>27</v>
      </c>
      <c r="E347" s="235" t="s">
        <v>1238</v>
      </c>
      <c r="F347" s="235" t="s">
        <v>1238</v>
      </c>
      <c r="G347" s="235" t="s">
        <v>1238</v>
      </c>
      <c r="H347" s="236">
        <v>339</v>
      </c>
      <c r="I347" s="235">
        <v>290</v>
      </c>
      <c r="J347" s="235">
        <v>331</v>
      </c>
      <c r="K347" s="235">
        <v>290</v>
      </c>
      <c r="L347" s="235">
        <v>393</v>
      </c>
      <c r="M347" s="235"/>
      <c r="N347" s="6">
        <v>368</v>
      </c>
      <c r="O347" s="6">
        <v>206</v>
      </c>
      <c r="P347" s="6"/>
      <c r="Q347" s="6">
        <v>460</v>
      </c>
      <c r="R347" s="6">
        <v>264</v>
      </c>
      <c r="S347" s="6">
        <v>344</v>
      </c>
      <c r="T347" s="6">
        <v>102</v>
      </c>
      <c r="U347" s="6"/>
      <c r="V347" s="6">
        <v>205</v>
      </c>
      <c r="W347" s="6">
        <v>529</v>
      </c>
      <c r="X347" s="6">
        <v>45</v>
      </c>
      <c r="Y347" s="6"/>
      <c r="Z347" s="6">
        <v>516</v>
      </c>
      <c r="AA347" s="6">
        <v>131</v>
      </c>
      <c r="AB347" s="6">
        <v>314</v>
      </c>
      <c r="AC347" s="6">
        <v>156</v>
      </c>
      <c r="AD347" s="6">
        <v>464</v>
      </c>
    </row>
    <row r="348" spans="1:30" x14ac:dyDescent="0.3">
      <c r="A348" s="6">
        <v>340</v>
      </c>
      <c r="B348" s="235" t="s">
        <v>773</v>
      </c>
      <c r="C348" s="235" t="s">
        <v>774</v>
      </c>
      <c r="D348" s="235" t="s">
        <v>30</v>
      </c>
      <c r="E348" s="235" t="s">
        <v>1238</v>
      </c>
      <c r="F348" s="235" t="s">
        <v>1238</v>
      </c>
      <c r="G348" s="235" t="s">
        <v>1238</v>
      </c>
      <c r="H348" s="236">
        <v>340</v>
      </c>
      <c r="I348" s="235">
        <v>170</v>
      </c>
      <c r="J348" s="235">
        <v>352</v>
      </c>
      <c r="K348" s="235">
        <v>437</v>
      </c>
      <c r="L348" s="235">
        <v>291</v>
      </c>
      <c r="M348" s="235"/>
      <c r="N348" s="6">
        <v>272</v>
      </c>
      <c r="O348" s="6">
        <v>144</v>
      </c>
      <c r="P348" s="6"/>
      <c r="Q348" s="6">
        <v>395</v>
      </c>
      <c r="R348" s="6">
        <v>234</v>
      </c>
      <c r="S348" s="6">
        <v>357</v>
      </c>
      <c r="T348" s="6">
        <v>278</v>
      </c>
      <c r="U348" s="6"/>
      <c r="V348" s="6">
        <v>503</v>
      </c>
      <c r="W348" s="6">
        <v>243</v>
      </c>
      <c r="X348" s="6">
        <v>273</v>
      </c>
      <c r="Y348" s="6"/>
      <c r="Z348" s="6">
        <v>462</v>
      </c>
      <c r="AA348" s="6">
        <v>105</v>
      </c>
      <c r="AB348" s="6">
        <v>149</v>
      </c>
      <c r="AC348" s="6">
        <v>507</v>
      </c>
      <c r="AD348" s="6">
        <v>114</v>
      </c>
    </row>
    <row r="349" spans="1:30" x14ac:dyDescent="0.3">
      <c r="A349" s="6">
        <v>341</v>
      </c>
      <c r="B349" s="235" t="s">
        <v>777</v>
      </c>
      <c r="C349" s="235" t="s">
        <v>778</v>
      </c>
      <c r="D349" s="235" t="s">
        <v>1176</v>
      </c>
      <c r="E349" s="235" t="s">
        <v>1238</v>
      </c>
      <c r="F349" s="235" t="s">
        <v>1238</v>
      </c>
      <c r="G349" s="235" t="s">
        <v>1238</v>
      </c>
      <c r="H349" s="236">
        <v>341</v>
      </c>
      <c r="I349" s="235">
        <v>89</v>
      </c>
      <c r="J349" s="235">
        <v>362</v>
      </c>
      <c r="K349" s="235">
        <v>372</v>
      </c>
      <c r="L349" s="235">
        <v>495</v>
      </c>
      <c r="M349" s="235"/>
      <c r="N349" s="6">
        <v>102</v>
      </c>
      <c r="O349" s="6">
        <v>171</v>
      </c>
      <c r="P349" s="6"/>
      <c r="Q349" s="6">
        <v>472</v>
      </c>
      <c r="R349" s="6">
        <v>197</v>
      </c>
      <c r="S349" s="6">
        <v>311</v>
      </c>
      <c r="T349" s="6">
        <v>242</v>
      </c>
      <c r="U349" s="6"/>
      <c r="V349" s="6">
        <v>428</v>
      </c>
      <c r="W349" s="6">
        <v>197</v>
      </c>
      <c r="X349" s="6">
        <v>375</v>
      </c>
      <c r="Y349" s="6"/>
      <c r="Z349" s="6">
        <v>529</v>
      </c>
      <c r="AA349" s="6">
        <v>40</v>
      </c>
      <c r="AB349" s="6">
        <v>526</v>
      </c>
      <c r="AC349" s="6">
        <v>343</v>
      </c>
      <c r="AD349" s="6">
        <v>409</v>
      </c>
    </row>
    <row r="350" spans="1:30" x14ac:dyDescent="0.3">
      <c r="A350" s="6">
        <v>342</v>
      </c>
      <c r="B350" s="235" t="s">
        <v>125</v>
      </c>
      <c r="C350" s="235" t="s">
        <v>126</v>
      </c>
      <c r="D350" s="235" t="s">
        <v>30</v>
      </c>
      <c r="E350" s="235" t="s">
        <v>1238</v>
      </c>
      <c r="F350" s="235" t="s">
        <v>1238</v>
      </c>
      <c r="G350" s="235" t="s">
        <v>1238</v>
      </c>
      <c r="H350" s="236">
        <v>342</v>
      </c>
      <c r="I350" s="235">
        <v>362</v>
      </c>
      <c r="J350" s="235">
        <v>302</v>
      </c>
      <c r="K350" s="235">
        <v>354</v>
      </c>
      <c r="L350" s="235">
        <v>243</v>
      </c>
      <c r="M350" s="235"/>
      <c r="N350" s="6">
        <v>58</v>
      </c>
      <c r="O350" s="6">
        <v>509</v>
      </c>
      <c r="P350" s="6"/>
      <c r="Q350" s="6">
        <v>157</v>
      </c>
      <c r="R350" s="6">
        <v>236</v>
      </c>
      <c r="S350" s="6">
        <v>427</v>
      </c>
      <c r="T350" s="6">
        <v>289</v>
      </c>
      <c r="U350" s="6"/>
      <c r="V350" s="6">
        <v>239</v>
      </c>
      <c r="W350" s="6">
        <v>483</v>
      </c>
      <c r="X350" s="6">
        <v>182</v>
      </c>
      <c r="Y350" s="6"/>
      <c r="Z350" s="6">
        <v>445</v>
      </c>
      <c r="AA350" s="6">
        <v>111</v>
      </c>
      <c r="AB350" s="6">
        <v>299</v>
      </c>
      <c r="AC350" s="6">
        <v>159</v>
      </c>
      <c r="AD350" s="6">
        <v>358</v>
      </c>
    </row>
    <row r="351" spans="1:30" x14ac:dyDescent="0.3">
      <c r="A351" s="6">
        <v>343</v>
      </c>
      <c r="B351" s="235" t="s">
        <v>229</v>
      </c>
      <c r="C351" s="235" t="s">
        <v>230</v>
      </c>
      <c r="D351" s="235" t="s">
        <v>63</v>
      </c>
      <c r="E351" s="235" t="s">
        <v>1238</v>
      </c>
      <c r="F351" s="235" t="s">
        <v>1238</v>
      </c>
      <c r="G351" s="235" t="s">
        <v>1238</v>
      </c>
      <c r="H351" s="236">
        <v>343</v>
      </c>
      <c r="I351" s="235">
        <v>449</v>
      </c>
      <c r="J351" s="235">
        <v>53</v>
      </c>
      <c r="K351" s="235">
        <v>518</v>
      </c>
      <c r="L351" s="235">
        <v>138</v>
      </c>
      <c r="M351" s="235"/>
      <c r="N351" s="6">
        <v>364</v>
      </c>
      <c r="O351" s="6">
        <v>438</v>
      </c>
      <c r="P351" s="6"/>
      <c r="Q351" s="6">
        <v>40</v>
      </c>
      <c r="R351" s="6">
        <v>80</v>
      </c>
      <c r="S351" s="6">
        <v>1</v>
      </c>
      <c r="T351" s="6">
        <v>224</v>
      </c>
      <c r="U351" s="6"/>
      <c r="V351" s="6">
        <v>502</v>
      </c>
      <c r="W351" s="6">
        <v>485</v>
      </c>
      <c r="X351" s="6">
        <v>441</v>
      </c>
      <c r="Y351" s="6"/>
      <c r="Z351" s="6">
        <v>159</v>
      </c>
      <c r="AA351" s="6">
        <v>311</v>
      </c>
      <c r="AB351" s="6">
        <v>168</v>
      </c>
      <c r="AC351" s="6">
        <v>134</v>
      </c>
      <c r="AD351" s="6">
        <v>257</v>
      </c>
    </row>
    <row r="352" spans="1:30" x14ac:dyDescent="0.3">
      <c r="A352" s="6">
        <v>344</v>
      </c>
      <c r="B352" s="235" t="s">
        <v>955</v>
      </c>
      <c r="C352" s="235" t="s">
        <v>956</v>
      </c>
      <c r="D352" s="235" t="s">
        <v>1176</v>
      </c>
      <c r="E352" s="235" t="s">
        <v>1238</v>
      </c>
      <c r="F352" s="235" t="s">
        <v>1238</v>
      </c>
      <c r="G352" s="235" t="s">
        <v>1238</v>
      </c>
      <c r="H352" s="236">
        <v>344</v>
      </c>
      <c r="I352" s="235">
        <v>326</v>
      </c>
      <c r="J352" s="235">
        <v>242</v>
      </c>
      <c r="K352" s="235">
        <v>269</v>
      </c>
      <c r="L352" s="235">
        <v>474</v>
      </c>
      <c r="M352" s="235"/>
      <c r="N352" s="6">
        <v>36</v>
      </c>
      <c r="O352" s="6">
        <v>505</v>
      </c>
      <c r="P352" s="6"/>
      <c r="Q352" s="6">
        <v>136</v>
      </c>
      <c r="R352" s="6">
        <v>467</v>
      </c>
      <c r="S352" s="6">
        <v>270</v>
      </c>
      <c r="T352" s="6">
        <v>141</v>
      </c>
      <c r="U352" s="6"/>
      <c r="V352" s="6">
        <v>41</v>
      </c>
      <c r="W352" s="6">
        <v>508</v>
      </c>
      <c r="X352" s="6">
        <v>164</v>
      </c>
      <c r="Y352" s="6"/>
      <c r="Z352" s="6">
        <v>469</v>
      </c>
      <c r="AA352" s="6">
        <v>315</v>
      </c>
      <c r="AB352" s="6">
        <v>383</v>
      </c>
      <c r="AC352" s="6">
        <v>448</v>
      </c>
      <c r="AD352" s="6">
        <v>283</v>
      </c>
    </row>
    <row r="353" spans="1:30" x14ac:dyDescent="0.3">
      <c r="A353" s="6">
        <v>345</v>
      </c>
      <c r="B353" s="235" t="s">
        <v>585</v>
      </c>
      <c r="C353" s="235" t="s">
        <v>586</v>
      </c>
      <c r="D353" s="235" t="s">
        <v>30</v>
      </c>
      <c r="E353" s="235" t="s">
        <v>1238</v>
      </c>
      <c r="F353" s="235" t="s">
        <v>1238</v>
      </c>
      <c r="G353" s="235" t="s">
        <v>1238</v>
      </c>
      <c r="H353" s="236">
        <v>345</v>
      </c>
      <c r="I353" s="235">
        <v>484</v>
      </c>
      <c r="J353" s="235">
        <v>127</v>
      </c>
      <c r="K353" s="235">
        <v>122</v>
      </c>
      <c r="L353" s="235">
        <v>510</v>
      </c>
      <c r="M353" s="235"/>
      <c r="N353" s="6">
        <v>515</v>
      </c>
      <c r="O353" s="6">
        <v>164</v>
      </c>
      <c r="P353" s="6"/>
      <c r="Q353" s="6">
        <v>307</v>
      </c>
      <c r="R353" s="6">
        <v>126</v>
      </c>
      <c r="S353" s="6">
        <v>263</v>
      </c>
      <c r="T353" s="6">
        <v>104</v>
      </c>
      <c r="U353" s="6"/>
      <c r="V353" s="6">
        <v>255</v>
      </c>
      <c r="W353" s="6">
        <v>247</v>
      </c>
      <c r="X353" s="6">
        <v>67</v>
      </c>
      <c r="Y353" s="6"/>
      <c r="Z353" s="6">
        <v>518</v>
      </c>
      <c r="AA353" s="6">
        <v>107</v>
      </c>
      <c r="AB353" s="6">
        <v>403</v>
      </c>
      <c r="AC353" s="6">
        <v>382</v>
      </c>
      <c r="AD353" s="6">
        <v>502</v>
      </c>
    </row>
    <row r="354" spans="1:30" x14ac:dyDescent="0.3">
      <c r="A354" s="6">
        <v>346</v>
      </c>
      <c r="B354" s="235" t="s">
        <v>419</v>
      </c>
      <c r="C354" s="235" t="s">
        <v>420</v>
      </c>
      <c r="D354" s="235" t="s">
        <v>30</v>
      </c>
      <c r="E354" s="235" t="s">
        <v>1238</v>
      </c>
      <c r="F354" s="235" t="s">
        <v>1238</v>
      </c>
      <c r="G354" s="235" t="s">
        <v>1238</v>
      </c>
      <c r="H354" s="236">
        <v>346</v>
      </c>
      <c r="I354" s="235">
        <v>435</v>
      </c>
      <c r="J354" s="235">
        <v>387</v>
      </c>
      <c r="K354" s="235">
        <v>147</v>
      </c>
      <c r="L354" s="235">
        <v>311</v>
      </c>
      <c r="M354" s="235"/>
      <c r="N354" s="6">
        <v>213</v>
      </c>
      <c r="O354" s="6">
        <v>494</v>
      </c>
      <c r="P354" s="6"/>
      <c r="Q354" s="6">
        <v>258</v>
      </c>
      <c r="R354" s="6">
        <v>448</v>
      </c>
      <c r="S354" s="6">
        <v>417</v>
      </c>
      <c r="T354" s="6">
        <v>245</v>
      </c>
      <c r="U354" s="6"/>
      <c r="V354" s="6">
        <v>138</v>
      </c>
      <c r="W354" s="6">
        <v>232</v>
      </c>
      <c r="X354" s="6">
        <v>148</v>
      </c>
      <c r="Y354" s="6"/>
      <c r="Z354" s="6">
        <v>338</v>
      </c>
      <c r="AA354" s="6">
        <v>62</v>
      </c>
      <c r="AB354" s="6">
        <v>459</v>
      </c>
      <c r="AC354" s="6">
        <v>228</v>
      </c>
      <c r="AD354" s="6">
        <v>384</v>
      </c>
    </row>
    <row r="355" spans="1:30" x14ac:dyDescent="0.3">
      <c r="A355" s="6">
        <v>347</v>
      </c>
      <c r="B355" s="235" t="s">
        <v>193</v>
      </c>
      <c r="C355" s="235" t="s">
        <v>194</v>
      </c>
      <c r="D355" s="235" t="s">
        <v>30</v>
      </c>
      <c r="E355" s="235" t="s">
        <v>1238</v>
      </c>
      <c r="F355" s="235" t="s">
        <v>1238</v>
      </c>
      <c r="G355" s="235" t="s">
        <v>1238</v>
      </c>
      <c r="H355" s="236">
        <v>347</v>
      </c>
      <c r="I355" s="235">
        <v>486</v>
      </c>
      <c r="J355" s="235">
        <v>405</v>
      </c>
      <c r="K355" s="235">
        <v>131</v>
      </c>
      <c r="L355" s="235">
        <v>198</v>
      </c>
      <c r="M355" s="235"/>
      <c r="N355" s="6">
        <v>523</v>
      </c>
      <c r="O355" s="6">
        <v>100</v>
      </c>
      <c r="P355" s="6"/>
      <c r="Q355" s="6">
        <v>426</v>
      </c>
      <c r="R355" s="6">
        <v>300</v>
      </c>
      <c r="S355" s="6">
        <v>409</v>
      </c>
      <c r="T355" s="6">
        <v>251</v>
      </c>
      <c r="U355" s="6"/>
      <c r="V355" s="6">
        <v>385</v>
      </c>
      <c r="W355" s="6">
        <v>144</v>
      </c>
      <c r="X355" s="6">
        <v>70</v>
      </c>
      <c r="Y355" s="6"/>
      <c r="Z355" s="6">
        <v>189</v>
      </c>
      <c r="AA355" s="6">
        <v>139</v>
      </c>
      <c r="AB355" s="6">
        <v>257</v>
      </c>
      <c r="AC355" s="6">
        <v>396</v>
      </c>
      <c r="AD355" s="6">
        <v>169</v>
      </c>
    </row>
    <row r="356" spans="1:30" x14ac:dyDescent="0.3">
      <c r="A356" s="6">
        <v>348</v>
      </c>
      <c r="B356" s="235" t="s">
        <v>723</v>
      </c>
      <c r="C356" s="235" t="s">
        <v>724</v>
      </c>
      <c r="D356" s="235" t="s">
        <v>30</v>
      </c>
      <c r="E356" s="235" t="s">
        <v>1238</v>
      </c>
      <c r="F356" s="235" t="s">
        <v>1238</v>
      </c>
      <c r="G356" s="235" t="s">
        <v>1238</v>
      </c>
      <c r="H356" s="236">
        <v>348</v>
      </c>
      <c r="I356" s="235">
        <v>474</v>
      </c>
      <c r="J356" s="235">
        <v>178</v>
      </c>
      <c r="K356" s="235">
        <v>297</v>
      </c>
      <c r="L356" s="235">
        <v>265</v>
      </c>
      <c r="M356" s="235"/>
      <c r="N356" s="6">
        <v>351</v>
      </c>
      <c r="O356" s="6">
        <v>474</v>
      </c>
      <c r="P356" s="6"/>
      <c r="Q356" s="6">
        <v>246</v>
      </c>
      <c r="R356" s="6">
        <v>269</v>
      </c>
      <c r="S356" s="6">
        <v>286</v>
      </c>
      <c r="T356" s="6">
        <v>107</v>
      </c>
      <c r="U356" s="6"/>
      <c r="V356" s="6">
        <v>333</v>
      </c>
      <c r="W356" s="6">
        <v>187</v>
      </c>
      <c r="X356" s="6">
        <v>369</v>
      </c>
      <c r="Y356" s="6"/>
      <c r="Z356" s="6">
        <v>485</v>
      </c>
      <c r="AA356" s="6">
        <v>259</v>
      </c>
      <c r="AB356" s="6">
        <v>240</v>
      </c>
      <c r="AC356" s="6">
        <v>304</v>
      </c>
      <c r="AD356" s="6">
        <v>99</v>
      </c>
    </row>
    <row r="357" spans="1:30" x14ac:dyDescent="0.3">
      <c r="A357" s="6">
        <v>349</v>
      </c>
      <c r="B357" s="235" t="s">
        <v>127</v>
      </c>
      <c r="C357" s="235" t="s">
        <v>128</v>
      </c>
      <c r="D357" s="235" t="s">
        <v>30</v>
      </c>
      <c r="E357" s="235" t="s">
        <v>1238</v>
      </c>
      <c r="F357" s="235" t="s">
        <v>1238</v>
      </c>
      <c r="G357" s="235" t="s">
        <v>1238</v>
      </c>
      <c r="H357" s="236">
        <v>349</v>
      </c>
      <c r="I357" s="235">
        <v>487</v>
      </c>
      <c r="J357" s="235">
        <v>158</v>
      </c>
      <c r="K357" s="235">
        <v>196</v>
      </c>
      <c r="L357" s="235">
        <v>426</v>
      </c>
      <c r="M357" s="235"/>
      <c r="N357" s="6">
        <v>450</v>
      </c>
      <c r="O357" s="6">
        <v>413</v>
      </c>
      <c r="P357" s="6"/>
      <c r="Q357" s="6">
        <v>222</v>
      </c>
      <c r="R357" s="6">
        <v>124</v>
      </c>
      <c r="S357" s="6">
        <v>239</v>
      </c>
      <c r="T357" s="6">
        <v>269</v>
      </c>
      <c r="U357" s="6"/>
      <c r="V357" s="6">
        <v>244</v>
      </c>
      <c r="W357" s="6">
        <v>355</v>
      </c>
      <c r="X357" s="6">
        <v>99</v>
      </c>
      <c r="Y357" s="6"/>
      <c r="Z357" s="6">
        <v>496</v>
      </c>
      <c r="AA357" s="6">
        <v>20</v>
      </c>
      <c r="AB357" s="6">
        <v>520</v>
      </c>
      <c r="AC357" s="6">
        <v>245</v>
      </c>
      <c r="AD357" s="6">
        <v>388</v>
      </c>
    </row>
    <row r="358" spans="1:30" x14ac:dyDescent="0.3">
      <c r="A358" s="6">
        <v>350</v>
      </c>
      <c r="B358" s="235" t="s">
        <v>113</v>
      </c>
      <c r="C358" s="235" t="s">
        <v>114</v>
      </c>
      <c r="D358" s="235" t="s">
        <v>30</v>
      </c>
      <c r="E358" s="235" t="s">
        <v>1238</v>
      </c>
      <c r="F358" s="235" t="s">
        <v>1238</v>
      </c>
      <c r="G358" s="235" t="s">
        <v>1238</v>
      </c>
      <c r="H358" s="236">
        <v>350</v>
      </c>
      <c r="I358" s="235">
        <v>65</v>
      </c>
      <c r="J358" s="235">
        <v>388</v>
      </c>
      <c r="K358" s="235">
        <v>458</v>
      </c>
      <c r="L358" s="235">
        <v>447</v>
      </c>
      <c r="M358" s="235"/>
      <c r="N358" s="6">
        <v>86</v>
      </c>
      <c r="O358" s="6">
        <v>142</v>
      </c>
      <c r="P358" s="6"/>
      <c r="Q358" s="6">
        <v>184</v>
      </c>
      <c r="R358" s="6">
        <v>151</v>
      </c>
      <c r="S358" s="6">
        <v>511</v>
      </c>
      <c r="T358" s="6">
        <v>392</v>
      </c>
      <c r="U358" s="6"/>
      <c r="V358" s="6">
        <v>526</v>
      </c>
      <c r="W358" s="6">
        <v>296</v>
      </c>
      <c r="X358" s="6">
        <v>131</v>
      </c>
      <c r="Y358" s="6"/>
      <c r="Z358" s="6">
        <v>526</v>
      </c>
      <c r="AA358" s="6">
        <v>99</v>
      </c>
      <c r="AB358" s="6">
        <v>489</v>
      </c>
      <c r="AC358" s="6">
        <v>314</v>
      </c>
      <c r="AD358" s="6">
        <v>303</v>
      </c>
    </row>
    <row r="359" spans="1:30" x14ac:dyDescent="0.3">
      <c r="A359" s="6">
        <v>351</v>
      </c>
      <c r="B359" s="235" t="s">
        <v>921</v>
      </c>
      <c r="C359" s="235" t="s">
        <v>922</v>
      </c>
      <c r="D359" s="235" t="s">
        <v>27</v>
      </c>
      <c r="E359" s="235" t="s">
        <v>1238</v>
      </c>
      <c r="F359" s="235" t="s">
        <v>1238</v>
      </c>
      <c r="G359" s="235" t="s">
        <v>1238</v>
      </c>
      <c r="H359" s="236">
        <v>351</v>
      </c>
      <c r="I359" s="235">
        <v>394</v>
      </c>
      <c r="J359" s="235">
        <v>435</v>
      </c>
      <c r="K359" s="235">
        <v>154</v>
      </c>
      <c r="L359" s="235">
        <v>318</v>
      </c>
      <c r="M359" s="235"/>
      <c r="N359" s="6">
        <v>267</v>
      </c>
      <c r="O359" s="6">
        <v>447</v>
      </c>
      <c r="P359" s="6"/>
      <c r="Q359" s="6">
        <v>397</v>
      </c>
      <c r="R359" s="6">
        <v>359</v>
      </c>
      <c r="S359" s="6">
        <v>355</v>
      </c>
      <c r="T359" s="6">
        <v>454</v>
      </c>
      <c r="U359" s="6"/>
      <c r="V359" s="6">
        <v>132</v>
      </c>
      <c r="W359" s="6">
        <v>229</v>
      </c>
      <c r="X359" s="6">
        <v>165</v>
      </c>
      <c r="Y359" s="6"/>
      <c r="Z359" s="6">
        <v>262</v>
      </c>
      <c r="AA359" s="6">
        <v>143</v>
      </c>
      <c r="AB359" s="6">
        <v>369</v>
      </c>
      <c r="AC359" s="6">
        <v>495</v>
      </c>
      <c r="AD359" s="6">
        <v>124</v>
      </c>
    </row>
    <row r="360" spans="1:30" x14ac:dyDescent="0.3">
      <c r="A360" s="6">
        <v>352</v>
      </c>
      <c r="B360" s="235" t="s">
        <v>1029</v>
      </c>
      <c r="C360" s="235" t="s">
        <v>1030</v>
      </c>
      <c r="D360" s="235" t="s">
        <v>27</v>
      </c>
      <c r="E360" s="235" t="s">
        <v>1238</v>
      </c>
      <c r="F360" s="235" t="s">
        <v>1238</v>
      </c>
      <c r="G360" s="235" t="s">
        <v>1238</v>
      </c>
      <c r="H360" s="236">
        <v>352</v>
      </c>
      <c r="I360" s="235">
        <v>365</v>
      </c>
      <c r="J360" s="235">
        <v>271</v>
      </c>
      <c r="K360" s="235">
        <v>277</v>
      </c>
      <c r="L360" s="235">
        <v>429</v>
      </c>
      <c r="M360" s="235"/>
      <c r="N360" s="6">
        <v>338</v>
      </c>
      <c r="O360" s="6">
        <v>333</v>
      </c>
      <c r="P360" s="6"/>
      <c r="Q360" s="6">
        <v>206</v>
      </c>
      <c r="R360" s="6">
        <v>167</v>
      </c>
      <c r="S360" s="6">
        <v>449</v>
      </c>
      <c r="T360" s="6">
        <v>218</v>
      </c>
      <c r="U360" s="6"/>
      <c r="V360" s="6">
        <v>219</v>
      </c>
      <c r="W360" s="6">
        <v>361</v>
      </c>
      <c r="X360" s="6">
        <v>232</v>
      </c>
      <c r="Y360" s="6"/>
      <c r="Z360" s="6">
        <v>390</v>
      </c>
      <c r="AA360" s="6">
        <v>56</v>
      </c>
      <c r="AB360" s="6">
        <v>511</v>
      </c>
      <c r="AC360" s="6">
        <v>252</v>
      </c>
      <c r="AD360" s="6">
        <v>440</v>
      </c>
    </row>
    <row r="361" spans="1:30" x14ac:dyDescent="0.3">
      <c r="A361" s="6">
        <v>353</v>
      </c>
      <c r="B361" s="235" t="s">
        <v>501</v>
      </c>
      <c r="C361" s="235" t="s">
        <v>502</v>
      </c>
      <c r="D361" s="235" t="s">
        <v>1176</v>
      </c>
      <c r="E361" s="235" t="s">
        <v>1238</v>
      </c>
      <c r="F361" s="235" t="s">
        <v>1238</v>
      </c>
      <c r="G361" s="235" t="s">
        <v>1238</v>
      </c>
      <c r="H361" s="236">
        <v>353</v>
      </c>
      <c r="I361" s="235">
        <v>159</v>
      </c>
      <c r="J361" s="235">
        <v>512</v>
      </c>
      <c r="K361" s="235">
        <v>319</v>
      </c>
      <c r="L361" s="235">
        <v>164</v>
      </c>
      <c r="M361" s="235"/>
      <c r="N361" s="6">
        <v>240</v>
      </c>
      <c r="O361" s="6">
        <v>161</v>
      </c>
      <c r="P361" s="6"/>
      <c r="Q361" s="6">
        <v>490</v>
      </c>
      <c r="R361" s="6">
        <v>395</v>
      </c>
      <c r="S361" s="6">
        <v>512</v>
      </c>
      <c r="T361" s="6">
        <v>368</v>
      </c>
      <c r="U361" s="6"/>
      <c r="V361" s="6">
        <v>384</v>
      </c>
      <c r="W361" s="6">
        <v>390</v>
      </c>
      <c r="X361" s="6">
        <v>135</v>
      </c>
      <c r="Y361" s="6"/>
      <c r="Z361" s="6">
        <v>303</v>
      </c>
      <c r="AA361" s="6">
        <v>156</v>
      </c>
      <c r="AB361" s="6">
        <v>163</v>
      </c>
      <c r="AC361" s="6">
        <v>351</v>
      </c>
      <c r="AD361" s="6">
        <v>74</v>
      </c>
    </row>
    <row r="362" spans="1:30" x14ac:dyDescent="0.3">
      <c r="A362" s="6">
        <v>354</v>
      </c>
      <c r="B362" s="235" t="s">
        <v>945</v>
      </c>
      <c r="C362" s="235" t="s">
        <v>946</v>
      </c>
      <c r="D362" s="235" t="s">
        <v>63</v>
      </c>
      <c r="E362" s="235" t="s">
        <v>1238</v>
      </c>
      <c r="F362" s="235" t="s">
        <v>1238</v>
      </c>
      <c r="G362" s="235" t="s">
        <v>1238</v>
      </c>
      <c r="H362" s="236">
        <v>354</v>
      </c>
      <c r="I362" s="235">
        <v>467</v>
      </c>
      <c r="J362" s="235">
        <v>370</v>
      </c>
      <c r="K362" s="235">
        <v>166</v>
      </c>
      <c r="L362" s="235">
        <v>281</v>
      </c>
      <c r="M362" s="235"/>
      <c r="N362" s="6">
        <v>446</v>
      </c>
      <c r="O362" s="6">
        <v>375</v>
      </c>
      <c r="P362" s="6"/>
      <c r="Q362" s="6">
        <v>341</v>
      </c>
      <c r="R362" s="6">
        <v>349</v>
      </c>
      <c r="S362" s="6">
        <v>362</v>
      </c>
      <c r="T362" s="6">
        <v>321</v>
      </c>
      <c r="U362" s="6"/>
      <c r="V362" s="6">
        <v>221</v>
      </c>
      <c r="W362" s="6">
        <v>123</v>
      </c>
      <c r="X362" s="6">
        <v>219</v>
      </c>
      <c r="Y362" s="6"/>
      <c r="Z362" s="6">
        <v>271</v>
      </c>
      <c r="AA362" s="6">
        <v>269</v>
      </c>
      <c r="AB362" s="6">
        <v>335</v>
      </c>
      <c r="AC362" s="6">
        <v>227</v>
      </c>
      <c r="AD362" s="6">
        <v>304</v>
      </c>
    </row>
    <row r="363" spans="1:30" x14ac:dyDescent="0.3">
      <c r="A363" s="6">
        <v>355</v>
      </c>
      <c r="B363" s="235" t="s">
        <v>337</v>
      </c>
      <c r="C363" s="235" t="s">
        <v>338</v>
      </c>
      <c r="D363" s="235" t="s">
        <v>24</v>
      </c>
      <c r="E363" s="235" t="s">
        <v>1238</v>
      </c>
      <c r="F363" s="235" t="s">
        <v>1238</v>
      </c>
      <c r="G363" s="235" t="s">
        <v>1238</v>
      </c>
      <c r="H363" s="236">
        <v>355</v>
      </c>
      <c r="I363" s="235">
        <v>106</v>
      </c>
      <c r="J363" s="235">
        <v>303</v>
      </c>
      <c r="K363" s="235">
        <v>488</v>
      </c>
      <c r="L363" s="235">
        <v>420</v>
      </c>
      <c r="M363" s="235"/>
      <c r="N363" s="6">
        <v>230</v>
      </c>
      <c r="O363" s="6">
        <v>92</v>
      </c>
      <c r="P363" s="6"/>
      <c r="Q363" s="6">
        <v>367</v>
      </c>
      <c r="R363" s="6">
        <v>309</v>
      </c>
      <c r="S363" s="6">
        <v>143</v>
      </c>
      <c r="T363" s="6">
        <v>366</v>
      </c>
      <c r="U363" s="6"/>
      <c r="V363" s="6">
        <v>510</v>
      </c>
      <c r="W363" s="6">
        <v>255</v>
      </c>
      <c r="X363" s="6">
        <v>473</v>
      </c>
      <c r="Y363" s="6"/>
      <c r="Z363" s="6">
        <v>403</v>
      </c>
      <c r="AA363" s="6">
        <v>316</v>
      </c>
      <c r="AB363" s="6">
        <v>315</v>
      </c>
      <c r="AC363" s="6">
        <v>254</v>
      </c>
      <c r="AD363" s="6">
        <v>432</v>
      </c>
    </row>
    <row r="364" spans="1:30" x14ac:dyDescent="0.3">
      <c r="A364" s="6">
        <v>356</v>
      </c>
      <c r="B364" s="235" t="s">
        <v>603</v>
      </c>
      <c r="C364" s="235" t="s">
        <v>604</v>
      </c>
      <c r="D364" s="235" t="s">
        <v>24</v>
      </c>
      <c r="E364" s="235" t="s">
        <v>1238</v>
      </c>
      <c r="F364" s="235" t="s">
        <v>1238</v>
      </c>
      <c r="G364" s="235" t="s">
        <v>1238</v>
      </c>
      <c r="H364" s="236">
        <v>356</v>
      </c>
      <c r="I364" s="235">
        <v>450</v>
      </c>
      <c r="J364" s="235">
        <v>386</v>
      </c>
      <c r="K364" s="235">
        <v>368</v>
      </c>
      <c r="L364" s="235">
        <v>65</v>
      </c>
      <c r="M364" s="235"/>
      <c r="N364" s="6">
        <v>128</v>
      </c>
      <c r="O364" s="6">
        <v>522</v>
      </c>
      <c r="P364" s="6"/>
      <c r="Q364" s="6">
        <v>387</v>
      </c>
      <c r="R364" s="6">
        <v>495</v>
      </c>
      <c r="S364" s="6">
        <v>136</v>
      </c>
      <c r="T364" s="6">
        <v>361</v>
      </c>
      <c r="U364" s="6"/>
      <c r="V364" s="6">
        <v>349</v>
      </c>
      <c r="W364" s="6">
        <v>304</v>
      </c>
      <c r="X364" s="6">
        <v>370</v>
      </c>
      <c r="Y364" s="6"/>
      <c r="Z364" s="6">
        <v>91</v>
      </c>
      <c r="AA364" s="6">
        <v>406</v>
      </c>
      <c r="AB364" s="6">
        <v>154</v>
      </c>
      <c r="AC364" s="6">
        <v>98</v>
      </c>
      <c r="AD364" s="6">
        <v>58</v>
      </c>
    </row>
    <row r="365" spans="1:30" x14ac:dyDescent="0.3">
      <c r="A365" s="6">
        <v>357</v>
      </c>
      <c r="B365" s="235" t="s">
        <v>949</v>
      </c>
      <c r="C365" s="235" t="s">
        <v>950</v>
      </c>
      <c r="D365" s="235" t="s">
        <v>63</v>
      </c>
      <c r="E365" s="235" t="s">
        <v>1238</v>
      </c>
      <c r="F365" s="235" t="s">
        <v>1238</v>
      </c>
      <c r="G365" s="235" t="s">
        <v>1238</v>
      </c>
      <c r="H365" s="236">
        <v>357</v>
      </c>
      <c r="I365" s="235">
        <v>412</v>
      </c>
      <c r="J365" s="235">
        <v>295</v>
      </c>
      <c r="K365" s="235">
        <v>457</v>
      </c>
      <c r="L365" s="235">
        <v>90</v>
      </c>
      <c r="M365" s="235"/>
      <c r="N365" s="6">
        <v>191</v>
      </c>
      <c r="O365" s="6">
        <v>490</v>
      </c>
      <c r="P365" s="6"/>
      <c r="Q365" s="6">
        <v>24</v>
      </c>
      <c r="R365" s="6">
        <v>238</v>
      </c>
      <c r="S365" s="6">
        <v>313</v>
      </c>
      <c r="T365" s="6">
        <v>520</v>
      </c>
      <c r="U365" s="6"/>
      <c r="V365" s="6">
        <v>473</v>
      </c>
      <c r="W365" s="6">
        <v>360</v>
      </c>
      <c r="X365" s="6">
        <v>331</v>
      </c>
      <c r="Y365" s="6"/>
      <c r="Z365" s="6">
        <v>218</v>
      </c>
      <c r="AA365" s="6">
        <v>270</v>
      </c>
      <c r="AB365" s="6">
        <v>175</v>
      </c>
      <c r="AC365" s="6">
        <v>88</v>
      </c>
      <c r="AD365" s="6">
        <v>115</v>
      </c>
    </row>
    <row r="366" spans="1:30" x14ac:dyDescent="0.3">
      <c r="A366" s="6">
        <v>358</v>
      </c>
      <c r="B366" s="235" t="s">
        <v>301</v>
      </c>
      <c r="C366" s="235" t="s">
        <v>302</v>
      </c>
      <c r="D366" s="235" t="s">
        <v>1176</v>
      </c>
      <c r="E366" s="235" t="s">
        <v>1238</v>
      </c>
      <c r="F366" s="235" t="s">
        <v>1238</v>
      </c>
      <c r="G366" s="235" t="s">
        <v>1238</v>
      </c>
      <c r="H366" s="236">
        <v>358</v>
      </c>
      <c r="I366" s="235">
        <v>440</v>
      </c>
      <c r="J366" s="235">
        <v>361</v>
      </c>
      <c r="K366" s="235">
        <v>172</v>
      </c>
      <c r="L366" s="235">
        <v>358</v>
      </c>
      <c r="M366" s="235"/>
      <c r="N366" s="6">
        <v>434</v>
      </c>
      <c r="O366" s="6">
        <v>334</v>
      </c>
      <c r="P366" s="6"/>
      <c r="Q366" s="6">
        <v>407</v>
      </c>
      <c r="R366" s="6">
        <v>242</v>
      </c>
      <c r="S366" s="6">
        <v>377</v>
      </c>
      <c r="T366" s="6">
        <v>235</v>
      </c>
      <c r="U366" s="6"/>
      <c r="V366" s="6">
        <v>288</v>
      </c>
      <c r="W366" s="6">
        <v>223</v>
      </c>
      <c r="X366" s="6">
        <v>109</v>
      </c>
      <c r="Y366" s="6"/>
      <c r="Z366" s="6">
        <v>376</v>
      </c>
      <c r="AA366" s="6">
        <v>170</v>
      </c>
      <c r="AB366" s="6">
        <v>431</v>
      </c>
      <c r="AC366" s="6">
        <v>409</v>
      </c>
      <c r="AD366" s="6">
        <v>172</v>
      </c>
    </row>
    <row r="367" spans="1:30" x14ac:dyDescent="0.3">
      <c r="A367" s="6">
        <v>359</v>
      </c>
      <c r="B367" s="235" t="s">
        <v>865</v>
      </c>
      <c r="C367" s="235" t="s">
        <v>866</v>
      </c>
      <c r="D367" s="235" t="s">
        <v>24</v>
      </c>
      <c r="E367" s="235" t="s">
        <v>1238</v>
      </c>
      <c r="F367" s="235" t="s">
        <v>1238</v>
      </c>
      <c r="G367" s="235" t="s">
        <v>1238</v>
      </c>
      <c r="H367" s="236">
        <v>359</v>
      </c>
      <c r="I367" s="235">
        <v>210</v>
      </c>
      <c r="J367" s="235">
        <v>249</v>
      </c>
      <c r="K367" s="235">
        <v>347</v>
      </c>
      <c r="L367" s="235">
        <v>509</v>
      </c>
      <c r="M367" s="235"/>
      <c r="N367" s="6">
        <v>419</v>
      </c>
      <c r="O367" s="6">
        <v>66</v>
      </c>
      <c r="P367" s="6"/>
      <c r="Q367" s="6">
        <v>502</v>
      </c>
      <c r="R367" s="6">
        <v>142</v>
      </c>
      <c r="S367" s="6">
        <v>152</v>
      </c>
      <c r="T367" s="6">
        <v>99</v>
      </c>
      <c r="U367" s="6"/>
      <c r="V367" s="6">
        <v>387</v>
      </c>
      <c r="W367" s="6">
        <v>221</v>
      </c>
      <c r="X367" s="6">
        <v>345</v>
      </c>
      <c r="Y367" s="6"/>
      <c r="Z367" s="6">
        <v>523</v>
      </c>
      <c r="AA367" s="6">
        <v>345</v>
      </c>
      <c r="AB367" s="6">
        <v>290</v>
      </c>
      <c r="AC367" s="6">
        <v>483</v>
      </c>
      <c r="AD367" s="6">
        <v>419</v>
      </c>
    </row>
    <row r="368" spans="1:30" x14ac:dyDescent="0.3">
      <c r="A368" s="6">
        <v>360</v>
      </c>
      <c r="B368" s="235" t="s">
        <v>833</v>
      </c>
      <c r="C368" s="235" t="s">
        <v>834</v>
      </c>
      <c r="D368" s="235" t="s">
        <v>63</v>
      </c>
      <c r="E368" s="235" t="s">
        <v>1238</v>
      </c>
      <c r="F368" s="235" t="s">
        <v>1238</v>
      </c>
      <c r="G368" s="235" t="s">
        <v>1238</v>
      </c>
      <c r="H368" s="236">
        <v>360</v>
      </c>
      <c r="I368" s="235">
        <v>501</v>
      </c>
      <c r="J368" s="235">
        <v>290</v>
      </c>
      <c r="K368" s="235">
        <v>184</v>
      </c>
      <c r="L368" s="235">
        <v>253</v>
      </c>
      <c r="M368" s="235"/>
      <c r="N368" s="6">
        <v>312</v>
      </c>
      <c r="O368" s="6">
        <v>517</v>
      </c>
      <c r="P368" s="6"/>
      <c r="Q368" s="6">
        <v>242</v>
      </c>
      <c r="R368" s="6">
        <v>387</v>
      </c>
      <c r="S368" s="6">
        <v>204</v>
      </c>
      <c r="T368" s="6">
        <v>334</v>
      </c>
      <c r="U368" s="6"/>
      <c r="V368" s="6">
        <v>140</v>
      </c>
      <c r="W368" s="6">
        <v>101</v>
      </c>
      <c r="X368" s="6">
        <v>432</v>
      </c>
      <c r="Y368" s="6"/>
      <c r="Z368" s="6">
        <v>408</v>
      </c>
      <c r="AA368" s="6">
        <v>327</v>
      </c>
      <c r="AB368" s="6">
        <v>116</v>
      </c>
      <c r="AC368" s="6">
        <v>343</v>
      </c>
      <c r="AD368" s="6">
        <v>173</v>
      </c>
    </row>
    <row r="369" spans="1:30" x14ac:dyDescent="0.3">
      <c r="A369" s="6">
        <v>361</v>
      </c>
      <c r="B369" s="235" t="s">
        <v>821</v>
      </c>
      <c r="C369" s="235" t="s">
        <v>822</v>
      </c>
      <c r="D369" s="235" t="s">
        <v>27</v>
      </c>
      <c r="E369" s="235" t="s">
        <v>1238</v>
      </c>
      <c r="F369" s="235" t="s">
        <v>1238</v>
      </c>
      <c r="G369" s="235" t="s">
        <v>1238</v>
      </c>
      <c r="H369" s="236">
        <v>361</v>
      </c>
      <c r="I369" s="235">
        <v>308</v>
      </c>
      <c r="J369" s="235">
        <v>341</v>
      </c>
      <c r="K369" s="235">
        <v>389</v>
      </c>
      <c r="L369" s="235">
        <v>276</v>
      </c>
      <c r="M369" s="235"/>
      <c r="N369" s="6">
        <v>47</v>
      </c>
      <c r="O369" s="6">
        <v>496</v>
      </c>
      <c r="P369" s="6"/>
      <c r="Q369" s="6">
        <v>269</v>
      </c>
      <c r="R369" s="6">
        <v>483</v>
      </c>
      <c r="S369" s="6">
        <v>197</v>
      </c>
      <c r="T369" s="6">
        <v>310</v>
      </c>
      <c r="U369" s="6"/>
      <c r="V369" s="6">
        <v>359</v>
      </c>
      <c r="W369" s="6">
        <v>290</v>
      </c>
      <c r="X369" s="6">
        <v>457</v>
      </c>
      <c r="Y369" s="6"/>
      <c r="Z369" s="6">
        <v>374</v>
      </c>
      <c r="AA369" s="6">
        <v>247</v>
      </c>
      <c r="AB369" s="6">
        <v>270</v>
      </c>
      <c r="AC369" s="6">
        <v>313</v>
      </c>
      <c r="AD369" s="6">
        <v>214</v>
      </c>
    </row>
    <row r="370" spans="1:30" x14ac:dyDescent="0.3">
      <c r="A370" s="6">
        <v>362</v>
      </c>
      <c r="B370" s="235" t="s">
        <v>465</v>
      </c>
      <c r="C370" s="235" t="s">
        <v>466</v>
      </c>
      <c r="D370" s="235" t="s">
        <v>33</v>
      </c>
      <c r="E370" s="235" t="s">
        <v>1238</v>
      </c>
      <c r="F370" s="235" t="s">
        <v>1238</v>
      </c>
      <c r="G370" s="235" t="s">
        <v>1238</v>
      </c>
      <c r="H370" s="236">
        <v>362</v>
      </c>
      <c r="I370" s="235">
        <v>205</v>
      </c>
      <c r="J370" s="235">
        <v>452</v>
      </c>
      <c r="K370" s="235">
        <v>395</v>
      </c>
      <c r="L370" s="235">
        <v>212</v>
      </c>
      <c r="M370" s="235"/>
      <c r="N370" s="6">
        <v>77</v>
      </c>
      <c r="O370" s="6">
        <v>403</v>
      </c>
      <c r="P370" s="6"/>
      <c r="Q370" s="6">
        <v>384</v>
      </c>
      <c r="R370" s="6">
        <v>449</v>
      </c>
      <c r="S370" s="6">
        <v>420</v>
      </c>
      <c r="T370" s="6">
        <v>327</v>
      </c>
      <c r="U370" s="6"/>
      <c r="V370" s="6">
        <v>412</v>
      </c>
      <c r="W370" s="6">
        <v>419</v>
      </c>
      <c r="X370" s="6">
        <v>221</v>
      </c>
      <c r="Y370" s="6"/>
      <c r="Z370" s="6">
        <v>259</v>
      </c>
      <c r="AA370" s="6">
        <v>178</v>
      </c>
      <c r="AB370" s="6">
        <v>166</v>
      </c>
      <c r="AC370" s="6">
        <v>461</v>
      </c>
      <c r="AD370" s="6">
        <v>101</v>
      </c>
    </row>
    <row r="371" spans="1:30" x14ac:dyDescent="0.3">
      <c r="A371" s="6">
        <v>363</v>
      </c>
      <c r="B371" s="235" t="s">
        <v>1073</v>
      </c>
      <c r="C371" s="235" t="s">
        <v>1074</v>
      </c>
      <c r="D371" s="235" t="s">
        <v>27</v>
      </c>
      <c r="E371" s="235" t="s">
        <v>1238</v>
      </c>
      <c r="F371" s="235" t="s">
        <v>1238</v>
      </c>
      <c r="G371" s="235" t="s">
        <v>1238</v>
      </c>
      <c r="H371" s="236">
        <v>363</v>
      </c>
      <c r="I371" s="235">
        <v>338</v>
      </c>
      <c r="J371" s="235">
        <v>327</v>
      </c>
      <c r="K371" s="235">
        <v>453</v>
      </c>
      <c r="L371" s="235">
        <v>173</v>
      </c>
      <c r="M371" s="235"/>
      <c r="N371" s="6">
        <v>223</v>
      </c>
      <c r="O371" s="6">
        <v>409</v>
      </c>
      <c r="P371" s="6"/>
      <c r="Q371" s="6">
        <v>388</v>
      </c>
      <c r="R371" s="6">
        <v>280</v>
      </c>
      <c r="S371" s="6">
        <v>274</v>
      </c>
      <c r="T371" s="6">
        <v>248</v>
      </c>
      <c r="U371" s="6"/>
      <c r="V371" s="6">
        <v>123</v>
      </c>
      <c r="W371" s="6">
        <v>511</v>
      </c>
      <c r="X371" s="6">
        <v>481</v>
      </c>
      <c r="Y371" s="6"/>
      <c r="Z371" s="6">
        <v>203</v>
      </c>
      <c r="AA371" s="6">
        <v>208</v>
      </c>
      <c r="AB371" s="6">
        <v>197</v>
      </c>
      <c r="AC371" s="6">
        <v>260</v>
      </c>
      <c r="AD371" s="6">
        <v>251</v>
      </c>
    </row>
    <row r="372" spans="1:30" x14ac:dyDescent="0.3">
      <c r="A372" s="6">
        <v>364</v>
      </c>
      <c r="B372" s="235" t="s">
        <v>759</v>
      </c>
      <c r="C372" s="235" t="s">
        <v>760</v>
      </c>
      <c r="D372" s="235" t="s">
        <v>1176</v>
      </c>
      <c r="E372" s="235" t="s">
        <v>1238</v>
      </c>
      <c r="F372" s="235" t="s">
        <v>1238</v>
      </c>
      <c r="G372" s="235" t="s">
        <v>1238</v>
      </c>
      <c r="H372" s="236">
        <v>364</v>
      </c>
      <c r="I372" s="235">
        <v>194</v>
      </c>
      <c r="J372" s="235">
        <v>274</v>
      </c>
      <c r="K372" s="235">
        <v>418</v>
      </c>
      <c r="L372" s="235">
        <v>459</v>
      </c>
      <c r="M372" s="235"/>
      <c r="N372" s="6">
        <v>280</v>
      </c>
      <c r="O372" s="6">
        <v>187</v>
      </c>
      <c r="P372" s="6"/>
      <c r="Q372" s="6">
        <v>230</v>
      </c>
      <c r="R372" s="6">
        <v>425</v>
      </c>
      <c r="S372" s="6">
        <v>144</v>
      </c>
      <c r="T372" s="6">
        <v>338</v>
      </c>
      <c r="U372" s="6"/>
      <c r="V372" s="6">
        <v>478</v>
      </c>
      <c r="W372" s="6">
        <v>313</v>
      </c>
      <c r="X372" s="6">
        <v>269</v>
      </c>
      <c r="Y372" s="6"/>
      <c r="Z372" s="6">
        <v>427</v>
      </c>
      <c r="AA372" s="6">
        <v>283</v>
      </c>
      <c r="AB372" s="6">
        <v>410</v>
      </c>
      <c r="AC372" s="6">
        <v>378</v>
      </c>
      <c r="AD372" s="6">
        <v>360</v>
      </c>
    </row>
    <row r="373" spans="1:30" x14ac:dyDescent="0.3">
      <c r="A373" s="6">
        <v>365</v>
      </c>
      <c r="B373" s="235" t="s">
        <v>235</v>
      </c>
      <c r="C373" s="235" t="s">
        <v>236</v>
      </c>
      <c r="D373" s="235" t="s">
        <v>24</v>
      </c>
      <c r="E373" s="235" t="s">
        <v>1238</v>
      </c>
      <c r="F373" s="235" t="s">
        <v>1238</v>
      </c>
      <c r="G373" s="235" t="s">
        <v>1238</v>
      </c>
      <c r="H373" s="236">
        <v>365</v>
      </c>
      <c r="I373" s="235">
        <v>433</v>
      </c>
      <c r="J373" s="235">
        <v>406</v>
      </c>
      <c r="K373" s="235">
        <v>174</v>
      </c>
      <c r="L373" s="235">
        <v>309</v>
      </c>
      <c r="M373" s="235"/>
      <c r="N373" s="6">
        <v>87</v>
      </c>
      <c r="O373" s="6">
        <v>524</v>
      </c>
      <c r="P373" s="6"/>
      <c r="Q373" s="6">
        <v>392</v>
      </c>
      <c r="R373" s="6">
        <v>523</v>
      </c>
      <c r="S373" s="6">
        <v>246</v>
      </c>
      <c r="T373" s="6">
        <v>154</v>
      </c>
      <c r="U373" s="6"/>
      <c r="V373" s="6">
        <v>228</v>
      </c>
      <c r="W373" s="6">
        <v>124</v>
      </c>
      <c r="X373" s="6">
        <v>239</v>
      </c>
      <c r="Y373" s="6"/>
      <c r="Z373" s="6">
        <v>346</v>
      </c>
      <c r="AA373" s="6">
        <v>450</v>
      </c>
      <c r="AB373" s="6">
        <v>94</v>
      </c>
      <c r="AC373" s="6">
        <v>283</v>
      </c>
      <c r="AD373" s="6">
        <v>319</v>
      </c>
    </row>
    <row r="374" spans="1:30" x14ac:dyDescent="0.3">
      <c r="A374" s="6">
        <v>366</v>
      </c>
      <c r="B374" s="235" t="s">
        <v>167</v>
      </c>
      <c r="C374" s="235" t="s">
        <v>168</v>
      </c>
      <c r="D374" s="235" t="s">
        <v>63</v>
      </c>
      <c r="E374" s="235" t="s">
        <v>1238</v>
      </c>
      <c r="F374" s="235" t="s">
        <v>1238</v>
      </c>
      <c r="G374" s="235" t="s">
        <v>1238</v>
      </c>
      <c r="H374" s="236">
        <v>366</v>
      </c>
      <c r="I374" s="235">
        <v>460</v>
      </c>
      <c r="J374" s="235">
        <v>233</v>
      </c>
      <c r="K374" s="235">
        <v>320</v>
      </c>
      <c r="L374" s="235">
        <v>261</v>
      </c>
      <c r="M374" s="235"/>
      <c r="N374" s="6">
        <v>408</v>
      </c>
      <c r="O374" s="6">
        <v>418</v>
      </c>
      <c r="P374" s="6"/>
      <c r="Q374" s="6">
        <v>176</v>
      </c>
      <c r="R374" s="6">
        <v>189</v>
      </c>
      <c r="S374" s="6">
        <v>234</v>
      </c>
      <c r="T374" s="6">
        <v>427</v>
      </c>
      <c r="U374" s="6"/>
      <c r="V374" s="6">
        <v>160</v>
      </c>
      <c r="W374" s="6">
        <v>314</v>
      </c>
      <c r="X374" s="6">
        <v>487</v>
      </c>
      <c r="Y374" s="6"/>
      <c r="Z374" s="6">
        <v>268</v>
      </c>
      <c r="AA374" s="6">
        <v>304</v>
      </c>
      <c r="AB374" s="6">
        <v>255</v>
      </c>
      <c r="AC374" s="6">
        <v>241</v>
      </c>
      <c r="AD374" s="6">
        <v>329</v>
      </c>
    </row>
    <row r="375" spans="1:30" x14ac:dyDescent="0.3">
      <c r="A375" s="6">
        <v>367</v>
      </c>
      <c r="B375" s="235" t="s">
        <v>323</v>
      </c>
      <c r="C375" s="235" t="s">
        <v>324</v>
      </c>
      <c r="D375" s="235" t="s">
        <v>78</v>
      </c>
      <c r="E375" s="235" t="s">
        <v>1238</v>
      </c>
      <c r="F375" s="235" t="s">
        <v>1238</v>
      </c>
      <c r="G375" s="235" t="s">
        <v>1238</v>
      </c>
      <c r="H375" s="236">
        <v>367</v>
      </c>
      <c r="I375" s="235">
        <v>405</v>
      </c>
      <c r="J375" s="235">
        <v>134</v>
      </c>
      <c r="K375" s="235">
        <v>420</v>
      </c>
      <c r="L375" s="235">
        <v>350</v>
      </c>
      <c r="M375" s="235"/>
      <c r="N375" s="6">
        <v>328</v>
      </c>
      <c r="O375" s="6">
        <v>404</v>
      </c>
      <c r="P375" s="6"/>
      <c r="Q375" s="6">
        <v>205</v>
      </c>
      <c r="R375" s="6">
        <v>123</v>
      </c>
      <c r="S375" s="6">
        <v>130</v>
      </c>
      <c r="T375" s="6">
        <v>349</v>
      </c>
      <c r="U375" s="6"/>
      <c r="V375" s="6">
        <v>475</v>
      </c>
      <c r="W375" s="6">
        <v>303</v>
      </c>
      <c r="X375" s="6">
        <v>296</v>
      </c>
      <c r="Y375" s="6"/>
      <c r="Z375" s="6">
        <v>339</v>
      </c>
      <c r="AA375" s="6">
        <v>1</v>
      </c>
      <c r="AB375" s="6">
        <v>475</v>
      </c>
      <c r="AC375" s="6">
        <v>459</v>
      </c>
      <c r="AD375" s="6">
        <v>296</v>
      </c>
    </row>
    <row r="376" spans="1:30" x14ac:dyDescent="0.3">
      <c r="A376" s="6">
        <v>368</v>
      </c>
      <c r="B376" s="235" t="s">
        <v>961</v>
      </c>
      <c r="C376" s="235" t="s">
        <v>962</v>
      </c>
      <c r="D376" s="235" t="s">
        <v>63</v>
      </c>
      <c r="E376" s="235" t="s">
        <v>1238</v>
      </c>
      <c r="F376" s="235" t="s">
        <v>1238</v>
      </c>
      <c r="G376" s="235" t="s">
        <v>1238</v>
      </c>
      <c r="H376" s="236">
        <v>368</v>
      </c>
      <c r="I376" s="235">
        <v>477</v>
      </c>
      <c r="J376" s="235">
        <v>321</v>
      </c>
      <c r="K376" s="235">
        <v>175</v>
      </c>
      <c r="L376" s="235">
        <v>354</v>
      </c>
      <c r="M376" s="235"/>
      <c r="N376" s="6">
        <v>444</v>
      </c>
      <c r="O376" s="6">
        <v>405</v>
      </c>
      <c r="P376" s="6"/>
      <c r="Q376" s="6">
        <v>471</v>
      </c>
      <c r="R376" s="6">
        <v>362</v>
      </c>
      <c r="S376" s="6">
        <v>91</v>
      </c>
      <c r="T376" s="6">
        <v>205</v>
      </c>
      <c r="U376" s="6"/>
      <c r="V376" s="6">
        <v>136</v>
      </c>
      <c r="W376" s="6">
        <v>173</v>
      </c>
      <c r="X376" s="6">
        <v>289</v>
      </c>
      <c r="Y376" s="6"/>
      <c r="Z376" s="6">
        <v>358</v>
      </c>
      <c r="AA376" s="6">
        <v>331</v>
      </c>
      <c r="AB376" s="6">
        <v>295</v>
      </c>
      <c r="AC376" s="6">
        <v>334</v>
      </c>
      <c r="AD376" s="6">
        <v>271</v>
      </c>
    </row>
    <row r="377" spans="1:30" x14ac:dyDescent="0.3">
      <c r="A377" s="6">
        <v>369</v>
      </c>
      <c r="B377" s="235" t="s">
        <v>59</v>
      </c>
      <c r="C377" s="235" t="s">
        <v>60</v>
      </c>
      <c r="D377" s="235" t="s">
        <v>33</v>
      </c>
      <c r="E377" s="235" t="s">
        <v>1238</v>
      </c>
      <c r="F377" s="235" t="s">
        <v>1238</v>
      </c>
      <c r="G377" s="235" t="s">
        <v>1238</v>
      </c>
      <c r="H377" s="236">
        <v>369</v>
      </c>
      <c r="I377" s="235">
        <v>500</v>
      </c>
      <c r="J377" s="235">
        <v>133</v>
      </c>
      <c r="K377" s="235">
        <v>360</v>
      </c>
      <c r="L377" s="235">
        <v>224</v>
      </c>
      <c r="M377" s="235"/>
      <c r="N377" s="6">
        <v>427</v>
      </c>
      <c r="O377" s="6">
        <v>478</v>
      </c>
      <c r="P377" s="6"/>
      <c r="Q377" s="6">
        <v>291</v>
      </c>
      <c r="R377" s="6">
        <v>337</v>
      </c>
      <c r="S377" s="6">
        <v>129</v>
      </c>
      <c r="T377" s="6">
        <v>87</v>
      </c>
      <c r="U377" s="6"/>
      <c r="V377" s="6">
        <v>290</v>
      </c>
      <c r="W377" s="6">
        <v>246</v>
      </c>
      <c r="X377" s="6">
        <v>489</v>
      </c>
      <c r="Y377" s="6"/>
      <c r="Z377" s="6">
        <v>340</v>
      </c>
      <c r="AA377" s="6">
        <v>70</v>
      </c>
      <c r="AB377" s="6">
        <v>376</v>
      </c>
      <c r="AC377" s="6">
        <v>261</v>
      </c>
      <c r="AD377" s="6">
        <v>181</v>
      </c>
    </row>
    <row r="378" spans="1:30" x14ac:dyDescent="0.3">
      <c r="A378" s="6">
        <v>370</v>
      </c>
      <c r="B378" s="235" t="s">
        <v>753</v>
      </c>
      <c r="C378" s="235" t="s">
        <v>754</v>
      </c>
      <c r="D378" s="235" t="s">
        <v>27</v>
      </c>
      <c r="E378" s="235" t="s">
        <v>1238</v>
      </c>
      <c r="F378" s="235" t="s">
        <v>1238</v>
      </c>
      <c r="G378" s="235" t="s">
        <v>1238</v>
      </c>
      <c r="H378" s="236">
        <v>370</v>
      </c>
      <c r="I378" s="235">
        <v>369</v>
      </c>
      <c r="J378" s="235">
        <v>275</v>
      </c>
      <c r="K378" s="235">
        <v>355</v>
      </c>
      <c r="L378" s="235">
        <v>373</v>
      </c>
      <c r="M378" s="235"/>
      <c r="N378" s="6">
        <v>310</v>
      </c>
      <c r="O378" s="6">
        <v>363</v>
      </c>
      <c r="P378" s="6"/>
      <c r="Q378" s="6">
        <v>108</v>
      </c>
      <c r="R378" s="6">
        <v>520</v>
      </c>
      <c r="S378" s="6">
        <v>1</v>
      </c>
      <c r="T378" s="6">
        <v>353</v>
      </c>
      <c r="U378" s="6"/>
      <c r="V378" s="6">
        <v>297</v>
      </c>
      <c r="W378" s="6">
        <v>393</v>
      </c>
      <c r="X378" s="6">
        <v>257</v>
      </c>
      <c r="Y378" s="6"/>
      <c r="Z378" s="6">
        <v>447</v>
      </c>
      <c r="AA378" s="6">
        <v>288</v>
      </c>
      <c r="AB378" s="6">
        <v>250</v>
      </c>
      <c r="AC378" s="6">
        <v>390</v>
      </c>
      <c r="AD378" s="6">
        <v>245</v>
      </c>
    </row>
    <row r="379" spans="1:30" x14ac:dyDescent="0.3">
      <c r="A379" s="6">
        <v>371</v>
      </c>
      <c r="B379" s="235" t="s">
        <v>445</v>
      </c>
      <c r="C379" s="235" t="s">
        <v>446</v>
      </c>
      <c r="D379" s="235" t="s">
        <v>30</v>
      </c>
      <c r="E379" s="235" t="s">
        <v>1238</v>
      </c>
      <c r="F379" s="235" t="s">
        <v>1238</v>
      </c>
      <c r="G379" s="235" t="s">
        <v>1238</v>
      </c>
      <c r="H379" s="236">
        <v>371</v>
      </c>
      <c r="I379" s="235">
        <v>312</v>
      </c>
      <c r="J379" s="235">
        <v>431</v>
      </c>
      <c r="K379" s="235">
        <v>380</v>
      </c>
      <c r="L379" s="235">
        <v>187</v>
      </c>
      <c r="M379" s="235"/>
      <c r="N379" s="6">
        <v>65</v>
      </c>
      <c r="O379" s="6">
        <v>488</v>
      </c>
      <c r="P379" s="6"/>
      <c r="Q379" s="6">
        <v>266</v>
      </c>
      <c r="R379" s="6">
        <v>476</v>
      </c>
      <c r="S379" s="6">
        <v>370</v>
      </c>
      <c r="T379" s="6">
        <v>418</v>
      </c>
      <c r="U379" s="6"/>
      <c r="V379" s="6">
        <v>488</v>
      </c>
      <c r="W379" s="6">
        <v>109</v>
      </c>
      <c r="X379" s="6">
        <v>374</v>
      </c>
      <c r="Y379" s="6"/>
      <c r="Z379" s="6">
        <v>209</v>
      </c>
      <c r="AA379" s="6">
        <v>226</v>
      </c>
      <c r="AB379" s="6">
        <v>195</v>
      </c>
      <c r="AC379" s="6">
        <v>456</v>
      </c>
      <c r="AD379" s="6">
        <v>40</v>
      </c>
    </row>
    <row r="380" spans="1:30" x14ac:dyDescent="0.3">
      <c r="A380" s="6">
        <v>372</v>
      </c>
      <c r="B380" s="235" t="s">
        <v>727</v>
      </c>
      <c r="C380" s="235" t="s">
        <v>728</v>
      </c>
      <c r="D380" s="235" t="s">
        <v>63</v>
      </c>
      <c r="E380" s="235" t="s">
        <v>1238</v>
      </c>
      <c r="F380" s="235" t="s">
        <v>1238</v>
      </c>
      <c r="G380" s="235" t="s">
        <v>1238</v>
      </c>
      <c r="H380" s="236">
        <v>372</v>
      </c>
      <c r="I380" s="235">
        <v>212</v>
      </c>
      <c r="J380" s="235">
        <v>380</v>
      </c>
      <c r="K380" s="235">
        <v>369</v>
      </c>
      <c r="L380" s="235">
        <v>415</v>
      </c>
      <c r="M380" s="235"/>
      <c r="N380" s="6">
        <v>67</v>
      </c>
      <c r="O380" s="6">
        <v>428</v>
      </c>
      <c r="P380" s="6"/>
      <c r="Q380" s="6">
        <v>418</v>
      </c>
      <c r="R380" s="6">
        <v>92</v>
      </c>
      <c r="S380" s="6">
        <v>385</v>
      </c>
      <c r="T380" s="6">
        <v>482</v>
      </c>
      <c r="U380" s="6"/>
      <c r="V380" s="6">
        <v>50</v>
      </c>
      <c r="W380" s="6">
        <v>478</v>
      </c>
      <c r="X380" s="6">
        <v>508</v>
      </c>
      <c r="Y380" s="6"/>
      <c r="Z380" s="6">
        <v>487</v>
      </c>
      <c r="AA380" s="6">
        <v>176</v>
      </c>
      <c r="AB380" s="6">
        <v>516</v>
      </c>
      <c r="AC380" s="6">
        <v>65</v>
      </c>
      <c r="AD380" s="6">
        <v>443</v>
      </c>
    </row>
    <row r="381" spans="1:30" x14ac:dyDescent="0.3">
      <c r="A381" s="6">
        <v>373</v>
      </c>
      <c r="B381" s="235" t="s">
        <v>881</v>
      </c>
      <c r="C381" s="235" t="s">
        <v>882</v>
      </c>
      <c r="D381" s="235" t="s">
        <v>24</v>
      </c>
      <c r="E381" s="235" t="s">
        <v>1238</v>
      </c>
      <c r="F381" s="235" t="s">
        <v>1238</v>
      </c>
      <c r="G381" s="235" t="s">
        <v>1238</v>
      </c>
      <c r="H381" s="236">
        <v>373</v>
      </c>
      <c r="I381" s="235">
        <v>332</v>
      </c>
      <c r="J381" s="235">
        <v>288</v>
      </c>
      <c r="K381" s="235">
        <v>439</v>
      </c>
      <c r="L381" s="235">
        <v>256</v>
      </c>
      <c r="M381" s="235"/>
      <c r="N381" s="6">
        <v>322</v>
      </c>
      <c r="O381" s="6">
        <v>301</v>
      </c>
      <c r="P381" s="6"/>
      <c r="Q381" s="6">
        <v>371</v>
      </c>
      <c r="R381" s="6">
        <v>173</v>
      </c>
      <c r="S381" s="6">
        <v>320</v>
      </c>
      <c r="T381" s="6">
        <v>263</v>
      </c>
      <c r="U381" s="6"/>
      <c r="V381" s="6">
        <v>424</v>
      </c>
      <c r="W381" s="6">
        <v>338</v>
      </c>
      <c r="X381" s="6">
        <v>422</v>
      </c>
      <c r="Y381" s="6"/>
      <c r="Z381" s="6">
        <v>342</v>
      </c>
      <c r="AA381" s="6">
        <v>254</v>
      </c>
      <c r="AB381" s="6">
        <v>288</v>
      </c>
      <c r="AC381" s="6">
        <v>21</v>
      </c>
      <c r="AD381" s="6">
        <v>483</v>
      </c>
    </row>
    <row r="382" spans="1:30" x14ac:dyDescent="0.3">
      <c r="A382" s="6">
        <v>374</v>
      </c>
      <c r="B382" s="235" t="s">
        <v>493</v>
      </c>
      <c r="C382" s="235" t="s">
        <v>494</v>
      </c>
      <c r="D382" s="235" t="s">
        <v>24</v>
      </c>
      <c r="E382" s="235" t="s">
        <v>1238</v>
      </c>
      <c r="F382" s="235" t="s">
        <v>1238</v>
      </c>
      <c r="G382" s="235" t="s">
        <v>1238</v>
      </c>
      <c r="H382" s="236">
        <v>374</v>
      </c>
      <c r="I382" s="235">
        <v>31</v>
      </c>
      <c r="J382" s="235">
        <v>522</v>
      </c>
      <c r="K382" s="235">
        <v>348</v>
      </c>
      <c r="L382" s="235">
        <v>437</v>
      </c>
      <c r="M382" s="235"/>
      <c r="N382" s="6">
        <v>37</v>
      </c>
      <c r="O382" s="6">
        <v>126</v>
      </c>
      <c r="P382" s="6"/>
      <c r="Q382" s="6">
        <v>482</v>
      </c>
      <c r="R382" s="6">
        <v>286</v>
      </c>
      <c r="S382" s="6">
        <v>509</v>
      </c>
      <c r="T382" s="6">
        <v>517</v>
      </c>
      <c r="U382" s="6"/>
      <c r="V382" s="6">
        <v>197</v>
      </c>
      <c r="W382" s="6">
        <v>384</v>
      </c>
      <c r="X382" s="6">
        <v>400</v>
      </c>
      <c r="Y382" s="6"/>
      <c r="Z382" s="6">
        <v>432</v>
      </c>
      <c r="AA382" s="6">
        <v>274</v>
      </c>
      <c r="AB382" s="6">
        <v>363</v>
      </c>
      <c r="AC382" s="6">
        <v>384</v>
      </c>
      <c r="AD382" s="6">
        <v>337</v>
      </c>
    </row>
    <row r="383" spans="1:30" x14ac:dyDescent="0.3">
      <c r="A383" s="6">
        <v>375</v>
      </c>
      <c r="B383" s="235" t="s">
        <v>709</v>
      </c>
      <c r="C383" s="235" t="s">
        <v>710</v>
      </c>
      <c r="D383" s="235" t="s">
        <v>30</v>
      </c>
      <c r="E383" s="235" t="s">
        <v>1238</v>
      </c>
      <c r="F383" s="235" t="s">
        <v>1238</v>
      </c>
      <c r="G383" s="235" t="s">
        <v>1238</v>
      </c>
      <c r="H383" s="236">
        <v>375</v>
      </c>
      <c r="I383" s="235">
        <v>423</v>
      </c>
      <c r="J383" s="235">
        <v>444</v>
      </c>
      <c r="K383" s="235">
        <v>157</v>
      </c>
      <c r="L383" s="235">
        <v>316</v>
      </c>
      <c r="M383" s="235"/>
      <c r="N383" s="6">
        <v>370</v>
      </c>
      <c r="O383" s="6">
        <v>392</v>
      </c>
      <c r="P383" s="6"/>
      <c r="Q383" s="6">
        <v>155</v>
      </c>
      <c r="R383" s="6">
        <v>375</v>
      </c>
      <c r="S383" s="6">
        <v>493</v>
      </c>
      <c r="T383" s="6">
        <v>452</v>
      </c>
      <c r="U383" s="6"/>
      <c r="V383" s="6">
        <v>293</v>
      </c>
      <c r="W383" s="6">
        <v>210</v>
      </c>
      <c r="X383" s="6">
        <v>96</v>
      </c>
      <c r="Y383" s="6"/>
      <c r="Z383" s="6">
        <v>276</v>
      </c>
      <c r="AA383" s="6">
        <v>83</v>
      </c>
      <c r="AB383" s="6">
        <v>364</v>
      </c>
      <c r="AC383" s="6">
        <v>488</v>
      </c>
      <c r="AD383" s="6">
        <v>189</v>
      </c>
    </row>
    <row r="384" spans="1:30" x14ac:dyDescent="0.3">
      <c r="A384" s="6">
        <v>376</v>
      </c>
      <c r="B384" s="235" t="s">
        <v>703</v>
      </c>
      <c r="C384" s="235" t="s">
        <v>704</v>
      </c>
      <c r="D384" s="235" t="s">
        <v>33</v>
      </c>
      <c r="E384" s="235" t="s">
        <v>1238</v>
      </c>
      <c r="F384" s="235" t="s">
        <v>1238</v>
      </c>
      <c r="G384" s="235" t="s">
        <v>1238</v>
      </c>
      <c r="H384" s="236">
        <v>376</v>
      </c>
      <c r="I384" s="235">
        <v>471</v>
      </c>
      <c r="J384" s="235">
        <v>246</v>
      </c>
      <c r="K384" s="235">
        <v>242</v>
      </c>
      <c r="L384" s="235">
        <v>395</v>
      </c>
      <c r="M384" s="235"/>
      <c r="N384" s="6">
        <v>508</v>
      </c>
      <c r="O384" s="6">
        <v>178</v>
      </c>
      <c r="P384" s="6"/>
      <c r="Q384" s="6">
        <v>475</v>
      </c>
      <c r="R384" s="6">
        <v>106</v>
      </c>
      <c r="S384" s="6">
        <v>231</v>
      </c>
      <c r="T384" s="6">
        <v>158</v>
      </c>
      <c r="U384" s="6"/>
      <c r="V384" s="6">
        <v>148</v>
      </c>
      <c r="W384" s="6">
        <v>386</v>
      </c>
      <c r="X384" s="6">
        <v>200</v>
      </c>
      <c r="Y384" s="6"/>
      <c r="Z384" s="6">
        <v>498</v>
      </c>
      <c r="AA384" s="6">
        <v>151</v>
      </c>
      <c r="AB384" s="6">
        <v>278</v>
      </c>
      <c r="AC384" s="6">
        <v>280</v>
      </c>
      <c r="AD384" s="6">
        <v>438</v>
      </c>
    </row>
    <row r="385" spans="1:30" x14ac:dyDescent="0.3">
      <c r="A385" s="6">
        <v>377</v>
      </c>
      <c r="B385" s="235" t="s">
        <v>971</v>
      </c>
      <c r="C385" s="235" t="s">
        <v>972</v>
      </c>
      <c r="D385" s="235" t="s">
        <v>63</v>
      </c>
      <c r="E385" s="235" t="s">
        <v>1238</v>
      </c>
      <c r="F385" s="235" t="s">
        <v>1238</v>
      </c>
      <c r="G385" s="235" t="s">
        <v>1238</v>
      </c>
      <c r="H385" s="236">
        <v>377</v>
      </c>
      <c r="I385" s="235">
        <v>306</v>
      </c>
      <c r="J385" s="235">
        <v>359</v>
      </c>
      <c r="K385" s="235">
        <v>229</v>
      </c>
      <c r="L385" s="235">
        <v>497</v>
      </c>
      <c r="M385" s="235"/>
      <c r="N385" s="6">
        <v>417</v>
      </c>
      <c r="O385" s="6">
        <v>153</v>
      </c>
      <c r="P385" s="6"/>
      <c r="Q385" s="6">
        <v>484</v>
      </c>
      <c r="R385" s="6">
        <v>347</v>
      </c>
      <c r="S385" s="6">
        <v>217</v>
      </c>
      <c r="T385" s="6">
        <v>164</v>
      </c>
      <c r="U385" s="6"/>
      <c r="V385" s="6">
        <v>251</v>
      </c>
      <c r="W385" s="6">
        <v>262</v>
      </c>
      <c r="X385" s="6">
        <v>191</v>
      </c>
      <c r="Y385" s="6"/>
      <c r="Z385" s="6">
        <v>502</v>
      </c>
      <c r="AA385" s="6">
        <v>427</v>
      </c>
      <c r="AB385" s="6">
        <v>287</v>
      </c>
      <c r="AC385" s="6">
        <v>455</v>
      </c>
      <c r="AD385" s="6">
        <v>320</v>
      </c>
    </row>
    <row r="386" spans="1:30" x14ac:dyDescent="0.3">
      <c r="A386" s="6">
        <v>378</v>
      </c>
      <c r="B386" s="235" t="s">
        <v>861</v>
      </c>
      <c r="C386" s="235" t="s">
        <v>862</v>
      </c>
      <c r="D386" s="235" t="s">
        <v>56</v>
      </c>
      <c r="E386" s="235" t="s">
        <v>1238</v>
      </c>
      <c r="F386" s="235" t="s">
        <v>1238</v>
      </c>
      <c r="G386" s="235" t="s">
        <v>1238</v>
      </c>
      <c r="H386" s="236">
        <v>378</v>
      </c>
      <c r="I386" s="235">
        <v>169</v>
      </c>
      <c r="J386" s="235">
        <v>396</v>
      </c>
      <c r="K386" s="235">
        <v>428</v>
      </c>
      <c r="L386" s="235">
        <v>375</v>
      </c>
      <c r="M386" s="235"/>
      <c r="N386" s="6">
        <v>265</v>
      </c>
      <c r="O386" s="6">
        <v>143</v>
      </c>
      <c r="P386" s="6"/>
      <c r="Q386" s="6">
        <v>488</v>
      </c>
      <c r="R386" s="6">
        <v>383</v>
      </c>
      <c r="S386" s="6">
        <v>213</v>
      </c>
      <c r="T386" s="6">
        <v>243</v>
      </c>
      <c r="U386" s="6"/>
      <c r="V386" s="6">
        <v>327</v>
      </c>
      <c r="W386" s="6">
        <v>420</v>
      </c>
      <c r="X386" s="6">
        <v>428</v>
      </c>
      <c r="Y386" s="6"/>
      <c r="Z386" s="6">
        <v>293</v>
      </c>
      <c r="AA386" s="6">
        <v>349</v>
      </c>
      <c r="AB386" s="6">
        <v>253</v>
      </c>
      <c r="AC386" s="6">
        <v>463</v>
      </c>
      <c r="AD386" s="6">
        <v>223</v>
      </c>
    </row>
    <row r="387" spans="1:30" x14ac:dyDescent="0.3">
      <c r="A387" s="6">
        <v>379</v>
      </c>
      <c r="B387" s="235" t="s">
        <v>289</v>
      </c>
      <c r="C387" s="235" t="s">
        <v>290</v>
      </c>
      <c r="D387" s="235" t="s">
        <v>33</v>
      </c>
      <c r="E387" s="235" t="s">
        <v>1238</v>
      </c>
      <c r="F387" s="235" t="s">
        <v>1238</v>
      </c>
      <c r="G387" s="235" t="s">
        <v>1238</v>
      </c>
      <c r="H387" s="236">
        <v>379</v>
      </c>
      <c r="I387" s="235">
        <v>185</v>
      </c>
      <c r="J387" s="235">
        <v>414</v>
      </c>
      <c r="K387" s="235">
        <v>511</v>
      </c>
      <c r="L387" s="235">
        <v>96</v>
      </c>
      <c r="M387" s="235"/>
      <c r="N387" s="6">
        <v>121</v>
      </c>
      <c r="O387" s="6">
        <v>311</v>
      </c>
      <c r="P387" s="6"/>
      <c r="Q387" s="6">
        <v>194</v>
      </c>
      <c r="R387" s="6">
        <v>297</v>
      </c>
      <c r="S387" s="6">
        <v>461</v>
      </c>
      <c r="T387" s="6">
        <v>473</v>
      </c>
      <c r="U387" s="6"/>
      <c r="V387" s="6">
        <v>480</v>
      </c>
      <c r="W387" s="6">
        <v>516</v>
      </c>
      <c r="X387" s="6">
        <v>253</v>
      </c>
      <c r="Y387" s="6"/>
      <c r="Z387" s="6">
        <v>180</v>
      </c>
      <c r="AA387" s="6">
        <v>308</v>
      </c>
      <c r="AB387" s="6">
        <v>120</v>
      </c>
      <c r="AC387" s="6">
        <v>155</v>
      </c>
      <c r="AD387" s="6">
        <v>117</v>
      </c>
    </row>
    <row r="388" spans="1:30" x14ac:dyDescent="0.3">
      <c r="A388" s="6">
        <v>380</v>
      </c>
      <c r="B388" s="235" t="s">
        <v>22</v>
      </c>
      <c r="C388" s="235" t="s">
        <v>23</v>
      </c>
      <c r="D388" s="235" t="s">
        <v>24</v>
      </c>
      <c r="E388" s="235" t="s">
        <v>1238</v>
      </c>
      <c r="F388" s="235" t="s">
        <v>1238</v>
      </c>
      <c r="G388" s="235" t="s">
        <v>1238</v>
      </c>
      <c r="H388" s="236">
        <v>380</v>
      </c>
      <c r="I388" s="235">
        <v>441</v>
      </c>
      <c r="J388" s="235">
        <v>443</v>
      </c>
      <c r="K388" s="235">
        <v>237</v>
      </c>
      <c r="L388" s="235">
        <v>192</v>
      </c>
      <c r="M388" s="235"/>
      <c r="N388" s="6">
        <v>475</v>
      </c>
      <c r="O388" s="6">
        <v>259</v>
      </c>
      <c r="P388" s="6"/>
      <c r="Q388" s="6">
        <v>306</v>
      </c>
      <c r="R388" s="6">
        <v>74</v>
      </c>
      <c r="S388" s="6">
        <v>518</v>
      </c>
      <c r="T388" s="6">
        <v>508</v>
      </c>
      <c r="U388" s="6"/>
      <c r="V388" s="6">
        <v>314</v>
      </c>
      <c r="W388" s="6">
        <v>97</v>
      </c>
      <c r="X388" s="6">
        <v>341</v>
      </c>
      <c r="Y388" s="6"/>
      <c r="Z388" s="6">
        <v>141</v>
      </c>
      <c r="AA388" s="6">
        <v>402</v>
      </c>
      <c r="AB388" s="6">
        <v>292</v>
      </c>
      <c r="AC388" s="6">
        <v>71</v>
      </c>
      <c r="AD388" s="6">
        <v>347</v>
      </c>
    </row>
    <row r="389" spans="1:30" x14ac:dyDescent="0.3">
      <c r="A389" s="6">
        <v>381</v>
      </c>
      <c r="B389" s="235" t="s">
        <v>139</v>
      </c>
      <c r="C389" s="235" t="s">
        <v>140</v>
      </c>
      <c r="D389" s="235" t="s">
        <v>63</v>
      </c>
      <c r="E389" s="235" t="s">
        <v>1238</v>
      </c>
      <c r="F389" s="235" t="s">
        <v>1238</v>
      </c>
      <c r="G389" s="235" t="s">
        <v>1238</v>
      </c>
      <c r="H389" s="236">
        <v>381</v>
      </c>
      <c r="I389" s="235">
        <v>309</v>
      </c>
      <c r="J389" s="235">
        <v>204</v>
      </c>
      <c r="K389" s="235">
        <v>468</v>
      </c>
      <c r="L389" s="235">
        <v>359</v>
      </c>
      <c r="M389" s="235"/>
      <c r="N389" s="6">
        <v>365</v>
      </c>
      <c r="O389" s="6">
        <v>230</v>
      </c>
      <c r="P389" s="6"/>
      <c r="Q389" s="6">
        <v>295</v>
      </c>
      <c r="R389" s="6">
        <v>338</v>
      </c>
      <c r="S389" s="6">
        <v>308</v>
      </c>
      <c r="T389" s="6">
        <v>91</v>
      </c>
      <c r="U389" s="6"/>
      <c r="V389" s="6">
        <v>513</v>
      </c>
      <c r="W389" s="6">
        <v>257</v>
      </c>
      <c r="X389" s="6">
        <v>295</v>
      </c>
      <c r="Y389" s="6"/>
      <c r="Z389" s="6">
        <v>394</v>
      </c>
      <c r="AA389" s="6">
        <v>387</v>
      </c>
      <c r="AB389" s="6">
        <v>284</v>
      </c>
      <c r="AC389" s="6">
        <v>142</v>
      </c>
      <c r="AD389" s="6">
        <v>403</v>
      </c>
    </row>
    <row r="390" spans="1:30" x14ac:dyDescent="0.3">
      <c r="A390" s="6">
        <v>382</v>
      </c>
      <c r="B390" s="235" t="s">
        <v>667</v>
      </c>
      <c r="C390" s="235" t="s">
        <v>668</v>
      </c>
      <c r="D390" s="235" t="s">
        <v>27</v>
      </c>
      <c r="E390" s="235" t="s">
        <v>1238</v>
      </c>
      <c r="F390" s="235" t="s">
        <v>1238</v>
      </c>
      <c r="G390" s="235" t="s">
        <v>1238</v>
      </c>
      <c r="H390" s="236">
        <v>382</v>
      </c>
      <c r="I390" s="235">
        <v>167</v>
      </c>
      <c r="J390" s="235">
        <v>407</v>
      </c>
      <c r="K390" s="235">
        <v>408</v>
      </c>
      <c r="L390" s="235">
        <v>409</v>
      </c>
      <c r="M390" s="235"/>
      <c r="N390" s="6">
        <v>167</v>
      </c>
      <c r="O390" s="6">
        <v>238</v>
      </c>
      <c r="P390" s="6"/>
      <c r="Q390" s="6">
        <v>311</v>
      </c>
      <c r="R390" s="6">
        <v>442</v>
      </c>
      <c r="S390" s="6">
        <v>366</v>
      </c>
      <c r="T390" s="6">
        <v>363</v>
      </c>
      <c r="U390" s="6"/>
      <c r="V390" s="6">
        <v>306</v>
      </c>
      <c r="W390" s="6">
        <v>434</v>
      </c>
      <c r="X390" s="6">
        <v>372</v>
      </c>
      <c r="Y390" s="6"/>
      <c r="Z390" s="6">
        <v>344</v>
      </c>
      <c r="AA390" s="6">
        <v>237</v>
      </c>
      <c r="AB390" s="6">
        <v>427</v>
      </c>
      <c r="AC390" s="6">
        <v>430</v>
      </c>
      <c r="AD390" s="6">
        <v>227</v>
      </c>
    </row>
    <row r="391" spans="1:30" x14ac:dyDescent="0.3">
      <c r="A391" s="6">
        <v>383</v>
      </c>
      <c r="B391" s="235" t="s">
        <v>843</v>
      </c>
      <c r="C391" s="235" t="s">
        <v>844</v>
      </c>
      <c r="D391" s="235" t="s">
        <v>56</v>
      </c>
      <c r="E391" s="235" t="s">
        <v>1238</v>
      </c>
      <c r="F391" s="235" t="s">
        <v>1238</v>
      </c>
      <c r="G391" s="235" t="s">
        <v>1238</v>
      </c>
      <c r="H391" s="236">
        <v>383</v>
      </c>
      <c r="I391" s="235">
        <v>495</v>
      </c>
      <c r="J391" s="235">
        <v>457</v>
      </c>
      <c r="K391" s="235">
        <v>331</v>
      </c>
      <c r="L391" s="235">
        <v>19</v>
      </c>
      <c r="M391" s="235"/>
      <c r="N391" s="6">
        <v>283</v>
      </c>
      <c r="O391" s="6">
        <v>521</v>
      </c>
      <c r="P391" s="6"/>
      <c r="Q391" s="6">
        <v>364</v>
      </c>
      <c r="R391" s="6">
        <v>510</v>
      </c>
      <c r="S391" s="6">
        <v>282</v>
      </c>
      <c r="T391" s="6">
        <v>397</v>
      </c>
      <c r="U391" s="6"/>
      <c r="V391" s="6">
        <v>447</v>
      </c>
      <c r="W391" s="6">
        <v>95</v>
      </c>
      <c r="X391" s="6">
        <v>384</v>
      </c>
      <c r="Y391" s="6"/>
      <c r="Z391" s="6">
        <v>116</v>
      </c>
      <c r="AA391" s="6">
        <v>352</v>
      </c>
      <c r="AB391" s="6">
        <v>39</v>
      </c>
      <c r="AC391" s="6">
        <v>37</v>
      </c>
      <c r="AD391" s="6">
        <v>162</v>
      </c>
    </row>
    <row r="392" spans="1:30" x14ac:dyDescent="0.3">
      <c r="A392" s="6">
        <v>384</v>
      </c>
      <c r="B392" s="235" t="s">
        <v>425</v>
      </c>
      <c r="C392" s="235" t="s">
        <v>426</v>
      </c>
      <c r="D392" s="235" t="s">
        <v>33</v>
      </c>
      <c r="E392" s="235" t="s">
        <v>1238</v>
      </c>
      <c r="F392" s="235" t="s">
        <v>1238</v>
      </c>
      <c r="G392" s="235" t="s">
        <v>1238</v>
      </c>
      <c r="H392" s="236">
        <v>384</v>
      </c>
      <c r="I392" s="235">
        <v>512</v>
      </c>
      <c r="J392" s="235">
        <v>223</v>
      </c>
      <c r="K392" s="235">
        <v>339</v>
      </c>
      <c r="L392" s="235">
        <v>106</v>
      </c>
      <c r="M392" s="235"/>
      <c r="N392" s="6">
        <v>320</v>
      </c>
      <c r="O392" s="6">
        <v>530</v>
      </c>
      <c r="P392" s="6"/>
      <c r="Q392" s="6">
        <v>188</v>
      </c>
      <c r="R392" s="6">
        <v>223</v>
      </c>
      <c r="S392" s="6">
        <v>191</v>
      </c>
      <c r="T392" s="6">
        <v>406</v>
      </c>
      <c r="U392" s="6"/>
      <c r="V392" s="6">
        <v>438</v>
      </c>
      <c r="W392" s="6">
        <v>317</v>
      </c>
      <c r="X392" s="6">
        <v>140</v>
      </c>
      <c r="Y392" s="6"/>
      <c r="Z392" s="6">
        <v>195</v>
      </c>
      <c r="AA392" s="6">
        <v>253</v>
      </c>
      <c r="AB392" s="6">
        <v>156</v>
      </c>
      <c r="AC392" s="6">
        <v>305</v>
      </c>
      <c r="AD392" s="6">
        <v>16</v>
      </c>
    </row>
    <row r="393" spans="1:30" x14ac:dyDescent="0.3">
      <c r="A393" s="6">
        <v>385</v>
      </c>
      <c r="B393" s="235" t="s">
        <v>517</v>
      </c>
      <c r="C393" s="235" t="s">
        <v>518</v>
      </c>
      <c r="D393" s="235" t="s">
        <v>63</v>
      </c>
      <c r="E393" s="235" t="s">
        <v>1238</v>
      </c>
      <c r="F393" s="235" t="s">
        <v>1238</v>
      </c>
      <c r="G393" s="235" t="s">
        <v>1238</v>
      </c>
      <c r="H393" s="236">
        <v>385</v>
      </c>
      <c r="I393" s="235">
        <v>126</v>
      </c>
      <c r="J393" s="235">
        <v>458</v>
      </c>
      <c r="K393" s="235">
        <v>446</v>
      </c>
      <c r="L393" s="235">
        <v>317</v>
      </c>
      <c r="M393" s="235"/>
      <c r="N393" s="6">
        <v>256</v>
      </c>
      <c r="O393" s="6">
        <v>105</v>
      </c>
      <c r="P393" s="6"/>
      <c r="Q393" s="6">
        <v>167</v>
      </c>
      <c r="R393" s="6">
        <v>251</v>
      </c>
      <c r="S393" s="6">
        <v>502</v>
      </c>
      <c r="T393" s="6">
        <v>514</v>
      </c>
      <c r="U393" s="6"/>
      <c r="V393" s="6">
        <v>390</v>
      </c>
      <c r="W393" s="6">
        <v>283</v>
      </c>
      <c r="X393" s="6">
        <v>529</v>
      </c>
      <c r="Y393" s="6"/>
      <c r="Z393" s="6">
        <v>202</v>
      </c>
      <c r="AA393" s="6">
        <v>302</v>
      </c>
      <c r="AB393" s="6">
        <v>221</v>
      </c>
      <c r="AC393" s="6">
        <v>519</v>
      </c>
      <c r="AD393" s="6">
        <v>82</v>
      </c>
    </row>
    <row r="394" spans="1:30" x14ac:dyDescent="0.3">
      <c r="A394" s="6">
        <v>386</v>
      </c>
      <c r="B394" s="235" t="s">
        <v>1079</v>
      </c>
      <c r="C394" s="235" t="s">
        <v>1080</v>
      </c>
      <c r="D394" s="235" t="s">
        <v>24</v>
      </c>
      <c r="E394" s="235" t="s">
        <v>1238</v>
      </c>
      <c r="F394" s="235" t="s">
        <v>1238</v>
      </c>
      <c r="G394" s="235" t="s">
        <v>1238</v>
      </c>
      <c r="H394" s="236">
        <v>386</v>
      </c>
      <c r="I394" s="235">
        <v>303</v>
      </c>
      <c r="J394" s="235">
        <v>470</v>
      </c>
      <c r="K394" s="235">
        <v>268</v>
      </c>
      <c r="L394" s="235">
        <v>301</v>
      </c>
      <c r="M394" s="235"/>
      <c r="N394" s="6">
        <v>173</v>
      </c>
      <c r="O394" s="6">
        <v>401</v>
      </c>
      <c r="P394" s="6"/>
      <c r="Q394" s="6">
        <v>432</v>
      </c>
      <c r="R394" s="6">
        <v>507</v>
      </c>
      <c r="S394" s="6">
        <v>1</v>
      </c>
      <c r="T394" s="6">
        <v>526</v>
      </c>
      <c r="U394" s="6"/>
      <c r="V394" s="6">
        <v>479</v>
      </c>
      <c r="W394" s="6">
        <v>23</v>
      </c>
      <c r="X394" s="6">
        <v>347</v>
      </c>
      <c r="Y394" s="6"/>
      <c r="Z394" s="6">
        <v>313</v>
      </c>
      <c r="AA394" s="6">
        <v>393</v>
      </c>
      <c r="AB394" s="6">
        <v>359</v>
      </c>
      <c r="AC394" s="6">
        <v>195</v>
      </c>
      <c r="AD394" s="6">
        <v>182</v>
      </c>
    </row>
    <row r="395" spans="1:30" x14ac:dyDescent="0.3">
      <c r="A395" s="6">
        <v>387</v>
      </c>
      <c r="B395" s="235" t="s">
        <v>679</v>
      </c>
      <c r="C395" s="235" t="s">
        <v>680</v>
      </c>
      <c r="D395" s="235" t="s">
        <v>56</v>
      </c>
      <c r="E395" s="235" t="s">
        <v>1238</v>
      </c>
      <c r="F395" s="235" t="s">
        <v>1238</v>
      </c>
      <c r="G395" s="235" t="s">
        <v>1238</v>
      </c>
      <c r="H395" s="236">
        <v>387</v>
      </c>
      <c r="I395" s="235">
        <v>352</v>
      </c>
      <c r="J395" s="235">
        <v>409</v>
      </c>
      <c r="K395" s="235">
        <v>422</v>
      </c>
      <c r="L395" s="235">
        <v>155</v>
      </c>
      <c r="M395" s="235"/>
      <c r="N395" s="6">
        <v>241</v>
      </c>
      <c r="O395" s="6">
        <v>412</v>
      </c>
      <c r="P395" s="6"/>
      <c r="Q395" s="6">
        <v>321</v>
      </c>
      <c r="R395" s="6">
        <v>516</v>
      </c>
      <c r="S395" s="6">
        <v>216</v>
      </c>
      <c r="T395" s="6">
        <v>340</v>
      </c>
      <c r="U395" s="6"/>
      <c r="V395" s="6">
        <v>363</v>
      </c>
      <c r="W395" s="6">
        <v>397</v>
      </c>
      <c r="X395" s="6">
        <v>402</v>
      </c>
      <c r="Y395" s="6"/>
      <c r="Z395" s="6">
        <v>155</v>
      </c>
      <c r="AA395" s="6">
        <v>233</v>
      </c>
      <c r="AB395" s="6">
        <v>298</v>
      </c>
      <c r="AC395" s="6">
        <v>116</v>
      </c>
      <c r="AD395" s="6">
        <v>317</v>
      </c>
    </row>
    <row r="396" spans="1:30" x14ac:dyDescent="0.3">
      <c r="A396" s="6">
        <v>388</v>
      </c>
      <c r="B396" s="235" t="s">
        <v>915</v>
      </c>
      <c r="C396" s="235" t="s">
        <v>916</v>
      </c>
      <c r="D396" s="235" t="s">
        <v>27</v>
      </c>
      <c r="E396" s="235" t="s">
        <v>1238</v>
      </c>
      <c r="F396" s="235" t="s">
        <v>1238</v>
      </c>
      <c r="G396" s="235" t="s">
        <v>1238</v>
      </c>
      <c r="H396" s="236">
        <v>388</v>
      </c>
      <c r="I396" s="235">
        <v>100</v>
      </c>
      <c r="J396" s="235">
        <v>342</v>
      </c>
      <c r="K396" s="235">
        <v>442</v>
      </c>
      <c r="L396" s="235">
        <v>508</v>
      </c>
      <c r="M396" s="235"/>
      <c r="N396" s="6">
        <v>97</v>
      </c>
      <c r="O396" s="6">
        <v>204</v>
      </c>
      <c r="P396" s="6"/>
      <c r="Q396" s="6">
        <v>272</v>
      </c>
      <c r="R396" s="6">
        <v>353</v>
      </c>
      <c r="S396" s="6">
        <v>254</v>
      </c>
      <c r="T396" s="6">
        <v>421</v>
      </c>
      <c r="U396" s="6"/>
      <c r="V396" s="6">
        <v>98</v>
      </c>
      <c r="W396" s="6">
        <v>521</v>
      </c>
      <c r="X396" s="6">
        <v>408</v>
      </c>
      <c r="Y396" s="6"/>
      <c r="Z396" s="6">
        <v>480</v>
      </c>
      <c r="AA396" s="6">
        <v>29</v>
      </c>
      <c r="AB396" s="6">
        <v>532</v>
      </c>
      <c r="AC396" s="6">
        <v>502</v>
      </c>
      <c r="AD396" s="6">
        <v>380</v>
      </c>
    </row>
    <row r="397" spans="1:30" x14ac:dyDescent="0.3">
      <c r="A397" s="6">
        <v>389</v>
      </c>
      <c r="B397" s="235" t="s">
        <v>987</v>
      </c>
      <c r="C397" s="235" t="s">
        <v>988</v>
      </c>
      <c r="D397" s="235" t="s">
        <v>1176</v>
      </c>
      <c r="E397" s="235" t="s">
        <v>1238</v>
      </c>
      <c r="F397" s="235" t="s">
        <v>1238</v>
      </c>
      <c r="G397" s="235" t="s">
        <v>1238</v>
      </c>
      <c r="H397" s="236">
        <v>389</v>
      </c>
      <c r="I397" s="235">
        <v>140</v>
      </c>
      <c r="J397" s="235">
        <v>184</v>
      </c>
      <c r="K397" s="235">
        <v>531</v>
      </c>
      <c r="L397" s="235">
        <v>293</v>
      </c>
      <c r="M397" s="235"/>
      <c r="N397" s="6">
        <v>217</v>
      </c>
      <c r="O397" s="6">
        <v>156</v>
      </c>
      <c r="P397" s="6"/>
      <c r="Q397" s="6">
        <v>290</v>
      </c>
      <c r="R397" s="6">
        <v>205</v>
      </c>
      <c r="S397" s="6">
        <v>287</v>
      </c>
      <c r="T397" s="6">
        <v>126</v>
      </c>
      <c r="U397" s="6"/>
      <c r="V397" s="6">
        <v>524</v>
      </c>
      <c r="W397" s="6">
        <v>505</v>
      </c>
      <c r="X397" s="6">
        <v>360</v>
      </c>
      <c r="Y397" s="6"/>
      <c r="Z397" s="6">
        <v>453</v>
      </c>
      <c r="AA397" s="6">
        <v>142</v>
      </c>
      <c r="AB397" s="6">
        <v>413</v>
      </c>
      <c r="AC397" s="6">
        <v>162</v>
      </c>
      <c r="AD397" s="6">
        <v>340</v>
      </c>
    </row>
    <row r="398" spans="1:30" x14ac:dyDescent="0.3">
      <c r="A398" s="6">
        <v>390</v>
      </c>
      <c r="B398" s="235" t="s">
        <v>1037</v>
      </c>
      <c r="C398" s="235" t="s">
        <v>1038</v>
      </c>
      <c r="D398" s="235" t="s">
        <v>56</v>
      </c>
      <c r="E398" s="235" t="s">
        <v>1238</v>
      </c>
      <c r="F398" s="235" t="s">
        <v>1238</v>
      </c>
      <c r="G398" s="235" t="s">
        <v>1238</v>
      </c>
      <c r="H398" s="236">
        <v>390</v>
      </c>
      <c r="I398" s="235">
        <v>142</v>
      </c>
      <c r="J398" s="235">
        <v>408</v>
      </c>
      <c r="K398" s="235">
        <v>396</v>
      </c>
      <c r="L398" s="235">
        <v>463</v>
      </c>
      <c r="M398" s="235"/>
      <c r="N398" s="6">
        <v>42</v>
      </c>
      <c r="O398" s="6">
        <v>370</v>
      </c>
      <c r="P398" s="6"/>
      <c r="Q398" s="6">
        <v>412</v>
      </c>
      <c r="R398" s="6">
        <v>390</v>
      </c>
      <c r="S398" s="6">
        <v>322</v>
      </c>
      <c r="T398" s="6">
        <v>339</v>
      </c>
      <c r="U398" s="6"/>
      <c r="V398" s="6">
        <v>296</v>
      </c>
      <c r="W398" s="6">
        <v>435</v>
      </c>
      <c r="X398" s="6">
        <v>336</v>
      </c>
      <c r="Y398" s="6"/>
      <c r="Z398" s="6">
        <v>322</v>
      </c>
      <c r="AA398" s="6">
        <v>296</v>
      </c>
      <c r="AB398" s="6">
        <v>353</v>
      </c>
      <c r="AC398" s="6">
        <v>424</v>
      </c>
      <c r="AD398" s="6">
        <v>431</v>
      </c>
    </row>
    <row r="399" spans="1:30" x14ac:dyDescent="0.3">
      <c r="A399" s="6">
        <v>391</v>
      </c>
      <c r="B399" s="235" t="s">
        <v>159</v>
      </c>
      <c r="C399" s="235" t="s">
        <v>160</v>
      </c>
      <c r="D399" s="235" t="s">
        <v>63</v>
      </c>
      <c r="E399" s="235" t="s">
        <v>1238</v>
      </c>
      <c r="F399" s="235" t="s">
        <v>1238</v>
      </c>
      <c r="G399" s="235" t="s">
        <v>1238</v>
      </c>
      <c r="H399" s="236">
        <v>391</v>
      </c>
      <c r="I399" s="235">
        <v>302</v>
      </c>
      <c r="J399" s="235">
        <v>264</v>
      </c>
      <c r="K399" s="235">
        <v>390</v>
      </c>
      <c r="L399" s="235">
        <v>468</v>
      </c>
      <c r="M399" s="235"/>
      <c r="N399" s="6">
        <v>199</v>
      </c>
      <c r="O399" s="6">
        <v>377</v>
      </c>
      <c r="P399" s="6"/>
      <c r="Q399" s="6">
        <v>279</v>
      </c>
      <c r="R399" s="6">
        <v>253</v>
      </c>
      <c r="S399" s="6">
        <v>206</v>
      </c>
      <c r="T399" s="6">
        <v>372</v>
      </c>
      <c r="U399" s="6"/>
      <c r="V399" s="6">
        <v>131</v>
      </c>
      <c r="W399" s="6">
        <v>454</v>
      </c>
      <c r="X399" s="6">
        <v>507</v>
      </c>
      <c r="Y399" s="6"/>
      <c r="Z399" s="6">
        <v>464</v>
      </c>
      <c r="AA399" s="6">
        <v>255</v>
      </c>
      <c r="AB399" s="6">
        <v>400</v>
      </c>
      <c r="AC399" s="6">
        <v>416</v>
      </c>
      <c r="AD399" s="6">
        <v>365</v>
      </c>
    </row>
    <row r="400" spans="1:30" x14ac:dyDescent="0.3">
      <c r="A400" s="6">
        <v>392</v>
      </c>
      <c r="B400" s="235" t="s">
        <v>693</v>
      </c>
      <c r="C400" s="235" t="s">
        <v>694</v>
      </c>
      <c r="D400" s="235" t="s">
        <v>33</v>
      </c>
      <c r="E400" s="235" t="s">
        <v>1238</v>
      </c>
      <c r="F400" s="235" t="s">
        <v>1238</v>
      </c>
      <c r="G400" s="235" t="s">
        <v>1238</v>
      </c>
      <c r="H400" s="236">
        <v>392</v>
      </c>
      <c r="I400" s="235">
        <v>404</v>
      </c>
      <c r="J400" s="235">
        <v>262</v>
      </c>
      <c r="K400" s="235">
        <v>340</v>
      </c>
      <c r="L400" s="235">
        <v>421</v>
      </c>
      <c r="M400" s="235"/>
      <c r="N400" s="6">
        <v>489</v>
      </c>
      <c r="O400" s="6">
        <v>163</v>
      </c>
      <c r="P400" s="6"/>
      <c r="Q400" s="6">
        <v>454</v>
      </c>
      <c r="R400" s="6">
        <v>214</v>
      </c>
      <c r="S400" s="6">
        <v>290</v>
      </c>
      <c r="T400" s="6">
        <v>87</v>
      </c>
      <c r="U400" s="6"/>
      <c r="V400" s="6">
        <v>335</v>
      </c>
      <c r="W400" s="6">
        <v>250</v>
      </c>
      <c r="X400" s="6">
        <v>367</v>
      </c>
      <c r="Y400" s="6"/>
      <c r="Z400" s="6">
        <v>345</v>
      </c>
      <c r="AA400" s="6">
        <v>200</v>
      </c>
      <c r="AB400" s="6">
        <v>357</v>
      </c>
      <c r="AC400" s="6">
        <v>439</v>
      </c>
      <c r="AD400" s="6">
        <v>378</v>
      </c>
    </row>
    <row r="401" spans="1:30" x14ac:dyDescent="0.3">
      <c r="A401" s="6">
        <v>393</v>
      </c>
      <c r="B401" s="235" t="s">
        <v>447</v>
      </c>
      <c r="C401" s="235" t="s">
        <v>448</v>
      </c>
      <c r="D401" s="235" t="s">
        <v>56</v>
      </c>
      <c r="E401" s="235" t="s">
        <v>1238</v>
      </c>
      <c r="F401" s="235" t="s">
        <v>1238</v>
      </c>
      <c r="G401" s="235" t="s">
        <v>1238</v>
      </c>
      <c r="H401" s="236">
        <v>393</v>
      </c>
      <c r="I401" s="235">
        <v>215</v>
      </c>
      <c r="J401" s="235">
        <v>403</v>
      </c>
      <c r="K401" s="235">
        <v>423</v>
      </c>
      <c r="L401" s="235">
        <v>325</v>
      </c>
      <c r="M401" s="235"/>
      <c r="N401" s="6">
        <v>158</v>
      </c>
      <c r="O401" s="6">
        <v>312</v>
      </c>
      <c r="P401" s="6"/>
      <c r="Q401" s="6">
        <v>260</v>
      </c>
      <c r="R401" s="6">
        <v>377</v>
      </c>
      <c r="S401" s="6">
        <v>398</v>
      </c>
      <c r="T401" s="6">
        <v>434</v>
      </c>
      <c r="U401" s="6"/>
      <c r="V401" s="6">
        <v>184</v>
      </c>
      <c r="W401" s="6">
        <v>506</v>
      </c>
      <c r="X401" s="6">
        <v>350</v>
      </c>
      <c r="Y401" s="6"/>
      <c r="Z401" s="6">
        <v>131</v>
      </c>
      <c r="AA401" s="6">
        <v>403</v>
      </c>
      <c r="AB401" s="6">
        <v>450</v>
      </c>
      <c r="AC401" s="6">
        <v>144</v>
      </c>
      <c r="AD401" s="6">
        <v>402</v>
      </c>
    </row>
    <row r="402" spans="1:30" x14ac:dyDescent="0.3">
      <c r="A402" s="6">
        <v>394</v>
      </c>
      <c r="B402" s="235" t="s">
        <v>897</v>
      </c>
      <c r="C402" s="235" t="s">
        <v>898</v>
      </c>
      <c r="D402" s="235" t="s">
        <v>63</v>
      </c>
      <c r="E402" s="235" t="s">
        <v>1238</v>
      </c>
      <c r="F402" s="235" t="s">
        <v>1238</v>
      </c>
      <c r="G402" s="235" t="s">
        <v>1238</v>
      </c>
      <c r="H402" s="236">
        <v>394</v>
      </c>
      <c r="I402" s="235">
        <v>429</v>
      </c>
      <c r="J402" s="235">
        <v>248</v>
      </c>
      <c r="K402" s="235">
        <v>135</v>
      </c>
      <c r="L402" s="235">
        <v>526</v>
      </c>
      <c r="M402" s="235"/>
      <c r="N402" s="6">
        <v>111</v>
      </c>
      <c r="O402" s="6">
        <v>515</v>
      </c>
      <c r="P402" s="6"/>
      <c r="Q402" s="6">
        <v>322</v>
      </c>
      <c r="R402" s="6">
        <v>227</v>
      </c>
      <c r="S402" s="6">
        <v>163</v>
      </c>
      <c r="T402" s="6">
        <v>333</v>
      </c>
      <c r="U402" s="6"/>
      <c r="V402" s="6">
        <v>398</v>
      </c>
      <c r="W402" s="6">
        <v>77</v>
      </c>
      <c r="X402" s="6">
        <v>106</v>
      </c>
      <c r="Y402" s="6"/>
      <c r="Z402" s="6">
        <v>533</v>
      </c>
      <c r="AA402" s="6">
        <v>416</v>
      </c>
      <c r="AB402" s="6">
        <v>352</v>
      </c>
      <c r="AC402" s="6">
        <v>506</v>
      </c>
      <c r="AD402" s="6">
        <v>379</v>
      </c>
    </row>
    <row r="403" spans="1:30" x14ac:dyDescent="0.3">
      <c r="A403" s="6">
        <v>395</v>
      </c>
      <c r="B403" s="235" t="s">
        <v>463</v>
      </c>
      <c r="C403" s="235" t="s">
        <v>464</v>
      </c>
      <c r="D403" s="235" t="s">
        <v>30</v>
      </c>
      <c r="E403" s="235" t="s">
        <v>1238</v>
      </c>
      <c r="F403" s="235" t="s">
        <v>1238</v>
      </c>
      <c r="G403" s="235" t="s">
        <v>1238</v>
      </c>
      <c r="H403" s="236">
        <v>395</v>
      </c>
      <c r="I403" s="235">
        <v>249</v>
      </c>
      <c r="J403" s="235">
        <v>305</v>
      </c>
      <c r="K403" s="235">
        <v>470</v>
      </c>
      <c r="L403" s="235">
        <v>374</v>
      </c>
      <c r="M403" s="235"/>
      <c r="N403" s="6">
        <v>146</v>
      </c>
      <c r="O403" s="6">
        <v>350</v>
      </c>
      <c r="P403" s="6"/>
      <c r="Q403" s="6">
        <v>116</v>
      </c>
      <c r="R403" s="6">
        <v>138</v>
      </c>
      <c r="S403" s="6">
        <v>520</v>
      </c>
      <c r="T403" s="6">
        <v>176</v>
      </c>
      <c r="U403" s="6"/>
      <c r="V403" s="6">
        <v>464</v>
      </c>
      <c r="W403" s="6">
        <v>448</v>
      </c>
      <c r="X403" s="6">
        <v>284</v>
      </c>
      <c r="Y403" s="6"/>
      <c r="Z403" s="6">
        <v>387</v>
      </c>
      <c r="AA403" s="6">
        <v>71</v>
      </c>
      <c r="AB403" s="6">
        <v>358</v>
      </c>
      <c r="AC403" s="6">
        <v>485</v>
      </c>
      <c r="AD403" s="6">
        <v>239</v>
      </c>
    </row>
    <row r="404" spans="1:30" x14ac:dyDescent="0.3">
      <c r="A404" s="6">
        <v>396</v>
      </c>
      <c r="B404" s="235" t="s">
        <v>645</v>
      </c>
      <c r="C404" s="235" t="s">
        <v>646</v>
      </c>
      <c r="D404" s="235" t="s">
        <v>63</v>
      </c>
      <c r="E404" s="235" t="s">
        <v>1238</v>
      </c>
      <c r="F404" s="235" t="s">
        <v>1238</v>
      </c>
      <c r="G404" s="235" t="s">
        <v>1238</v>
      </c>
      <c r="H404" s="236">
        <v>396</v>
      </c>
      <c r="I404" s="235">
        <v>133</v>
      </c>
      <c r="J404" s="235">
        <v>413</v>
      </c>
      <c r="K404" s="235">
        <v>388</v>
      </c>
      <c r="L404" s="235">
        <v>484</v>
      </c>
      <c r="M404" s="235"/>
      <c r="N404" s="6">
        <v>183</v>
      </c>
      <c r="O404" s="6">
        <v>174</v>
      </c>
      <c r="P404" s="6"/>
      <c r="Q404" s="6">
        <v>309</v>
      </c>
      <c r="R404" s="6">
        <v>403</v>
      </c>
      <c r="S404" s="6">
        <v>403</v>
      </c>
      <c r="T404" s="6">
        <v>356</v>
      </c>
      <c r="U404" s="6"/>
      <c r="V404" s="6">
        <v>369</v>
      </c>
      <c r="W404" s="6">
        <v>320</v>
      </c>
      <c r="X404" s="6">
        <v>391</v>
      </c>
      <c r="Y404" s="6"/>
      <c r="Z404" s="6">
        <v>528</v>
      </c>
      <c r="AA404" s="6">
        <v>391</v>
      </c>
      <c r="AB404" s="6">
        <v>320</v>
      </c>
      <c r="AC404" s="6">
        <v>366</v>
      </c>
      <c r="AD404" s="6">
        <v>300</v>
      </c>
    </row>
    <row r="405" spans="1:30" x14ac:dyDescent="0.3">
      <c r="A405" s="6">
        <v>397</v>
      </c>
      <c r="B405" s="235" t="s">
        <v>819</v>
      </c>
      <c r="C405" s="235" t="s">
        <v>820</v>
      </c>
      <c r="D405" s="235" t="s">
        <v>1176</v>
      </c>
      <c r="E405" s="235" t="s">
        <v>1238</v>
      </c>
      <c r="F405" s="235" t="s">
        <v>1238</v>
      </c>
      <c r="G405" s="235" t="s">
        <v>1238</v>
      </c>
      <c r="H405" s="236">
        <v>397</v>
      </c>
      <c r="I405" s="235">
        <v>347</v>
      </c>
      <c r="J405" s="235">
        <v>465</v>
      </c>
      <c r="K405" s="235">
        <v>415</v>
      </c>
      <c r="L405" s="235">
        <v>100</v>
      </c>
      <c r="M405" s="235"/>
      <c r="N405" s="6">
        <v>473</v>
      </c>
      <c r="O405" s="6">
        <v>108</v>
      </c>
      <c r="P405" s="6"/>
      <c r="Q405" s="6">
        <v>518</v>
      </c>
      <c r="R405" s="6">
        <v>194</v>
      </c>
      <c r="S405" s="6">
        <v>367</v>
      </c>
      <c r="T405" s="6">
        <v>322</v>
      </c>
      <c r="U405" s="6"/>
      <c r="V405" s="6">
        <v>400</v>
      </c>
      <c r="W405" s="6">
        <v>496</v>
      </c>
      <c r="X405" s="6">
        <v>154</v>
      </c>
      <c r="Y405" s="6"/>
      <c r="Z405" s="6">
        <v>248</v>
      </c>
      <c r="AA405" s="6">
        <v>197</v>
      </c>
      <c r="AB405" s="6">
        <v>266</v>
      </c>
      <c r="AC405" s="6">
        <v>132</v>
      </c>
      <c r="AD405" s="6">
        <v>47</v>
      </c>
    </row>
    <row r="406" spans="1:30" x14ac:dyDescent="0.3">
      <c r="A406" s="6">
        <v>398</v>
      </c>
      <c r="B406" s="235" t="s">
        <v>267</v>
      </c>
      <c r="C406" s="235" t="s">
        <v>268</v>
      </c>
      <c r="D406" s="235" t="s">
        <v>27</v>
      </c>
      <c r="E406" s="235" t="s">
        <v>1238</v>
      </c>
      <c r="F406" s="235" t="s">
        <v>1238</v>
      </c>
      <c r="G406" s="235" t="s">
        <v>1238</v>
      </c>
      <c r="H406" s="236">
        <v>398</v>
      </c>
      <c r="I406" s="235">
        <v>178</v>
      </c>
      <c r="J406" s="235">
        <v>434</v>
      </c>
      <c r="K406" s="235">
        <v>298</v>
      </c>
      <c r="L406" s="235">
        <v>491</v>
      </c>
      <c r="M406" s="235"/>
      <c r="N406" s="6">
        <v>210</v>
      </c>
      <c r="O406" s="6">
        <v>221</v>
      </c>
      <c r="P406" s="6"/>
      <c r="Q406" s="6">
        <v>175</v>
      </c>
      <c r="R406" s="6">
        <v>260</v>
      </c>
      <c r="S406" s="6">
        <v>510</v>
      </c>
      <c r="T406" s="6">
        <v>451</v>
      </c>
      <c r="U406" s="6"/>
      <c r="V406" s="6">
        <v>351</v>
      </c>
      <c r="W406" s="6">
        <v>319</v>
      </c>
      <c r="X406" s="6">
        <v>192</v>
      </c>
      <c r="Y406" s="6"/>
      <c r="Z406" s="6">
        <v>438</v>
      </c>
      <c r="AA406" s="6">
        <v>117</v>
      </c>
      <c r="AB406" s="6">
        <v>501</v>
      </c>
      <c r="AC406" s="6">
        <v>424</v>
      </c>
      <c r="AD406" s="6">
        <v>449</v>
      </c>
    </row>
    <row r="407" spans="1:30" x14ac:dyDescent="0.3">
      <c r="A407" s="6">
        <v>399</v>
      </c>
      <c r="B407" s="235" t="s">
        <v>341</v>
      </c>
      <c r="C407" s="235" t="s">
        <v>342</v>
      </c>
      <c r="D407" s="235" t="s">
        <v>30</v>
      </c>
      <c r="E407" s="235" t="s">
        <v>1238</v>
      </c>
      <c r="F407" s="235" t="s">
        <v>1238</v>
      </c>
      <c r="G407" s="235" t="s">
        <v>1238</v>
      </c>
      <c r="H407" s="236">
        <v>399</v>
      </c>
      <c r="I407" s="235">
        <v>299</v>
      </c>
      <c r="J407" s="235">
        <v>398</v>
      </c>
      <c r="K407" s="235">
        <v>496</v>
      </c>
      <c r="L407" s="235">
        <v>105</v>
      </c>
      <c r="M407" s="235"/>
      <c r="N407" s="6">
        <v>195</v>
      </c>
      <c r="O407" s="6">
        <v>379</v>
      </c>
      <c r="P407" s="6"/>
      <c r="Q407" s="6">
        <v>347</v>
      </c>
      <c r="R407" s="6">
        <v>518</v>
      </c>
      <c r="S407" s="6">
        <v>259</v>
      </c>
      <c r="T407" s="6">
        <v>220</v>
      </c>
      <c r="U407" s="6"/>
      <c r="V407" s="6">
        <v>527</v>
      </c>
      <c r="W407" s="6">
        <v>230</v>
      </c>
      <c r="X407" s="6">
        <v>363</v>
      </c>
      <c r="Y407" s="6"/>
      <c r="Z407" s="6">
        <v>147</v>
      </c>
      <c r="AA407" s="6">
        <v>261</v>
      </c>
      <c r="AB407" s="6">
        <v>202</v>
      </c>
      <c r="AC407" s="6">
        <v>161</v>
      </c>
      <c r="AD407" s="6">
        <v>130</v>
      </c>
    </row>
    <row r="408" spans="1:30" x14ac:dyDescent="0.3">
      <c r="A408" s="6">
        <v>400</v>
      </c>
      <c r="B408" s="235" t="s">
        <v>147</v>
      </c>
      <c r="C408" s="235" t="s">
        <v>148</v>
      </c>
      <c r="D408" s="235" t="s">
        <v>1176</v>
      </c>
      <c r="E408" s="235" t="s">
        <v>1238</v>
      </c>
      <c r="F408" s="235" t="s">
        <v>1238</v>
      </c>
      <c r="G408" s="235" t="s">
        <v>1238</v>
      </c>
      <c r="H408" s="236">
        <v>400</v>
      </c>
      <c r="I408" s="235">
        <v>267</v>
      </c>
      <c r="J408" s="235">
        <v>489</v>
      </c>
      <c r="K408" s="235">
        <v>266</v>
      </c>
      <c r="L408" s="235">
        <v>327</v>
      </c>
      <c r="M408" s="235"/>
      <c r="N408" s="6">
        <v>360</v>
      </c>
      <c r="O408" s="6">
        <v>182</v>
      </c>
      <c r="P408" s="6"/>
      <c r="Q408" s="6">
        <v>458</v>
      </c>
      <c r="R408" s="6">
        <v>373</v>
      </c>
      <c r="S408" s="6">
        <v>506</v>
      </c>
      <c r="T408" s="6">
        <v>247</v>
      </c>
      <c r="U408" s="6"/>
      <c r="V408" s="6">
        <v>279</v>
      </c>
      <c r="W408" s="6">
        <v>430</v>
      </c>
      <c r="X408" s="6">
        <v>111</v>
      </c>
      <c r="Y408" s="6"/>
      <c r="Z408" s="6">
        <v>508</v>
      </c>
      <c r="AA408" s="6">
        <v>21</v>
      </c>
      <c r="AB408" s="6">
        <v>506</v>
      </c>
      <c r="AC408" s="6">
        <v>166</v>
      </c>
      <c r="AD408" s="6">
        <v>262</v>
      </c>
    </row>
    <row r="409" spans="1:30" x14ac:dyDescent="0.3">
      <c r="A409" s="6">
        <v>401</v>
      </c>
      <c r="B409" s="235" t="s">
        <v>1059</v>
      </c>
      <c r="C409" s="235" t="s">
        <v>1060</v>
      </c>
      <c r="D409" s="235" t="s">
        <v>56</v>
      </c>
      <c r="E409" s="235" t="s">
        <v>1238</v>
      </c>
      <c r="F409" s="235" t="s">
        <v>1238</v>
      </c>
      <c r="G409" s="235" t="s">
        <v>1238</v>
      </c>
      <c r="H409" s="236">
        <v>401</v>
      </c>
      <c r="I409" s="235">
        <v>366</v>
      </c>
      <c r="J409" s="235">
        <v>200</v>
      </c>
      <c r="K409" s="235">
        <v>492</v>
      </c>
      <c r="L409" s="235">
        <v>258</v>
      </c>
      <c r="M409" s="235"/>
      <c r="N409" s="6">
        <v>249</v>
      </c>
      <c r="O409" s="6">
        <v>427</v>
      </c>
      <c r="P409" s="6"/>
      <c r="Q409" s="6">
        <v>446</v>
      </c>
      <c r="R409" s="6">
        <v>43</v>
      </c>
      <c r="S409" s="6">
        <v>83</v>
      </c>
      <c r="T409" s="6">
        <v>437</v>
      </c>
      <c r="U409" s="6"/>
      <c r="V409" s="6">
        <v>276</v>
      </c>
      <c r="W409" s="6">
        <v>520</v>
      </c>
      <c r="X409" s="6">
        <v>439</v>
      </c>
      <c r="Y409" s="6"/>
      <c r="Z409" s="6">
        <v>183</v>
      </c>
      <c r="AA409" s="6">
        <v>329</v>
      </c>
      <c r="AB409" s="6">
        <v>360</v>
      </c>
      <c r="AC409" s="6">
        <v>330</v>
      </c>
      <c r="AD409" s="6">
        <v>131</v>
      </c>
    </row>
    <row r="410" spans="1:30" x14ac:dyDescent="0.3">
      <c r="A410" s="6">
        <v>402</v>
      </c>
      <c r="B410" s="235" t="s">
        <v>1017</v>
      </c>
      <c r="C410" s="235" t="s">
        <v>1018</v>
      </c>
      <c r="D410" s="235" t="s">
        <v>30</v>
      </c>
      <c r="E410" s="235" t="s">
        <v>1238</v>
      </c>
      <c r="F410" s="235" t="s">
        <v>1238</v>
      </c>
      <c r="G410" s="235" t="s">
        <v>1238</v>
      </c>
      <c r="H410" s="236">
        <v>402</v>
      </c>
      <c r="I410" s="235">
        <v>508</v>
      </c>
      <c r="J410" s="235">
        <v>276</v>
      </c>
      <c r="K410" s="235">
        <v>381</v>
      </c>
      <c r="L410" s="235">
        <v>99</v>
      </c>
      <c r="M410" s="235"/>
      <c r="N410" s="6">
        <v>460</v>
      </c>
      <c r="O410" s="6">
        <v>477</v>
      </c>
      <c r="P410" s="6"/>
      <c r="Q410" s="6">
        <v>277</v>
      </c>
      <c r="R410" s="6">
        <v>389</v>
      </c>
      <c r="S410" s="6">
        <v>176</v>
      </c>
      <c r="T410" s="6">
        <v>286</v>
      </c>
      <c r="U410" s="6"/>
      <c r="V410" s="6">
        <v>367</v>
      </c>
      <c r="W410" s="6">
        <v>431</v>
      </c>
      <c r="X410" s="6">
        <v>202</v>
      </c>
      <c r="Y410" s="6"/>
      <c r="Z410" s="6">
        <v>221</v>
      </c>
      <c r="AA410" s="6">
        <v>146</v>
      </c>
      <c r="AB410" s="6">
        <v>234</v>
      </c>
      <c r="AC410" s="6">
        <v>159</v>
      </c>
      <c r="AD410" s="6">
        <v>100</v>
      </c>
    </row>
    <row r="411" spans="1:30" x14ac:dyDescent="0.3">
      <c r="A411" s="6">
        <v>403</v>
      </c>
      <c r="B411" s="235" t="s">
        <v>345</v>
      </c>
      <c r="C411" s="235" t="s">
        <v>346</v>
      </c>
      <c r="D411" s="235" t="s">
        <v>30</v>
      </c>
      <c r="E411" s="235" t="s">
        <v>1238</v>
      </c>
      <c r="F411" s="235" t="s">
        <v>1238</v>
      </c>
      <c r="G411" s="235" t="s">
        <v>1238</v>
      </c>
      <c r="H411" s="236">
        <v>403</v>
      </c>
      <c r="I411" s="235">
        <v>187</v>
      </c>
      <c r="J411" s="235">
        <v>397</v>
      </c>
      <c r="K411" s="235">
        <v>498</v>
      </c>
      <c r="L411" s="235">
        <v>229</v>
      </c>
      <c r="M411" s="235"/>
      <c r="N411" s="6">
        <v>226</v>
      </c>
      <c r="O411" s="6">
        <v>226</v>
      </c>
      <c r="P411" s="6"/>
      <c r="Q411" s="6">
        <v>338</v>
      </c>
      <c r="R411" s="6">
        <v>292</v>
      </c>
      <c r="S411" s="6">
        <v>384</v>
      </c>
      <c r="T411" s="6">
        <v>443</v>
      </c>
      <c r="U411" s="6"/>
      <c r="V411" s="6">
        <v>383</v>
      </c>
      <c r="W411" s="6">
        <v>490</v>
      </c>
      <c r="X411" s="6">
        <v>512</v>
      </c>
      <c r="Y411" s="6"/>
      <c r="Z411" s="6">
        <v>371</v>
      </c>
      <c r="AA411" s="6">
        <v>154</v>
      </c>
      <c r="AB411" s="6">
        <v>309</v>
      </c>
      <c r="AC411" s="6">
        <v>293</v>
      </c>
      <c r="AD411" s="6">
        <v>151</v>
      </c>
    </row>
    <row r="412" spans="1:30" x14ac:dyDescent="0.3">
      <c r="A412" s="6">
        <v>404</v>
      </c>
      <c r="B412" s="235" t="s">
        <v>399</v>
      </c>
      <c r="C412" s="235" t="s">
        <v>400</v>
      </c>
      <c r="D412" s="235" t="s">
        <v>24</v>
      </c>
      <c r="E412" s="235" t="s">
        <v>1238</v>
      </c>
      <c r="F412" s="235" t="s">
        <v>1238</v>
      </c>
      <c r="G412" s="235" t="s">
        <v>1238</v>
      </c>
      <c r="H412" s="236">
        <v>404</v>
      </c>
      <c r="I412" s="235">
        <v>277</v>
      </c>
      <c r="J412" s="235">
        <v>299</v>
      </c>
      <c r="K412" s="235">
        <v>467</v>
      </c>
      <c r="L412" s="235">
        <v>404</v>
      </c>
      <c r="M412" s="235"/>
      <c r="N412" s="6">
        <v>401</v>
      </c>
      <c r="O412" s="6">
        <v>137</v>
      </c>
      <c r="P412" s="6"/>
      <c r="Q412" s="6">
        <v>520</v>
      </c>
      <c r="R412" s="6">
        <v>208</v>
      </c>
      <c r="S412" s="6">
        <v>1</v>
      </c>
      <c r="T412" s="6">
        <v>139</v>
      </c>
      <c r="U412" s="6"/>
      <c r="V412" s="6">
        <v>461</v>
      </c>
      <c r="W412" s="6">
        <v>421</v>
      </c>
      <c r="X412" s="6">
        <v>315</v>
      </c>
      <c r="Y412" s="6"/>
      <c r="Z412" s="6">
        <v>261</v>
      </c>
      <c r="AA412" s="6">
        <v>356</v>
      </c>
      <c r="AB412" s="6">
        <v>305</v>
      </c>
      <c r="AC412" s="6">
        <v>408</v>
      </c>
      <c r="AD412" s="6">
        <v>322</v>
      </c>
    </row>
    <row r="413" spans="1:30" x14ac:dyDescent="0.3">
      <c r="A413" s="6">
        <v>405</v>
      </c>
      <c r="B413" s="235" t="s">
        <v>263</v>
      </c>
      <c r="C413" s="235" t="s">
        <v>264</v>
      </c>
      <c r="D413" s="235" t="s">
        <v>30</v>
      </c>
      <c r="E413" s="235" t="s">
        <v>1238</v>
      </c>
      <c r="F413" s="235" t="s">
        <v>1238</v>
      </c>
      <c r="G413" s="235" t="s">
        <v>1238</v>
      </c>
      <c r="H413" s="236">
        <v>405</v>
      </c>
      <c r="I413" s="235">
        <v>496</v>
      </c>
      <c r="J413" s="235">
        <v>347</v>
      </c>
      <c r="K413" s="235">
        <v>427</v>
      </c>
      <c r="L413" s="235">
        <v>51</v>
      </c>
      <c r="M413" s="235"/>
      <c r="N413" s="6">
        <v>324</v>
      </c>
      <c r="O413" s="6">
        <v>508</v>
      </c>
      <c r="P413" s="6"/>
      <c r="Q413" s="6">
        <v>79</v>
      </c>
      <c r="R413" s="6">
        <v>426</v>
      </c>
      <c r="S413" s="6">
        <v>316</v>
      </c>
      <c r="T413" s="6">
        <v>465</v>
      </c>
      <c r="U413" s="6"/>
      <c r="V413" s="6">
        <v>210</v>
      </c>
      <c r="W413" s="6">
        <v>460</v>
      </c>
      <c r="X413" s="6">
        <v>495</v>
      </c>
      <c r="Y413" s="6"/>
      <c r="Z413" s="6">
        <v>146</v>
      </c>
      <c r="AA413" s="6">
        <v>4</v>
      </c>
      <c r="AB413" s="6">
        <v>304</v>
      </c>
      <c r="AC413" s="6">
        <v>105</v>
      </c>
      <c r="AD413" s="6">
        <v>155</v>
      </c>
    </row>
    <row r="414" spans="1:30" x14ac:dyDescent="0.3">
      <c r="A414" s="6">
        <v>406</v>
      </c>
      <c r="B414" s="235" t="s">
        <v>845</v>
      </c>
      <c r="C414" s="235" t="s">
        <v>846</v>
      </c>
      <c r="D414" s="235" t="s">
        <v>63</v>
      </c>
      <c r="E414" s="235" t="s">
        <v>1238</v>
      </c>
      <c r="F414" s="235" t="s">
        <v>1238</v>
      </c>
      <c r="G414" s="235" t="s">
        <v>1238</v>
      </c>
      <c r="H414" s="236">
        <v>406</v>
      </c>
      <c r="I414" s="235">
        <v>176</v>
      </c>
      <c r="J414" s="235">
        <v>433</v>
      </c>
      <c r="K414" s="235">
        <v>349</v>
      </c>
      <c r="L414" s="235">
        <v>487</v>
      </c>
      <c r="M414" s="235"/>
      <c r="N414" s="6">
        <v>96</v>
      </c>
      <c r="O414" s="6">
        <v>329</v>
      </c>
      <c r="P414" s="6"/>
      <c r="Q414" s="6">
        <v>479</v>
      </c>
      <c r="R414" s="6">
        <v>313</v>
      </c>
      <c r="S414" s="6">
        <v>177</v>
      </c>
      <c r="T414" s="6">
        <v>484</v>
      </c>
      <c r="U414" s="6"/>
      <c r="V414" s="6">
        <v>192</v>
      </c>
      <c r="W414" s="6">
        <v>442</v>
      </c>
      <c r="X414" s="6">
        <v>303</v>
      </c>
      <c r="Y414" s="6"/>
      <c r="Z414" s="6">
        <v>465</v>
      </c>
      <c r="AA414" s="6">
        <v>278</v>
      </c>
      <c r="AB414" s="6">
        <v>362</v>
      </c>
      <c r="AC414" s="6">
        <v>518</v>
      </c>
      <c r="AD414" s="6">
        <v>252</v>
      </c>
    </row>
    <row r="415" spans="1:30" x14ac:dyDescent="0.3">
      <c r="A415" s="6">
        <v>407</v>
      </c>
      <c r="B415" s="235" t="s">
        <v>40</v>
      </c>
      <c r="C415" s="235" t="s">
        <v>41</v>
      </c>
      <c r="D415" s="235" t="s">
        <v>30</v>
      </c>
      <c r="E415" s="235" t="s">
        <v>1238</v>
      </c>
      <c r="F415" s="235" t="s">
        <v>1238</v>
      </c>
      <c r="G415" s="235" t="s">
        <v>1238</v>
      </c>
      <c r="H415" s="236">
        <v>407</v>
      </c>
      <c r="I415" s="235">
        <v>257</v>
      </c>
      <c r="J415" s="235">
        <v>343</v>
      </c>
      <c r="K415" s="235">
        <v>426</v>
      </c>
      <c r="L415" s="235">
        <v>450</v>
      </c>
      <c r="M415" s="235"/>
      <c r="N415" s="6">
        <v>212</v>
      </c>
      <c r="O415" s="6">
        <v>310</v>
      </c>
      <c r="P415" s="6"/>
      <c r="Q415" s="6">
        <v>235</v>
      </c>
      <c r="R415" s="6">
        <v>204</v>
      </c>
      <c r="S415" s="6">
        <v>500</v>
      </c>
      <c r="T415" s="6">
        <v>173</v>
      </c>
      <c r="U415" s="6"/>
      <c r="V415" s="6">
        <v>454</v>
      </c>
      <c r="W415" s="6">
        <v>398</v>
      </c>
      <c r="X415" s="6">
        <v>243</v>
      </c>
      <c r="Y415" s="6"/>
      <c r="Z415" s="6">
        <v>488</v>
      </c>
      <c r="AA415" s="6">
        <v>76</v>
      </c>
      <c r="AB415" s="6">
        <v>510</v>
      </c>
      <c r="AC415" s="6">
        <v>339</v>
      </c>
      <c r="AD415" s="6">
        <v>328</v>
      </c>
    </row>
    <row r="416" spans="1:30" x14ac:dyDescent="0.3">
      <c r="A416" s="6">
        <v>408</v>
      </c>
      <c r="B416" s="235" t="s">
        <v>567</v>
      </c>
      <c r="C416" s="235" t="s">
        <v>568</v>
      </c>
      <c r="D416" s="235" t="s">
        <v>27</v>
      </c>
      <c r="E416" s="235" t="s">
        <v>1238</v>
      </c>
      <c r="F416" s="235" t="s">
        <v>1238</v>
      </c>
      <c r="G416" s="235" t="s">
        <v>1238</v>
      </c>
      <c r="H416" s="236">
        <v>408</v>
      </c>
      <c r="I416" s="235">
        <v>388</v>
      </c>
      <c r="J416" s="235">
        <v>294</v>
      </c>
      <c r="K416" s="235">
        <v>324</v>
      </c>
      <c r="L416" s="235">
        <v>465</v>
      </c>
      <c r="M416" s="235"/>
      <c r="N416" s="6">
        <v>259</v>
      </c>
      <c r="O416" s="6">
        <v>451</v>
      </c>
      <c r="P416" s="6"/>
      <c r="Q416" s="6">
        <v>327</v>
      </c>
      <c r="R416" s="6">
        <v>399</v>
      </c>
      <c r="S416" s="6">
        <v>272</v>
      </c>
      <c r="T416" s="6">
        <v>155</v>
      </c>
      <c r="U416" s="6"/>
      <c r="V416" s="6">
        <v>109</v>
      </c>
      <c r="W416" s="6">
        <v>474</v>
      </c>
      <c r="X416" s="6">
        <v>302</v>
      </c>
      <c r="Y416" s="6"/>
      <c r="Z416" s="6">
        <v>380</v>
      </c>
      <c r="AA416" s="6">
        <v>287</v>
      </c>
      <c r="AB416" s="6">
        <v>306</v>
      </c>
      <c r="AC416" s="6">
        <v>517</v>
      </c>
      <c r="AD416" s="6">
        <v>254</v>
      </c>
    </row>
    <row r="417" spans="1:30" x14ac:dyDescent="0.3">
      <c r="A417" s="6">
        <v>409</v>
      </c>
      <c r="B417" s="235" t="s">
        <v>175</v>
      </c>
      <c r="C417" s="235" t="s">
        <v>176</v>
      </c>
      <c r="D417" s="235" t="s">
        <v>56</v>
      </c>
      <c r="E417" s="235" t="s">
        <v>1238</v>
      </c>
      <c r="F417" s="235" t="s">
        <v>1238</v>
      </c>
      <c r="G417" s="235" t="s">
        <v>1238</v>
      </c>
      <c r="H417" s="236">
        <v>409</v>
      </c>
      <c r="I417" s="235">
        <v>437</v>
      </c>
      <c r="J417" s="235">
        <v>273</v>
      </c>
      <c r="K417" s="235">
        <v>367</v>
      </c>
      <c r="L417" s="235">
        <v>366</v>
      </c>
      <c r="M417" s="235"/>
      <c r="N417" s="6">
        <v>412</v>
      </c>
      <c r="O417" s="6">
        <v>352</v>
      </c>
      <c r="P417" s="6"/>
      <c r="Q417" s="6">
        <v>195</v>
      </c>
      <c r="R417" s="6">
        <v>418</v>
      </c>
      <c r="S417" s="6">
        <v>175</v>
      </c>
      <c r="T417" s="6">
        <v>336</v>
      </c>
      <c r="U417" s="6"/>
      <c r="V417" s="6">
        <v>263</v>
      </c>
      <c r="W417" s="6">
        <v>359</v>
      </c>
      <c r="X417" s="6">
        <v>415</v>
      </c>
      <c r="Y417" s="6"/>
      <c r="Z417" s="6">
        <v>472</v>
      </c>
      <c r="AA417" s="6">
        <v>317</v>
      </c>
      <c r="AB417" s="6">
        <v>244</v>
      </c>
      <c r="AC417" s="6">
        <v>446</v>
      </c>
      <c r="AD417" s="6">
        <v>93</v>
      </c>
    </row>
    <row r="418" spans="1:30" x14ac:dyDescent="0.3">
      <c r="A418" s="6">
        <v>410</v>
      </c>
      <c r="B418" s="235" t="s">
        <v>36</v>
      </c>
      <c r="C418" s="235" t="s">
        <v>37</v>
      </c>
      <c r="D418" s="235" t="s">
        <v>33</v>
      </c>
      <c r="E418" s="235" t="s">
        <v>1238</v>
      </c>
      <c r="F418" s="235" t="s">
        <v>1238</v>
      </c>
      <c r="G418" s="235" t="s">
        <v>1238</v>
      </c>
      <c r="H418" s="236">
        <v>410</v>
      </c>
      <c r="I418" s="235">
        <v>216</v>
      </c>
      <c r="J418" s="235">
        <v>307</v>
      </c>
      <c r="K418" s="235">
        <v>505</v>
      </c>
      <c r="L418" s="235">
        <v>331</v>
      </c>
      <c r="M418" s="235"/>
      <c r="N418" s="6">
        <v>1</v>
      </c>
      <c r="O418" s="6">
        <v>511</v>
      </c>
      <c r="P418" s="6"/>
      <c r="Q418" s="6">
        <v>323</v>
      </c>
      <c r="R418" s="6">
        <v>293</v>
      </c>
      <c r="S418" s="6">
        <v>157</v>
      </c>
      <c r="T418" s="6">
        <v>431</v>
      </c>
      <c r="U418" s="6"/>
      <c r="V418" s="6">
        <v>482</v>
      </c>
      <c r="W418" s="6">
        <v>352</v>
      </c>
      <c r="X418" s="6">
        <v>532</v>
      </c>
      <c r="Y418" s="6"/>
      <c r="Z418" s="6">
        <v>414</v>
      </c>
      <c r="AA418" s="6">
        <v>90</v>
      </c>
      <c r="AB418" s="6">
        <v>512</v>
      </c>
      <c r="AC418" s="6">
        <v>234</v>
      </c>
      <c r="AD418" s="6">
        <v>238</v>
      </c>
    </row>
    <row r="419" spans="1:30" x14ac:dyDescent="0.3">
      <c r="A419" s="6">
        <v>411</v>
      </c>
      <c r="B419" s="235" t="s">
        <v>661</v>
      </c>
      <c r="C419" s="235" t="s">
        <v>662</v>
      </c>
      <c r="D419" s="235" t="s">
        <v>63</v>
      </c>
      <c r="E419" s="235" t="s">
        <v>1238</v>
      </c>
      <c r="F419" s="235" t="s">
        <v>1238</v>
      </c>
      <c r="G419" s="235" t="s">
        <v>1238</v>
      </c>
      <c r="H419" s="236">
        <v>411</v>
      </c>
      <c r="I419" s="235">
        <v>424</v>
      </c>
      <c r="J419" s="235">
        <v>344</v>
      </c>
      <c r="K419" s="235">
        <v>404</v>
      </c>
      <c r="L419" s="235">
        <v>231</v>
      </c>
      <c r="M419" s="235"/>
      <c r="N419" s="6">
        <v>274</v>
      </c>
      <c r="O419" s="6">
        <v>467</v>
      </c>
      <c r="P419" s="6"/>
      <c r="Q419" s="6">
        <v>410</v>
      </c>
      <c r="R419" s="6">
        <v>445</v>
      </c>
      <c r="S419" s="6">
        <v>183</v>
      </c>
      <c r="T419" s="6">
        <v>201</v>
      </c>
      <c r="U419" s="6"/>
      <c r="V419" s="6">
        <v>422</v>
      </c>
      <c r="W419" s="6">
        <v>238</v>
      </c>
      <c r="X419" s="6">
        <v>452</v>
      </c>
      <c r="Y419" s="6"/>
      <c r="Z419" s="6">
        <v>377</v>
      </c>
      <c r="AA419" s="6">
        <v>372</v>
      </c>
      <c r="AB419" s="6">
        <v>155</v>
      </c>
      <c r="AC419" s="6">
        <v>328</v>
      </c>
      <c r="AD419" s="6">
        <v>44</v>
      </c>
    </row>
    <row r="420" spans="1:30" x14ac:dyDescent="0.3">
      <c r="A420" s="6">
        <v>412</v>
      </c>
      <c r="B420" s="235" t="s">
        <v>607</v>
      </c>
      <c r="C420" s="235" t="s">
        <v>608</v>
      </c>
      <c r="D420" s="235" t="s">
        <v>78</v>
      </c>
      <c r="E420" s="235" t="s">
        <v>1238</v>
      </c>
      <c r="F420" s="235" t="s">
        <v>1238</v>
      </c>
      <c r="G420" s="235" t="s">
        <v>1238</v>
      </c>
      <c r="H420" s="236">
        <v>412</v>
      </c>
      <c r="I420" s="235">
        <v>304</v>
      </c>
      <c r="J420" s="235">
        <v>312</v>
      </c>
      <c r="K420" s="235">
        <v>429</v>
      </c>
      <c r="L420" s="235">
        <v>433</v>
      </c>
      <c r="M420" s="235"/>
      <c r="N420" s="6">
        <v>238</v>
      </c>
      <c r="O420" s="6">
        <v>348</v>
      </c>
      <c r="P420" s="6"/>
      <c r="Q420" s="6">
        <v>316</v>
      </c>
      <c r="R420" s="6">
        <v>224</v>
      </c>
      <c r="S420" s="6">
        <v>405</v>
      </c>
      <c r="T420" s="6">
        <v>191</v>
      </c>
      <c r="U420" s="6"/>
      <c r="V420" s="6">
        <v>486</v>
      </c>
      <c r="W420" s="6">
        <v>318</v>
      </c>
      <c r="X420" s="6">
        <v>254</v>
      </c>
      <c r="Y420" s="6"/>
      <c r="Z420" s="6">
        <v>520</v>
      </c>
      <c r="AA420" s="6">
        <v>12</v>
      </c>
      <c r="AB420" s="6">
        <v>470</v>
      </c>
      <c r="AC420" s="6">
        <v>224</v>
      </c>
      <c r="AD420" s="6">
        <v>454</v>
      </c>
    </row>
    <row r="421" spans="1:30" x14ac:dyDescent="0.3">
      <c r="A421" s="6">
        <v>413</v>
      </c>
      <c r="B421" s="235" t="s">
        <v>1045</v>
      </c>
      <c r="C421" s="235" t="s">
        <v>1046</v>
      </c>
      <c r="D421" s="235" t="s">
        <v>63</v>
      </c>
      <c r="E421" s="235" t="s">
        <v>1238</v>
      </c>
      <c r="F421" s="235" t="s">
        <v>1238</v>
      </c>
      <c r="G421" s="235" t="s">
        <v>1238</v>
      </c>
      <c r="H421" s="236">
        <v>413</v>
      </c>
      <c r="I421" s="235">
        <v>481</v>
      </c>
      <c r="J421" s="235">
        <v>282</v>
      </c>
      <c r="K421" s="235">
        <v>281</v>
      </c>
      <c r="L421" s="235">
        <v>363</v>
      </c>
      <c r="M421" s="235"/>
      <c r="N421" s="6">
        <v>483</v>
      </c>
      <c r="O421" s="6">
        <v>325</v>
      </c>
      <c r="P421" s="6"/>
      <c r="Q421" s="6">
        <v>231</v>
      </c>
      <c r="R421" s="6">
        <v>218</v>
      </c>
      <c r="S421" s="6">
        <v>222</v>
      </c>
      <c r="T421" s="6">
        <v>470</v>
      </c>
      <c r="U421" s="6"/>
      <c r="V421" s="6">
        <v>282</v>
      </c>
      <c r="W421" s="6">
        <v>458</v>
      </c>
      <c r="X421" s="6">
        <v>110</v>
      </c>
      <c r="Y421" s="6"/>
      <c r="Z421" s="6">
        <v>428</v>
      </c>
      <c r="AA421" s="6">
        <v>239</v>
      </c>
      <c r="AB421" s="6">
        <v>330</v>
      </c>
      <c r="AC421" s="6">
        <v>327</v>
      </c>
      <c r="AD421" s="6">
        <v>305</v>
      </c>
    </row>
    <row r="422" spans="1:30" x14ac:dyDescent="0.3">
      <c r="A422" s="6">
        <v>414</v>
      </c>
      <c r="B422" s="235" t="s">
        <v>1085</v>
      </c>
      <c r="C422" s="235" t="s">
        <v>1086</v>
      </c>
      <c r="D422" s="235" t="s">
        <v>27</v>
      </c>
      <c r="E422" s="235" t="s">
        <v>1238</v>
      </c>
      <c r="F422" s="235" t="s">
        <v>1238</v>
      </c>
      <c r="G422" s="235" t="s">
        <v>1238</v>
      </c>
      <c r="H422" s="236">
        <v>414</v>
      </c>
      <c r="I422" s="235">
        <v>286</v>
      </c>
      <c r="J422" s="235">
        <v>478</v>
      </c>
      <c r="K422" s="235">
        <v>302</v>
      </c>
      <c r="L422" s="235">
        <v>368</v>
      </c>
      <c r="M422" s="235"/>
      <c r="N422" s="6">
        <v>75</v>
      </c>
      <c r="O422" s="6">
        <v>469</v>
      </c>
      <c r="P422" s="6"/>
      <c r="Q422" s="6">
        <v>461</v>
      </c>
      <c r="R422" s="6">
        <v>461</v>
      </c>
      <c r="S422" s="6">
        <v>260</v>
      </c>
      <c r="T422" s="6">
        <v>482</v>
      </c>
      <c r="U422" s="6"/>
      <c r="V422" s="6">
        <v>24</v>
      </c>
      <c r="W422" s="6">
        <v>479</v>
      </c>
      <c r="X422" s="6">
        <v>407</v>
      </c>
      <c r="Y422" s="6"/>
      <c r="Z422" s="6">
        <v>443</v>
      </c>
      <c r="AA422" s="6">
        <v>201</v>
      </c>
      <c r="AB422" s="6">
        <v>186</v>
      </c>
      <c r="AC422" s="6">
        <v>504</v>
      </c>
      <c r="AD422" s="6">
        <v>177</v>
      </c>
    </row>
    <row r="423" spans="1:30" x14ac:dyDescent="0.3">
      <c r="A423" s="6">
        <v>415</v>
      </c>
      <c r="B423" s="235" t="s">
        <v>647</v>
      </c>
      <c r="C423" s="235" t="s">
        <v>648</v>
      </c>
      <c r="D423" s="235" t="s">
        <v>63</v>
      </c>
      <c r="E423" s="235" t="s">
        <v>1238</v>
      </c>
      <c r="F423" s="235" t="s">
        <v>1238</v>
      </c>
      <c r="G423" s="235" t="s">
        <v>1238</v>
      </c>
      <c r="H423" s="236">
        <v>415</v>
      </c>
      <c r="I423" s="235">
        <v>337</v>
      </c>
      <c r="J423" s="235">
        <v>419</v>
      </c>
      <c r="K423" s="235">
        <v>373</v>
      </c>
      <c r="L423" s="235">
        <v>305</v>
      </c>
      <c r="M423" s="235"/>
      <c r="N423" s="6">
        <v>284</v>
      </c>
      <c r="O423" s="6">
        <v>355</v>
      </c>
      <c r="P423" s="6"/>
      <c r="Q423" s="6">
        <v>462</v>
      </c>
      <c r="R423" s="6">
        <v>431</v>
      </c>
      <c r="S423" s="6">
        <v>101</v>
      </c>
      <c r="T423" s="6">
        <v>462</v>
      </c>
      <c r="U423" s="6"/>
      <c r="V423" s="6">
        <v>206</v>
      </c>
      <c r="W423" s="6">
        <v>426</v>
      </c>
      <c r="X423" s="6">
        <v>394</v>
      </c>
      <c r="Y423" s="6"/>
      <c r="Z423" s="6">
        <v>425</v>
      </c>
      <c r="AA423" s="6">
        <v>426</v>
      </c>
      <c r="AB423" s="6">
        <v>162</v>
      </c>
      <c r="AC423" s="6">
        <v>234</v>
      </c>
      <c r="AD423" s="6">
        <v>234</v>
      </c>
    </row>
    <row r="424" spans="1:30" x14ac:dyDescent="0.3">
      <c r="A424" s="6">
        <v>416</v>
      </c>
      <c r="B424" s="235" t="s">
        <v>677</v>
      </c>
      <c r="C424" s="235" t="s">
        <v>678</v>
      </c>
      <c r="D424" s="235" t="s">
        <v>27</v>
      </c>
      <c r="E424" s="235" t="s">
        <v>1238</v>
      </c>
      <c r="F424" s="235" t="s">
        <v>1238</v>
      </c>
      <c r="G424" s="235" t="s">
        <v>1238</v>
      </c>
      <c r="H424" s="236">
        <v>416</v>
      </c>
      <c r="I424" s="235">
        <v>430</v>
      </c>
      <c r="J424" s="235">
        <v>323</v>
      </c>
      <c r="K424" s="235">
        <v>450</v>
      </c>
      <c r="L424" s="235">
        <v>197</v>
      </c>
      <c r="M424" s="235"/>
      <c r="N424" s="6">
        <v>204</v>
      </c>
      <c r="O424" s="6">
        <v>493</v>
      </c>
      <c r="P424" s="6"/>
      <c r="Q424" s="6">
        <v>379</v>
      </c>
      <c r="R424" s="6">
        <v>422</v>
      </c>
      <c r="S424" s="6">
        <v>172</v>
      </c>
      <c r="T424" s="6">
        <v>232</v>
      </c>
      <c r="U424" s="6"/>
      <c r="V424" s="6">
        <v>448</v>
      </c>
      <c r="W424" s="6">
        <v>286</v>
      </c>
      <c r="X424" s="6">
        <v>465</v>
      </c>
      <c r="Y424" s="6"/>
      <c r="Z424" s="6">
        <v>266</v>
      </c>
      <c r="AA424" s="6">
        <v>155</v>
      </c>
      <c r="AB424" s="6">
        <v>417</v>
      </c>
      <c r="AC424" s="6">
        <v>197</v>
      </c>
      <c r="AD424" s="6">
        <v>121</v>
      </c>
    </row>
    <row r="425" spans="1:30" x14ac:dyDescent="0.3">
      <c r="A425" s="6">
        <v>417</v>
      </c>
      <c r="B425" s="235" t="s">
        <v>333</v>
      </c>
      <c r="C425" s="235" t="s">
        <v>334</v>
      </c>
      <c r="D425" s="235" t="s">
        <v>24</v>
      </c>
      <c r="E425" s="235" t="s">
        <v>1238</v>
      </c>
      <c r="F425" s="235" t="s">
        <v>1238</v>
      </c>
      <c r="G425" s="235" t="s">
        <v>1238</v>
      </c>
      <c r="H425" s="236">
        <v>417</v>
      </c>
      <c r="I425" s="235">
        <v>242</v>
      </c>
      <c r="J425" s="235">
        <v>482</v>
      </c>
      <c r="K425" s="235">
        <v>392</v>
      </c>
      <c r="L425" s="235">
        <v>249</v>
      </c>
      <c r="M425" s="235"/>
      <c r="N425" s="6">
        <v>78</v>
      </c>
      <c r="O425" s="6">
        <v>437</v>
      </c>
      <c r="P425" s="6"/>
      <c r="Q425" s="6">
        <v>365</v>
      </c>
      <c r="R425" s="6">
        <v>529</v>
      </c>
      <c r="S425" s="6">
        <v>323</v>
      </c>
      <c r="T425" s="6">
        <v>387</v>
      </c>
      <c r="U425" s="6"/>
      <c r="V425" s="6">
        <v>295</v>
      </c>
      <c r="W425" s="6">
        <v>416</v>
      </c>
      <c r="X425" s="6">
        <v>364</v>
      </c>
      <c r="Y425" s="6"/>
      <c r="Z425" s="6">
        <v>256</v>
      </c>
      <c r="AA425" s="6">
        <v>435</v>
      </c>
      <c r="AB425" s="6">
        <v>279</v>
      </c>
      <c r="AC425" s="6">
        <v>158</v>
      </c>
      <c r="AD425" s="6">
        <v>160</v>
      </c>
    </row>
    <row r="426" spans="1:30" x14ac:dyDescent="0.3">
      <c r="A426" s="6">
        <v>418</v>
      </c>
      <c r="B426" s="235" t="s">
        <v>797</v>
      </c>
      <c r="C426" s="235" t="s">
        <v>798</v>
      </c>
      <c r="D426" s="235" t="s">
        <v>1176</v>
      </c>
      <c r="E426" s="235" t="s">
        <v>1238</v>
      </c>
      <c r="F426" s="235" t="s">
        <v>1238</v>
      </c>
      <c r="G426" s="235" t="s">
        <v>1238</v>
      </c>
      <c r="H426" s="236">
        <v>418</v>
      </c>
      <c r="I426" s="235">
        <v>12</v>
      </c>
      <c r="J426" s="235">
        <v>439</v>
      </c>
      <c r="K426" s="235">
        <v>527</v>
      </c>
      <c r="L426" s="235">
        <v>441</v>
      </c>
      <c r="M426" s="235"/>
      <c r="N426" s="6">
        <v>62</v>
      </c>
      <c r="O426" s="6">
        <v>42</v>
      </c>
      <c r="P426" s="6"/>
      <c r="Q426" s="6">
        <v>464</v>
      </c>
      <c r="R426" s="6">
        <v>452</v>
      </c>
      <c r="S426" s="6">
        <v>279</v>
      </c>
      <c r="T426" s="6">
        <v>293</v>
      </c>
      <c r="U426" s="6"/>
      <c r="V426" s="6">
        <v>489</v>
      </c>
      <c r="W426" s="6">
        <v>514</v>
      </c>
      <c r="X426" s="6">
        <v>485</v>
      </c>
      <c r="Y426" s="6"/>
      <c r="Z426" s="6">
        <v>474</v>
      </c>
      <c r="AA426" s="6">
        <v>47</v>
      </c>
      <c r="AB426" s="6">
        <v>493</v>
      </c>
      <c r="AC426" s="6">
        <v>374</v>
      </c>
      <c r="AD426" s="6">
        <v>364</v>
      </c>
    </row>
    <row r="427" spans="1:30" x14ac:dyDescent="0.3">
      <c r="A427" s="6">
        <v>419</v>
      </c>
      <c r="B427" s="235" t="s">
        <v>393</v>
      </c>
      <c r="C427" s="235" t="s">
        <v>394</v>
      </c>
      <c r="D427" s="235" t="s">
        <v>63</v>
      </c>
      <c r="E427" s="235" t="s">
        <v>1238</v>
      </c>
      <c r="F427" s="235" t="s">
        <v>1238</v>
      </c>
      <c r="G427" s="235" t="s">
        <v>1238</v>
      </c>
      <c r="H427" s="236">
        <v>419</v>
      </c>
      <c r="I427" s="235">
        <v>475</v>
      </c>
      <c r="J427" s="235">
        <v>193</v>
      </c>
      <c r="K427" s="235">
        <v>460</v>
      </c>
      <c r="L427" s="235">
        <v>219</v>
      </c>
      <c r="M427" s="235"/>
      <c r="N427" s="6">
        <v>315</v>
      </c>
      <c r="O427" s="6">
        <v>487</v>
      </c>
      <c r="P427" s="6"/>
      <c r="Q427" s="6">
        <v>100</v>
      </c>
      <c r="R427" s="6">
        <v>279</v>
      </c>
      <c r="S427" s="6">
        <v>466</v>
      </c>
      <c r="T427" s="6">
        <v>74</v>
      </c>
      <c r="U427" s="6"/>
      <c r="V427" s="6">
        <v>442</v>
      </c>
      <c r="W427" s="6">
        <v>302</v>
      </c>
      <c r="X427" s="6">
        <v>498</v>
      </c>
      <c r="Y427" s="6"/>
      <c r="Z427" s="6">
        <v>348</v>
      </c>
      <c r="AA427" s="6">
        <v>221</v>
      </c>
      <c r="AB427" s="6">
        <v>399</v>
      </c>
      <c r="AC427" s="6">
        <v>84</v>
      </c>
      <c r="AD427" s="6">
        <v>267</v>
      </c>
    </row>
    <row r="428" spans="1:30" x14ac:dyDescent="0.3">
      <c r="A428" s="6">
        <v>420</v>
      </c>
      <c r="B428" s="235" t="s">
        <v>347</v>
      </c>
      <c r="C428" s="235" t="s">
        <v>348</v>
      </c>
      <c r="D428" s="235" t="s">
        <v>1176</v>
      </c>
      <c r="E428" s="235" t="s">
        <v>1238</v>
      </c>
      <c r="F428" s="235" t="s">
        <v>1238</v>
      </c>
      <c r="G428" s="235" t="s">
        <v>1238</v>
      </c>
      <c r="H428" s="236">
        <v>420</v>
      </c>
      <c r="I428" s="235">
        <v>384</v>
      </c>
      <c r="J428" s="235">
        <v>402</v>
      </c>
      <c r="K428" s="235">
        <v>481</v>
      </c>
      <c r="L428" s="235">
        <v>88</v>
      </c>
      <c r="M428" s="235"/>
      <c r="N428" s="6">
        <v>156</v>
      </c>
      <c r="O428" s="6">
        <v>485</v>
      </c>
      <c r="P428" s="6"/>
      <c r="Q428" s="6">
        <v>190</v>
      </c>
      <c r="R428" s="6">
        <v>394</v>
      </c>
      <c r="S428" s="6">
        <v>451</v>
      </c>
      <c r="T428" s="6">
        <v>388</v>
      </c>
      <c r="U428" s="6"/>
      <c r="V428" s="6">
        <v>471</v>
      </c>
      <c r="W428" s="6">
        <v>371</v>
      </c>
      <c r="X428" s="6">
        <v>464</v>
      </c>
      <c r="Y428" s="6"/>
      <c r="Z428" s="6">
        <v>182</v>
      </c>
      <c r="AA428" s="6">
        <v>215</v>
      </c>
      <c r="AB428" s="6">
        <v>222</v>
      </c>
      <c r="AC428" s="6">
        <v>217</v>
      </c>
      <c r="AD428" s="6">
        <v>30</v>
      </c>
    </row>
    <row r="429" spans="1:30" x14ac:dyDescent="0.3">
      <c r="A429" s="6">
        <v>421</v>
      </c>
      <c r="B429" s="235" t="s">
        <v>643</v>
      </c>
      <c r="C429" s="235" t="s">
        <v>644</v>
      </c>
      <c r="D429" s="235" t="s">
        <v>63</v>
      </c>
      <c r="E429" s="235" t="s">
        <v>1238</v>
      </c>
      <c r="F429" s="235" t="s">
        <v>1238</v>
      </c>
      <c r="G429" s="235" t="s">
        <v>1238</v>
      </c>
      <c r="H429" s="236">
        <v>421</v>
      </c>
      <c r="I429" s="235">
        <v>245</v>
      </c>
      <c r="J429" s="235">
        <v>382</v>
      </c>
      <c r="K429" s="235">
        <v>272</v>
      </c>
      <c r="L429" s="235">
        <v>522</v>
      </c>
      <c r="M429" s="235"/>
      <c r="N429" s="6">
        <v>149</v>
      </c>
      <c r="O429" s="6">
        <v>342</v>
      </c>
      <c r="P429" s="6"/>
      <c r="Q429" s="6">
        <v>366</v>
      </c>
      <c r="R429" s="6">
        <v>335</v>
      </c>
      <c r="S429" s="6">
        <v>277</v>
      </c>
      <c r="T429" s="6">
        <v>435</v>
      </c>
      <c r="U429" s="6"/>
      <c r="V429" s="6">
        <v>323</v>
      </c>
      <c r="W429" s="6">
        <v>276</v>
      </c>
      <c r="X429" s="6">
        <v>204</v>
      </c>
      <c r="Y429" s="6"/>
      <c r="Z429" s="6">
        <v>510</v>
      </c>
      <c r="AA429" s="6">
        <v>395</v>
      </c>
      <c r="AB429" s="6">
        <v>366</v>
      </c>
      <c r="AC429" s="6">
        <v>523</v>
      </c>
      <c r="AD429" s="6">
        <v>342</v>
      </c>
    </row>
    <row r="430" spans="1:30" x14ac:dyDescent="0.3">
      <c r="A430" s="6">
        <v>422</v>
      </c>
      <c r="B430" s="235" t="s">
        <v>64</v>
      </c>
      <c r="C430" s="235" t="s">
        <v>65</v>
      </c>
      <c r="D430" s="235" t="s">
        <v>1176</v>
      </c>
      <c r="E430" s="235" t="s">
        <v>1238</v>
      </c>
      <c r="F430" s="235" t="s">
        <v>1238</v>
      </c>
      <c r="G430" s="235" t="s">
        <v>1238</v>
      </c>
      <c r="H430" s="236">
        <v>422</v>
      </c>
      <c r="I430" s="235">
        <v>530</v>
      </c>
      <c r="J430" s="235">
        <v>189</v>
      </c>
      <c r="K430" s="235">
        <v>145</v>
      </c>
      <c r="L430" s="235">
        <v>303</v>
      </c>
      <c r="M430" s="235"/>
      <c r="N430" s="6">
        <v>523</v>
      </c>
      <c r="O430" s="6">
        <v>454</v>
      </c>
      <c r="P430" s="6"/>
      <c r="Q430" s="6">
        <v>431</v>
      </c>
      <c r="R430" s="6">
        <v>403</v>
      </c>
      <c r="S430" s="6">
        <v>90</v>
      </c>
      <c r="T430" s="6">
        <v>63</v>
      </c>
      <c r="U430" s="6"/>
      <c r="V430" s="6">
        <v>111</v>
      </c>
      <c r="W430" s="6">
        <v>234</v>
      </c>
      <c r="X430" s="6">
        <v>174</v>
      </c>
      <c r="Y430" s="6"/>
      <c r="Z430" s="6">
        <v>305</v>
      </c>
      <c r="AA430" s="6">
        <v>65</v>
      </c>
      <c r="AB430" s="6">
        <v>428</v>
      </c>
      <c r="AC430" s="6">
        <v>437</v>
      </c>
      <c r="AD430" s="6">
        <v>150</v>
      </c>
    </row>
    <row r="431" spans="1:30" x14ac:dyDescent="0.3">
      <c r="A431" s="6">
        <v>423</v>
      </c>
      <c r="B431" s="235" t="s">
        <v>273</v>
      </c>
      <c r="C431" s="235" t="s">
        <v>274</v>
      </c>
      <c r="D431" s="235" t="s">
        <v>24</v>
      </c>
      <c r="E431" s="235" t="s">
        <v>1238</v>
      </c>
      <c r="F431" s="235" t="s">
        <v>1238</v>
      </c>
      <c r="G431" s="235" t="s">
        <v>1238</v>
      </c>
      <c r="H431" s="236">
        <v>423</v>
      </c>
      <c r="I431" s="235">
        <v>80</v>
      </c>
      <c r="J431" s="235">
        <v>525</v>
      </c>
      <c r="K431" s="235">
        <v>456</v>
      </c>
      <c r="L431" s="235">
        <v>238</v>
      </c>
      <c r="M431" s="235"/>
      <c r="N431" s="6">
        <v>52</v>
      </c>
      <c r="O431" s="6">
        <v>236</v>
      </c>
      <c r="P431" s="6"/>
      <c r="Q431" s="6">
        <v>523</v>
      </c>
      <c r="R431" s="6">
        <v>430</v>
      </c>
      <c r="S431" s="6">
        <v>426</v>
      </c>
      <c r="T431" s="6">
        <v>463</v>
      </c>
      <c r="U431" s="6"/>
      <c r="V431" s="6">
        <v>433</v>
      </c>
      <c r="W431" s="6">
        <v>452</v>
      </c>
      <c r="X431" s="6">
        <v>262</v>
      </c>
      <c r="Y431" s="6"/>
      <c r="Z431" s="6">
        <v>162</v>
      </c>
      <c r="AA431" s="6">
        <v>385</v>
      </c>
      <c r="AB431" s="6">
        <v>456</v>
      </c>
      <c r="AC431" s="6">
        <v>12</v>
      </c>
      <c r="AD431" s="6">
        <v>426</v>
      </c>
    </row>
    <row r="432" spans="1:30" x14ac:dyDescent="0.3">
      <c r="A432" s="6">
        <v>424</v>
      </c>
      <c r="B432" s="235" t="s">
        <v>913</v>
      </c>
      <c r="C432" s="235" t="s">
        <v>914</v>
      </c>
      <c r="D432" s="235" t="s">
        <v>27</v>
      </c>
      <c r="E432" s="235" t="s">
        <v>1238</v>
      </c>
      <c r="F432" s="235" t="s">
        <v>1238</v>
      </c>
      <c r="G432" s="235" t="s">
        <v>1238</v>
      </c>
      <c r="H432" s="236">
        <v>424</v>
      </c>
      <c r="I432" s="235">
        <v>283</v>
      </c>
      <c r="J432" s="235">
        <v>501</v>
      </c>
      <c r="K432" s="235">
        <v>332</v>
      </c>
      <c r="L432" s="235">
        <v>245</v>
      </c>
      <c r="M432" s="235"/>
      <c r="N432" s="6">
        <v>273</v>
      </c>
      <c r="O432" s="6">
        <v>292</v>
      </c>
      <c r="P432" s="6"/>
      <c r="Q432" s="6">
        <v>383</v>
      </c>
      <c r="R432" s="6">
        <v>365</v>
      </c>
      <c r="S432" s="6">
        <v>527</v>
      </c>
      <c r="T432" s="6">
        <v>375</v>
      </c>
      <c r="U432" s="6"/>
      <c r="V432" s="6">
        <v>365</v>
      </c>
      <c r="W432" s="6">
        <v>164</v>
      </c>
      <c r="X432" s="6">
        <v>442</v>
      </c>
      <c r="Y432" s="6"/>
      <c r="Z432" s="6">
        <v>424</v>
      </c>
      <c r="AA432" s="6">
        <v>7</v>
      </c>
      <c r="AB432" s="6">
        <v>414</v>
      </c>
      <c r="AC432" s="6">
        <v>114</v>
      </c>
      <c r="AD432" s="6">
        <v>412</v>
      </c>
    </row>
    <row r="433" spans="1:30" x14ac:dyDescent="0.3">
      <c r="A433" s="6">
        <v>425</v>
      </c>
      <c r="B433" s="235" t="s">
        <v>999</v>
      </c>
      <c r="C433" s="235" t="s">
        <v>1000</v>
      </c>
      <c r="D433" s="235" t="s">
        <v>24</v>
      </c>
      <c r="E433" s="235" t="s">
        <v>1238</v>
      </c>
      <c r="F433" s="235" t="s">
        <v>1238</v>
      </c>
      <c r="G433" s="235" t="s">
        <v>1238</v>
      </c>
      <c r="H433" s="236">
        <v>425</v>
      </c>
      <c r="I433" s="235">
        <v>523</v>
      </c>
      <c r="J433" s="235">
        <v>446</v>
      </c>
      <c r="K433" s="235">
        <v>276</v>
      </c>
      <c r="L433" s="235">
        <v>17</v>
      </c>
      <c r="M433" s="235"/>
      <c r="N433" s="6">
        <v>491</v>
      </c>
      <c r="O433" s="6">
        <v>503</v>
      </c>
      <c r="P433" s="6"/>
      <c r="Q433" s="6">
        <v>359</v>
      </c>
      <c r="R433" s="6">
        <v>525</v>
      </c>
      <c r="S433" s="6">
        <v>68</v>
      </c>
      <c r="T433" s="6">
        <v>505</v>
      </c>
      <c r="U433" s="6"/>
      <c r="V433" s="6">
        <v>407</v>
      </c>
      <c r="W433" s="6">
        <v>38</v>
      </c>
      <c r="X433" s="6">
        <v>482</v>
      </c>
      <c r="Y433" s="6"/>
      <c r="Z433" s="6">
        <v>87</v>
      </c>
      <c r="AA433" s="6">
        <v>368</v>
      </c>
      <c r="AB433" s="6">
        <v>50</v>
      </c>
      <c r="AC433" s="6">
        <v>17</v>
      </c>
      <c r="AD433" s="6">
        <v>194</v>
      </c>
    </row>
    <row r="434" spans="1:30" x14ac:dyDescent="0.3">
      <c r="A434" s="6">
        <v>426</v>
      </c>
      <c r="B434" s="235" t="s">
        <v>305</v>
      </c>
      <c r="C434" s="235" t="s">
        <v>306</v>
      </c>
      <c r="D434" s="235" t="s">
        <v>1176</v>
      </c>
      <c r="E434" s="235" t="s">
        <v>1238</v>
      </c>
      <c r="F434" s="235" t="s">
        <v>1238</v>
      </c>
      <c r="G434" s="235" t="s">
        <v>1238</v>
      </c>
      <c r="H434" s="236">
        <v>426</v>
      </c>
      <c r="I434" s="235">
        <v>27</v>
      </c>
      <c r="J434" s="235">
        <v>528</v>
      </c>
      <c r="K434" s="235">
        <v>383</v>
      </c>
      <c r="L434" s="235">
        <v>479</v>
      </c>
      <c r="M434" s="235"/>
      <c r="N434" s="6">
        <v>19</v>
      </c>
      <c r="O434" s="6">
        <v>155</v>
      </c>
      <c r="P434" s="6"/>
      <c r="Q434" s="6">
        <v>528</v>
      </c>
      <c r="R434" s="6">
        <v>403</v>
      </c>
      <c r="S434" s="6">
        <v>475</v>
      </c>
      <c r="T434" s="6">
        <v>452</v>
      </c>
      <c r="U434" s="6"/>
      <c r="V434" s="6">
        <v>495</v>
      </c>
      <c r="W434" s="6">
        <v>117</v>
      </c>
      <c r="X434" s="6">
        <v>329</v>
      </c>
      <c r="Y434" s="6"/>
      <c r="Z434" s="6">
        <v>512</v>
      </c>
      <c r="AA434" s="6">
        <v>116</v>
      </c>
      <c r="AB434" s="6">
        <v>507</v>
      </c>
      <c r="AC434" s="6">
        <v>420</v>
      </c>
      <c r="AD434" s="6">
        <v>310</v>
      </c>
    </row>
    <row r="435" spans="1:30" x14ac:dyDescent="0.3">
      <c r="A435" s="6">
        <v>427</v>
      </c>
      <c r="B435" s="235" t="s">
        <v>909</v>
      </c>
      <c r="C435" s="235" t="s">
        <v>910</v>
      </c>
      <c r="D435" s="235" t="s">
        <v>78</v>
      </c>
      <c r="E435" s="235" t="s">
        <v>1238</v>
      </c>
      <c r="F435" s="235" t="s">
        <v>1238</v>
      </c>
      <c r="G435" s="235" t="s">
        <v>1238</v>
      </c>
      <c r="H435" s="236">
        <v>427</v>
      </c>
      <c r="I435" s="235">
        <v>175</v>
      </c>
      <c r="J435" s="235">
        <v>461</v>
      </c>
      <c r="K435" s="235">
        <v>499</v>
      </c>
      <c r="L435" s="235">
        <v>233</v>
      </c>
      <c r="M435" s="235"/>
      <c r="N435" s="6">
        <v>23</v>
      </c>
      <c r="O435" s="6">
        <v>450</v>
      </c>
      <c r="P435" s="6"/>
      <c r="Q435" s="6">
        <v>420</v>
      </c>
      <c r="R435" s="6">
        <v>416</v>
      </c>
      <c r="S435" s="6">
        <v>469</v>
      </c>
      <c r="T435" s="6">
        <v>221</v>
      </c>
      <c r="U435" s="6"/>
      <c r="V435" s="6">
        <v>525</v>
      </c>
      <c r="W435" s="6">
        <v>162</v>
      </c>
      <c r="X435" s="6">
        <v>506</v>
      </c>
      <c r="Y435" s="6"/>
      <c r="Z435" s="6">
        <v>413</v>
      </c>
      <c r="AA435" s="6">
        <v>19</v>
      </c>
      <c r="AB435" s="6">
        <v>379</v>
      </c>
      <c r="AC435" s="6">
        <v>168</v>
      </c>
      <c r="AD435" s="6">
        <v>313</v>
      </c>
    </row>
    <row r="436" spans="1:30" x14ac:dyDescent="0.3">
      <c r="A436" s="6">
        <v>428</v>
      </c>
      <c r="B436" s="235" t="s">
        <v>253</v>
      </c>
      <c r="C436" s="235" t="s">
        <v>254</v>
      </c>
      <c r="D436" s="235" t="s">
        <v>56</v>
      </c>
      <c r="E436" s="235" t="s">
        <v>1238</v>
      </c>
      <c r="F436" s="235" t="s">
        <v>1238</v>
      </c>
      <c r="G436" s="235" t="s">
        <v>1238</v>
      </c>
      <c r="H436" s="236">
        <v>428</v>
      </c>
      <c r="I436" s="235">
        <v>148</v>
      </c>
      <c r="J436" s="235">
        <v>418</v>
      </c>
      <c r="K436" s="235">
        <v>371</v>
      </c>
      <c r="L436" s="235">
        <v>521</v>
      </c>
      <c r="M436" s="235"/>
      <c r="N436" s="6">
        <v>253</v>
      </c>
      <c r="O436" s="6">
        <v>135</v>
      </c>
      <c r="P436" s="6"/>
      <c r="Q436" s="6">
        <v>455</v>
      </c>
      <c r="R436" s="6">
        <v>485</v>
      </c>
      <c r="S436" s="6">
        <v>69</v>
      </c>
      <c r="T436" s="6">
        <v>432</v>
      </c>
      <c r="U436" s="6"/>
      <c r="V436" s="6">
        <v>259</v>
      </c>
      <c r="W436" s="6">
        <v>370</v>
      </c>
      <c r="X436" s="6">
        <v>411</v>
      </c>
      <c r="Y436" s="6"/>
      <c r="Z436" s="6">
        <v>527</v>
      </c>
      <c r="AA436" s="6">
        <v>284</v>
      </c>
      <c r="AB436" s="6">
        <v>443</v>
      </c>
      <c r="AC436" s="6">
        <v>516</v>
      </c>
      <c r="AD436" s="6">
        <v>334</v>
      </c>
    </row>
    <row r="437" spans="1:30" x14ac:dyDescent="0.3">
      <c r="A437" s="6">
        <v>429</v>
      </c>
      <c r="B437" s="235" t="s">
        <v>941</v>
      </c>
      <c r="C437" s="235" t="s">
        <v>942</v>
      </c>
      <c r="D437" s="235" t="s">
        <v>27</v>
      </c>
      <c r="E437" s="235" t="s">
        <v>1238</v>
      </c>
      <c r="F437" s="235" t="s">
        <v>1238</v>
      </c>
      <c r="G437" s="235" t="s">
        <v>1238</v>
      </c>
      <c r="H437" s="236">
        <v>429</v>
      </c>
      <c r="I437" s="235">
        <v>112</v>
      </c>
      <c r="J437" s="235">
        <v>519</v>
      </c>
      <c r="K437" s="235">
        <v>414</v>
      </c>
      <c r="L437" s="235">
        <v>297</v>
      </c>
      <c r="M437" s="235"/>
      <c r="N437" s="6">
        <v>108</v>
      </c>
      <c r="O437" s="6">
        <v>217</v>
      </c>
      <c r="P437" s="6"/>
      <c r="Q437" s="6">
        <v>489</v>
      </c>
      <c r="R437" s="6">
        <v>379</v>
      </c>
      <c r="S437" s="6">
        <v>495</v>
      </c>
      <c r="T437" s="6">
        <v>490</v>
      </c>
      <c r="U437" s="6"/>
      <c r="V437" s="6">
        <v>90</v>
      </c>
      <c r="W437" s="6">
        <v>515</v>
      </c>
      <c r="X437" s="6">
        <v>405</v>
      </c>
      <c r="Y437" s="6"/>
      <c r="Z437" s="6">
        <v>269</v>
      </c>
      <c r="AA437" s="6">
        <v>204</v>
      </c>
      <c r="AB437" s="6">
        <v>263</v>
      </c>
      <c r="AC437" s="6">
        <v>473</v>
      </c>
      <c r="AD437" s="6">
        <v>196</v>
      </c>
    </row>
    <row r="438" spans="1:30" x14ac:dyDescent="0.3">
      <c r="A438" s="6">
        <v>430</v>
      </c>
      <c r="B438" s="235" t="s">
        <v>50</v>
      </c>
      <c r="C438" s="235" t="s">
        <v>51</v>
      </c>
      <c r="D438" s="235" t="s">
        <v>1176</v>
      </c>
      <c r="E438" s="235" t="s">
        <v>1238</v>
      </c>
      <c r="F438" s="235" t="s">
        <v>1238</v>
      </c>
      <c r="G438" s="235" t="s">
        <v>1238</v>
      </c>
      <c r="H438" s="236">
        <v>430</v>
      </c>
      <c r="I438" s="235">
        <v>377</v>
      </c>
      <c r="J438" s="235">
        <v>455</v>
      </c>
      <c r="K438" s="235">
        <v>210</v>
      </c>
      <c r="L438" s="235">
        <v>475</v>
      </c>
      <c r="M438" s="235"/>
      <c r="N438" s="6">
        <v>299</v>
      </c>
      <c r="O438" s="6">
        <v>398</v>
      </c>
      <c r="P438" s="6"/>
      <c r="Q438" s="6">
        <v>152</v>
      </c>
      <c r="R438" s="6">
        <v>174</v>
      </c>
      <c r="S438" s="6">
        <v>527</v>
      </c>
      <c r="T438" s="6">
        <v>491</v>
      </c>
      <c r="U438" s="6"/>
      <c r="V438" s="6">
        <v>185</v>
      </c>
      <c r="W438" s="6">
        <v>91</v>
      </c>
      <c r="X438" s="6">
        <v>468</v>
      </c>
      <c r="Y438" s="6"/>
      <c r="Z438" s="6">
        <v>398</v>
      </c>
      <c r="AA438" s="6">
        <v>17</v>
      </c>
      <c r="AB438" s="6">
        <v>515</v>
      </c>
      <c r="AC438" s="6">
        <v>486</v>
      </c>
      <c r="AD438" s="6">
        <v>362</v>
      </c>
    </row>
    <row r="439" spans="1:30" x14ac:dyDescent="0.3">
      <c r="A439" s="6">
        <v>431</v>
      </c>
      <c r="B439" s="235" t="s">
        <v>655</v>
      </c>
      <c r="C439" s="235" t="s">
        <v>656</v>
      </c>
      <c r="D439" s="235" t="s">
        <v>33</v>
      </c>
      <c r="E439" s="235" t="s">
        <v>1238</v>
      </c>
      <c r="F439" s="235" t="s">
        <v>1238</v>
      </c>
      <c r="G439" s="235" t="s">
        <v>1238</v>
      </c>
      <c r="H439" s="236">
        <v>431</v>
      </c>
      <c r="I439" s="235">
        <v>330</v>
      </c>
      <c r="J439" s="235">
        <v>494</v>
      </c>
      <c r="K439" s="235">
        <v>252</v>
      </c>
      <c r="L439" s="235">
        <v>391</v>
      </c>
      <c r="M439" s="235"/>
      <c r="N439" s="6">
        <v>164</v>
      </c>
      <c r="O439" s="6">
        <v>442</v>
      </c>
      <c r="P439" s="6"/>
      <c r="Q439" s="6">
        <v>468</v>
      </c>
      <c r="R439" s="6">
        <v>384</v>
      </c>
      <c r="S439" s="6">
        <v>476</v>
      </c>
      <c r="T439" s="6">
        <v>370</v>
      </c>
      <c r="U439" s="6"/>
      <c r="V439" s="6">
        <v>116</v>
      </c>
      <c r="W439" s="6">
        <v>331</v>
      </c>
      <c r="X439" s="6">
        <v>328</v>
      </c>
      <c r="Y439" s="6"/>
      <c r="Z439" s="6">
        <v>302</v>
      </c>
      <c r="AA439" s="6">
        <v>167</v>
      </c>
      <c r="AB439" s="6">
        <v>322</v>
      </c>
      <c r="AC439" s="6">
        <v>508</v>
      </c>
      <c r="AD439" s="6">
        <v>215</v>
      </c>
    </row>
    <row r="440" spans="1:30" x14ac:dyDescent="0.3">
      <c r="A440" s="6">
        <v>432</v>
      </c>
      <c r="B440" s="235" t="s">
        <v>969</v>
      </c>
      <c r="C440" s="235" t="s">
        <v>970</v>
      </c>
      <c r="D440" s="235" t="s">
        <v>63</v>
      </c>
      <c r="E440" s="235" t="s">
        <v>1238</v>
      </c>
      <c r="F440" s="235" t="s">
        <v>1238</v>
      </c>
      <c r="G440" s="235" t="s">
        <v>1238</v>
      </c>
      <c r="H440" s="236">
        <v>432</v>
      </c>
      <c r="I440" s="235">
        <v>395</v>
      </c>
      <c r="J440" s="235">
        <v>300</v>
      </c>
      <c r="K440" s="235">
        <v>398</v>
      </c>
      <c r="L440" s="235">
        <v>434</v>
      </c>
      <c r="M440" s="235"/>
      <c r="N440" s="6">
        <v>336</v>
      </c>
      <c r="O440" s="6">
        <v>381</v>
      </c>
      <c r="P440" s="6"/>
      <c r="Q440" s="6">
        <v>134</v>
      </c>
      <c r="R440" s="6">
        <v>403</v>
      </c>
      <c r="S440" s="6">
        <v>330</v>
      </c>
      <c r="T440" s="6">
        <v>290</v>
      </c>
      <c r="U440" s="6"/>
      <c r="V440" s="6">
        <v>417</v>
      </c>
      <c r="W440" s="6">
        <v>307</v>
      </c>
      <c r="X440" s="6">
        <v>379</v>
      </c>
      <c r="Y440" s="6"/>
      <c r="Z440" s="6">
        <v>486</v>
      </c>
      <c r="AA440" s="6">
        <v>334</v>
      </c>
      <c r="AB440" s="6">
        <v>161</v>
      </c>
      <c r="AC440" s="6">
        <v>501</v>
      </c>
      <c r="AD440" s="6">
        <v>202</v>
      </c>
    </row>
    <row r="441" spans="1:30" x14ac:dyDescent="0.3">
      <c r="A441" s="6">
        <v>433</v>
      </c>
      <c r="B441" s="235" t="s">
        <v>133</v>
      </c>
      <c r="C441" s="235" t="s">
        <v>134</v>
      </c>
      <c r="D441" s="235" t="s">
        <v>33</v>
      </c>
      <c r="E441" s="235" t="s">
        <v>1153</v>
      </c>
      <c r="F441" s="235" t="s">
        <v>1238</v>
      </c>
      <c r="G441" s="235" t="s">
        <v>1153</v>
      </c>
      <c r="H441" s="236">
        <v>433</v>
      </c>
      <c r="I441" s="235">
        <v>311</v>
      </c>
      <c r="J441" s="235">
        <v>337</v>
      </c>
      <c r="K441" s="235">
        <v>299</v>
      </c>
      <c r="L441" s="235">
        <v>524</v>
      </c>
      <c r="M441" s="235"/>
      <c r="N441" s="6">
        <v>367</v>
      </c>
      <c r="O441" s="6">
        <v>232</v>
      </c>
      <c r="P441" s="6"/>
      <c r="Q441" s="6">
        <v>255</v>
      </c>
      <c r="R441" s="6">
        <v>276</v>
      </c>
      <c r="S441" s="6">
        <v>394</v>
      </c>
      <c r="T441" s="6">
        <v>293</v>
      </c>
      <c r="U441" s="6"/>
      <c r="V441" s="6">
        <v>235</v>
      </c>
      <c r="W441" s="6">
        <v>180</v>
      </c>
      <c r="X441" s="6">
        <v>502</v>
      </c>
      <c r="Y441" s="6"/>
      <c r="Z441" s="6">
        <v>513</v>
      </c>
      <c r="AA441" s="6">
        <v>224</v>
      </c>
      <c r="AB441" s="6">
        <v>497</v>
      </c>
      <c r="AC441" s="6">
        <v>528</v>
      </c>
      <c r="AD441" s="6">
        <v>395</v>
      </c>
    </row>
    <row r="442" spans="1:30" x14ac:dyDescent="0.3">
      <c r="A442" s="6">
        <v>434</v>
      </c>
      <c r="B442" s="235" t="s">
        <v>47</v>
      </c>
      <c r="C442" s="235" t="s">
        <v>48</v>
      </c>
      <c r="D442" s="235" t="s">
        <v>1176</v>
      </c>
      <c r="E442" s="235" t="s">
        <v>1153</v>
      </c>
      <c r="F442" s="235" t="s">
        <v>1238</v>
      </c>
      <c r="G442" s="235" t="s">
        <v>1153</v>
      </c>
      <c r="H442" s="236">
        <v>434</v>
      </c>
      <c r="I442" s="235">
        <v>375</v>
      </c>
      <c r="J442" s="235">
        <v>311</v>
      </c>
      <c r="K442" s="235">
        <v>476</v>
      </c>
      <c r="L442" s="235">
        <v>310</v>
      </c>
      <c r="M442" s="235"/>
      <c r="N442" s="6">
        <v>270</v>
      </c>
      <c r="O442" s="6">
        <v>417</v>
      </c>
      <c r="P442" s="6"/>
      <c r="Q442" s="6">
        <v>478</v>
      </c>
      <c r="R442" s="6">
        <v>114</v>
      </c>
      <c r="S442" s="6">
        <v>276</v>
      </c>
      <c r="T442" s="6">
        <v>203</v>
      </c>
      <c r="U442" s="6"/>
      <c r="V442" s="6">
        <v>380</v>
      </c>
      <c r="W442" s="6">
        <v>408</v>
      </c>
      <c r="X442" s="6">
        <v>522</v>
      </c>
      <c r="Y442" s="6"/>
      <c r="Z442" s="6">
        <v>417</v>
      </c>
      <c r="AA442" s="6">
        <v>36</v>
      </c>
      <c r="AB442" s="6">
        <v>463</v>
      </c>
      <c r="AC442" s="6">
        <v>229</v>
      </c>
      <c r="AD442" s="6">
        <v>336</v>
      </c>
    </row>
    <row r="443" spans="1:30" x14ac:dyDescent="0.3">
      <c r="A443" s="6">
        <v>435</v>
      </c>
      <c r="B443" s="235" t="s">
        <v>219</v>
      </c>
      <c r="C443" s="235" t="s">
        <v>220</v>
      </c>
      <c r="D443" s="235" t="s">
        <v>33</v>
      </c>
      <c r="E443" s="235" t="s">
        <v>1153</v>
      </c>
      <c r="F443" s="235" t="s">
        <v>1238</v>
      </c>
      <c r="G443" s="235" t="s">
        <v>1153</v>
      </c>
      <c r="H443" s="236">
        <v>435</v>
      </c>
      <c r="I443" s="235">
        <v>490</v>
      </c>
      <c r="J443" s="235">
        <v>430</v>
      </c>
      <c r="K443" s="235">
        <v>318</v>
      </c>
      <c r="L443" s="235">
        <v>166</v>
      </c>
      <c r="M443" s="235"/>
      <c r="N443" s="6">
        <v>236</v>
      </c>
      <c r="O443" s="6">
        <v>523</v>
      </c>
      <c r="P443" s="6"/>
      <c r="Q443" s="6">
        <v>467</v>
      </c>
      <c r="R443" s="6">
        <v>371</v>
      </c>
      <c r="S443" s="6">
        <v>161</v>
      </c>
      <c r="T443" s="6">
        <v>471</v>
      </c>
      <c r="U443" s="6"/>
      <c r="V443" s="6">
        <v>355</v>
      </c>
      <c r="W443" s="6">
        <v>265</v>
      </c>
      <c r="X443" s="6">
        <v>287</v>
      </c>
      <c r="Y443" s="6"/>
      <c r="Z443" s="6">
        <v>298</v>
      </c>
      <c r="AA443" s="6">
        <v>251</v>
      </c>
      <c r="AB443" s="6">
        <v>135</v>
      </c>
      <c r="AC443" s="6">
        <v>434</v>
      </c>
      <c r="AD443" s="6">
        <v>11</v>
      </c>
    </row>
    <row r="444" spans="1:30" x14ac:dyDescent="0.3">
      <c r="A444" s="6">
        <v>436</v>
      </c>
      <c r="B444" s="235" t="s">
        <v>507</v>
      </c>
      <c r="C444" s="235" t="s">
        <v>508</v>
      </c>
      <c r="D444" s="235" t="s">
        <v>33</v>
      </c>
      <c r="E444" s="235" t="s">
        <v>1153</v>
      </c>
      <c r="F444" s="235" t="s">
        <v>1238</v>
      </c>
      <c r="G444" s="235" t="s">
        <v>1153</v>
      </c>
      <c r="H444" s="236">
        <v>436</v>
      </c>
      <c r="I444" s="235">
        <v>291</v>
      </c>
      <c r="J444" s="235">
        <v>505</v>
      </c>
      <c r="K444" s="235">
        <v>412</v>
      </c>
      <c r="L444" s="235">
        <v>170</v>
      </c>
      <c r="M444" s="235"/>
      <c r="N444" s="6">
        <v>169</v>
      </c>
      <c r="O444" s="6">
        <v>388</v>
      </c>
      <c r="P444" s="6"/>
      <c r="Q444" s="6">
        <v>448</v>
      </c>
      <c r="R444" s="6">
        <v>392</v>
      </c>
      <c r="S444" s="6">
        <v>507</v>
      </c>
      <c r="T444" s="6">
        <v>359</v>
      </c>
      <c r="U444" s="6"/>
      <c r="V444" s="6">
        <v>468</v>
      </c>
      <c r="W444" s="6">
        <v>224</v>
      </c>
      <c r="X444" s="6">
        <v>403</v>
      </c>
      <c r="Y444" s="6"/>
      <c r="Z444" s="6">
        <v>251</v>
      </c>
      <c r="AA444" s="6">
        <v>175</v>
      </c>
      <c r="AB444" s="6">
        <v>247</v>
      </c>
      <c r="AC444" s="6">
        <v>241</v>
      </c>
      <c r="AD444" s="6">
        <v>171</v>
      </c>
    </row>
    <row r="445" spans="1:30" x14ac:dyDescent="0.3">
      <c r="A445" s="6">
        <v>437</v>
      </c>
      <c r="B445" s="235" t="s">
        <v>395</v>
      </c>
      <c r="C445" s="235" t="s">
        <v>396</v>
      </c>
      <c r="D445" s="235" t="s">
        <v>24</v>
      </c>
      <c r="E445" s="235" t="s">
        <v>1153</v>
      </c>
      <c r="F445" s="235" t="s">
        <v>1238</v>
      </c>
      <c r="G445" s="235" t="s">
        <v>1153</v>
      </c>
      <c r="H445" s="236">
        <v>437</v>
      </c>
      <c r="I445" s="235">
        <v>132</v>
      </c>
      <c r="J445" s="235">
        <v>506</v>
      </c>
      <c r="K445" s="235">
        <v>421</v>
      </c>
      <c r="L445" s="235">
        <v>322</v>
      </c>
      <c r="M445" s="235"/>
      <c r="N445" s="6">
        <v>229</v>
      </c>
      <c r="O445" s="6">
        <v>130</v>
      </c>
      <c r="P445" s="6"/>
      <c r="Q445" s="6">
        <v>509</v>
      </c>
      <c r="R445" s="6">
        <v>444</v>
      </c>
      <c r="S445" s="6">
        <v>338</v>
      </c>
      <c r="T445" s="6">
        <v>501</v>
      </c>
      <c r="U445" s="6"/>
      <c r="V445" s="6">
        <v>450</v>
      </c>
      <c r="W445" s="6">
        <v>264</v>
      </c>
      <c r="X445" s="6">
        <v>414</v>
      </c>
      <c r="Y445" s="6"/>
      <c r="Z445" s="6">
        <v>198</v>
      </c>
      <c r="AA445" s="6">
        <v>219</v>
      </c>
      <c r="AB445" s="6">
        <v>346</v>
      </c>
      <c r="AC445" s="6">
        <v>392</v>
      </c>
      <c r="AD445" s="6">
        <v>357</v>
      </c>
    </row>
    <row r="446" spans="1:30" x14ac:dyDescent="0.3">
      <c r="A446" s="6">
        <v>438</v>
      </c>
      <c r="B446" s="235" t="s">
        <v>673</v>
      </c>
      <c r="C446" s="235" t="s">
        <v>674</v>
      </c>
      <c r="D446" s="235" t="s">
        <v>24</v>
      </c>
      <c r="E446" s="235" t="s">
        <v>1153</v>
      </c>
      <c r="F446" s="235" t="s">
        <v>1238</v>
      </c>
      <c r="G446" s="235" t="s">
        <v>1153</v>
      </c>
      <c r="H446" s="236">
        <v>438</v>
      </c>
      <c r="I446" s="235">
        <v>161</v>
      </c>
      <c r="J446" s="235">
        <v>373</v>
      </c>
      <c r="K446" s="235">
        <v>471</v>
      </c>
      <c r="L446" s="235">
        <v>488</v>
      </c>
      <c r="M446" s="235"/>
      <c r="N446" s="6">
        <v>285</v>
      </c>
      <c r="O446" s="6">
        <v>124</v>
      </c>
      <c r="P446" s="6"/>
      <c r="Q446" s="6">
        <v>494</v>
      </c>
      <c r="R446" s="6">
        <v>72</v>
      </c>
      <c r="S446" s="6">
        <v>1</v>
      </c>
      <c r="T446" s="6">
        <v>533</v>
      </c>
      <c r="U446" s="6"/>
      <c r="V446" s="6">
        <v>309</v>
      </c>
      <c r="W446" s="6">
        <v>513</v>
      </c>
      <c r="X446" s="6">
        <v>299</v>
      </c>
      <c r="Y446" s="6"/>
      <c r="Z446" s="6">
        <v>442</v>
      </c>
      <c r="AA446" s="6">
        <v>332</v>
      </c>
      <c r="AB446" s="6">
        <v>380</v>
      </c>
      <c r="AC446" s="6">
        <v>475</v>
      </c>
      <c r="AD446" s="6">
        <v>343</v>
      </c>
    </row>
    <row r="447" spans="1:30" x14ac:dyDescent="0.3">
      <c r="A447" s="6">
        <v>439</v>
      </c>
      <c r="B447" s="235" t="s">
        <v>233</v>
      </c>
      <c r="C447" s="235" t="s">
        <v>234</v>
      </c>
      <c r="D447" s="235" t="s">
        <v>33</v>
      </c>
      <c r="E447" s="235" t="s">
        <v>1153</v>
      </c>
      <c r="F447" s="235" t="s">
        <v>1238</v>
      </c>
      <c r="G447" s="235" t="s">
        <v>1153</v>
      </c>
      <c r="H447" s="236">
        <v>439</v>
      </c>
      <c r="I447" s="235">
        <v>426</v>
      </c>
      <c r="J447" s="235">
        <v>371</v>
      </c>
      <c r="K447" s="235">
        <v>362</v>
      </c>
      <c r="L447" s="235">
        <v>338</v>
      </c>
      <c r="M447" s="235"/>
      <c r="N447" s="6">
        <v>439</v>
      </c>
      <c r="O447" s="6">
        <v>302</v>
      </c>
      <c r="P447" s="6"/>
      <c r="Q447" s="6">
        <v>424</v>
      </c>
      <c r="R447" s="6">
        <v>169</v>
      </c>
      <c r="S447" s="6">
        <v>455</v>
      </c>
      <c r="T447" s="6">
        <v>214</v>
      </c>
      <c r="U447" s="6"/>
      <c r="V447" s="6">
        <v>421</v>
      </c>
      <c r="W447" s="6">
        <v>219</v>
      </c>
      <c r="X447" s="6">
        <v>342</v>
      </c>
      <c r="Y447" s="6"/>
      <c r="Z447" s="6">
        <v>400</v>
      </c>
      <c r="AA447" s="6">
        <v>112</v>
      </c>
      <c r="AB447" s="6">
        <v>391</v>
      </c>
      <c r="AC447" s="6">
        <v>362</v>
      </c>
      <c r="AD447" s="6">
        <v>295</v>
      </c>
    </row>
    <row r="448" spans="1:30" x14ac:dyDescent="0.3">
      <c r="A448" s="6">
        <v>440</v>
      </c>
      <c r="B448" s="235" t="s">
        <v>31</v>
      </c>
      <c r="C448" s="235" t="s">
        <v>32</v>
      </c>
      <c r="D448" s="235" t="s">
        <v>33</v>
      </c>
      <c r="E448" s="235" t="s">
        <v>1153</v>
      </c>
      <c r="F448" s="235" t="s">
        <v>1238</v>
      </c>
      <c r="G448" s="235" t="s">
        <v>1153</v>
      </c>
      <c r="H448" s="236">
        <v>440</v>
      </c>
      <c r="I448" s="235">
        <v>209</v>
      </c>
      <c r="J448" s="235">
        <v>516</v>
      </c>
      <c r="K448" s="235">
        <v>407</v>
      </c>
      <c r="L448" s="235">
        <v>201</v>
      </c>
      <c r="M448" s="235"/>
      <c r="N448" s="6">
        <v>254</v>
      </c>
      <c r="O448" s="6">
        <v>237</v>
      </c>
      <c r="P448" s="6"/>
      <c r="Q448" s="6">
        <v>497</v>
      </c>
      <c r="R448" s="6">
        <v>272</v>
      </c>
      <c r="S448" s="6">
        <v>497</v>
      </c>
      <c r="T448" s="6">
        <v>500</v>
      </c>
      <c r="U448" s="6"/>
      <c r="V448" s="6">
        <v>164</v>
      </c>
      <c r="W448" s="6">
        <v>444</v>
      </c>
      <c r="X448" s="6">
        <v>521</v>
      </c>
      <c r="Y448" s="6"/>
      <c r="Z448" s="6">
        <v>354</v>
      </c>
      <c r="AA448" s="6">
        <v>89</v>
      </c>
      <c r="AB448" s="6">
        <v>303</v>
      </c>
      <c r="AC448" s="6">
        <v>269</v>
      </c>
      <c r="AD448" s="6">
        <v>163</v>
      </c>
    </row>
    <row r="449" spans="1:30" x14ac:dyDescent="0.3">
      <c r="A449" s="6">
        <v>441</v>
      </c>
      <c r="B449" s="235" t="s">
        <v>563</v>
      </c>
      <c r="C449" s="235" t="s">
        <v>564</v>
      </c>
      <c r="D449" s="235" t="s">
        <v>33</v>
      </c>
      <c r="E449" s="235" t="s">
        <v>1153</v>
      </c>
      <c r="F449" s="235" t="s">
        <v>1238</v>
      </c>
      <c r="G449" s="235" t="s">
        <v>1153</v>
      </c>
      <c r="H449" s="236">
        <v>441</v>
      </c>
      <c r="I449" s="235">
        <v>519</v>
      </c>
      <c r="J449" s="235">
        <v>365</v>
      </c>
      <c r="K449" s="235">
        <v>283</v>
      </c>
      <c r="L449" s="235">
        <v>135</v>
      </c>
      <c r="M449" s="235"/>
      <c r="N449" s="6">
        <v>452</v>
      </c>
      <c r="O449" s="6">
        <v>513</v>
      </c>
      <c r="P449" s="6"/>
      <c r="Q449" s="6">
        <v>405</v>
      </c>
      <c r="R449" s="6">
        <v>271</v>
      </c>
      <c r="S449" s="6">
        <v>271</v>
      </c>
      <c r="T449" s="6">
        <v>381</v>
      </c>
      <c r="U449" s="6"/>
      <c r="V449" s="6">
        <v>232</v>
      </c>
      <c r="W449" s="6">
        <v>372</v>
      </c>
      <c r="X449" s="6">
        <v>218</v>
      </c>
      <c r="Y449" s="6"/>
      <c r="Z449" s="6">
        <v>191</v>
      </c>
      <c r="AA449" s="6">
        <v>166</v>
      </c>
      <c r="AB449" s="6">
        <v>205</v>
      </c>
      <c r="AC449" s="6">
        <v>255</v>
      </c>
      <c r="AD449" s="6">
        <v>138</v>
      </c>
    </row>
    <row r="450" spans="1:30" x14ac:dyDescent="0.3">
      <c r="A450" s="6">
        <v>442</v>
      </c>
      <c r="B450" s="235" t="s">
        <v>993</v>
      </c>
      <c r="C450" s="235" t="s">
        <v>994</v>
      </c>
      <c r="D450" s="235" t="s">
        <v>27</v>
      </c>
      <c r="E450" s="235" t="s">
        <v>1153</v>
      </c>
      <c r="F450" s="235" t="s">
        <v>1238</v>
      </c>
      <c r="G450" s="235" t="s">
        <v>1153</v>
      </c>
      <c r="H450" s="236">
        <v>442</v>
      </c>
      <c r="I450" s="235">
        <v>514</v>
      </c>
      <c r="J450" s="235">
        <v>326</v>
      </c>
      <c r="K450" s="235">
        <v>156</v>
      </c>
      <c r="L450" s="235">
        <v>427</v>
      </c>
      <c r="M450" s="235"/>
      <c r="N450" s="6">
        <v>520</v>
      </c>
      <c r="O450" s="6">
        <v>296</v>
      </c>
      <c r="P450" s="6"/>
      <c r="Q450" s="6">
        <v>480</v>
      </c>
      <c r="R450" s="6">
        <v>288</v>
      </c>
      <c r="S450" s="6">
        <v>337</v>
      </c>
      <c r="T450" s="6">
        <v>70</v>
      </c>
      <c r="U450" s="6"/>
      <c r="V450" s="6">
        <v>180</v>
      </c>
      <c r="W450" s="6">
        <v>159</v>
      </c>
      <c r="X450" s="6">
        <v>199</v>
      </c>
      <c r="Y450" s="6"/>
      <c r="Z450" s="6">
        <v>461</v>
      </c>
      <c r="AA450" s="6">
        <v>126</v>
      </c>
      <c r="AB450" s="6">
        <v>407</v>
      </c>
      <c r="AC450" s="6">
        <v>376</v>
      </c>
      <c r="AD450" s="6">
        <v>394</v>
      </c>
    </row>
    <row r="451" spans="1:30" x14ac:dyDescent="0.3">
      <c r="A451" s="6">
        <v>443</v>
      </c>
      <c r="B451" s="235" t="s">
        <v>379</v>
      </c>
      <c r="C451" s="235" t="s">
        <v>380</v>
      </c>
      <c r="D451" s="235" t="s">
        <v>63</v>
      </c>
      <c r="E451" s="235" t="s">
        <v>1153</v>
      </c>
      <c r="F451" s="235" t="s">
        <v>1238</v>
      </c>
      <c r="G451" s="235" t="s">
        <v>1153</v>
      </c>
      <c r="H451" s="236">
        <v>443</v>
      </c>
      <c r="I451" s="235">
        <v>386</v>
      </c>
      <c r="J451" s="235">
        <v>421</v>
      </c>
      <c r="K451" s="235">
        <v>363</v>
      </c>
      <c r="L451" s="235">
        <v>340</v>
      </c>
      <c r="M451" s="235"/>
      <c r="N451" s="6">
        <v>187</v>
      </c>
      <c r="O451" s="6">
        <v>480</v>
      </c>
      <c r="P451" s="6"/>
      <c r="Q451" s="6">
        <v>226</v>
      </c>
      <c r="R451" s="6">
        <v>256</v>
      </c>
      <c r="S451" s="6">
        <v>441</v>
      </c>
      <c r="T451" s="6">
        <v>511</v>
      </c>
      <c r="U451" s="6"/>
      <c r="V451" s="6">
        <v>402</v>
      </c>
      <c r="W451" s="6">
        <v>218</v>
      </c>
      <c r="X451" s="6">
        <v>410</v>
      </c>
      <c r="Y451" s="6"/>
      <c r="Z451" s="6">
        <v>406</v>
      </c>
      <c r="AA451" s="6">
        <v>213</v>
      </c>
      <c r="AB451" s="6">
        <v>396</v>
      </c>
      <c r="AC451" s="6">
        <v>417</v>
      </c>
      <c r="AD451" s="6">
        <v>106</v>
      </c>
    </row>
    <row r="452" spans="1:30" x14ac:dyDescent="0.3">
      <c r="A452" s="6">
        <v>444</v>
      </c>
      <c r="B452" s="235" t="s">
        <v>697</v>
      </c>
      <c r="C452" s="235" t="s">
        <v>698</v>
      </c>
      <c r="D452" s="235" t="s">
        <v>56</v>
      </c>
      <c r="E452" s="235" t="s">
        <v>1153</v>
      </c>
      <c r="F452" s="235" t="s">
        <v>1238</v>
      </c>
      <c r="G452" s="235" t="s">
        <v>1153</v>
      </c>
      <c r="H452" s="236">
        <v>444</v>
      </c>
      <c r="I452" s="235">
        <v>231</v>
      </c>
      <c r="J452" s="235">
        <v>464</v>
      </c>
      <c r="K452" s="235">
        <v>431</v>
      </c>
      <c r="L452" s="235">
        <v>401</v>
      </c>
      <c r="M452" s="235"/>
      <c r="N452" s="6">
        <v>314</v>
      </c>
      <c r="O452" s="6">
        <v>176</v>
      </c>
      <c r="P452" s="6"/>
      <c r="Q452" s="6">
        <v>386</v>
      </c>
      <c r="R452" s="6">
        <v>284</v>
      </c>
      <c r="S452" s="6">
        <v>498</v>
      </c>
      <c r="T452" s="6">
        <v>343</v>
      </c>
      <c r="U452" s="6"/>
      <c r="V452" s="6">
        <v>332</v>
      </c>
      <c r="W452" s="6">
        <v>396</v>
      </c>
      <c r="X452" s="6">
        <v>475</v>
      </c>
      <c r="Y452" s="6"/>
      <c r="Z452" s="6">
        <v>328</v>
      </c>
      <c r="AA452" s="6">
        <v>244</v>
      </c>
      <c r="AB452" s="6">
        <v>204</v>
      </c>
      <c r="AC452" s="6">
        <v>212</v>
      </c>
      <c r="AD452" s="6">
        <v>501</v>
      </c>
    </row>
    <row r="453" spans="1:30" x14ac:dyDescent="0.3">
      <c r="A453" s="6">
        <v>445</v>
      </c>
      <c r="B453" s="235" t="s">
        <v>725</v>
      </c>
      <c r="C453" s="235" t="s">
        <v>726</v>
      </c>
      <c r="D453" s="235" t="s">
        <v>56</v>
      </c>
      <c r="E453" s="235" t="s">
        <v>1153</v>
      </c>
      <c r="F453" s="235" t="s">
        <v>1238</v>
      </c>
      <c r="G453" s="235" t="s">
        <v>1153</v>
      </c>
      <c r="H453" s="236">
        <v>445</v>
      </c>
      <c r="I453" s="235">
        <v>297</v>
      </c>
      <c r="J453" s="235">
        <v>423</v>
      </c>
      <c r="K453" s="235">
        <v>333</v>
      </c>
      <c r="L453" s="235">
        <v>494</v>
      </c>
      <c r="M453" s="235"/>
      <c r="N453" s="6">
        <v>410</v>
      </c>
      <c r="O453" s="6">
        <v>152</v>
      </c>
      <c r="P453" s="6"/>
      <c r="Q453" s="6">
        <v>459</v>
      </c>
      <c r="R453" s="6">
        <v>473</v>
      </c>
      <c r="S453" s="6">
        <v>166</v>
      </c>
      <c r="T453" s="6">
        <v>347</v>
      </c>
      <c r="U453" s="6"/>
      <c r="V453" s="6">
        <v>272</v>
      </c>
      <c r="W453" s="6">
        <v>357</v>
      </c>
      <c r="X453" s="6">
        <v>300</v>
      </c>
      <c r="Y453" s="6"/>
      <c r="Z453" s="6">
        <v>503</v>
      </c>
      <c r="AA453" s="6">
        <v>211</v>
      </c>
      <c r="AB453" s="6">
        <v>496</v>
      </c>
      <c r="AC453" s="6">
        <v>385</v>
      </c>
      <c r="AD453" s="6">
        <v>407</v>
      </c>
    </row>
    <row r="454" spans="1:30" x14ac:dyDescent="0.3">
      <c r="A454" s="6">
        <v>446</v>
      </c>
      <c r="B454" s="235" t="s">
        <v>561</v>
      </c>
      <c r="C454" s="235" t="s">
        <v>562</v>
      </c>
      <c r="D454" s="235" t="s">
        <v>30</v>
      </c>
      <c r="E454" s="235" t="s">
        <v>1153</v>
      </c>
      <c r="F454" s="235" t="s">
        <v>1238</v>
      </c>
      <c r="G454" s="235" t="s">
        <v>1153</v>
      </c>
      <c r="H454" s="236">
        <v>446</v>
      </c>
      <c r="I454" s="235">
        <v>506</v>
      </c>
      <c r="J454" s="235">
        <v>374</v>
      </c>
      <c r="K454" s="235">
        <v>257</v>
      </c>
      <c r="L454" s="235">
        <v>271</v>
      </c>
      <c r="M454" s="235"/>
      <c r="N454" s="6">
        <v>476</v>
      </c>
      <c r="O454" s="6">
        <v>445</v>
      </c>
      <c r="P454" s="6"/>
      <c r="Q454" s="6">
        <v>280</v>
      </c>
      <c r="R454" s="6">
        <v>374</v>
      </c>
      <c r="S454" s="6">
        <v>400</v>
      </c>
      <c r="T454" s="6">
        <v>311</v>
      </c>
      <c r="U454" s="6"/>
      <c r="V454" s="6">
        <v>261</v>
      </c>
      <c r="W454" s="6">
        <v>242</v>
      </c>
      <c r="X454" s="6">
        <v>264</v>
      </c>
      <c r="Y454" s="6"/>
      <c r="Z454" s="6">
        <v>347</v>
      </c>
      <c r="AA454" s="6">
        <v>9</v>
      </c>
      <c r="AB454" s="6">
        <v>316</v>
      </c>
      <c r="AC454" s="6">
        <v>278</v>
      </c>
      <c r="AD454" s="6">
        <v>429</v>
      </c>
    </row>
    <row r="455" spans="1:30" x14ac:dyDescent="0.3">
      <c r="A455" s="6">
        <v>447</v>
      </c>
      <c r="B455" s="235" t="s">
        <v>293</v>
      </c>
      <c r="C455" s="235" t="s">
        <v>294</v>
      </c>
      <c r="D455" s="235" t="s">
        <v>33</v>
      </c>
      <c r="E455" s="235" t="s">
        <v>1153</v>
      </c>
      <c r="F455" s="235" t="s">
        <v>1238</v>
      </c>
      <c r="G455" s="235" t="s">
        <v>1153</v>
      </c>
      <c r="H455" s="236">
        <v>447</v>
      </c>
      <c r="I455" s="235">
        <v>344</v>
      </c>
      <c r="J455" s="235">
        <v>498</v>
      </c>
      <c r="K455" s="235">
        <v>434</v>
      </c>
      <c r="L455" s="235">
        <v>143</v>
      </c>
      <c r="M455" s="235"/>
      <c r="N455" s="6">
        <v>350</v>
      </c>
      <c r="O455" s="6">
        <v>293</v>
      </c>
      <c r="P455" s="6"/>
      <c r="Q455" s="6">
        <v>456</v>
      </c>
      <c r="R455" s="6">
        <v>478</v>
      </c>
      <c r="S455" s="6">
        <v>465</v>
      </c>
      <c r="T455" s="6">
        <v>323</v>
      </c>
      <c r="U455" s="6"/>
      <c r="V455" s="6">
        <v>340</v>
      </c>
      <c r="W455" s="6">
        <v>412</v>
      </c>
      <c r="X455" s="6">
        <v>443</v>
      </c>
      <c r="Y455" s="6"/>
      <c r="Z455" s="6">
        <v>177</v>
      </c>
      <c r="AA455" s="6">
        <v>72</v>
      </c>
      <c r="AB455" s="6">
        <v>224</v>
      </c>
      <c r="AC455" s="6">
        <v>172</v>
      </c>
      <c r="AD455" s="6">
        <v>371</v>
      </c>
    </row>
    <row r="456" spans="1:30" x14ac:dyDescent="0.3">
      <c r="A456" s="6">
        <v>448</v>
      </c>
      <c r="B456" s="235" t="s">
        <v>687</v>
      </c>
      <c r="C456" s="235" t="s">
        <v>688</v>
      </c>
      <c r="D456" s="235" t="s">
        <v>56</v>
      </c>
      <c r="E456" s="235" t="s">
        <v>1153</v>
      </c>
      <c r="F456" s="235" t="s">
        <v>1238</v>
      </c>
      <c r="G456" s="235" t="s">
        <v>1153</v>
      </c>
      <c r="H456" s="236">
        <v>448</v>
      </c>
      <c r="I456" s="235">
        <v>147</v>
      </c>
      <c r="J456" s="235">
        <v>477</v>
      </c>
      <c r="K456" s="235">
        <v>419</v>
      </c>
      <c r="L456" s="235">
        <v>476</v>
      </c>
      <c r="M456" s="235"/>
      <c r="N456" s="6">
        <v>141</v>
      </c>
      <c r="O456" s="6">
        <v>241</v>
      </c>
      <c r="P456" s="6"/>
      <c r="Q456" s="6">
        <v>334</v>
      </c>
      <c r="R456" s="6">
        <v>265</v>
      </c>
      <c r="S456" s="6">
        <v>486</v>
      </c>
      <c r="T456" s="6">
        <v>507</v>
      </c>
      <c r="U456" s="6"/>
      <c r="V456" s="6">
        <v>326</v>
      </c>
      <c r="W456" s="6">
        <v>333</v>
      </c>
      <c r="X456" s="6">
        <v>517</v>
      </c>
      <c r="Y456" s="6"/>
      <c r="Z456" s="6">
        <v>479</v>
      </c>
      <c r="AA456" s="6">
        <v>263</v>
      </c>
      <c r="AB456" s="6">
        <v>392</v>
      </c>
      <c r="AC456" s="6">
        <v>432</v>
      </c>
      <c r="AD456" s="6">
        <v>368</v>
      </c>
    </row>
    <row r="457" spans="1:30" x14ac:dyDescent="0.3">
      <c r="A457" s="6">
        <v>449</v>
      </c>
      <c r="B457" s="235" t="s">
        <v>749</v>
      </c>
      <c r="C457" s="235" t="s">
        <v>750</v>
      </c>
      <c r="D457" s="235" t="s">
        <v>24</v>
      </c>
      <c r="E457" s="235" t="s">
        <v>1153</v>
      </c>
      <c r="F457" s="235" t="s">
        <v>1238</v>
      </c>
      <c r="G457" s="235" t="s">
        <v>1153</v>
      </c>
      <c r="H457" s="236">
        <v>449</v>
      </c>
      <c r="I457" s="235">
        <v>503</v>
      </c>
      <c r="J457" s="235">
        <v>491</v>
      </c>
      <c r="K457" s="235">
        <v>224</v>
      </c>
      <c r="L457" s="235">
        <v>137</v>
      </c>
      <c r="M457" s="235"/>
      <c r="N457" s="6">
        <v>517</v>
      </c>
      <c r="O457" s="6">
        <v>228</v>
      </c>
      <c r="P457" s="6"/>
      <c r="Q457" s="6">
        <v>401</v>
      </c>
      <c r="R457" s="6">
        <v>294</v>
      </c>
      <c r="S457" s="6">
        <v>501</v>
      </c>
      <c r="T457" s="6">
        <v>487</v>
      </c>
      <c r="U457" s="6"/>
      <c r="V457" s="6">
        <v>6</v>
      </c>
      <c r="W457" s="6">
        <v>488</v>
      </c>
      <c r="X457" s="6">
        <v>280</v>
      </c>
      <c r="Y457" s="6"/>
      <c r="Z457" s="6">
        <v>120</v>
      </c>
      <c r="AA457" s="6">
        <v>369</v>
      </c>
      <c r="AB457" s="6">
        <v>180</v>
      </c>
      <c r="AC457" s="6">
        <v>60</v>
      </c>
      <c r="AD457" s="6">
        <v>366</v>
      </c>
    </row>
    <row r="458" spans="1:30" x14ac:dyDescent="0.3">
      <c r="A458" s="6">
        <v>450</v>
      </c>
      <c r="B458" s="235" t="s">
        <v>275</v>
      </c>
      <c r="C458" s="235" t="s">
        <v>276</v>
      </c>
      <c r="D458" s="235" t="s">
        <v>30</v>
      </c>
      <c r="E458" s="235" t="s">
        <v>1153</v>
      </c>
      <c r="F458" s="235" t="s">
        <v>1238</v>
      </c>
      <c r="G458" s="235" t="s">
        <v>1153</v>
      </c>
      <c r="H458" s="236">
        <v>450</v>
      </c>
      <c r="I458" s="235">
        <v>324</v>
      </c>
      <c r="J458" s="235">
        <v>436</v>
      </c>
      <c r="K458" s="235">
        <v>489</v>
      </c>
      <c r="L458" s="235">
        <v>202</v>
      </c>
      <c r="M458" s="235"/>
      <c r="N458" s="6">
        <v>95</v>
      </c>
      <c r="O458" s="6">
        <v>475</v>
      </c>
      <c r="P458" s="6"/>
      <c r="Q458" s="6">
        <v>288</v>
      </c>
      <c r="R458" s="6">
        <v>486</v>
      </c>
      <c r="S458" s="6">
        <v>372</v>
      </c>
      <c r="T458" s="6">
        <v>402</v>
      </c>
      <c r="U458" s="6"/>
      <c r="V458" s="6">
        <v>492</v>
      </c>
      <c r="W458" s="6">
        <v>349</v>
      </c>
      <c r="X458" s="6">
        <v>470</v>
      </c>
      <c r="Y458" s="6"/>
      <c r="Z458" s="6">
        <v>391</v>
      </c>
      <c r="AA458" s="6">
        <v>140</v>
      </c>
      <c r="AB458" s="6">
        <v>227</v>
      </c>
      <c r="AC458" s="6">
        <v>264</v>
      </c>
      <c r="AD458" s="6">
        <v>178</v>
      </c>
    </row>
    <row r="459" spans="1:30" x14ac:dyDescent="0.3">
      <c r="A459" s="6">
        <v>451</v>
      </c>
      <c r="B459" s="235" t="s">
        <v>835</v>
      </c>
      <c r="C459" s="235" t="s">
        <v>836</v>
      </c>
      <c r="D459" s="235" t="s">
        <v>56</v>
      </c>
      <c r="E459" s="235" t="s">
        <v>1153</v>
      </c>
      <c r="F459" s="235" t="s">
        <v>1238</v>
      </c>
      <c r="G459" s="235" t="s">
        <v>1153</v>
      </c>
      <c r="H459" s="236">
        <v>451</v>
      </c>
      <c r="I459" s="235">
        <v>313</v>
      </c>
      <c r="J459" s="235">
        <v>293</v>
      </c>
      <c r="K459" s="235">
        <v>521</v>
      </c>
      <c r="L459" s="235">
        <v>252</v>
      </c>
      <c r="M459" s="235"/>
      <c r="N459" s="6">
        <v>464</v>
      </c>
      <c r="O459" s="6">
        <v>85</v>
      </c>
      <c r="P459" s="6"/>
      <c r="Q459" s="6">
        <v>247</v>
      </c>
      <c r="R459" s="6">
        <v>316</v>
      </c>
      <c r="S459" s="6">
        <v>333</v>
      </c>
      <c r="T459" s="6">
        <v>258</v>
      </c>
      <c r="U459" s="6"/>
      <c r="V459" s="6">
        <v>409</v>
      </c>
      <c r="W459" s="6">
        <v>529</v>
      </c>
      <c r="X459" s="6">
        <v>417</v>
      </c>
      <c r="Y459" s="6"/>
      <c r="Z459" s="6">
        <v>137</v>
      </c>
      <c r="AA459" s="6">
        <v>282</v>
      </c>
      <c r="AB459" s="6">
        <v>469</v>
      </c>
      <c r="AC459" s="6">
        <v>192</v>
      </c>
      <c r="AD459" s="6">
        <v>298</v>
      </c>
    </row>
    <row r="460" spans="1:30" x14ac:dyDescent="0.3">
      <c r="A460" s="6">
        <v>452</v>
      </c>
      <c r="B460" s="235" t="s">
        <v>619</v>
      </c>
      <c r="C460" s="235" t="s">
        <v>620</v>
      </c>
      <c r="D460" s="235" t="s">
        <v>30</v>
      </c>
      <c r="E460" s="235" t="s">
        <v>1153</v>
      </c>
      <c r="F460" s="235" t="s">
        <v>1238</v>
      </c>
      <c r="G460" s="235" t="s">
        <v>1153</v>
      </c>
      <c r="H460" s="236">
        <v>452</v>
      </c>
      <c r="I460" s="235">
        <v>232</v>
      </c>
      <c r="J460" s="235">
        <v>367</v>
      </c>
      <c r="K460" s="235">
        <v>507</v>
      </c>
      <c r="L460" s="235">
        <v>381</v>
      </c>
      <c r="M460" s="235"/>
      <c r="N460" s="6">
        <v>147</v>
      </c>
      <c r="O460" s="6">
        <v>332</v>
      </c>
      <c r="P460" s="6"/>
      <c r="Q460" s="6">
        <v>225</v>
      </c>
      <c r="R460" s="6">
        <v>267</v>
      </c>
      <c r="S460" s="6">
        <v>467</v>
      </c>
      <c r="T460" s="6">
        <v>316</v>
      </c>
      <c r="U460" s="6"/>
      <c r="V460" s="6">
        <v>456</v>
      </c>
      <c r="W460" s="6">
        <v>457</v>
      </c>
      <c r="X460" s="6">
        <v>516</v>
      </c>
      <c r="Y460" s="6"/>
      <c r="Z460" s="6">
        <v>457</v>
      </c>
      <c r="AA460" s="6">
        <v>152</v>
      </c>
      <c r="AB460" s="6">
        <v>301</v>
      </c>
      <c r="AC460" s="6">
        <v>483</v>
      </c>
      <c r="AD460" s="6">
        <v>200</v>
      </c>
    </row>
    <row r="461" spans="1:30" x14ac:dyDescent="0.3">
      <c r="A461" s="6">
        <v>453</v>
      </c>
      <c r="B461" s="235" t="s">
        <v>817</v>
      </c>
      <c r="C461" s="235" t="s">
        <v>818</v>
      </c>
      <c r="D461" s="235" t="s">
        <v>33</v>
      </c>
      <c r="E461" s="235" t="s">
        <v>1153</v>
      </c>
      <c r="F461" s="235" t="s">
        <v>1238</v>
      </c>
      <c r="G461" s="235" t="s">
        <v>1153</v>
      </c>
      <c r="H461" s="236">
        <v>453</v>
      </c>
      <c r="I461" s="235">
        <v>465</v>
      </c>
      <c r="J461" s="235">
        <v>383</v>
      </c>
      <c r="K461" s="235">
        <v>306</v>
      </c>
      <c r="L461" s="235">
        <v>394</v>
      </c>
      <c r="M461" s="235"/>
      <c r="N461" s="6">
        <v>287</v>
      </c>
      <c r="O461" s="6">
        <v>491</v>
      </c>
      <c r="P461" s="6"/>
      <c r="Q461" s="6">
        <v>470</v>
      </c>
      <c r="R461" s="6">
        <v>370</v>
      </c>
      <c r="S461" s="6">
        <v>107</v>
      </c>
      <c r="T461" s="6">
        <v>407</v>
      </c>
      <c r="U461" s="6"/>
      <c r="V461" s="6">
        <v>154</v>
      </c>
      <c r="W461" s="6">
        <v>226</v>
      </c>
      <c r="X461" s="6">
        <v>527</v>
      </c>
      <c r="Y461" s="6"/>
      <c r="Z461" s="6">
        <v>384</v>
      </c>
      <c r="AA461" s="6">
        <v>132</v>
      </c>
      <c r="AB461" s="6">
        <v>461</v>
      </c>
      <c r="AC461" s="6">
        <v>469</v>
      </c>
      <c r="AD461" s="6">
        <v>145</v>
      </c>
    </row>
    <row r="462" spans="1:30" x14ac:dyDescent="0.3">
      <c r="A462" s="6">
        <v>454</v>
      </c>
      <c r="B462" s="235" t="s">
        <v>705</v>
      </c>
      <c r="C462" s="235" t="s">
        <v>706</v>
      </c>
      <c r="D462" s="235" t="s">
        <v>27</v>
      </c>
      <c r="E462" s="235" t="s">
        <v>1153</v>
      </c>
      <c r="F462" s="235" t="s">
        <v>1238</v>
      </c>
      <c r="G462" s="235" t="s">
        <v>1153</v>
      </c>
      <c r="H462" s="236">
        <v>454</v>
      </c>
      <c r="I462" s="235">
        <v>186</v>
      </c>
      <c r="J462" s="235">
        <v>513</v>
      </c>
      <c r="K462" s="235">
        <v>387</v>
      </c>
      <c r="L462" s="235">
        <v>321</v>
      </c>
      <c r="M462" s="235"/>
      <c r="N462" s="6">
        <v>139</v>
      </c>
      <c r="O462" s="6">
        <v>298</v>
      </c>
      <c r="P462" s="6"/>
      <c r="Q462" s="6">
        <v>517</v>
      </c>
      <c r="R462" s="6">
        <v>470</v>
      </c>
      <c r="S462" s="6">
        <v>423</v>
      </c>
      <c r="T462" s="6">
        <v>356</v>
      </c>
      <c r="U462" s="6"/>
      <c r="V462" s="6">
        <v>262</v>
      </c>
      <c r="W462" s="6">
        <v>379</v>
      </c>
      <c r="X462" s="6">
        <v>460</v>
      </c>
      <c r="Y462" s="6"/>
      <c r="Z462" s="6">
        <v>288</v>
      </c>
      <c r="AA462" s="6">
        <v>153</v>
      </c>
      <c r="AB462" s="6">
        <v>479</v>
      </c>
      <c r="AC462" s="6">
        <v>377</v>
      </c>
      <c r="AD462" s="6">
        <v>168</v>
      </c>
    </row>
    <row r="463" spans="1:30" x14ac:dyDescent="0.3">
      <c r="A463" s="6">
        <v>455</v>
      </c>
      <c r="B463" s="235" t="s">
        <v>815</v>
      </c>
      <c r="C463" s="235" t="s">
        <v>816</v>
      </c>
      <c r="D463" s="235" t="s">
        <v>1176</v>
      </c>
      <c r="E463" s="235" t="s">
        <v>1153</v>
      </c>
      <c r="F463" s="235" t="s">
        <v>1238</v>
      </c>
      <c r="G463" s="235" t="s">
        <v>1153</v>
      </c>
      <c r="H463" s="236">
        <v>455</v>
      </c>
      <c r="I463" s="235">
        <v>355</v>
      </c>
      <c r="J463" s="235">
        <v>492</v>
      </c>
      <c r="K463" s="235">
        <v>278</v>
      </c>
      <c r="L463" s="235">
        <v>398</v>
      </c>
      <c r="M463" s="235"/>
      <c r="N463" s="6">
        <v>403</v>
      </c>
      <c r="O463" s="6">
        <v>254</v>
      </c>
      <c r="P463" s="6"/>
      <c r="Q463" s="6">
        <v>526</v>
      </c>
      <c r="R463" s="6">
        <v>330</v>
      </c>
      <c r="S463" s="6">
        <v>435</v>
      </c>
      <c r="T463" s="6">
        <v>199</v>
      </c>
      <c r="U463" s="6"/>
      <c r="V463" s="6">
        <v>105</v>
      </c>
      <c r="W463" s="6">
        <v>417</v>
      </c>
      <c r="X463" s="6">
        <v>309</v>
      </c>
      <c r="Y463" s="6"/>
      <c r="Z463" s="6">
        <v>388</v>
      </c>
      <c r="AA463" s="6">
        <v>135</v>
      </c>
      <c r="AB463" s="6">
        <v>216</v>
      </c>
      <c r="AC463" s="6">
        <v>482</v>
      </c>
      <c r="AD463" s="6">
        <v>400</v>
      </c>
    </row>
    <row r="464" spans="1:30" x14ac:dyDescent="0.3">
      <c r="A464" s="6">
        <v>456</v>
      </c>
      <c r="B464" s="235" t="s">
        <v>699</v>
      </c>
      <c r="C464" s="235" t="s">
        <v>700</v>
      </c>
      <c r="D464" s="235" t="s">
        <v>33</v>
      </c>
      <c r="E464" s="235" t="s">
        <v>1153</v>
      </c>
      <c r="F464" s="235" t="s">
        <v>1238</v>
      </c>
      <c r="G464" s="235" t="s">
        <v>1153</v>
      </c>
      <c r="H464" s="236">
        <v>456</v>
      </c>
      <c r="I464" s="235">
        <v>442</v>
      </c>
      <c r="J464" s="235">
        <v>148</v>
      </c>
      <c r="K464" s="235">
        <v>495</v>
      </c>
      <c r="L464" s="235">
        <v>403</v>
      </c>
      <c r="M464" s="235"/>
      <c r="N464" s="6">
        <v>490</v>
      </c>
      <c r="O464" s="6">
        <v>234</v>
      </c>
      <c r="P464" s="6"/>
      <c r="Q464" s="6">
        <v>340</v>
      </c>
      <c r="R464" s="6">
        <v>94</v>
      </c>
      <c r="S464" s="6">
        <v>214</v>
      </c>
      <c r="T464" s="6">
        <v>204</v>
      </c>
      <c r="U464" s="6"/>
      <c r="V464" s="6">
        <v>481</v>
      </c>
      <c r="W464" s="6">
        <v>491</v>
      </c>
      <c r="X464" s="6">
        <v>274</v>
      </c>
      <c r="Y464" s="6"/>
      <c r="Z464" s="6">
        <v>478</v>
      </c>
      <c r="AA464" s="6">
        <v>42</v>
      </c>
      <c r="AB464" s="6">
        <v>367</v>
      </c>
      <c r="AC464" s="6">
        <v>121</v>
      </c>
      <c r="AD464" s="6">
        <v>497</v>
      </c>
    </row>
    <row r="465" spans="1:30" x14ac:dyDescent="0.3">
      <c r="A465" s="6">
        <v>457</v>
      </c>
      <c r="B465" s="235" t="s">
        <v>877</v>
      </c>
      <c r="C465" s="235" t="s">
        <v>878</v>
      </c>
      <c r="D465" s="235" t="s">
        <v>63</v>
      </c>
      <c r="E465" s="235" t="s">
        <v>1153</v>
      </c>
      <c r="F465" s="235" t="s">
        <v>1238</v>
      </c>
      <c r="G465" s="235" t="s">
        <v>1153</v>
      </c>
      <c r="H465" s="236">
        <v>457</v>
      </c>
      <c r="I465" s="235">
        <v>468</v>
      </c>
      <c r="J465" s="235">
        <v>251</v>
      </c>
      <c r="K465" s="235">
        <v>474</v>
      </c>
      <c r="L465" s="235">
        <v>286</v>
      </c>
      <c r="M465" s="235"/>
      <c r="N465" s="6">
        <v>339</v>
      </c>
      <c r="O465" s="6">
        <v>470</v>
      </c>
      <c r="P465" s="6"/>
      <c r="Q465" s="6">
        <v>318</v>
      </c>
      <c r="R465" s="6">
        <v>400</v>
      </c>
      <c r="S465" s="6">
        <v>1</v>
      </c>
      <c r="T465" s="6">
        <v>328</v>
      </c>
      <c r="U465" s="6"/>
      <c r="V465" s="6">
        <v>476</v>
      </c>
      <c r="W465" s="6">
        <v>354</v>
      </c>
      <c r="X465" s="6">
        <v>426</v>
      </c>
      <c r="Y465" s="6"/>
      <c r="Z465" s="6">
        <v>284</v>
      </c>
      <c r="AA465" s="6">
        <v>294</v>
      </c>
      <c r="AB465" s="6">
        <v>236</v>
      </c>
      <c r="AC465" s="6">
        <v>274</v>
      </c>
      <c r="AD465" s="6">
        <v>339</v>
      </c>
    </row>
    <row r="466" spans="1:30" x14ac:dyDescent="0.3">
      <c r="A466" s="6">
        <v>458</v>
      </c>
      <c r="B466" s="235" t="s">
        <v>483</v>
      </c>
      <c r="C466" s="235" t="s">
        <v>484</v>
      </c>
      <c r="D466" s="235" t="s">
        <v>56</v>
      </c>
      <c r="E466" s="235" t="s">
        <v>1153</v>
      </c>
      <c r="F466" s="235" t="s">
        <v>1238</v>
      </c>
      <c r="G466" s="235" t="s">
        <v>1153</v>
      </c>
      <c r="H466" s="236">
        <v>458</v>
      </c>
      <c r="I466" s="235">
        <v>418</v>
      </c>
      <c r="J466" s="235">
        <v>521</v>
      </c>
      <c r="K466" s="235">
        <v>309</v>
      </c>
      <c r="L466" s="235">
        <v>144</v>
      </c>
      <c r="M466" s="235"/>
      <c r="N466" s="6">
        <v>348</v>
      </c>
      <c r="O466" s="6">
        <v>408</v>
      </c>
      <c r="P466" s="6"/>
      <c r="Q466" s="6">
        <v>473</v>
      </c>
      <c r="R466" s="6">
        <v>512</v>
      </c>
      <c r="S466" s="6">
        <v>413</v>
      </c>
      <c r="T466" s="6">
        <v>498</v>
      </c>
      <c r="U466" s="6"/>
      <c r="V466" s="6">
        <v>200</v>
      </c>
      <c r="W466" s="6">
        <v>373</v>
      </c>
      <c r="X466" s="6">
        <v>312</v>
      </c>
      <c r="Y466" s="6"/>
      <c r="Z466" s="6">
        <v>130</v>
      </c>
      <c r="AA466" s="6">
        <v>299</v>
      </c>
      <c r="AB466" s="6">
        <v>307</v>
      </c>
      <c r="AC466" s="6">
        <v>139</v>
      </c>
      <c r="AD466" s="6">
        <v>167</v>
      </c>
    </row>
    <row r="467" spans="1:30" x14ac:dyDescent="0.3">
      <c r="A467" s="6">
        <v>459</v>
      </c>
      <c r="B467" s="235" t="s">
        <v>401</v>
      </c>
      <c r="C467" s="235" t="s">
        <v>402</v>
      </c>
      <c r="D467" s="235" t="s">
        <v>1176</v>
      </c>
      <c r="E467" s="235" t="s">
        <v>1153</v>
      </c>
      <c r="F467" s="235" t="s">
        <v>1238</v>
      </c>
      <c r="G467" s="235" t="s">
        <v>1153</v>
      </c>
      <c r="H467" s="236">
        <v>459</v>
      </c>
      <c r="I467" s="235">
        <v>25</v>
      </c>
      <c r="J467" s="235">
        <v>508</v>
      </c>
      <c r="K467" s="235">
        <v>462</v>
      </c>
      <c r="L467" s="235">
        <v>519</v>
      </c>
      <c r="M467" s="235"/>
      <c r="N467" s="6">
        <v>60</v>
      </c>
      <c r="O467" s="6">
        <v>71</v>
      </c>
      <c r="P467" s="6"/>
      <c r="Q467" s="6">
        <v>515</v>
      </c>
      <c r="R467" s="6">
        <v>302</v>
      </c>
      <c r="S467" s="6">
        <v>470</v>
      </c>
      <c r="T467" s="6">
        <v>424</v>
      </c>
      <c r="U467" s="6"/>
      <c r="V467" s="6">
        <v>449</v>
      </c>
      <c r="W467" s="6">
        <v>280</v>
      </c>
      <c r="X467" s="6">
        <v>511</v>
      </c>
      <c r="Y467" s="6"/>
      <c r="Z467" s="6">
        <v>525</v>
      </c>
      <c r="AA467" s="6">
        <v>50</v>
      </c>
      <c r="AB467" s="6">
        <v>519</v>
      </c>
      <c r="AC467" s="6">
        <v>503</v>
      </c>
      <c r="AD467" s="6">
        <v>422</v>
      </c>
    </row>
    <row r="468" spans="1:30" x14ac:dyDescent="0.3">
      <c r="A468" s="6">
        <v>460</v>
      </c>
      <c r="B468" s="235" t="s">
        <v>839</v>
      </c>
      <c r="C468" s="235" t="s">
        <v>840</v>
      </c>
      <c r="D468" s="235" t="s">
        <v>33</v>
      </c>
      <c r="E468" s="235" t="s">
        <v>1153</v>
      </c>
      <c r="F468" s="235" t="s">
        <v>1238</v>
      </c>
      <c r="G468" s="235" t="s">
        <v>1153</v>
      </c>
      <c r="H468" s="236">
        <v>460</v>
      </c>
      <c r="I468" s="235">
        <v>494</v>
      </c>
      <c r="J468" s="235">
        <v>504</v>
      </c>
      <c r="K468" s="235">
        <v>295</v>
      </c>
      <c r="L468" s="235">
        <v>104</v>
      </c>
      <c r="M468" s="235"/>
      <c r="N468" s="6">
        <v>432</v>
      </c>
      <c r="O468" s="6">
        <v>457</v>
      </c>
      <c r="P468" s="6"/>
      <c r="Q468" s="6">
        <v>320</v>
      </c>
      <c r="R468" s="6">
        <v>378</v>
      </c>
      <c r="S468" s="6">
        <v>527</v>
      </c>
      <c r="T468" s="6">
        <v>449</v>
      </c>
      <c r="U468" s="6"/>
      <c r="V468" s="6">
        <v>146</v>
      </c>
      <c r="W468" s="6">
        <v>288</v>
      </c>
      <c r="X468" s="6">
        <v>478</v>
      </c>
      <c r="Y468" s="6"/>
      <c r="Z468" s="6">
        <v>151</v>
      </c>
      <c r="AA468" s="6">
        <v>157</v>
      </c>
      <c r="AB468" s="6">
        <v>237</v>
      </c>
      <c r="AC468" s="6">
        <v>275</v>
      </c>
      <c r="AD468" s="6">
        <v>60</v>
      </c>
    </row>
    <row r="469" spans="1:30" x14ac:dyDescent="0.3">
      <c r="A469" s="6">
        <v>461</v>
      </c>
      <c r="B469" s="235" t="s">
        <v>385</v>
      </c>
      <c r="C469" s="235" t="s">
        <v>386</v>
      </c>
      <c r="D469" s="235" t="s">
        <v>30</v>
      </c>
      <c r="E469" s="235" t="s">
        <v>1153</v>
      </c>
      <c r="F469" s="235" t="s">
        <v>1238</v>
      </c>
      <c r="G469" s="235" t="s">
        <v>1153</v>
      </c>
      <c r="H469" s="236">
        <v>461</v>
      </c>
      <c r="I469" s="235">
        <v>417</v>
      </c>
      <c r="J469" s="235">
        <v>422</v>
      </c>
      <c r="K469" s="235">
        <v>443</v>
      </c>
      <c r="L469" s="235">
        <v>235</v>
      </c>
      <c r="M469" s="235"/>
      <c r="N469" s="6">
        <v>414</v>
      </c>
      <c r="O469" s="6">
        <v>324</v>
      </c>
      <c r="P469" s="6"/>
      <c r="Q469" s="6">
        <v>33</v>
      </c>
      <c r="R469" s="6">
        <v>317</v>
      </c>
      <c r="S469" s="6">
        <v>521</v>
      </c>
      <c r="T469" s="6">
        <v>433</v>
      </c>
      <c r="U469" s="6"/>
      <c r="V469" s="6">
        <v>366</v>
      </c>
      <c r="W469" s="6">
        <v>471</v>
      </c>
      <c r="X469" s="6">
        <v>304</v>
      </c>
      <c r="Y469" s="6"/>
      <c r="Z469" s="6">
        <v>245</v>
      </c>
      <c r="AA469" s="6">
        <v>162</v>
      </c>
      <c r="AB469" s="6">
        <v>232</v>
      </c>
      <c r="AC469" s="6">
        <v>321</v>
      </c>
      <c r="AD469" s="6">
        <v>348</v>
      </c>
    </row>
    <row r="470" spans="1:30" x14ac:dyDescent="0.3">
      <c r="A470" s="6">
        <v>462</v>
      </c>
      <c r="B470" s="235" t="s">
        <v>169</v>
      </c>
      <c r="C470" s="235" t="s">
        <v>170</v>
      </c>
      <c r="D470" s="235" t="s">
        <v>63</v>
      </c>
      <c r="E470" s="235" t="s">
        <v>1153</v>
      </c>
      <c r="F470" s="235" t="s">
        <v>1238</v>
      </c>
      <c r="G470" s="235" t="s">
        <v>1153</v>
      </c>
      <c r="H470" s="236">
        <v>462</v>
      </c>
      <c r="I470" s="235">
        <v>476</v>
      </c>
      <c r="J470" s="235">
        <v>260</v>
      </c>
      <c r="K470" s="235">
        <v>517</v>
      </c>
      <c r="L470" s="235">
        <v>123</v>
      </c>
      <c r="M470" s="235"/>
      <c r="N470" s="6">
        <v>501</v>
      </c>
      <c r="O470" s="6">
        <v>250</v>
      </c>
      <c r="P470" s="6"/>
      <c r="Q470" s="6">
        <v>349</v>
      </c>
      <c r="R470" s="6">
        <v>239</v>
      </c>
      <c r="S470" s="6">
        <v>1</v>
      </c>
      <c r="T470" s="6">
        <v>461</v>
      </c>
      <c r="U470" s="6"/>
      <c r="V470" s="6">
        <v>523</v>
      </c>
      <c r="W470" s="6">
        <v>380</v>
      </c>
      <c r="X470" s="6">
        <v>438</v>
      </c>
      <c r="Y470" s="6"/>
      <c r="Z470" s="6">
        <v>225</v>
      </c>
      <c r="AA470" s="6">
        <v>355</v>
      </c>
      <c r="AB470" s="6">
        <v>57</v>
      </c>
      <c r="AC470" s="6">
        <v>55</v>
      </c>
      <c r="AD470" s="6">
        <v>425</v>
      </c>
    </row>
    <row r="471" spans="1:30" x14ac:dyDescent="0.3">
      <c r="A471" s="6">
        <v>463</v>
      </c>
      <c r="B471" s="235" t="s">
        <v>359</v>
      </c>
      <c r="C471" s="235" t="s">
        <v>360</v>
      </c>
      <c r="D471" s="235" t="s">
        <v>33</v>
      </c>
      <c r="E471" s="235" t="s">
        <v>1153</v>
      </c>
      <c r="F471" s="235" t="s">
        <v>1238</v>
      </c>
      <c r="G471" s="235" t="s">
        <v>1153</v>
      </c>
      <c r="H471" s="236">
        <v>463</v>
      </c>
      <c r="I471" s="235">
        <v>321</v>
      </c>
      <c r="J471" s="235">
        <v>437</v>
      </c>
      <c r="K471" s="235">
        <v>482</v>
      </c>
      <c r="L471" s="235">
        <v>263</v>
      </c>
      <c r="M471" s="235"/>
      <c r="N471" s="6">
        <v>263</v>
      </c>
      <c r="O471" s="6">
        <v>347</v>
      </c>
      <c r="P471" s="6"/>
      <c r="Q471" s="6">
        <v>262</v>
      </c>
      <c r="R471" s="6">
        <v>283</v>
      </c>
      <c r="S471" s="6">
        <v>459</v>
      </c>
      <c r="T471" s="6">
        <v>501</v>
      </c>
      <c r="U471" s="6"/>
      <c r="V471" s="6">
        <v>382</v>
      </c>
      <c r="W471" s="6">
        <v>481</v>
      </c>
      <c r="X471" s="6">
        <v>461</v>
      </c>
      <c r="Y471" s="6"/>
      <c r="Z471" s="6">
        <v>327</v>
      </c>
      <c r="AA471" s="6">
        <v>97</v>
      </c>
      <c r="AB471" s="6">
        <v>419</v>
      </c>
      <c r="AC471" s="6">
        <v>315</v>
      </c>
      <c r="AD471" s="6">
        <v>190</v>
      </c>
    </row>
    <row r="472" spans="1:30" x14ac:dyDescent="0.3">
      <c r="A472" s="6">
        <v>464</v>
      </c>
      <c r="B472" s="235" t="s">
        <v>511</v>
      </c>
      <c r="C472" s="235" t="s">
        <v>512</v>
      </c>
      <c r="D472" s="235" t="s">
        <v>1176</v>
      </c>
      <c r="E472" s="235" t="s">
        <v>1153</v>
      </c>
      <c r="F472" s="235" t="s">
        <v>1238</v>
      </c>
      <c r="G472" s="235" t="s">
        <v>1153</v>
      </c>
      <c r="H472" s="236">
        <v>464</v>
      </c>
      <c r="I472" s="235">
        <v>61</v>
      </c>
      <c r="J472" s="235">
        <v>503</v>
      </c>
      <c r="K472" s="235">
        <v>487</v>
      </c>
      <c r="L472" s="235">
        <v>478</v>
      </c>
      <c r="M472" s="235"/>
      <c r="N472" s="6">
        <v>19</v>
      </c>
      <c r="O472" s="6">
        <v>273</v>
      </c>
      <c r="P472" s="6"/>
      <c r="Q472" s="6">
        <v>493</v>
      </c>
      <c r="R472" s="6">
        <v>307</v>
      </c>
      <c r="S472" s="6">
        <v>517</v>
      </c>
      <c r="T472" s="6">
        <v>281</v>
      </c>
      <c r="U472" s="6"/>
      <c r="V472" s="6">
        <v>419</v>
      </c>
      <c r="W472" s="6">
        <v>499</v>
      </c>
      <c r="X472" s="6">
        <v>348</v>
      </c>
      <c r="Y472" s="6"/>
      <c r="Z472" s="6">
        <v>501</v>
      </c>
      <c r="AA472" s="6">
        <v>10</v>
      </c>
      <c r="AB472" s="6">
        <v>525</v>
      </c>
      <c r="AC472" s="6">
        <v>366</v>
      </c>
      <c r="AD472" s="6">
        <v>420</v>
      </c>
    </row>
    <row r="473" spans="1:30" x14ac:dyDescent="0.3">
      <c r="A473" s="6">
        <v>465</v>
      </c>
      <c r="B473" s="235" t="s">
        <v>715</v>
      </c>
      <c r="C473" s="235" t="s">
        <v>716</v>
      </c>
      <c r="D473" s="235" t="s">
        <v>24</v>
      </c>
      <c r="E473" s="235" t="s">
        <v>1153</v>
      </c>
      <c r="F473" s="235" t="s">
        <v>1238</v>
      </c>
      <c r="G473" s="235" t="s">
        <v>1153</v>
      </c>
      <c r="H473" s="236">
        <v>465</v>
      </c>
      <c r="I473" s="235">
        <v>383</v>
      </c>
      <c r="J473" s="235">
        <v>500</v>
      </c>
      <c r="K473" s="235">
        <v>480</v>
      </c>
      <c r="L473" s="235">
        <v>68</v>
      </c>
      <c r="M473" s="235"/>
      <c r="N473" s="6">
        <v>352</v>
      </c>
      <c r="O473" s="6">
        <v>353</v>
      </c>
      <c r="P473" s="6"/>
      <c r="Q473" s="6">
        <v>527</v>
      </c>
      <c r="R473" s="6">
        <v>494</v>
      </c>
      <c r="S473" s="6">
        <v>345</v>
      </c>
      <c r="T473" s="6">
        <v>186</v>
      </c>
      <c r="U473" s="6"/>
      <c r="V473" s="6">
        <v>418</v>
      </c>
      <c r="W473" s="6">
        <v>503</v>
      </c>
      <c r="X473" s="6">
        <v>286</v>
      </c>
      <c r="Y473" s="6"/>
      <c r="Z473" s="6">
        <v>119</v>
      </c>
      <c r="AA473" s="6">
        <v>452</v>
      </c>
      <c r="AB473" s="6">
        <v>1</v>
      </c>
      <c r="AC473" s="6">
        <v>1</v>
      </c>
      <c r="AD473" s="6">
        <v>489</v>
      </c>
    </row>
    <row r="474" spans="1:30" x14ac:dyDescent="0.3">
      <c r="A474" s="6">
        <v>466</v>
      </c>
      <c r="B474" s="235" t="s">
        <v>735</v>
      </c>
      <c r="C474" s="235" t="s">
        <v>736</v>
      </c>
      <c r="D474" s="235" t="s">
        <v>24</v>
      </c>
      <c r="E474" s="235" t="s">
        <v>1153</v>
      </c>
      <c r="F474" s="235" t="s">
        <v>1238</v>
      </c>
      <c r="G474" s="235" t="s">
        <v>1153</v>
      </c>
      <c r="H474" s="236">
        <v>466</v>
      </c>
      <c r="I474" s="235">
        <v>115</v>
      </c>
      <c r="J474" s="235">
        <v>485</v>
      </c>
      <c r="K474" s="235">
        <v>529</v>
      </c>
      <c r="L474" s="235">
        <v>200</v>
      </c>
      <c r="M474" s="235"/>
      <c r="N474" s="6">
        <v>252</v>
      </c>
      <c r="O474" s="6">
        <v>97</v>
      </c>
      <c r="P474" s="6"/>
      <c r="Q474" s="6">
        <v>372</v>
      </c>
      <c r="R474" s="6">
        <v>358</v>
      </c>
      <c r="S474" s="6">
        <v>478</v>
      </c>
      <c r="T474" s="6">
        <v>479</v>
      </c>
      <c r="U474" s="6"/>
      <c r="V474" s="6">
        <v>515</v>
      </c>
      <c r="W474" s="6">
        <v>482</v>
      </c>
      <c r="X474" s="6">
        <v>505</v>
      </c>
      <c r="Y474" s="6"/>
      <c r="Z474" s="6">
        <v>297</v>
      </c>
      <c r="AA474" s="6">
        <v>249</v>
      </c>
      <c r="AB474" s="6">
        <v>381</v>
      </c>
      <c r="AC474" s="6">
        <v>40</v>
      </c>
      <c r="AD474" s="6">
        <v>326</v>
      </c>
    </row>
    <row r="475" spans="1:30" x14ac:dyDescent="0.3">
      <c r="A475" s="6">
        <v>467</v>
      </c>
      <c r="B475" s="235" t="s">
        <v>895</v>
      </c>
      <c r="C475" s="235" t="s">
        <v>896</v>
      </c>
      <c r="D475" s="235" t="s">
        <v>30</v>
      </c>
      <c r="E475" s="235" t="s">
        <v>1153</v>
      </c>
      <c r="F475" s="235" t="s">
        <v>1238</v>
      </c>
      <c r="G475" s="235" t="s">
        <v>1153</v>
      </c>
      <c r="H475" s="236">
        <v>467</v>
      </c>
      <c r="I475" s="235">
        <v>364</v>
      </c>
      <c r="J475" s="235">
        <v>427</v>
      </c>
      <c r="K475" s="235">
        <v>475</v>
      </c>
      <c r="L475" s="235">
        <v>274</v>
      </c>
      <c r="M475" s="235"/>
      <c r="N475" s="6">
        <v>311</v>
      </c>
      <c r="O475" s="6">
        <v>361</v>
      </c>
      <c r="P475" s="6"/>
      <c r="Q475" s="6">
        <v>75</v>
      </c>
      <c r="R475" s="6">
        <v>231</v>
      </c>
      <c r="S475" s="6">
        <v>524</v>
      </c>
      <c r="T475" s="6">
        <v>422</v>
      </c>
      <c r="U475" s="6"/>
      <c r="V475" s="6">
        <v>453</v>
      </c>
      <c r="W475" s="6">
        <v>422</v>
      </c>
      <c r="X475" s="6">
        <v>371</v>
      </c>
      <c r="Y475" s="6"/>
      <c r="Z475" s="6">
        <v>334</v>
      </c>
      <c r="AA475" s="6">
        <v>32</v>
      </c>
      <c r="AB475" s="6">
        <v>424</v>
      </c>
      <c r="AC475" s="6">
        <v>321</v>
      </c>
      <c r="AD475" s="6">
        <v>244</v>
      </c>
    </row>
    <row r="476" spans="1:30" x14ac:dyDescent="0.3">
      <c r="A476" s="6">
        <v>468</v>
      </c>
      <c r="B476" s="235" t="s">
        <v>135</v>
      </c>
      <c r="C476" s="235" t="s">
        <v>136</v>
      </c>
      <c r="D476" s="235" t="s">
        <v>33</v>
      </c>
      <c r="E476" s="235" t="s">
        <v>1153</v>
      </c>
      <c r="F476" s="235" t="s">
        <v>1238</v>
      </c>
      <c r="G476" s="235" t="s">
        <v>1153</v>
      </c>
      <c r="H476" s="236">
        <v>468</v>
      </c>
      <c r="I476" s="235">
        <v>505</v>
      </c>
      <c r="J476" s="235">
        <v>428</v>
      </c>
      <c r="K476" s="235">
        <v>400</v>
      </c>
      <c r="L476" s="235">
        <v>116</v>
      </c>
      <c r="M476" s="235"/>
      <c r="N476" s="6">
        <v>205</v>
      </c>
      <c r="O476" s="6">
        <v>532</v>
      </c>
      <c r="P476" s="6"/>
      <c r="Q476" s="6">
        <v>430</v>
      </c>
      <c r="R476" s="6">
        <v>498</v>
      </c>
      <c r="S476" s="6">
        <v>257</v>
      </c>
      <c r="T476" s="6">
        <v>253</v>
      </c>
      <c r="U476" s="6"/>
      <c r="V476" s="6">
        <v>446</v>
      </c>
      <c r="W476" s="6">
        <v>161</v>
      </c>
      <c r="X476" s="6">
        <v>486</v>
      </c>
      <c r="Y476" s="6"/>
      <c r="Z476" s="6">
        <v>286</v>
      </c>
      <c r="AA476" s="6">
        <v>179</v>
      </c>
      <c r="AB476" s="6">
        <v>239</v>
      </c>
      <c r="AC476" s="6">
        <v>173</v>
      </c>
      <c r="AD476" s="6">
        <v>50</v>
      </c>
    </row>
    <row r="477" spans="1:30" x14ac:dyDescent="0.3">
      <c r="A477" s="6">
        <v>469</v>
      </c>
      <c r="B477" s="235" t="s">
        <v>249</v>
      </c>
      <c r="C477" s="235" t="s">
        <v>250</v>
      </c>
      <c r="D477" s="235" t="s">
        <v>30</v>
      </c>
      <c r="E477" s="235" t="s">
        <v>1153</v>
      </c>
      <c r="F477" s="235" t="s">
        <v>1238</v>
      </c>
      <c r="G477" s="235" t="s">
        <v>1153</v>
      </c>
      <c r="H477" s="236">
        <v>469</v>
      </c>
      <c r="I477" s="235">
        <v>459</v>
      </c>
      <c r="J477" s="235">
        <v>268</v>
      </c>
      <c r="K477" s="235">
        <v>524</v>
      </c>
      <c r="L477" s="235">
        <v>130</v>
      </c>
      <c r="M477" s="235"/>
      <c r="N477" s="6">
        <v>385</v>
      </c>
      <c r="O477" s="6">
        <v>444</v>
      </c>
      <c r="P477" s="6"/>
      <c r="Q477" s="6">
        <v>177</v>
      </c>
      <c r="R477" s="6">
        <v>382</v>
      </c>
      <c r="S477" s="6">
        <v>199</v>
      </c>
      <c r="T477" s="6">
        <v>355</v>
      </c>
      <c r="U477" s="6"/>
      <c r="V477" s="6">
        <v>520</v>
      </c>
      <c r="W477" s="6">
        <v>433</v>
      </c>
      <c r="X477" s="6">
        <v>493</v>
      </c>
      <c r="Y477" s="6"/>
      <c r="Z477" s="6">
        <v>258</v>
      </c>
      <c r="AA477" s="6">
        <v>235</v>
      </c>
      <c r="AB477" s="6">
        <v>97</v>
      </c>
      <c r="AC477" s="6">
        <v>239</v>
      </c>
      <c r="AD477" s="6">
        <v>149</v>
      </c>
    </row>
    <row r="478" spans="1:30" x14ac:dyDescent="0.3">
      <c r="A478" s="6">
        <v>470</v>
      </c>
      <c r="B478" s="235" t="s">
        <v>531</v>
      </c>
      <c r="C478" s="235" t="s">
        <v>532</v>
      </c>
      <c r="D478" s="235" t="s">
        <v>1176</v>
      </c>
      <c r="E478" s="235" t="s">
        <v>1153</v>
      </c>
      <c r="F478" s="235" t="s">
        <v>1238</v>
      </c>
      <c r="G478" s="235" t="s">
        <v>1153</v>
      </c>
      <c r="H478" s="236">
        <v>470</v>
      </c>
      <c r="I478" s="235">
        <v>322</v>
      </c>
      <c r="J478" s="235">
        <v>368</v>
      </c>
      <c r="K478" s="235">
        <v>504</v>
      </c>
      <c r="L478" s="235">
        <v>356</v>
      </c>
      <c r="M478" s="235"/>
      <c r="N478" s="6">
        <v>21</v>
      </c>
      <c r="O478" s="6">
        <v>516</v>
      </c>
      <c r="P478" s="6"/>
      <c r="Q478" s="6">
        <v>251</v>
      </c>
      <c r="R478" s="6">
        <v>468</v>
      </c>
      <c r="S478" s="6">
        <v>391</v>
      </c>
      <c r="T478" s="6">
        <v>205</v>
      </c>
      <c r="U478" s="6"/>
      <c r="V478" s="6">
        <v>516</v>
      </c>
      <c r="W478" s="6">
        <v>251</v>
      </c>
      <c r="X478" s="6">
        <v>500</v>
      </c>
      <c r="Y478" s="6"/>
      <c r="Z478" s="6">
        <v>366</v>
      </c>
      <c r="AA478" s="6">
        <v>108</v>
      </c>
      <c r="AB478" s="6">
        <v>394</v>
      </c>
      <c r="AC478" s="6">
        <v>202</v>
      </c>
      <c r="AD478" s="6">
        <v>463</v>
      </c>
    </row>
    <row r="479" spans="1:30" x14ac:dyDescent="0.3">
      <c r="A479" s="6">
        <v>471</v>
      </c>
      <c r="B479" s="235" t="s">
        <v>533</v>
      </c>
      <c r="C479" s="235" t="s">
        <v>534</v>
      </c>
      <c r="D479" s="235" t="s">
        <v>33</v>
      </c>
      <c r="E479" s="235" t="s">
        <v>1153</v>
      </c>
      <c r="F479" s="235" t="s">
        <v>1238</v>
      </c>
      <c r="G479" s="235" t="s">
        <v>1153</v>
      </c>
      <c r="H479" s="236">
        <v>471</v>
      </c>
      <c r="I479" s="235">
        <v>463</v>
      </c>
      <c r="J479" s="235">
        <v>297</v>
      </c>
      <c r="K479" s="235">
        <v>214</v>
      </c>
      <c r="L479" s="235">
        <v>528</v>
      </c>
      <c r="M479" s="235"/>
      <c r="N479" s="6">
        <v>478</v>
      </c>
      <c r="O479" s="6">
        <v>289</v>
      </c>
      <c r="P479" s="6"/>
      <c r="Q479" s="6">
        <v>336</v>
      </c>
      <c r="R479" s="6">
        <v>137</v>
      </c>
      <c r="S479" s="6">
        <v>401</v>
      </c>
      <c r="T479" s="6">
        <v>259</v>
      </c>
      <c r="U479" s="6"/>
      <c r="V479" s="6">
        <v>378</v>
      </c>
      <c r="W479" s="6">
        <v>315</v>
      </c>
      <c r="X479" s="6">
        <v>76</v>
      </c>
      <c r="Y479" s="6"/>
      <c r="Z479" s="6">
        <v>532</v>
      </c>
      <c r="AA479" s="6">
        <v>248</v>
      </c>
      <c r="AB479" s="6">
        <v>524</v>
      </c>
      <c r="AC479" s="6">
        <v>520</v>
      </c>
      <c r="AD479" s="6">
        <v>411</v>
      </c>
    </row>
    <row r="480" spans="1:30" x14ac:dyDescent="0.3">
      <c r="A480" s="6">
        <v>472</v>
      </c>
      <c r="B480" s="235" t="s">
        <v>1067</v>
      </c>
      <c r="C480" s="235" t="s">
        <v>1068</v>
      </c>
      <c r="D480" s="235" t="s">
        <v>27</v>
      </c>
      <c r="E480" s="235" t="s">
        <v>1153</v>
      </c>
      <c r="F480" s="235" t="s">
        <v>1238</v>
      </c>
      <c r="G480" s="235" t="s">
        <v>1153</v>
      </c>
      <c r="H480" s="236">
        <v>472</v>
      </c>
      <c r="I480" s="235">
        <v>511</v>
      </c>
      <c r="J480" s="235">
        <v>115</v>
      </c>
      <c r="K480" s="235">
        <v>397</v>
      </c>
      <c r="L480" s="235">
        <v>481</v>
      </c>
      <c r="M480" s="235"/>
      <c r="N480" s="6">
        <v>523</v>
      </c>
      <c r="O480" s="6">
        <v>251</v>
      </c>
      <c r="P480" s="6"/>
      <c r="Q480" s="6">
        <v>115</v>
      </c>
      <c r="R480" s="6">
        <v>28</v>
      </c>
      <c r="S480" s="6">
        <v>364</v>
      </c>
      <c r="T480" s="6">
        <v>313</v>
      </c>
      <c r="U480" s="6"/>
      <c r="V480" s="6">
        <v>346</v>
      </c>
      <c r="W480" s="6">
        <v>473</v>
      </c>
      <c r="X480" s="6">
        <v>215</v>
      </c>
      <c r="Y480" s="6"/>
      <c r="Z480" s="6">
        <v>470</v>
      </c>
      <c r="AA480" s="6">
        <v>118</v>
      </c>
      <c r="AB480" s="6">
        <v>531</v>
      </c>
      <c r="AC480" s="6">
        <v>192</v>
      </c>
      <c r="AD480" s="6">
        <v>466</v>
      </c>
    </row>
    <row r="481" spans="1:30" x14ac:dyDescent="0.3">
      <c r="A481" s="6">
        <v>473</v>
      </c>
      <c r="B481" s="235" t="s">
        <v>791</v>
      </c>
      <c r="C481" s="235" t="s">
        <v>792</v>
      </c>
      <c r="D481" s="235" t="s">
        <v>30</v>
      </c>
      <c r="E481" s="235" t="s">
        <v>1153</v>
      </c>
      <c r="F481" s="235" t="s">
        <v>1238</v>
      </c>
      <c r="G481" s="235" t="s">
        <v>1153</v>
      </c>
      <c r="H481" s="236">
        <v>473</v>
      </c>
      <c r="I481" s="235">
        <v>451</v>
      </c>
      <c r="J481" s="235">
        <v>263</v>
      </c>
      <c r="K481" s="235">
        <v>510</v>
      </c>
      <c r="L481" s="235">
        <v>250</v>
      </c>
      <c r="M481" s="235"/>
      <c r="N481" s="6">
        <v>504</v>
      </c>
      <c r="O481" s="6">
        <v>175</v>
      </c>
      <c r="P481" s="6"/>
      <c r="Q481" s="6">
        <v>237</v>
      </c>
      <c r="R481" s="6">
        <v>95</v>
      </c>
      <c r="S481" s="6">
        <v>369</v>
      </c>
      <c r="T481" s="6">
        <v>430</v>
      </c>
      <c r="U481" s="6"/>
      <c r="V481" s="6">
        <v>469</v>
      </c>
      <c r="W481" s="6">
        <v>527</v>
      </c>
      <c r="X481" s="6">
        <v>175</v>
      </c>
      <c r="Y481" s="6"/>
      <c r="Z481" s="6">
        <v>375</v>
      </c>
      <c r="AA481" s="6">
        <v>127</v>
      </c>
      <c r="AB481" s="6">
        <v>336</v>
      </c>
      <c r="AC481" s="6">
        <v>50</v>
      </c>
      <c r="AD481" s="6">
        <v>467</v>
      </c>
    </row>
    <row r="482" spans="1:30" x14ac:dyDescent="0.3">
      <c r="A482" s="6">
        <v>474</v>
      </c>
      <c r="B482" s="235" t="s">
        <v>555</v>
      </c>
      <c r="C482" s="235" t="s">
        <v>556</v>
      </c>
      <c r="D482" s="235" t="s">
        <v>30</v>
      </c>
      <c r="E482" s="235" t="s">
        <v>1153</v>
      </c>
      <c r="F482" s="235" t="s">
        <v>1238</v>
      </c>
      <c r="G482" s="235" t="s">
        <v>1153</v>
      </c>
      <c r="H482" s="236">
        <v>474</v>
      </c>
      <c r="I482" s="235">
        <v>532</v>
      </c>
      <c r="J482" s="235">
        <v>202</v>
      </c>
      <c r="K482" s="235">
        <v>287</v>
      </c>
      <c r="L482" s="235">
        <v>259</v>
      </c>
      <c r="M482" s="235"/>
      <c r="N482" s="6">
        <v>513</v>
      </c>
      <c r="O482" s="6">
        <v>497</v>
      </c>
      <c r="P482" s="6"/>
      <c r="Q482" s="6">
        <v>214</v>
      </c>
      <c r="R482" s="6">
        <v>474</v>
      </c>
      <c r="S482" s="6">
        <v>278</v>
      </c>
      <c r="T482" s="6">
        <v>66</v>
      </c>
      <c r="U482" s="6"/>
      <c r="V482" s="6">
        <v>389</v>
      </c>
      <c r="W482" s="6">
        <v>185</v>
      </c>
      <c r="X482" s="6">
        <v>276</v>
      </c>
      <c r="Y482" s="6"/>
      <c r="Z482" s="6">
        <v>325</v>
      </c>
      <c r="AA482" s="6">
        <v>104</v>
      </c>
      <c r="AB482" s="6">
        <v>105</v>
      </c>
      <c r="AC482" s="6">
        <v>110</v>
      </c>
      <c r="AD482" s="6">
        <v>508</v>
      </c>
    </row>
    <row r="483" spans="1:30" x14ac:dyDescent="0.3">
      <c r="A483" s="6">
        <v>475</v>
      </c>
      <c r="B483" s="235" t="s">
        <v>491</v>
      </c>
      <c r="C483" s="235" t="s">
        <v>492</v>
      </c>
      <c r="D483" s="235" t="s">
        <v>56</v>
      </c>
      <c r="E483" s="235" t="s">
        <v>1153</v>
      </c>
      <c r="F483" s="235" t="s">
        <v>1238</v>
      </c>
      <c r="G483" s="235" t="s">
        <v>1153</v>
      </c>
      <c r="H483" s="236">
        <v>475</v>
      </c>
      <c r="I483" s="235">
        <v>390</v>
      </c>
      <c r="J483" s="235">
        <v>523</v>
      </c>
      <c r="K483" s="235">
        <v>211</v>
      </c>
      <c r="L483" s="235">
        <v>396</v>
      </c>
      <c r="M483" s="235"/>
      <c r="N483" s="6">
        <v>457</v>
      </c>
      <c r="O483" s="6">
        <v>218</v>
      </c>
      <c r="P483" s="6"/>
      <c r="Q483" s="6">
        <v>528</v>
      </c>
      <c r="R483" s="6">
        <v>339</v>
      </c>
      <c r="S483" s="6">
        <v>481</v>
      </c>
      <c r="T483" s="6">
        <v>386</v>
      </c>
      <c r="U483" s="6"/>
      <c r="V483" s="6">
        <v>224</v>
      </c>
      <c r="W483" s="6">
        <v>300</v>
      </c>
      <c r="X483" s="6">
        <v>153</v>
      </c>
      <c r="Y483" s="6"/>
      <c r="Z483" s="6">
        <v>398</v>
      </c>
      <c r="AA483" s="6">
        <v>214</v>
      </c>
      <c r="AB483" s="6">
        <v>405</v>
      </c>
      <c r="AC483" s="6">
        <v>185</v>
      </c>
      <c r="AD483" s="6">
        <v>447</v>
      </c>
    </row>
    <row r="484" spans="1:30" x14ac:dyDescent="0.3">
      <c r="A484" s="6">
        <v>476</v>
      </c>
      <c r="B484" s="235" t="s">
        <v>163</v>
      </c>
      <c r="C484" s="235" t="s">
        <v>164</v>
      </c>
      <c r="D484" s="235" t="s">
        <v>24</v>
      </c>
      <c r="E484" s="235" t="s">
        <v>1153</v>
      </c>
      <c r="F484" s="235" t="s">
        <v>1238</v>
      </c>
      <c r="G484" s="235" t="s">
        <v>1153</v>
      </c>
      <c r="H484" s="236">
        <v>476</v>
      </c>
      <c r="I484" s="235">
        <v>234</v>
      </c>
      <c r="J484" s="235">
        <v>487</v>
      </c>
      <c r="K484" s="235">
        <v>501</v>
      </c>
      <c r="L484" s="235">
        <v>262</v>
      </c>
      <c r="M484" s="235"/>
      <c r="N484" s="6">
        <v>161</v>
      </c>
      <c r="O484" s="6">
        <v>321</v>
      </c>
      <c r="P484" s="6"/>
      <c r="Q484" s="6">
        <v>185</v>
      </c>
      <c r="R484" s="6">
        <v>411</v>
      </c>
      <c r="S484" s="6">
        <v>480</v>
      </c>
      <c r="T484" s="6">
        <v>527</v>
      </c>
      <c r="U484" s="6"/>
      <c r="V484" s="6">
        <v>357</v>
      </c>
      <c r="W484" s="6">
        <v>502</v>
      </c>
      <c r="X484" s="6">
        <v>504</v>
      </c>
      <c r="Y484" s="6"/>
      <c r="Z484" s="6">
        <v>254</v>
      </c>
      <c r="AA484" s="6">
        <v>422</v>
      </c>
      <c r="AB484" s="6">
        <v>148</v>
      </c>
      <c r="AC484" s="6">
        <v>74</v>
      </c>
      <c r="AD484" s="6">
        <v>455</v>
      </c>
    </row>
    <row r="485" spans="1:30" x14ac:dyDescent="0.3">
      <c r="A485" s="6">
        <v>477</v>
      </c>
      <c r="B485" s="235" t="s">
        <v>119</v>
      </c>
      <c r="C485" s="235" t="s">
        <v>120</v>
      </c>
      <c r="D485" s="235" t="s">
        <v>78</v>
      </c>
      <c r="E485" s="235" t="s">
        <v>1153</v>
      </c>
      <c r="F485" s="235" t="s">
        <v>1238</v>
      </c>
      <c r="G485" s="235" t="s">
        <v>1153</v>
      </c>
      <c r="H485" s="236">
        <v>477</v>
      </c>
      <c r="I485" s="235">
        <v>237</v>
      </c>
      <c r="J485" s="235">
        <v>483</v>
      </c>
      <c r="K485" s="235">
        <v>473</v>
      </c>
      <c r="L485" s="235">
        <v>389</v>
      </c>
      <c r="M485" s="235"/>
      <c r="N485" s="6">
        <v>163</v>
      </c>
      <c r="O485" s="6">
        <v>328</v>
      </c>
      <c r="P485" s="6"/>
      <c r="Q485" s="6">
        <v>423</v>
      </c>
      <c r="R485" s="6">
        <v>320</v>
      </c>
      <c r="S485" s="6">
        <v>460</v>
      </c>
      <c r="T485" s="6">
        <v>478</v>
      </c>
      <c r="U485" s="6"/>
      <c r="V485" s="6">
        <v>425</v>
      </c>
      <c r="W485" s="6">
        <v>425</v>
      </c>
      <c r="X485" s="6">
        <v>435</v>
      </c>
      <c r="Y485" s="6"/>
      <c r="Z485" s="6">
        <v>356</v>
      </c>
      <c r="AA485" s="6">
        <v>91</v>
      </c>
      <c r="AB485" s="6">
        <v>504</v>
      </c>
      <c r="AC485" s="6">
        <v>336</v>
      </c>
      <c r="AD485" s="6">
        <v>306</v>
      </c>
    </row>
    <row r="486" spans="1:30" x14ac:dyDescent="0.3">
      <c r="A486" s="6">
        <v>478</v>
      </c>
      <c r="B486" s="235" t="s">
        <v>793</v>
      </c>
      <c r="C486" s="235" t="s">
        <v>794</v>
      </c>
      <c r="D486" s="235" t="s">
        <v>63</v>
      </c>
      <c r="E486" s="235" t="s">
        <v>1153</v>
      </c>
      <c r="F486" s="235" t="s">
        <v>1238</v>
      </c>
      <c r="G486" s="235" t="s">
        <v>1153</v>
      </c>
      <c r="H486" s="236">
        <v>478</v>
      </c>
      <c r="I486" s="235">
        <v>422</v>
      </c>
      <c r="J486" s="235">
        <v>451</v>
      </c>
      <c r="K486" s="235">
        <v>445</v>
      </c>
      <c r="L486" s="235">
        <v>255</v>
      </c>
      <c r="M486" s="235"/>
      <c r="N486" s="6">
        <v>371</v>
      </c>
      <c r="O486" s="6">
        <v>387</v>
      </c>
      <c r="P486" s="6"/>
      <c r="Q486" s="6">
        <v>261</v>
      </c>
      <c r="R486" s="6">
        <v>508</v>
      </c>
      <c r="S486" s="6">
        <v>233</v>
      </c>
      <c r="T486" s="6">
        <v>509</v>
      </c>
      <c r="U486" s="6"/>
      <c r="V486" s="6">
        <v>248</v>
      </c>
      <c r="W486" s="6">
        <v>411</v>
      </c>
      <c r="X486" s="6">
        <v>531</v>
      </c>
      <c r="Y486" s="6"/>
      <c r="Z486" s="6">
        <v>341</v>
      </c>
      <c r="AA486" s="6">
        <v>389</v>
      </c>
      <c r="AB486" s="6">
        <v>104</v>
      </c>
      <c r="AC486" s="6">
        <v>213</v>
      </c>
      <c r="AD486" s="6">
        <v>375</v>
      </c>
    </row>
    <row r="487" spans="1:30" x14ac:dyDescent="0.3">
      <c r="A487" s="6">
        <v>479</v>
      </c>
      <c r="B487" s="235" t="s">
        <v>601</v>
      </c>
      <c r="C487" s="235" t="s">
        <v>602</v>
      </c>
      <c r="D487" s="235" t="s">
        <v>56</v>
      </c>
      <c r="E487" s="235" t="s">
        <v>1153</v>
      </c>
      <c r="F487" s="235" t="s">
        <v>1238</v>
      </c>
      <c r="G487" s="235" t="s">
        <v>1153</v>
      </c>
      <c r="H487" s="236">
        <v>479</v>
      </c>
      <c r="I487" s="235">
        <v>517</v>
      </c>
      <c r="J487" s="235">
        <v>348</v>
      </c>
      <c r="K487" s="235">
        <v>207</v>
      </c>
      <c r="L487" s="235">
        <v>444</v>
      </c>
      <c r="M487" s="235"/>
      <c r="N487" s="6">
        <v>493</v>
      </c>
      <c r="O487" s="6">
        <v>481</v>
      </c>
      <c r="P487" s="6"/>
      <c r="Q487" s="6">
        <v>436</v>
      </c>
      <c r="R487" s="6">
        <v>366</v>
      </c>
      <c r="S487" s="6">
        <v>119</v>
      </c>
      <c r="T487" s="6">
        <v>346</v>
      </c>
      <c r="U487" s="6"/>
      <c r="V487" s="6">
        <v>124</v>
      </c>
      <c r="W487" s="6">
        <v>212</v>
      </c>
      <c r="X487" s="6">
        <v>346</v>
      </c>
      <c r="Y487" s="6"/>
      <c r="Z487" s="6">
        <v>519</v>
      </c>
      <c r="AA487" s="6">
        <v>281</v>
      </c>
      <c r="AB487" s="6">
        <v>264</v>
      </c>
      <c r="AC487" s="6">
        <v>465</v>
      </c>
      <c r="AD487" s="6">
        <v>209</v>
      </c>
    </row>
    <row r="488" spans="1:30" x14ac:dyDescent="0.3">
      <c r="A488" s="6">
        <v>480</v>
      </c>
      <c r="B488" s="235" t="s">
        <v>303</v>
      </c>
      <c r="C488" s="235" t="s">
        <v>304</v>
      </c>
      <c r="D488" s="235" t="s">
        <v>1176</v>
      </c>
      <c r="E488" s="235" t="s">
        <v>1153</v>
      </c>
      <c r="F488" s="235" t="s">
        <v>1238</v>
      </c>
      <c r="G488" s="235" t="s">
        <v>1153</v>
      </c>
      <c r="H488" s="236">
        <v>480</v>
      </c>
      <c r="I488" s="235">
        <v>217</v>
      </c>
      <c r="J488" s="235">
        <v>493</v>
      </c>
      <c r="K488" s="235">
        <v>479</v>
      </c>
      <c r="L488" s="235">
        <v>362</v>
      </c>
      <c r="M488" s="235"/>
      <c r="N488" s="6">
        <v>288</v>
      </c>
      <c r="O488" s="6">
        <v>202</v>
      </c>
      <c r="P488" s="6"/>
      <c r="Q488" s="6">
        <v>474</v>
      </c>
      <c r="R488" s="6">
        <v>296</v>
      </c>
      <c r="S488" s="6">
        <v>508</v>
      </c>
      <c r="T488" s="6">
        <v>307</v>
      </c>
      <c r="U488" s="6"/>
      <c r="V488" s="6">
        <v>317</v>
      </c>
      <c r="W488" s="6">
        <v>463</v>
      </c>
      <c r="X488" s="6">
        <v>525</v>
      </c>
      <c r="Y488" s="6"/>
      <c r="Z488" s="6">
        <v>353</v>
      </c>
      <c r="AA488" s="6">
        <v>94</v>
      </c>
      <c r="AB488" s="6">
        <v>344</v>
      </c>
      <c r="AC488" s="6">
        <v>489</v>
      </c>
      <c r="AD488" s="6">
        <v>235</v>
      </c>
    </row>
    <row r="489" spans="1:30" x14ac:dyDescent="0.3">
      <c r="A489" s="6">
        <v>481</v>
      </c>
      <c r="B489" s="235" t="s">
        <v>1089</v>
      </c>
      <c r="C489" s="235" t="s">
        <v>1090</v>
      </c>
      <c r="D489" s="235" t="s">
        <v>63</v>
      </c>
      <c r="E489" s="235" t="s">
        <v>1153</v>
      </c>
      <c r="F489" s="235" t="s">
        <v>1238</v>
      </c>
      <c r="G489" s="235" t="s">
        <v>1153</v>
      </c>
      <c r="H489" s="236">
        <v>481</v>
      </c>
      <c r="I489" s="235">
        <v>282</v>
      </c>
      <c r="J489" s="235">
        <v>308</v>
      </c>
      <c r="K489" s="235">
        <v>525</v>
      </c>
      <c r="L489" s="235">
        <v>410</v>
      </c>
      <c r="M489" s="235"/>
      <c r="N489" s="6">
        <v>359</v>
      </c>
      <c r="O489" s="6">
        <v>203</v>
      </c>
      <c r="P489" s="6"/>
      <c r="Q489" s="6">
        <v>264</v>
      </c>
      <c r="R489" s="6">
        <v>419</v>
      </c>
      <c r="S489" s="6">
        <v>97</v>
      </c>
      <c r="T489" s="6">
        <v>439</v>
      </c>
      <c r="U489" s="6"/>
      <c r="V489" s="6">
        <v>527</v>
      </c>
      <c r="W489" s="6">
        <v>451</v>
      </c>
      <c r="X489" s="6">
        <v>430</v>
      </c>
      <c r="Y489" s="6"/>
      <c r="Z489" s="6">
        <v>444</v>
      </c>
      <c r="AA489" s="6">
        <v>279</v>
      </c>
      <c r="AB489" s="6">
        <v>451</v>
      </c>
      <c r="AC489" s="6">
        <v>231</v>
      </c>
      <c r="AD489" s="6">
        <v>287</v>
      </c>
    </row>
    <row r="490" spans="1:30" x14ac:dyDescent="0.3">
      <c r="A490" s="6">
        <v>482</v>
      </c>
      <c r="B490" s="235" t="s">
        <v>121</v>
      </c>
      <c r="C490" s="235" t="s">
        <v>122</v>
      </c>
      <c r="D490" s="235" t="s">
        <v>24</v>
      </c>
      <c r="E490" s="235" t="s">
        <v>1153</v>
      </c>
      <c r="F490" s="235" t="s">
        <v>1238</v>
      </c>
      <c r="G490" s="235" t="s">
        <v>1153</v>
      </c>
      <c r="H490" s="236">
        <v>482</v>
      </c>
      <c r="I490" s="235">
        <v>376</v>
      </c>
      <c r="J490" s="235">
        <v>480</v>
      </c>
      <c r="K490" s="235">
        <v>270</v>
      </c>
      <c r="L490" s="235">
        <v>500</v>
      </c>
      <c r="M490" s="235"/>
      <c r="N490" s="6">
        <v>295</v>
      </c>
      <c r="O490" s="6">
        <v>390</v>
      </c>
      <c r="P490" s="6"/>
      <c r="Q490" s="6">
        <v>173</v>
      </c>
      <c r="R490" s="6">
        <v>527</v>
      </c>
      <c r="S490" s="6">
        <v>414</v>
      </c>
      <c r="T490" s="6">
        <v>463</v>
      </c>
      <c r="U490" s="6"/>
      <c r="V490" s="6">
        <v>227</v>
      </c>
      <c r="W490" s="6">
        <v>171</v>
      </c>
      <c r="X490" s="6">
        <v>462</v>
      </c>
      <c r="Y490" s="6"/>
      <c r="Z490" s="6">
        <v>440</v>
      </c>
      <c r="AA490" s="6">
        <v>399</v>
      </c>
      <c r="AB490" s="6">
        <v>397</v>
      </c>
      <c r="AC490" s="6">
        <v>487</v>
      </c>
      <c r="AD490" s="6">
        <v>291</v>
      </c>
    </row>
    <row r="491" spans="1:30" x14ac:dyDescent="0.3">
      <c r="A491" s="6">
        <v>483</v>
      </c>
      <c r="B491" s="235" t="s">
        <v>553</v>
      </c>
      <c r="C491" s="235" t="s">
        <v>554</v>
      </c>
      <c r="D491" s="235" t="s">
        <v>33</v>
      </c>
      <c r="E491" s="235" t="s">
        <v>1153</v>
      </c>
      <c r="F491" s="235" t="s">
        <v>1238</v>
      </c>
      <c r="G491" s="235" t="s">
        <v>1153</v>
      </c>
      <c r="H491" s="236">
        <v>483</v>
      </c>
      <c r="I491" s="235">
        <v>293</v>
      </c>
      <c r="J491" s="235">
        <v>335</v>
      </c>
      <c r="K491" s="235">
        <v>513</v>
      </c>
      <c r="L491" s="235">
        <v>464</v>
      </c>
      <c r="M491" s="235"/>
      <c r="N491" s="6">
        <v>196</v>
      </c>
      <c r="O491" s="6">
        <v>376</v>
      </c>
      <c r="P491" s="6"/>
      <c r="Q491" s="6">
        <v>390</v>
      </c>
      <c r="R491" s="6">
        <v>363</v>
      </c>
      <c r="S491" s="6">
        <v>248</v>
      </c>
      <c r="T491" s="6">
        <v>227</v>
      </c>
      <c r="U491" s="6"/>
      <c r="V491" s="6">
        <v>458</v>
      </c>
      <c r="W491" s="6">
        <v>489</v>
      </c>
      <c r="X491" s="6">
        <v>515</v>
      </c>
      <c r="Y491" s="6"/>
      <c r="Z491" s="6">
        <v>491</v>
      </c>
      <c r="AA491" s="6">
        <v>165</v>
      </c>
      <c r="AB491" s="6">
        <v>402</v>
      </c>
      <c r="AC491" s="6">
        <v>351</v>
      </c>
      <c r="AD491" s="6">
        <v>441</v>
      </c>
    </row>
    <row r="492" spans="1:30" x14ac:dyDescent="0.3">
      <c r="A492" s="6">
        <v>484</v>
      </c>
      <c r="B492" s="235" t="s">
        <v>1013</v>
      </c>
      <c r="C492" s="235" t="s">
        <v>1014</v>
      </c>
      <c r="D492" s="235" t="s">
        <v>56</v>
      </c>
      <c r="E492" s="235" t="s">
        <v>1153</v>
      </c>
      <c r="F492" s="235" t="s">
        <v>1238</v>
      </c>
      <c r="G492" s="235" t="s">
        <v>1153</v>
      </c>
      <c r="H492" s="236">
        <v>484</v>
      </c>
      <c r="I492" s="235">
        <v>230</v>
      </c>
      <c r="J492" s="235">
        <v>509</v>
      </c>
      <c r="K492" s="235">
        <v>328</v>
      </c>
      <c r="L492" s="235">
        <v>501</v>
      </c>
      <c r="M492" s="235"/>
      <c r="N492" s="6">
        <v>382</v>
      </c>
      <c r="O492" s="6">
        <v>119</v>
      </c>
      <c r="P492" s="6"/>
      <c r="Q492" s="6">
        <v>528</v>
      </c>
      <c r="R492" s="6">
        <v>395</v>
      </c>
      <c r="S492" s="6">
        <v>437</v>
      </c>
      <c r="T492" s="6">
        <v>340</v>
      </c>
      <c r="U492" s="6"/>
      <c r="V492" s="6">
        <v>352</v>
      </c>
      <c r="W492" s="6">
        <v>140</v>
      </c>
      <c r="X492" s="6">
        <v>490</v>
      </c>
      <c r="Y492" s="6"/>
      <c r="Z492" s="6">
        <v>517</v>
      </c>
      <c r="AA492" s="6">
        <v>212</v>
      </c>
      <c r="AB492" s="6">
        <v>483</v>
      </c>
      <c r="AC492" s="6">
        <v>491</v>
      </c>
      <c r="AD492" s="6">
        <v>294</v>
      </c>
    </row>
    <row r="493" spans="1:30" x14ac:dyDescent="0.3">
      <c r="A493" s="6">
        <v>485</v>
      </c>
      <c r="B493" s="235" t="s">
        <v>809</v>
      </c>
      <c r="C493" s="235" t="s">
        <v>810</v>
      </c>
      <c r="D493" s="235" t="s">
        <v>1176</v>
      </c>
      <c r="E493" s="235" t="s">
        <v>1153</v>
      </c>
      <c r="F493" s="235" t="s">
        <v>1238</v>
      </c>
      <c r="G493" s="235" t="s">
        <v>1153</v>
      </c>
      <c r="H493" s="236">
        <v>485</v>
      </c>
      <c r="I493" s="235">
        <v>335</v>
      </c>
      <c r="J493" s="235">
        <v>527</v>
      </c>
      <c r="K493" s="235">
        <v>267</v>
      </c>
      <c r="L493" s="235">
        <v>425</v>
      </c>
      <c r="M493" s="235"/>
      <c r="N493" s="6">
        <v>461</v>
      </c>
      <c r="O493" s="6">
        <v>127</v>
      </c>
      <c r="P493" s="6"/>
      <c r="Q493" s="6">
        <v>477</v>
      </c>
      <c r="R493" s="6">
        <v>479</v>
      </c>
      <c r="S493" s="6">
        <v>492</v>
      </c>
      <c r="T493" s="6">
        <v>486</v>
      </c>
      <c r="U493" s="6"/>
      <c r="V493" s="6">
        <v>459</v>
      </c>
      <c r="W493" s="6">
        <v>182</v>
      </c>
      <c r="X493" s="6">
        <v>130</v>
      </c>
      <c r="Y493" s="6"/>
      <c r="Z493" s="6">
        <v>488</v>
      </c>
      <c r="AA493" s="6">
        <v>77</v>
      </c>
      <c r="AB493" s="6">
        <v>513</v>
      </c>
      <c r="AC493" s="6">
        <v>357</v>
      </c>
      <c r="AD493" s="6">
        <v>231</v>
      </c>
    </row>
    <row r="494" spans="1:30" x14ac:dyDescent="0.3">
      <c r="A494" s="6">
        <v>486</v>
      </c>
      <c r="B494" s="235" t="s">
        <v>867</v>
      </c>
      <c r="C494" s="235" t="s">
        <v>868</v>
      </c>
      <c r="D494" s="235" t="s">
        <v>56</v>
      </c>
      <c r="E494" s="235" t="s">
        <v>1153</v>
      </c>
      <c r="F494" s="235" t="s">
        <v>1238</v>
      </c>
      <c r="G494" s="235" t="s">
        <v>1153</v>
      </c>
      <c r="H494" s="236">
        <v>486</v>
      </c>
      <c r="I494" s="235">
        <v>453</v>
      </c>
      <c r="J494" s="235">
        <v>473</v>
      </c>
      <c r="K494" s="235">
        <v>413</v>
      </c>
      <c r="L494" s="235">
        <v>247</v>
      </c>
      <c r="M494" s="235"/>
      <c r="N494" s="6">
        <v>384</v>
      </c>
      <c r="O494" s="6">
        <v>432</v>
      </c>
      <c r="P494" s="6"/>
      <c r="Q494" s="6">
        <v>360</v>
      </c>
      <c r="R494" s="6">
        <v>488</v>
      </c>
      <c r="S494" s="6">
        <v>404</v>
      </c>
      <c r="T494" s="6">
        <v>405</v>
      </c>
      <c r="U494" s="6"/>
      <c r="V494" s="6">
        <v>375</v>
      </c>
      <c r="W494" s="6">
        <v>382</v>
      </c>
      <c r="X494" s="6">
        <v>388</v>
      </c>
      <c r="Y494" s="6"/>
      <c r="Z494" s="6">
        <v>175</v>
      </c>
      <c r="AA494" s="6">
        <v>298</v>
      </c>
      <c r="AB494" s="6">
        <v>300</v>
      </c>
      <c r="AC494" s="6">
        <v>347</v>
      </c>
      <c r="AD494" s="6">
        <v>207</v>
      </c>
    </row>
    <row r="495" spans="1:30" x14ac:dyDescent="0.3">
      <c r="A495" s="6">
        <v>487</v>
      </c>
      <c r="B495" s="235" t="s">
        <v>291</v>
      </c>
      <c r="C495" s="235" t="s">
        <v>292</v>
      </c>
      <c r="D495" s="235" t="s">
        <v>30</v>
      </c>
      <c r="E495" s="235" t="s">
        <v>1153</v>
      </c>
      <c r="F495" s="235" t="s">
        <v>1238</v>
      </c>
      <c r="G495" s="235" t="s">
        <v>1153</v>
      </c>
      <c r="H495" s="236">
        <v>487</v>
      </c>
      <c r="I495" s="235">
        <v>527</v>
      </c>
      <c r="J495" s="235">
        <v>285</v>
      </c>
      <c r="K495" s="235">
        <v>286</v>
      </c>
      <c r="L495" s="235">
        <v>314</v>
      </c>
      <c r="M495" s="235"/>
      <c r="N495" s="6">
        <v>523</v>
      </c>
      <c r="O495" s="6">
        <v>426</v>
      </c>
      <c r="P495" s="6"/>
      <c r="Q495" s="6">
        <v>267</v>
      </c>
      <c r="R495" s="6">
        <v>162</v>
      </c>
      <c r="S495" s="6">
        <v>399</v>
      </c>
      <c r="T495" s="6">
        <v>268</v>
      </c>
      <c r="U495" s="6"/>
      <c r="V495" s="6">
        <v>455</v>
      </c>
      <c r="W495" s="6">
        <v>88</v>
      </c>
      <c r="X495" s="6">
        <v>270</v>
      </c>
      <c r="Y495" s="6"/>
      <c r="Z495" s="6">
        <v>378</v>
      </c>
      <c r="AA495" s="6">
        <v>93</v>
      </c>
      <c r="AB495" s="6">
        <v>416</v>
      </c>
      <c r="AC495" s="6">
        <v>369</v>
      </c>
      <c r="AD495" s="6">
        <v>240</v>
      </c>
    </row>
    <row r="496" spans="1:30" x14ac:dyDescent="0.3">
      <c r="A496" s="6">
        <v>488</v>
      </c>
      <c r="B496" s="235" t="s">
        <v>265</v>
      </c>
      <c r="C496" s="235" t="s">
        <v>266</v>
      </c>
      <c r="D496" s="235" t="s">
        <v>33</v>
      </c>
      <c r="E496" s="235" t="s">
        <v>1153</v>
      </c>
      <c r="F496" s="235" t="s">
        <v>1238</v>
      </c>
      <c r="G496" s="235" t="s">
        <v>1153</v>
      </c>
      <c r="H496" s="236">
        <v>488</v>
      </c>
      <c r="I496" s="235">
        <v>436</v>
      </c>
      <c r="J496" s="235">
        <v>520</v>
      </c>
      <c r="K496" s="235">
        <v>301</v>
      </c>
      <c r="L496" s="235">
        <v>257</v>
      </c>
      <c r="M496" s="235"/>
      <c r="N496" s="6">
        <v>330</v>
      </c>
      <c r="O496" s="6">
        <v>443</v>
      </c>
      <c r="P496" s="6"/>
      <c r="Q496" s="6">
        <v>492</v>
      </c>
      <c r="R496" s="6">
        <v>492</v>
      </c>
      <c r="S496" s="6">
        <v>488</v>
      </c>
      <c r="T496" s="6">
        <v>344</v>
      </c>
      <c r="U496" s="6"/>
      <c r="V496" s="6">
        <v>145</v>
      </c>
      <c r="W496" s="6">
        <v>322</v>
      </c>
      <c r="X496" s="6">
        <v>456</v>
      </c>
      <c r="Y496" s="6"/>
      <c r="Z496" s="6">
        <v>295</v>
      </c>
      <c r="AA496" s="6">
        <v>183</v>
      </c>
      <c r="AB496" s="6">
        <v>333</v>
      </c>
      <c r="AC496" s="6">
        <v>287</v>
      </c>
      <c r="AD496" s="6">
        <v>279</v>
      </c>
    </row>
    <row r="497" spans="1:30" x14ac:dyDescent="0.3">
      <c r="A497" s="6">
        <v>489</v>
      </c>
      <c r="B497" s="235" t="s">
        <v>1019</v>
      </c>
      <c r="C497" s="235" t="s">
        <v>1020</v>
      </c>
      <c r="D497" s="235" t="s">
        <v>33</v>
      </c>
      <c r="E497" s="235" t="s">
        <v>1153</v>
      </c>
      <c r="F497" s="235" t="s">
        <v>1238</v>
      </c>
      <c r="G497" s="235" t="s">
        <v>1153</v>
      </c>
      <c r="H497" s="236">
        <v>489</v>
      </c>
      <c r="I497" s="235">
        <v>255</v>
      </c>
      <c r="J497" s="235">
        <v>526</v>
      </c>
      <c r="K497" s="235">
        <v>424</v>
      </c>
      <c r="L497" s="235">
        <v>312</v>
      </c>
      <c r="M497" s="235"/>
      <c r="N497" s="6">
        <v>152</v>
      </c>
      <c r="O497" s="6">
        <v>357</v>
      </c>
      <c r="P497" s="6"/>
      <c r="Q497" s="6">
        <v>528</v>
      </c>
      <c r="R497" s="6">
        <v>475</v>
      </c>
      <c r="S497" s="6">
        <v>440</v>
      </c>
      <c r="T497" s="6">
        <v>374</v>
      </c>
      <c r="U497" s="6"/>
      <c r="V497" s="6">
        <v>429</v>
      </c>
      <c r="W497" s="6">
        <v>202</v>
      </c>
      <c r="X497" s="6">
        <v>520</v>
      </c>
      <c r="Y497" s="6"/>
      <c r="Z497" s="6">
        <v>287</v>
      </c>
      <c r="AA497" s="6">
        <v>189</v>
      </c>
      <c r="AB497" s="6">
        <v>466</v>
      </c>
      <c r="AC497" s="6">
        <v>288</v>
      </c>
      <c r="AD497" s="6">
        <v>255</v>
      </c>
    </row>
    <row r="498" spans="1:30" x14ac:dyDescent="0.3">
      <c r="A498" s="6">
        <v>490</v>
      </c>
      <c r="B498" s="235" t="s">
        <v>91</v>
      </c>
      <c r="C498" s="235" t="s">
        <v>92</v>
      </c>
      <c r="D498" s="235" t="s">
        <v>27</v>
      </c>
      <c r="E498" s="235" t="s">
        <v>1153</v>
      </c>
      <c r="F498" s="235" t="s">
        <v>1238</v>
      </c>
      <c r="G498" s="235" t="s">
        <v>1153</v>
      </c>
      <c r="H498" s="236">
        <v>490</v>
      </c>
      <c r="I498" s="235">
        <v>279</v>
      </c>
      <c r="J498" s="235">
        <v>486</v>
      </c>
      <c r="K498" s="235">
        <v>459</v>
      </c>
      <c r="L498" s="235">
        <v>440</v>
      </c>
      <c r="M498" s="235"/>
      <c r="N498" s="6">
        <v>393</v>
      </c>
      <c r="O498" s="6">
        <v>145</v>
      </c>
      <c r="P498" s="6"/>
      <c r="Q498" s="6">
        <v>451</v>
      </c>
      <c r="R498" s="6">
        <v>262</v>
      </c>
      <c r="S498" s="6">
        <v>513</v>
      </c>
      <c r="T498" s="6">
        <v>319</v>
      </c>
      <c r="U498" s="6"/>
      <c r="V498" s="6">
        <v>441</v>
      </c>
      <c r="W498" s="6">
        <v>462</v>
      </c>
      <c r="X498" s="6">
        <v>244</v>
      </c>
      <c r="Y498" s="6"/>
      <c r="Z498" s="6">
        <v>468</v>
      </c>
      <c r="AA498" s="6">
        <v>110</v>
      </c>
      <c r="AB498" s="6">
        <v>481</v>
      </c>
      <c r="AC498" s="6">
        <v>153</v>
      </c>
      <c r="AD498" s="6">
        <v>481</v>
      </c>
    </row>
    <row r="499" spans="1:30" x14ac:dyDescent="0.3">
      <c r="A499" s="6">
        <v>491</v>
      </c>
      <c r="B499" s="235" t="s">
        <v>187</v>
      </c>
      <c r="C499" s="235" t="s">
        <v>188</v>
      </c>
      <c r="D499" s="235" t="s">
        <v>30</v>
      </c>
      <c r="E499" s="235" t="s">
        <v>1153</v>
      </c>
      <c r="F499" s="235" t="s">
        <v>1238</v>
      </c>
      <c r="G499" s="235" t="s">
        <v>1153</v>
      </c>
      <c r="H499" s="236">
        <v>491</v>
      </c>
      <c r="I499" s="235">
        <v>431</v>
      </c>
      <c r="J499" s="235">
        <v>375</v>
      </c>
      <c r="K499" s="235">
        <v>494</v>
      </c>
      <c r="L499" s="235">
        <v>313</v>
      </c>
      <c r="M499" s="235"/>
      <c r="N499" s="6">
        <v>397</v>
      </c>
      <c r="O499" s="6">
        <v>369</v>
      </c>
      <c r="P499" s="6"/>
      <c r="Q499" s="6">
        <v>56</v>
      </c>
      <c r="R499" s="6">
        <v>354</v>
      </c>
      <c r="S499" s="6">
        <v>378</v>
      </c>
      <c r="T499" s="6">
        <v>522</v>
      </c>
      <c r="U499" s="6"/>
      <c r="V499" s="6">
        <v>494</v>
      </c>
      <c r="W499" s="6">
        <v>409</v>
      </c>
      <c r="X499" s="6">
        <v>390</v>
      </c>
      <c r="Y499" s="6"/>
      <c r="Z499" s="6">
        <v>418</v>
      </c>
      <c r="AA499" s="6">
        <v>3</v>
      </c>
      <c r="AB499" s="6">
        <v>365</v>
      </c>
      <c r="AC499" s="6">
        <v>454</v>
      </c>
      <c r="AD499" s="6">
        <v>264</v>
      </c>
    </row>
    <row r="500" spans="1:30" x14ac:dyDescent="0.3">
      <c r="A500" s="6">
        <v>492</v>
      </c>
      <c r="B500" s="235" t="s">
        <v>1027</v>
      </c>
      <c r="C500" s="235" t="s">
        <v>1028</v>
      </c>
      <c r="D500" s="235" t="s">
        <v>27</v>
      </c>
      <c r="E500" s="235" t="s">
        <v>1153</v>
      </c>
      <c r="F500" s="235" t="s">
        <v>1238</v>
      </c>
      <c r="G500" s="235" t="s">
        <v>1153</v>
      </c>
      <c r="H500" s="236">
        <v>492</v>
      </c>
      <c r="I500" s="235">
        <v>488</v>
      </c>
      <c r="J500" s="235">
        <v>460</v>
      </c>
      <c r="K500" s="235">
        <v>271</v>
      </c>
      <c r="L500" s="235">
        <v>446</v>
      </c>
      <c r="M500" s="235"/>
      <c r="N500" s="6">
        <v>505</v>
      </c>
      <c r="O500" s="6">
        <v>269</v>
      </c>
      <c r="P500" s="6"/>
      <c r="Q500" s="6">
        <v>417</v>
      </c>
      <c r="R500" s="6">
        <v>441</v>
      </c>
      <c r="S500" s="6">
        <v>361</v>
      </c>
      <c r="T500" s="6">
        <v>416</v>
      </c>
      <c r="U500" s="6"/>
      <c r="V500" s="6">
        <v>176</v>
      </c>
      <c r="W500" s="6">
        <v>407</v>
      </c>
      <c r="X500" s="6">
        <v>210</v>
      </c>
      <c r="Y500" s="6"/>
      <c r="Z500" s="6">
        <v>355</v>
      </c>
      <c r="AA500" s="6">
        <v>103</v>
      </c>
      <c r="AB500" s="6">
        <v>523</v>
      </c>
      <c r="AC500" s="6">
        <v>333</v>
      </c>
      <c r="AD500" s="6">
        <v>399</v>
      </c>
    </row>
    <row r="501" spans="1:30" x14ac:dyDescent="0.3">
      <c r="A501" s="6">
        <v>493</v>
      </c>
      <c r="B501" s="235" t="s">
        <v>663</v>
      </c>
      <c r="C501" s="235" t="s">
        <v>664</v>
      </c>
      <c r="D501" s="235" t="s">
        <v>27</v>
      </c>
      <c r="E501" s="235" t="s">
        <v>1153</v>
      </c>
      <c r="F501" s="235" t="s">
        <v>1238</v>
      </c>
      <c r="G501" s="235" t="s">
        <v>1153</v>
      </c>
      <c r="H501" s="236">
        <v>493</v>
      </c>
      <c r="I501" s="235">
        <v>413</v>
      </c>
      <c r="J501" s="235">
        <v>425</v>
      </c>
      <c r="K501" s="235">
        <v>345</v>
      </c>
      <c r="L501" s="235">
        <v>503</v>
      </c>
      <c r="M501" s="235"/>
      <c r="N501" s="6">
        <v>235</v>
      </c>
      <c r="O501" s="6">
        <v>476</v>
      </c>
      <c r="P501" s="6"/>
      <c r="Q501" s="6">
        <v>439</v>
      </c>
      <c r="R501" s="6">
        <v>466</v>
      </c>
      <c r="S501" s="6">
        <v>174</v>
      </c>
      <c r="T501" s="6">
        <v>414</v>
      </c>
      <c r="U501" s="6"/>
      <c r="V501" s="6">
        <v>135</v>
      </c>
      <c r="W501" s="6">
        <v>376</v>
      </c>
      <c r="X501" s="6">
        <v>488</v>
      </c>
      <c r="Y501" s="6"/>
      <c r="Z501" s="6">
        <v>521</v>
      </c>
      <c r="AA501" s="6">
        <v>415</v>
      </c>
      <c r="AB501" s="6">
        <v>261</v>
      </c>
      <c r="AC501" s="6">
        <v>500</v>
      </c>
      <c r="AD501" s="6">
        <v>272</v>
      </c>
    </row>
    <row r="502" spans="1:30" x14ac:dyDescent="0.3">
      <c r="A502" s="6">
        <v>494</v>
      </c>
      <c r="B502" s="235" t="s">
        <v>197</v>
      </c>
      <c r="C502" s="235" t="s">
        <v>198</v>
      </c>
      <c r="D502" s="235" t="s">
        <v>1176</v>
      </c>
      <c r="E502" s="235" t="s">
        <v>1153</v>
      </c>
      <c r="F502" s="235" t="s">
        <v>1238</v>
      </c>
      <c r="G502" s="235" t="s">
        <v>1153</v>
      </c>
      <c r="H502" s="236">
        <v>494</v>
      </c>
      <c r="I502" s="235">
        <v>521</v>
      </c>
      <c r="J502" s="235">
        <v>432</v>
      </c>
      <c r="K502" s="235">
        <v>375</v>
      </c>
      <c r="L502" s="235">
        <v>133</v>
      </c>
      <c r="M502" s="235"/>
      <c r="N502" s="6">
        <v>514</v>
      </c>
      <c r="O502" s="6">
        <v>422</v>
      </c>
      <c r="P502" s="6"/>
      <c r="Q502" s="6">
        <v>315</v>
      </c>
      <c r="R502" s="6">
        <v>526</v>
      </c>
      <c r="S502" s="6">
        <v>252</v>
      </c>
      <c r="T502" s="6">
        <v>306</v>
      </c>
      <c r="U502" s="6"/>
      <c r="V502" s="6">
        <v>231</v>
      </c>
      <c r="W502" s="6">
        <v>441</v>
      </c>
      <c r="X502" s="6">
        <v>317</v>
      </c>
      <c r="Y502" s="6"/>
      <c r="Z502" s="6">
        <v>272</v>
      </c>
      <c r="AA502" s="6">
        <v>106</v>
      </c>
      <c r="AB502" s="6">
        <v>151</v>
      </c>
      <c r="AC502" s="6">
        <v>299</v>
      </c>
      <c r="AD502" s="6">
        <v>92</v>
      </c>
    </row>
    <row r="503" spans="1:30" x14ac:dyDescent="0.3">
      <c r="A503" s="6">
        <v>495</v>
      </c>
      <c r="B503" s="235" t="s">
        <v>623</v>
      </c>
      <c r="C503" s="235" t="s">
        <v>624</v>
      </c>
      <c r="D503" s="235" t="s">
        <v>24</v>
      </c>
      <c r="E503" s="235" t="s">
        <v>1153</v>
      </c>
      <c r="F503" s="235" t="s">
        <v>1238</v>
      </c>
      <c r="G503" s="235" t="s">
        <v>1153</v>
      </c>
      <c r="H503" s="236">
        <v>495</v>
      </c>
      <c r="I503" s="235">
        <v>420</v>
      </c>
      <c r="J503" s="235">
        <v>287</v>
      </c>
      <c r="K503" s="235">
        <v>528</v>
      </c>
      <c r="L503" s="235">
        <v>251</v>
      </c>
      <c r="M503" s="235"/>
      <c r="N503" s="6">
        <v>512</v>
      </c>
      <c r="O503" s="6">
        <v>65</v>
      </c>
      <c r="P503" s="6"/>
      <c r="Q503" s="6">
        <v>302</v>
      </c>
      <c r="R503" s="6">
        <v>209</v>
      </c>
      <c r="S503" s="6">
        <v>164</v>
      </c>
      <c r="T503" s="6">
        <v>469</v>
      </c>
      <c r="U503" s="6"/>
      <c r="V503" s="6">
        <v>500</v>
      </c>
      <c r="W503" s="6">
        <v>519</v>
      </c>
      <c r="X503" s="6">
        <v>385</v>
      </c>
      <c r="Y503" s="6"/>
      <c r="Z503" s="6">
        <v>263</v>
      </c>
      <c r="AA503" s="6">
        <v>374</v>
      </c>
      <c r="AB503" s="6">
        <v>328</v>
      </c>
      <c r="AC503" s="6">
        <v>176</v>
      </c>
      <c r="AD503" s="6">
        <v>161</v>
      </c>
    </row>
    <row r="504" spans="1:30" x14ac:dyDescent="0.3">
      <c r="A504" s="6">
        <v>496</v>
      </c>
      <c r="B504" s="235" t="s">
        <v>737</v>
      </c>
      <c r="C504" s="235" t="s">
        <v>738</v>
      </c>
      <c r="D504" s="235" t="s">
        <v>24</v>
      </c>
      <c r="E504" s="235" t="s">
        <v>1153</v>
      </c>
      <c r="F504" s="235" t="s">
        <v>1238</v>
      </c>
      <c r="G504" s="235" t="s">
        <v>1153</v>
      </c>
      <c r="H504" s="236">
        <v>496</v>
      </c>
      <c r="I504" s="235">
        <v>221</v>
      </c>
      <c r="J504" s="235">
        <v>376</v>
      </c>
      <c r="K504" s="235">
        <v>523</v>
      </c>
      <c r="L504" s="235">
        <v>460</v>
      </c>
      <c r="M504" s="235"/>
      <c r="N504" s="6">
        <v>451</v>
      </c>
      <c r="O504" s="6">
        <v>41</v>
      </c>
      <c r="P504" s="6"/>
      <c r="Q504" s="6">
        <v>508</v>
      </c>
      <c r="R504" s="6">
        <v>315</v>
      </c>
      <c r="S504" s="6">
        <v>265</v>
      </c>
      <c r="T504" s="6">
        <v>108</v>
      </c>
      <c r="U504" s="6"/>
      <c r="V504" s="6">
        <v>496</v>
      </c>
      <c r="W504" s="6">
        <v>509</v>
      </c>
      <c r="X504" s="6">
        <v>427</v>
      </c>
      <c r="Y504" s="6"/>
      <c r="Z504" s="6">
        <v>336</v>
      </c>
      <c r="AA504" s="6">
        <v>236</v>
      </c>
      <c r="AB504" s="6">
        <v>334</v>
      </c>
      <c r="AC504" s="6">
        <v>282</v>
      </c>
      <c r="AD504" s="6">
        <v>496</v>
      </c>
    </row>
    <row r="505" spans="1:30" x14ac:dyDescent="0.3">
      <c r="A505" s="6">
        <v>497</v>
      </c>
      <c r="B505" s="235" t="s">
        <v>795</v>
      </c>
      <c r="C505" s="235" t="s">
        <v>796</v>
      </c>
      <c r="D505" s="235" t="s">
        <v>1176</v>
      </c>
      <c r="E505" s="235" t="s">
        <v>1153</v>
      </c>
      <c r="F505" s="235" t="s">
        <v>1238</v>
      </c>
      <c r="G505" s="235" t="s">
        <v>1153</v>
      </c>
      <c r="H505" s="236">
        <v>497</v>
      </c>
      <c r="I505" s="235">
        <v>280</v>
      </c>
      <c r="J505" s="235">
        <v>529</v>
      </c>
      <c r="K505" s="235">
        <v>288</v>
      </c>
      <c r="L505" s="235">
        <v>471</v>
      </c>
      <c r="M505" s="235"/>
      <c r="N505" s="6">
        <v>145</v>
      </c>
      <c r="O505" s="6">
        <v>391</v>
      </c>
      <c r="P505" s="6"/>
      <c r="Q505" s="6">
        <v>375</v>
      </c>
      <c r="R505" s="6">
        <v>531</v>
      </c>
      <c r="S505" s="6">
        <v>504</v>
      </c>
      <c r="T505" s="6">
        <v>485</v>
      </c>
      <c r="U505" s="6"/>
      <c r="V505" s="6">
        <v>444</v>
      </c>
      <c r="W505" s="6">
        <v>110</v>
      </c>
      <c r="X505" s="6">
        <v>260</v>
      </c>
      <c r="Y505" s="6"/>
      <c r="Z505" s="6">
        <v>511</v>
      </c>
      <c r="AA505" s="6">
        <v>190</v>
      </c>
      <c r="AB505" s="6">
        <v>323</v>
      </c>
      <c r="AC505" s="6">
        <v>481</v>
      </c>
      <c r="AD505" s="6">
        <v>351</v>
      </c>
    </row>
    <row r="506" spans="1:30" x14ac:dyDescent="0.3">
      <c r="A506" s="6">
        <v>498</v>
      </c>
      <c r="B506" s="235" t="s">
        <v>641</v>
      </c>
      <c r="C506" s="235" t="s">
        <v>642</v>
      </c>
      <c r="D506" s="235" t="s">
        <v>1176</v>
      </c>
      <c r="E506" s="235" t="s">
        <v>1153</v>
      </c>
      <c r="F506" s="235" t="s">
        <v>1238</v>
      </c>
      <c r="G506" s="235" t="s">
        <v>1153</v>
      </c>
      <c r="H506" s="236">
        <v>498</v>
      </c>
      <c r="I506" s="235">
        <v>307</v>
      </c>
      <c r="J506" s="235">
        <v>511</v>
      </c>
      <c r="K506" s="235">
        <v>402</v>
      </c>
      <c r="L506" s="235">
        <v>423</v>
      </c>
      <c r="M506" s="235"/>
      <c r="N506" s="6">
        <v>23</v>
      </c>
      <c r="O506" s="6">
        <v>507</v>
      </c>
      <c r="P506" s="6"/>
      <c r="Q506" s="6">
        <v>505</v>
      </c>
      <c r="R506" s="6">
        <v>463</v>
      </c>
      <c r="S506" s="6">
        <v>410</v>
      </c>
      <c r="T506" s="6">
        <v>455</v>
      </c>
      <c r="U506" s="6"/>
      <c r="V506" s="6">
        <v>509</v>
      </c>
      <c r="W506" s="6">
        <v>54</v>
      </c>
      <c r="X506" s="6">
        <v>451</v>
      </c>
      <c r="Y506" s="6"/>
      <c r="Z506" s="6">
        <v>437</v>
      </c>
      <c r="AA506" s="6">
        <v>82</v>
      </c>
      <c r="AB506" s="6">
        <v>509</v>
      </c>
      <c r="AC506" s="6">
        <v>331</v>
      </c>
      <c r="AD506" s="6">
        <v>323</v>
      </c>
    </row>
    <row r="507" spans="1:30" x14ac:dyDescent="0.3">
      <c r="A507" s="6">
        <v>499</v>
      </c>
      <c r="B507" s="235" t="s">
        <v>34</v>
      </c>
      <c r="C507" s="235" t="s">
        <v>35</v>
      </c>
      <c r="D507" s="235" t="s">
        <v>24</v>
      </c>
      <c r="E507" s="235" t="s">
        <v>1153</v>
      </c>
      <c r="F507" s="235" t="s">
        <v>1238</v>
      </c>
      <c r="G507" s="235" t="s">
        <v>1153</v>
      </c>
      <c r="H507" s="236">
        <v>499</v>
      </c>
      <c r="I507" s="235">
        <v>447</v>
      </c>
      <c r="J507" s="235">
        <v>453</v>
      </c>
      <c r="K507" s="235">
        <v>486</v>
      </c>
      <c r="L507" s="235">
        <v>241</v>
      </c>
      <c r="M507" s="235"/>
      <c r="N507" s="6">
        <v>219</v>
      </c>
      <c r="O507" s="6">
        <v>502</v>
      </c>
      <c r="P507" s="6"/>
      <c r="Q507" s="6">
        <v>352</v>
      </c>
      <c r="R507" s="6">
        <v>517</v>
      </c>
      <c r="S507" s="6">
        <v>269</v>
      </c>
      <c r="T507" s="6">
        <v>384</v>
      </c>
      <c r="U507" s="6"/>
      <c r="V507" s="6">
        <v>423</v>
      </c>
      <c r="W507" s="6">
        <v>500</v>
      </c>
      <c r="X507" s="6">
        <v>311</v>
      </c>
      <c r="Y507" s="6"/>
      <c r="Z507" s="6">
        <v>310</v>
      </c>
      <c r="AA507" s="6">
        <v>481</v>
      </c>
      <c r="AB507" s="6">
        <v>102</v>
      </c>
      <c r="AC507" s="6">
        <v>208</v>
      </c>
      <c r="AD507" s="6">
        <v>116</v>
      </c>
    </row>
    <row r="508" spans="1:30" x14ac:dyDescent="0.3">
      <c r="A508" s="6">
        <v>500</v>
      </c>
      <c r="B508" s="235" t="s">
        <v>519</v>
      </c>
      <c r="C508" s="235" t="s">
        <v>520</v>
      </c>
      <c r="D508" s="235" t="s">
        <v>30</v>
      </c>
      <c r="E508" s="235" t="s">
        <v>1153</v>
      </c>
      <c r="F508" s="235" t="s">
        <v>1238</v>
      </c>
      <c r="G508" s="235" t="s">
        <v>1153</v>
      </c>
      <c r="H508" s="236">
        <v>500</v>
      </c>
      <c r="I508" s="235">
        <v>19</v>
      </c>
      <c r="J508" s="235">
        <v>472</v>
      </c>
      <c r="K508" s="235">
        <v>533</v>
      </c>
      <c r="L508" s="235">
        <v>454</v>
      </c>
      <c r="M508" s="235"/>
      <c r="N508" s="6">
        <v>1</v>
      </c>
      <c r="O508" s="6">
        <v>223</v>
      </c>
      <c r="P508" s="6"/>
      <c r="Q508" s="6">
        <v>284</v>
      </c>
      <c r="R508" s="6">
        <v>207</v>
      </c>
      <c r="S508" s="6">
        <v>527</v>
      </c>
      <c r="T508" s="6">
        <v>412</v>
      </c>
      <c r="U508" s="6"/>
      <c r="V508" s="6">
        <v>527</v>
      </c>
      <c r="W508" s="6">
        <v>529</v>
      </c>
      <c r="X508" s="6">
        <v>514</v>
      </c>
      <c r="Y508" s="6"/>
      <c r="Z508" s="6">
        <v>294</v>
      </c>
      <c r="AA508" s="6">
        <v>26</v>
      </c>
      <c r="AB508" s="6">
        <v>500</v>
      </c>
      <c r="AC508" s="6">
        <v>446</v>
      </c>
      <c r="AD508" s="6">
        <v>434</v>
      </c>
    </row>
    <row r="509" spans="1:30" x14ac:dyDescent="0.3">
      <c r="A509" s="6">
        <v>501</v>
      </c>
      <c r="B509" s="235" t="s">
        <v>539</v>
      </c>
      <c r="C509" s="235" t="s">
        <v>540</v>
      </c>
      <c r="D509" s="235" t="s">
        <v>30</v>
      </c>
      <c r="E509" s="235" t="s">
        <v>1153</v>
      </c>
      <c r="F509" s="235" t="s">
        <v>1238</v>
      </c>
      <c r="G509" s="235" t="s">
        <v>1153</v>
      </c>
      <c r="H509" s="236">
        <v>501</v>
      </c>
      <c r="I509" s="235">
        <v>533</v>
      </c>
      <c r="J509" s="235">
        <v>183</v>
      </c>
      <c r="K509" s="235">
        <v>351</v>
      </c>
      <c r="L509" s="235">
        <v>369</v>
      </c>
      <c r="M509" s="235"/>
      <c r="N509" s="6">
        <v>510</v>
      </c>
      <c r="O509" s="6">
        <v>506</v>
      </c>
      <c r="P509" s="6"/>
      <c r="Q509" s="6">
        <v>159</v>
      </c>
      <c r="R509" s="6">
        <v>196</v>
      </c>
      <c r="S509" s="6">
        <v>293</v>
      </c>
      <c r="T509" s="6">
        <v>234</v>
      </c>
      <c r="U509" s="6"/>
      <c r="V509" s="6">
        <v>287</v>
      </c>
      <c r="W509" s="6">
        <v>284</v>
      </c>
      <c r="X509" s="6">
        <v>420</v>
      </c>
      <c r="Y509" s="6"/>
      <c r="Z509" s="6">
        <v>319</v>
      </c>
      <c r="AA509" s="6">
        <v>37</v>
      </c>
      <c r="AB509" s="6">
        <v>442</v>
      </c>
      <c r="AC509" s="6">
        <v>477</v>
      </c>
      <c r="AD509" s="6">
        <v>230</v>
      </c>
    </row>
    <row r="510" spans="1:30" x14ac:dyDescent="0.3">
      <c r="A510" s="6">
        <v>502</v>
      </c>
      <c r="B510" s="235" t="s">
        <v>131</v>
      </c>
      <c r="C510" s="235" t="s">
        <v>132</v>
      </c>
      <c r="D510" s="235" t="s">
        <v>30</v>
      </c>
      <c r="E510" s="235" t="s">
        <v>1153</v>
      </c>
      <c r="F510" s="235" t="s">
        <v>1238</v>
      </c>
      <c r="G510" s="235" t="s">
        <v>1153</v>
      </c>
      <c r="H510" s="236">
        <v>502</v>
      </c>
      <c r="I510" s="235">
        <v>260</v>
      </c>
      <c r="J510" s="235">
        <v>507</v>
      </c>
      <c r="K510" s="235">
        <v>497</v>
      </c>
      <c r="L510" s="235">
        <v>299</v>
      </c>
      <c r="M510" s="235"/>
      <c r="N510" s="6">
        <v>281</v>
      </c>
      <c r="O510" s="6">
        <v>267</v>
      </c>
      <c r="P510" s="6"/>
      <c r="Q510" s="6">
        <v>332</v>
      </c>
      <c r="R510" s="6">
        <v>187</v>
      </c>
      <c r="S510" s="6">
        <v>526</v>
      </c>
      <c r="T510" s="6">
        <v>531</v>
      </c>
      <c r="U510" s="6"/>
      <c r="V510" s="6">
        <v>451</v>
      </c>
      <c r="W510" s="6">
        <v>512</v>
      </c>
      <c r="X510" s="6">
        <v>241</v>
      </c>
      <c r="Y510" s="6"/>
      <c r="Z510" s="6">
        <v>361</v>
      </c>
      <c r="AA510" s="6">
        <v>41</v>
      </c>
      <c r="AB510" s="6">
        <v>474</v>
      </c>
      <c r="AC510" s="6">
        <v>156</v>
      </c>
      <c r="AD510" s="6">
        <v>414</v>
      </c>
    </row>
    <row r="511" spans="1:30" x14ac:dyDescent="0.3">
      <c r="A511" s="6">
        <v>503</v>
      </c>
      <c r="B511" s="235" t="s">
        <v>627</v>
      </c>
      <c r="C511" s="235" t="s">
        <v>628</v>
      </c>
      <c r="D511" s="235" t="s">
        <v>33</v>
      </c>
      <c r="E511" s="235" t="s">
        <v>1153</v>
      </c>
      <c r="F511" s="235" t="s">
        <v>1238</v>
      </c>
      <c r="G511" s="235" t="s">
        <v>1153</v>
      </c>
      <c r="H511" s="236">
        <v>503</v>
      </c>
      <c r="I511" s="235">
        <v>529</v>
      </c>
      <c r="J511" s="235">
        <v>424</v>
      </c>
      <c r="K511" s="235">
        <v>213</v>
      </c>
      <c r="L511" s="235">
        <v>302</v>
      </c>
      <c r="M511" s="235"/>
      <c r="N511" s="6">
        <v>496</v>
      </c>
      <c r="O511" s="6">
        <v>520</v>
      </c>
      <c r="P511" s="6"/>
      <c r="Q511" s="6">
        <v>457</v>
      </c>
      <c r="R511" s="6">
        <v>342</v>
      </c>
      <c r="S511" s="6">
        <v>444</v>
      </c>
      <c r="T511" s="6">
        <v>153</v>
      </c>
      <c r="U511" s="6"/>
      <c r="V511" s="6">
        <v>379</v>
      </c>
      <c r="W511" s="6">
        <v>26</v>
      </c>
      <c r="X511" s="6">
        <v>380</v>
      </c>
      <c r="Y511" s="6"/>
      <c r="Z511" s="6">
        <v>439</v>
      </c>
      <c r="AA511" s="6">
        <v>257</v>
      </c>
      <c r="AB511" s="6">
        <v>310</v>
      </c>
      <c r="AC511" s="6">
        <v>351</v>
      </c>
      <c r="AD511" s="6">
        <v>113</v>
      </c>
    </row>
    <row r="512" spans="1:30" x14ac:dyDescent="0.3">
      <c r="A512" s="6">
        <v>504</v>
      </c>
      <c r="B512" s="235" t="s">
        <v>441</v>
      </c>
      <c r="C512" s="235" t="s">
        <v>442</v>
      </c>
      <c r="D512" s="235" t="s">
        <v>24</v>
      </c>
      <c r="E512" s="235" t="s">
        <v>1153</v>
      </c>
      <c r="F512" s="235" t="s">
        <v>1238</v>
      </c>
      <c r="G512" s="235" t="s">
        <v>1153</v>
      </c>
      <c r="H512" s="236">
        <v>504</v>
      </c>
      <c r="I512" s="235">
        <v>509</v>
      </c>
      <c r="J512" s="235">
        <v>316</v>
      </c>
      <c r="K512" s="235">
        <v>455</v>
      </c>
      <c r="L512" s="235">
        <v>346</v>
      </c>
      <c r="M512" s="235"/>
      <c r="N512" s="6">
        <v>469</v>
      </c>
      <c r="O512" s="6">
        <v>466</v>
      </c>
      <c r="P512" s="6"/>
      <c r="Q512" s="6">
        <v>245</v>
      </c>
      <c r="R512" s="6">
        <v>258</v>
      </c>
      <c r="S512" s="6">
        <v>302</v>
      </c>
      <c r="T512" s="6">
        <v>411</v>
      </c>
      <c r="U512" s="6"/>
      <c r="V512" s="6">
        <v>406</v>
      </c>
      <c r="W512" s="6">
        <v>366</v>
      </c>
      <c r="X512" s="6">
        <v>492</v>
      </c>
      <c r="Y512" s="6"/>
      <c r="Z512" s="6">
        <v>350</v>
      </c>
      <c r="AA512" s="6">
        <v>371</v>
      </c>
      <c r="AB512" s="6">
        <v>293</v>
      </c>
      <c r="AC512" s="6">
        <v>177</v>
      </c>
      <c r="AD512" s="6">
        <v>397</v>
      </c>
    </row>
    <row r="513" spans="1:30" x14ac:dyDescent="0.3">
      <c r="A513" s="6">
        <v>505</v>
      </c>
      <c r="B513" s="235" t="s">
        <v>1025</v>
      </c>
      <c r="C513" s="235" t="s">
        <v>1026</v>
      </c>
      <c r="D513" s="235" t="s">
        <v>1176</v>
      </c>
      <c r="E513" s="235" t="s">
        <v>1153</v>
      </c>
      <c r="F513" s="235" t="s">
        <v>1238</v>
      </c>
      <c r="G513" s="235" t="s">
        <v>1153</v>
      </c>
      <c r="H513" s="236">
        <v>505</v>
      </c>
      <c r="I513" s="235">
        <v>402</v>
      </c>
      <c r="J513" s="235">
        <v>462</v>
      </c>
      <c r="K513" s="235">
        <v>461</v>
      </c>
      <c r="L513" s="235">
        <v>416</v>
      </c>
      <c r="M513" s="235"/>
      <c r="N513" s="6">
        <v>403</v>
      </c>
      <c r="O513" s="6">
        <v>317</v>
      </c>
      <c r="P513" s="6"/>
      <c r="Q513" s="6">
        <v>486</v>
      </c>
      <c r="R513" s="6">
        <v>147</v>
      </c>
      <c r="S513" s="6">
        <v>458</v>
      </c>
      <c r="T513" s="6">
        <v>396</v>
      </c>
      <c r="U513" s="6"/>
      <c r="V513" s="6">
        <v>436</v>
      </c>
      <c r="W513" s="6">
        <v>329</v>
      </c>
      <c r="X513" s="6">
        <v>474</v>
      </c>
      <c r="Y513" s="6"/>
      <c r="Z513" s="6">
        <v>411</v>
      </c>
      <c r="AA513" s="6">
        <v>46</v>
      </c>
      <c r="AB513" s="6">
        <v>440</v>
      </c>
      <c r="AC513" s="6">
        <v>463</v>
      </c>
      <c r="AD513" s="6">
        <v>281</v>
      </c>
    </row>
    <row r="514" spans="1:30" x14ac:dyDescent="0.3">
      <c r="A514" s="6">
        <v>506</v>
      </c>
      <c r="B514" s="235" t="s">
        <v>99</v>
      </c>
      <c r="C514" s="235" t="s">
        <v>100</v>
      </c>
      <c r="D514" s="235" t="s">
        <v>27</v>
      </c>
      <c r="E514" s="235" t="s">
        <v>1153</v>
      </c>
      <c r="F514" s="235" t="s">
        <v>1238</v>
      </c>
      <c r="G514" s="235" t="s">
        <v>1153</v>
      </c>
      <c r="H514" s="236">
        <v>506</v>
      </c>
      <c r="I514" s="235">
        <v>445</v>
      </c>
      <c r="J514" s="235">
        <v>463</v>
      </c>
      <c r="K514" s="235">
        <v>358</v>
      </c>
      <c r="L514" s="235">
        <v>486</v>
      </c>
      <c r="M514" s="235"/>
      <c r="N514" s="6">
        <v>411</v>
      </c>
      <c r="O514" s="6">
        <v>378</v>
      </c>
      <c r="P514" s="6"/>
      <c r="Q514" s="6">
        <v>525</v>
      </c>
      <c r="R514" s="6">
        <v>332</v>
      </c>
      <c r="S514" s="6">
        <v>186</v>
      </c>
      <c r="T514" s="6">
        <v>364</v>
      </c>
      <c r="U514" s="6"/>
      <c r="V514" s="6">
        <v>291</v>
      </c>
      <c r="W514" s="6">
        <v>381</v>
      </c>
      <c r="X514" s="6">
        <v>292</v>
      </c>
      <c r="Y514" s="6"/>
      <c r="Z514" s="6">
        <v>329</v>
      </c>
      <c r="AA514" s="6">
        <v>95</v>
      </c>
      <c r="AB514" s="6">
        <v>371</v>
      </c>
      <c r="AC514" s="6">
        <v>527</v>
      </c>
      <c r="AD514" s="6">
        <v>446</v>
      </c>
    </row>
    <row r="515" spans="1:30" x14ac:dyDescent="0.3">
      <c r="A515" s="6">
        <v>507</v>
      </c>
      <c r="B515" s="235" t="s">
        <v>311</v>
      </c>
      <c r="C515" s="235" t="s">
        <v>312</v>
      </c>
      <c r="D515" s="235" t="s">
        <v>27</v>
      </c>
      <c r="E515" s="235" t="s">
        <v>1153</v>
      </c>
      <c r="F515" s="235" t="s">
        <v>1238</v>
      </c>
      <c r="G515" s="235" t="s">
        <v>1153</v>
      </c>
      <c r="H515" s="236">
        <v>507</v>
      </c>
      <c r="I515" s="235">
        <v>518</v>
      </c>
      <c r="J515" s="235">
        <v>442</v>
      </c>
      <c r="K515" s="235">
        <v>296</v>
      </c>
      <c r="L515" s="235">
        <v>352</v>
      </c>
      <c r="M515" s="235"/>
      <c r="N515" s="6">
        <v>463</v>
      </c>
      <c r="O515" s="6">
        <v>504</v>
      </c>
      <c r="P515" s="6"/>
      <c r="Q515" s="6">
        <v>218</v>
      </c>
      <c r="R515" s="6">
        <v>458</v>
      </c>
      <c r="S515" s="6">
        <v>411</v>
      </c>
      <c r="T515" s="6">
        <v>467</v>
      </c>
      <c r="U515" s="6"/>
      <c r="V515" s="6">
        <v>120</v>
      </c>
      <c r="W515" s="6">
        <v>351</v>
      </c>
      <c r="X515" s="6">
        <v>434</v>
      </c>
      <c r="Y515" s="6"/>
      <c r="Z515" s="6">
        <v>370</v>
      </c>
      <c r="AA515" s="6">
        <v>130</v>
      </c>
      <c r="AB515" s="6">
        <v>518</v>
      </c>
      <c r="AC515" s="6">
        <v>179</v>
      </c>
      <c r="AD515" s="6">
        <v>355</v>
      </c>
    </row>
    <row r="516" spans="1:30" x14ac:dyDescent="0.3">
      <c r="A516" s="6">
        <v>508</v>
      </c>
      <c r="B516" s="235" t="s">
        <v>1069</v>
      </c>
      <c r="C516" s="235" t="s">
        <v>1070</v>
      </c>
      <c r="D516" s="235" t="s">
        <v>27</v>
      </c>
      <c r="E516" s="235" t="s">
        <v>1153</v>
      </c>
      <c r="F516" s="235" t="s">
        <v>1238</v>
      </c>
      <c r="G516" s="235" t="s">
        <v>1153</v>
      </c>
      <c r="H516" s="236">
        <v>508</v>
      </c>
      <c r="I516" s="235">
        <v>278</v>
      </c>
      <c r="J516" s="235">
        <v>438</v>
      </c>
      <c r="K516" s="235">
        <v>490</v>
      </c>
      <c r="L516" s="235">
        <v>515</v>
      </c>
      <c r="M516" s="235"/>
      <c r="N516" s="6">
        <v>225</v>
      </c>
      <c r="O516" s="6">
        <v>320</v>
      </c>
      <c r="P516" s="6"/>
      <c r="Q516" s="6">
        <v>507</v>
      </c>
      <c r="R516" s="6">
        <v>195</v>
      </c>
      <c r="S516" s="6">
        <v>353</v>
      </c>
      <c r="T516" s="6">
        <v>305</v>
      </c>
      <c r="U516" s="6"/>
      <c r="V516" s="6">
        <v>484</v>
      </c>
      <c r="W516" s="6">
        <v>445</v>
      </c>
      <c r="X516" s="6">
        <v>333</v>
      </c>
      <c r="Y516" s="6"/>
      <c r="Z516" s="6">
        <v>471</v>
      </c>
      <c r="AA516" s="6">
        <v>79</v>
      </c>
      <c r="AB516" s="6">
        <v>530</v>
      </c>
      <c r="AC516" s="6">
        <v>462</v>
      </c>
      <c r="AD516" s="6">
        <v>457</v>
      </c>
    </row>
    <row r="517" spans="1:30" x14ac:dyDescent="0.3">
      <c r="A517" s="6">
        <v>509</v>
      </c>
      <c r="B517" s="235" t="s">
        <v>171</v>
      </c>
      <c r="C517" s="235" t="s">
        <v>172</v>
      </c>
      <c r="D517" s="235" t="s">
        <v>63</v>
      </c>
      <c r="E517" s="235" t="s">
        <v>1153</v>
      </c>
      <c r="F517" s="235" t="s">
        <v>1238</v>
      </c>
      <c r="G517" s="235" t="s">
        <v>1153</v>
      </c>
      <c r="H517" s="236">
        <v>509</v>
      </c>
      <c r="I517" s="235">
        <v>428</v>
      </c>
      <c r="J517" s="235">
        <v>377</v>
      </c>
      <c r="K517" s="235">
        <v>522</v>
      </c>
      <c r="L517" s="235">
        <v>308</v>
      </c>
      <c r="M517" s="235"/>
      <c r="N517" s="6">
        <v>383</v>
      </c>
      <c r="O517" s="6">
        <v>382</v>
      </c>
      <c r="P517" s="6"/>
      <c r="Q517" s="6">
        <v>481</v>
      </c>
      <c r="R517" s="6">
        <v>117</v>
      </c>
      <c r="S517" s="6">
        <v>140</v>
      </c>
      <c r="T517" s="6">
        <v>518</v>
      </c>
      <c r="U517" s="6"/>
      <c r="V517" s="6">
        <v>356</v>
      </c>
      <c r="W517" s="6">
        <v>528</v>
      </c>
      <c r="X517" s="6">
        <v>499</v>
      </c>
      <c r="Y517" s="6"/>
      <c r="Z517" s="6">
        <v>299</v>
      </c>
      <c r="AA517" s="6">
        <v>335</v>
      </c>
      <c r="AB517" s="6">
        <v>350</v>
      </c>
      <c r="AC517" s="6">
        <v>111</v>
      </c>
      <c r="AD517" s="6">
        <v>416</v>
      </c>
    </row>
    <row r="518" spans="1:30" x14ac:dyDescent="0.3">
      <c r="A518" s="6">
        <v>510</v>
      </c>
      <c r="B518" s="235" t="s">
        <v>873</v>
      </c>
      <c r="C518" s="235" t="s">
        <v>874</v>
      </c>
      <c r="D518" s="235" t="s">
        <v>56</v>
      </c>
      <c r="E518" s="235" t="s">
        <v>1153</v>
      </c>
      <c r="F518" s="235" t="s">
        <v>1238</v>
      </c>
      <c r="G518" s="235" t="s">
        <v>1153</v>
      </c>
      <c r="H518" s="236">
        <v>510</v>
      </c>
      <c r="I518" s="235">
        <v>206</v>
      </c>
      <c r="J518" s="235">
        <v>515</v>
      </c>
      <c r="K518" s="235">
        <v>477</v>
      </c>
      <c r="L518" s="235">
        <v>480</v>
      </c>
      <c r="M518" s="235"/>
      <c r="N518" s="6">
        <v>307</v>
      </c>
      <c r="O518" s="6">
        <v>168</v>
      </c>
      <c r="P518" s="6"/>
      <c r="Q518" s="6">
        <v>521</v>
      </c>
      <c r="R518" s="6">
        <v>447</v>
      </c>
      <c r="S518" s="6">
        <v>408</v>
      </c>
      <c r="T518" s="6">
        <v>413</v>
      </c>
      <c r="U518" s="6"/>
      <c r="V518" s="6">
        <v>266</v>
      </c>
      <c r="W518" s="6">
        <v>523</v>
      </c>
      <c r="X518" s="6">
        <v>310</v>
      </c>
      <c r="Y518" s="6"/>
      <c r="Z518" s="6">
        <v>386</v>
      </c>
      <c r="AA518" s="6">
        <v>250</v>
      </c>
      <c r="AB518" s="6">
        <v>490</v>
      </c>
      <c r="AC518" s="6">
        <v>457</v>
      </c>
      <c r="AD518" s="6">
        <v>335</v>
      </c>
    </row>
    <row r="519" spans="1:30" x14ac:dyDescent="0.3">
      <c r="A519" s="6">
        <v>511</v>
      </c>
      <c r="B519" s="235" t="s">
        <v>307</v>
      </c>
      <c r="C519" s="235" t="s">
        <v>308</v>
      </c>
      <c r="D519" s="235" t="s">
        <v>1176</v>
      </c>
      <c r="E519" s="235" t="s">
        <v>1153</v>
      </c>
      <c r="F519" s="235" t="s">
        <v>1238</v>
      </c>
      <c r="G519" s="235" t="s">
        <v>1153</v>
      </c>
      <c r="H519" s="236">
        <v>511</v>
      </c>
      <c r="I519" s="235">
        <v>207</v>
      </c>
      <c r="J519" s="235">
        <v>502</v>
      </c>
      <c r="K519" s="235">
        <v>514</v>
      </c>
      <c r="L519" s="235">
        <v>431</v>
      </c>
      <c r="M519" s="235"/>
      <c r="N519" s="6">
        <v>110</v>
      </c>
      <c r="O519" s="6">
        <v>356</v>
      </c>
      <c r="P519" s="6"/>
      <c r="Q519" s="6">
        <v>408</v>
      </c>
      <c r="R519" s="6">
        <v>420</v>
      </c>
      <c r="S519" s="6">
        <v>482</v>
      </c>
      <c r="T519" s="6">
        <v>487</v>
      </c>
      <c r="U519" s="6"/>
      <c r="V519" s="6">
        <v>280</v>
      </c>
      <c r="W519" s="6">
        <v>525</v>
      </c>
      <c r="X519" s="6">
        <v>523</v>
      </c>
      <c r="Y519" s="6"/>
      <c r="Z519" s="6">
        <v>429</v>
      </c>
      <c r="AA519" s="6">
        <v>14</v>
      </c>
      <c r="AB519" s="6">
        <v>499</v>
      </c>
      <c r="AC519" s="6">
        <v>437</v>
      </c>
      <c r="AD519" s="6">
        <v>324</v>
      </c>
    </row>
    <row r="520" spans="1:30" x14ac:dyDescent="0.3">
      <c r="A520" s="6">
        <v>512</v>
      </c>
      <c r="B520" s="235" t="s">
        <v>299</v>
      </c>
      <c r="C520" s="235" t="s">
        <v>300</v>
      </c>
      <c r="D520" s="235" t="s">
        <v>63</v>
      </c>
      <c r="E520" s="235" t="s">
        <v>1153</v>
      </c>
      <c r="F520" s="235" t="s">
        <v>1238</v>
      </c>
      <c r="G520" s="235" t="s">
        <v>1153</v>
      </c>
      <c r="H520" s="236">
        <v>512</v>
      </c>
      <c r="I520" s="235">
        <v>520</v>
      </c>
      <c r="J520" s="235">
        <v>468</v>
      </c>
      <c r="K520" s="235">
        <v>293</v>
      </c>
      <c r="L520" s="235">
        <v>364</v>
      </c>
      <c r="M520" s="235"/>
      <c r="N520" s="6">
        <v>448</v>
      </c>
      <c r="O520" s="6">
        <v>518</v>
      </c>
      <c r="P520" s="6"/>
      <c r="Q520" s="6">
        <v>435</v>
      </c>
      <c r="R520" s="6">
        <v>508</v>
      </c>
      <c r="S520" s="6">
        <v>128</v>
      </c>
      <c r="T520" s="6">
        <v>504</v>
      </c>
      <c r="U520" s="6"/>
      <c r="V520" s="6">
        <v>126</v>
      </c>
      <c r="W520" s="6">
        <v>305</v>
      </c>
      <c r="X520" s="6">
        <v>479</v>
      </c>
      <c r="Y520" s="6"/>
      <c r="Z520" s="6">
        <v>360</v>
      </c>
      <c r="AA520" s="6">
        <v>421</v>
      </c>
      <c r="AB520" s="6">
        <v>112</v>
      </c>
      <c r="AC520" s="6">
        <v>179</v>
      </c>
      <c r="AD520" s="6">
        <v>469</v>
      </c>
    </row>
    <row r="521" spans="1:30" x14ac:dyDescent="0.3">
      <c r="A521" s="6">
        <v>513</v>
      </c>
      <c r="B521" s="235" t="s">
        <v>439</v>
      </c>
      <c r="C521" s="235" t="s">
        <v>440</v>
      </c>
      <c r="D521" s="235" t="s">
        <v>24</v>
      </c>
      <c r="E521" s="235" t="s">
        <v>1153</v>
      </c>
      <c r="F521" s="235" t="s">
        <v>1238</v>
      </c>
      <c r="G521" s="235" t="s">
        <v>1153</v>
      </c>
      <c r="H521" s="236">
        <v>513</v>
      </c>
      <c r="I521" s="235">
        <v>180</v>
      </c>
      <c r="J521" s="235">
        <v>517</v>
      </c>
      <c r="K521" s="235">
        <v>506</v>
      </c>
      <c r="L521" s="235">
        <v>469</v>
      </c>
      <c r="M521" s="235"/>
      <c r="N521" s="6">
        <v>420</v>
      </c>
      <c r="O521" s="6">
        <v>43</v>
      </c>
      <c r="P521" s="6"/>
      <c r="Q521" s="6">
        <v>512</v>
      </c>
      <c r="R521" s="6">
        <v>410</v>
      </c>
      <c r="S521" s="6">
        <v>429</v>
      </c>
      <c r="T521" s="6">
        <v>479</v>
      </c>
      <c r="U521" s="6"/>
      <c r="V521" s="6">
        <v>439</v>
      </c>
      <c r="W521" s="6">
        <v>440</v>
      </c>
      <c r="X521" s="6">
        <v>530</v>
      </c>
      <c r="Y521" s="6"/>
      <c r="Z521" s="6">
        <v>482</v>
      </c>
      <c r="AA521" s="6">
        <v>319</v>
      </c>
      <c r="AB521" s="6">
        <v>282</v>
      </c>
      <c r="AC521" s="6">
        <v>354</v>
      </c>
      <c r="AD521" s="6">
        <v>439</v>
      </c>
    </row>
    <row r="522" spans="1:30" x14ac:dyDescent="0.3">
      <c r="A522" s="6">
        <v>514</v>
      </c>
      <c r="B522" s="235" t="s">
        <v>653</v>
      </c>
      <c r="C522" s="235" t="s">
        <v>654</v>
      </c>
      <c r="D522" s="235" t="s">
        <v>56</v>
      </c>
      <c r="E522" s="235" t="s">
        <v>1153</v>
      </c>
      <c r="F522" s="235" t="s">
        <v>1238</v>
      </c>
      <c r="G522" s="235" t="s">
        <v>1153</v>
      </c>
      <c r="H522" s="236">
        <v>514</v>
      </c>
      <c r="I522" s="235">
        <v>203</v>
      </c>
      <c r="J522" s="235">
        <v>518</v>
      </c>
      <c r="K522" s="235">
        <v>509</v>
      </c>
      <c r="L522" s="235">
        <v>428</v>
      </c>
      <c r="M522" s="235"/>
      <c r="N522" s="6">
        <v>180</v>
      </c>
      <c r="O522" s="6">
        <v>290</v>
      </c>
      <c r="P522" s="6"/>
      <c r="Q522" s="6">
        <v>516</v>
      </c>
      <c r="R522" s="6">
        <v>424</v>
      </c>
      <c r="S522" s="6">
        <v>447</v>
      </c>
      <c r="T522" s="6">
        <v>416</v>
      </c>
      <c r="U522" s="6"/>
      <c r="V522" s="6">
        <v>396</v>
      </c>
      <c r="W522" s="6">
        <v>510</v>
      </c>
      <c r="X522" s="6">
        <v>503</v>
      </c>
      <c r="Y522" s="6"/>
      <c r="Z522" s="6">
        <v>320</v>
      </c>
      <c r="AA522" s="6">
        <v>217</v>
      </c>
      <c r="AB522" s="6">
        <v>502</v>
      </c>
      <c r="AC522" s="6">
        <v>387</v>
      </c>
      <c r="AD522" s="6">
        <v>265</v>
      </c>
    </row>
    <row r="523" spans="1:30" x14ac:dyDescent="0.3">
      <c r="A523" s="6">
        <v>515</v>
      </c>
      <c r="B523" s="235" t="s">
        <v>691</v>
      </c>
      <c r="C523" s="235" t="s">
        <v>692</v>
      </c>
      <c r="D523" s="235" t="s">
        <v>33</v>
      </c>
      <c r="E523" s="235" t="s">
        <v>1153</v>
      </c>
      <c r="F523" s="235" t="s">
        <v>1238</v>
      </c>
      <c r="G523" s="235" t="s">
        <v>1153</v>
      </c>
      <c r="H523" s="236">
        <v>515</v>
      </c>
      <c r="I523" s="235">
        <v>454</v>
      </c>
      <c r="J523" s="235">
        <v>499</v>
      </c>
      <c r="K523" s="235">
        <v>465</v>
      </c>
      <c r="L523" s="235">
        <v>353</v>
      </c>
      <c r="M523" s="235"/>
      <c r="N523" s="6">
        <v>499</v>
      </c>
      <c r="O523" s="6">
        <v>211</v>
      </c>
      <c r="P523" s="6"/>
      <c r="Q523" s="6">
        <v>496</v>
      </c>
      <c r="R523" s="6">
        <v>443</v>
      </c>
      <c r="S523" s="6">
        <v>425</v>
      </c>
      <c r="T523" s="6">
        <v>314</v>
      </c>
      <c r="U523" s="6"/>
      <c r="V523" s="6">
        <v>358</v>
      </c>
      <c r="W523" s="6">
        <v>475</v>
      </c>
      <c r="X523" s="6">
        <v>389</v>
      </c>
      <c r="Y523" s="6"/>
      <c r="Z523" s="6">
        <v>330</v>
      </c>
      <c r="AA523" s="6">
        <v>207</v>
      </c>
      <c r="AB523" s="6">
        <v>412</v>
      </c>
      <c r="AC523" s="6">
        <v>261</v>
      </c>
      <c r="AD523" s="6">
        <v>390</v>
      </c>
    </row>
    <row r="524" spans="1:30" x14ac:dyDescent="0.3">
      <c r="A524" s="6">
        <v>516</v>
      </c>
      <c r="B524" s="235" t="s">
        <v>557</v>
      </c>
      <c r="C524" s="235" t="s">
        <v>558</v>
      </c>
      <c r="D524" s="235" t="s">
        <v>30</v>
      </c>
      <c r="E524" s="235" t="s">
        <v>1153</v>
      </c>
      <c r="F524" s="235" t="s">
        <v>1238</v>
      </c>
      <c r="G524" s="235" t="s">
        <v>1153</v>
      </c>
      <c r="H524" s="236">
        <v>516</v>
      </c>
      <c r="I524" s="235">
        <v>438</v>
      </c>
      <c r="J524" s="235">
        <v>488</v>
      </c>
      <c r="K524" s="235">
        <v>393</v>
      </c>
      <c r="L524" s="235">
        <v>496</v>
      </c>
      <c r="M524" s="235"/>
      <c r="N524" s="6">
        <v>374</v>
      </c>
      <c r="O524" s="6">
        <v>414</v>
      </c>
      <c r="P524" s="6"/>
      <c r="Q524" s="6">
        <v>380</v>
      </c>
      <c r="R524" s="6">
        <v>388</v>
      </c>
      <c r="S524" s="6">
        <v>503</v>
      </c>
      <c r="T524" s="6">
        <v>420</v>
      </c>
      <c r="U524" s="6"/>
      <c r="V524" s="6">
        <v>348</v>
      </c>
      <c r="W524" s="6">
        <v>383</v>
      </c>
      <c r="X524" s="6">
        <v>359</v>
      </c>
      <c r="Y524" s="6"/>
      <c r="Z524" s="6">
        <v>515</v>
      </c>
      <c r="AA524" s="6">
        <v>2</v>
      </c>
      <c r="AB524" s="6">
        <v>527</v>
      </c>
      <c r="AC524" s="6">
        <v>291</v>
      </c>
      <c r="AD524" s="6">
        <v>487</v>
      </c>
    </row>
    <row r="525" spans="1:30" x14ac:dyDescent="0.3">
      <c r="A525" s="6">
        <v>517</v>
      </c>
      <c r="B525" s="235" t="s">
        <v>525</v>
      </c>
      <c r="C525" s="235" t="s">
        <v>526</v>
      </c>
      <c r="D525" s="235" t="s">
        <v>1176</v>
      </c>
      <c r="E525" s="235" t="s">
        <v>1153</v>
      </c>
      <c r="F525" s="235" t="s">
        <v>1238</v>
      </c>
      <c r="G525" s="235" t="s">
        <v>1153</v>
      </c>
      <c r="H525" s="236">
        <v>517</v>
      </c>
      <c r="I525" s="235">
        <v>239</v>
      </c>
      <c r="J525" s="235">
        <v>441</v>
      </c>
      <c r="K525" s="235">
        <v>532</v>
      </c>
      <c r="L525" s="235">
        <v>448</v>
      </c>
      <c r="M525" s="235"/>
      <c r="N525" s="6">
        <v>84</v>
      </c>
      <c r="O525" s="6">
        <v>421</v>
      </c>
      <c r="P525" s="6"/>
      <c r="Q525" s="6">
        <v>156</v>
      </c>
      <c r="R525" s="6">
        <v>348</v>
      </c>
      <c r="S525" s="6">
        <v>494</v>
      </c>
      <c r="T525" s="6">
        <v>459</v>
      </c>
      <c r="U525" s="6"/>
      <c r="V525" s="6">
        <v>527</v>
      </c>
      <c r="W525" s="6">
        <v>517</v>
      </c>
      <c r="X525" s="6">
        <v>387</v>
      </c>
      <c r="Y525" s="6"/>
      <c r="Z525" s="6">
        <v>435</v>
      </c>
      <c r="AA525" s="6">
        <v>148</v>
      </c>
      <c r="AB525" s="6">
        <v>484</v>
      </c>
      <c r="AC525" s="6">
        <v>182</v>
      </c>
      <c r="AD525" s="6">
        <v>473</v>
      </c>
    </row>
    <row r="526" spans="1:30" x14ac:dyDescent="0.3">
      <c r="A526" s="6">
        <v>518</v>
      </c>
      <c r="B526" s="235" t="s">
        <v>209</v>
      </c>
      <c r="C526" s="235" t="s">
        <v>210</v>
      </c>
      <c r="D526" s="235" t="s">
        <v>30</v>
      </c>
      <c r="E526" s="235" t="s">
        <v>1153</v>
      </c>
      <c r="F526" s="235" t="s">
        <v>1238</v>
      </c>
      <c r="G526" s="235" t="s">
        <v>1153</v>
      </c>
      <c r="H526" s="236">
        <v>518</v>
      </c>
      <c r="I526" s="235">
        <v>443</v>
      </c>
      <c r="J526" s="235">
        <v>372</v>
      </c>
      <c r="K526" s="235">
        <v>530</v>
      </c>
      <c r="L526" s="235">
        <v>388</v>
      </c>
      <c r="M526" s="235"/>
      <c r="N526" s="6">
        <v>133</v>
      </c>
      <c r="O526" s="6">
        <v>519</v>
      </c>
      <c r="P526" s="6"/>
      <c r="Q526" s="6">
        <v>281</v>
      </c>
      <c r="R526" s="6">
        <v>368</v>
      </c>
      <c r="S526" s="6">
        <v>438</v>
      </c>
      <c r="T526" s="6">
        <v>256</v>
      </c>
      <c r="U526" s="6"/>
      <c r="V526" s="6">
        <v>501</v>
      </c>
      <c r="W526" s="6">
        <v>498</v>
      </c>
      <c r="X526" s="6">
        <v>533</v>
      </c>
      <c r="Y526" s="6"/>
      <c r="Z526" s="6">
        <v>497</v>
      </c>
      <c r="AA526" s="6">
        <v>102</v>
      </c>
      <c r="AB526" s="6">
        <v>472</v>
      </c>
      <c r="AC526" s="6">
        <v>354</v>
      </c>
      <c r="AD526" s="6">
        <v>184</v>
      </c>
    </row>
    <row r="527" spans="1:30" x14ac:dyDescent="0.3">
      <c r="A527" s="6">
        <v>519</v>
      </c>
      <c r="B527" s="235" t="s">
        <v>811</v>
      </c>
      <c r="C527" s="235" t="s">
        <v>812</v>
      </c>
      <c r="D527" s="235" t="s">
        <v>1176</v>
      </c>
      <c r="E527" s="235" t="s">
        <v>1153</v>
      </c>
      <c r="F527" s="235" t="s">
        <v>1238</v>
      </c>
      <c r="G527" s="235" t="s">
        <v>1153</v>
      </c>
      <c r="H527" s="236">
        <v>519</v>
      </c>
      <c r="I527" s="235">
        <v>393</v>
      </c>
      <c r="J527" s="235">
        <v>496</v>
      </c>
      <c r="K527" s="235">
        <v>493</v>
      </c>
      <c r="L527" s="235">
        <v>472</v>
      </c>
      <c r="M527" s="235"/>
      <c r="N527" s="6">
        <v>453</v>
      </c>
      <c r="O527" s="6">
        <v>233</v>
      </c>
      <c r="P527" s="6"/>
      <c r="Q527" s="6">
        <v>522</v>
      </c>
      <c r="R527" s="6">
        <v>255</v>
      </c>
      <c r="S527" s="6">
        <v>261</v>
      </c>
      <c r="T527" s="6">
        <v>519</v>
      </c>
      <c r="U527" s="6"/>
      <c r="V527" s="6">
        <v>483</v>
      </c>
      <c r="W527" s="6">
        <v>494</v>
      </c>
      <c r="X527" s="6">
        <v>249</v>
      </c>
      <c r="Y527" s="6"/>
      <c r="Z527" s="6">
        <v>507</v>
      </c>
      <c r="AA527" s="6">
        <v>16</v>
      </c>
      <c r="AB527" s="6">
        <v>494</v>
      </c>
      <c r="AC527" s="6">
        <v>198</v>
      </c>
      <c r="AD527" s="6">
        <v>491</v>
      </c>
    </row>
    <row r="528" spans="1:30" x14ac:dyDescent="0.3">
      <c r="A528" s="6">
        <v>520</v>
      </c>
      <c r="B528" s="235" t="s">
        <v>145</v>
      </c>
      <c r="C528" s="235" t="s">
        <v>146</v>
      </c>
      <c r="D528" s="235" t="s">
        <v>1176</v>
      </c>
      <c r="E528" s="235" t="s">
        <v>1153</v>
      </c>
      <c r="F528" s="235" t="s">
        <v>1238</v>
      </c>
      <c r="G528" s="235" t="s">
        <v>1153</v>
      </c>
      <c r="H528" s="236">
        <v>520</v>
      </c>
      <c r="I528" s="235">
        <v>252</v>
      </c>
      <c r="J528" s="235">
        <v>533</v>
      </c>
      <c r="K528" s="235">
        <v>478</v>
      </c>
      <c r="L528" s="235">
        <v>462</v>
      </c>
      <c r="M528" s="235"/>
      <c r="N528" s="6">
        <v>138</v>
      </c>
      <c r="O528" s="6">
        <v>372</v>
      </c>
      <c r="P528" s="6"/>
      <c r="Q528" s="6">
        <v>528</v>
      </c>
      <c r="R528" s="6">
        <v>381</v>
      </c>
      <c r="S528" s="6">
        <v>522</v>
      </c>
      <c r="T528" s="6">
        <v>444</v>
      </c>
      <c r="U528" s="6"/>
      <c r="V528" s="6">
        <v>437</v>
      </c>
      <c r="W528" s="6">
        <v>469</v>
      </c>
      <c r="X528" s="6">
        <v>337</v>
      </c>
      <c r="Y528" s="6"/>
      <c r="Z528" s="6">
        <v>475</v>
      </c>
      <c r="AA528" s="6">
        <v>33</v>
      </c>
      <c r="AB528" s="6">
        <v>503</v>
      </c>
      <c r="AC528" s="6">
        <v>429</v>
      </c>
      <c r="AD528" s="6">
        <v>352</v>
      </c>
    </row>
    <row r="529" spans="1:30" x14ac:dyDescent="0.3">
      <c r="A529" s="6">
        <v>521</v>
      </c>
      <c r="B529" s="235" t="s">
        <v>115</v>
      </c>
      <c r="C529" s="235" t="s">
        <v>116</v>
      </c>
      <c r="D529" s="235" t="s">
        <v>30</v>
      </c>
      <c r="E529" s="235" t="s">
        <v>1153</v>
      </c>
      <c r="F529" s="235" t="s">
        <v>1238</v>
      </c>
      <c r="G529" s="235" t="s">
        <v>1153</v>
      </c>
      <c r="H529" s="236">
        <v>521</v>
      </c>
      <c r="I529" s="235">
        <v>478</v>
      </c>
      <c r="J529" s="235">
        <v>532</v>
      </c>
      <c r="K529" s="235">
        <v>186</v>
      </c>
      <c r="L529" s="235">
        <v>513</v>
      </c>
      <c r="M529" s="235"/>
      <c r="N529" s="6">
        <v>449</v>
      </c>
      <c r="O529" s="6">
        <v>393</v>
      </c>
      <c r="P529" s="6"/>
      <c r="Q529" s="6">
        <v>506</v>
      </c>
      <c r="R529" s="6">
        <v>323</v>
      </c>
      <c r="S529" s="6">
        <v>519</v>
      </c>
      <c r="T529" s="6">
        <v>524</v>
      </c>
      <c r="U529" s="6"/>
      <c r="V529" s="6">
        <v>474</v>
      </c>
      <c r="W529" s="6">
        <v>11</v>
      </c>
      <c r="X529" s="6">
        <v>212</v>
      </c>
      <c r="Y529" s="6"/>
      <c r="Z529" s="6">
        <v>530</v>
      </c>
      <c r="AA529" s="6">
        <v>34</v>
      </c>
      <c r="AB529" s="6">
        <v>447</v>
      </c>
      <c r="AC529" s="6">
        <v>528</v>
      </c>
      <c r="AD529" s="6">
        <v>386</v>
      </c>
    </row>
    <row r="530" spans="1:30" x14ac:dyDescent="0.3">
      <c r="A530" s="6">
        <v>522</v>
      </c>
      <c r="B530" s="235" t="s">
        <v>605</v>
      </c>
      <c r="C530" s="235" t="s">
        <v>606</v>
      </c>
      <c r="D530" s="235" t="s">
        <v>27</v>
      </c>
      <c r="E530" s="235" t="s">
        <v>1153</v>
      </c>
      <c r="F530" s="235" t="s">
        <v>1238</v>
      </c>
      <c r="G530" s="235" t="s">
        <v>1153</v>
      </c>
      <c r="H530" s="236">
        <v>522</v>
      </c>
      <c r="I530" s="235">
        <v>513</v>
      </c>
      <c r="J530" s="235">
        <v>447</v>
      </c>
      <c r="K530" s="235">
        <v>502</v>
      </c>
      <c r="L530" s="235">
        <v>248</v>
      </c>
      <c r="M530" s="235"/>
      <c r="N530" s="6">
        <v>358</v>
      </c>
      <c r="O530" s="6">
        <v>529</v>
      </c>
      <c r="P530" s="6"/>
      <c r="Q530" s="6">
        <v>191</v>
      </c>
      <c r="R530" s="6">
        <v>533</v>
      </c>
      <c r="S530" s="6">
        <v>126</v>
      </c>
      <c r="T530" s="6">
        <v>515</v>
      </c>
      <c r="U530" s="6"/>
      <c r="V530" s="6">
        <v>477</v>
      </c>
      <c r="W530" s="6">
        <v>423</v>
      </c>
      <c r="X530" s="6">
        <v>480</v>
      </c>
      <c r="Y530" s="6"/>
      <c r="Z530" s="6">
        <v>365</v>
      </c>
      <c r="AA530" s="6">
        <v>305</v>
      </c>
      <c r="AB530" s="6">
        <v>215</v>
      </c>
      <c r="AC530" s="6">
        <v>311</v>
      </c>
      <c r="AD530" s="6">
        <v>143</v>
      </c>
    </row>
    <row r="531" spans="1:30" x14ac:dyDescent="0.3">
      <c r="A531" s="6">
        <v>523</v>
      </c>
      <c r="B531" s="235" t="s">
        <v>523</v>
      </c>
      <c r="C531" s="235" t="s">
        <v>524</v>
      </c>
      <c r="D531" s="235" t="s">
        <v>1176</v>
      </c>
      <c r="E531" s="235" t="s">
        <v>1153</v>
      </c>
      <c r="F531" s="235" t="s">
        <v>1238</v>
      </c>
      <c r="G531" s="235" t="s">
        <v>1153</v>
      </c>
      <c r="H531" s="236">
        <v>523</v>
      </c>
      <c r="I531" s="235">
        <v>358</v>
      </c>
      <c r="J531" s="235">
        <v>524</v>
      </c>
      <c r="K531" s="235">
        <v>491</v>
      </c>
      <c r="L531" s="235">
        <v>455</v>
      </c>
      <c r="M531" s="235"/>
      <c r="N531" s="6">
        <v>98</v>
      </c>
      <c r="O531" s="6">
        <v>489</v>
      </c>
      <c r="P531" s="6"/>
      <c r="Q531" s="6">
        <v>253</v>
      </c>
      <c r="R531" s="6">
        <v>490</v>
      </c>
      <c r="S531" s="6">
        <v>515</v>
      </c>
      <c r="T531" s="6">
        <v>530</v>
      </c>
      <c r="U531" s="6"/>
      <c r="V531" s="6">
        <v>466</v>
      </c>
      <c r="W531" s="6">
        <v>424</v>
      </c>
      <c r="X531" s="6">
        <v>459</v>
      </c>
      <c r="Y531" s="6"/>
      <c r="Z531" s="6">
        <v>456</v>
      </c>
      <c r="AA531" s="6">
        <v>35</v>
      </c>
      <c r="AB531" s="6">
        <v>508</v>
      </c>
      <c r="AC531" s="6">
        <v>28</v>
      </c>
      <c r="AD531" s="6">
        <v>512</v>
      </c>
    </row>
    <row r="532" spans="1:30" x14ac:dyDescent="0.3">
      <c r="A532" s="6">
        <v>524</v>
      </c>
      <c r="B532" s="235" t="s">
        <v>589</v>
      </c>
      <c r="C532" s="235" t="s">
        <v>590</v>
      </c>
      <c r="D532" s="235" t="s">
        <v>33</v>
      </c>
      <c r="E532" s="235" t="s">
        <v>1153</v>
      </c>
      <c r="F532" s="235" t="s">
        <v>1238</v>
      </c>
      <c r="G532" s="235" t="s">
        <v>1153</v>
      </c>
      <c r="H532" s="236">
        <v>524</v>
      </c>
      <c r="I532" s="235">
        <v>466</v>
      </c>
      <c r="J532" s="235">
        <v>390</v>
      </c>
      <c r="K532" s="235">
        <v>500</v>
      </c>
      <c r="L532" s="235">
        <v>516</v>
      </c>
      <c r="M532" s="235"/>
      <c r="N532" s="6">
        <v>402</v>
      </c>
      <c r="O532" s="6">
        <v>433</v>
      </c>
      <c r="P532" s="6"/>
      <c r="Q532" s="6">
        <v>344</v>
      </c>
      <c r="R532" s="6">
        <v>326</v>
      </c>
      <c r="S532" s="6">
        <v>273</v>
      </c>
      <c r="T532" s="6">
        <v>481</v>
      </c>
      <c r="U532" s="6"/>
      <c r="V532" s="6">
        <v>505</v>
      </c>
      <c r="W532" s="6">
        <v>253</v>
      </c>
      <c r="X532" s="6">
        <v>528</v>
      </c>
      <c r="Y532" s="6"/>
      <c r="Z532" s="6">
        <v>504</v>
      </c>
      <c r="AA532" s="6">
        <v>125</v>
      </c>
      <c r="AB532" s="6">
        <v>528</v>
      </c>
      <c r="AC532" s="6">
        <v>513</v>
      </c>
      <c r="AD532" s="6">
        <v>293</v>
      </c>
    </row>
    <row r="533" spans="1:30" x14ac:dyDescent="0.3">
      <c r="A533" s="6">
        <v>525</v>
      </c>
      <c r="B533" s="235" t="s">
        <v>537</v>
      </c>
      <c r="C533" s="235" t="s">
        <v>538</v>
      </c>
      <c r="D533" s="235" t="s">
        <v>33</v>
      </c>
      <c r="E533" s="235" t="s">
        <v>1153</v>
      </c>
      <c r="F533" s="235" t="s">
        <v>1238</v>
      </c>
      <c r="G533" s="235" t="s">
        <v>1153</v>
      </c>
      <c r="H533" s="236">
        <v>525</v>
      </c>
      <c r="I533" s="235">
        <v>515</v>
      </c>
      <c r="J533" s="235">
        <v>215</v>
      </c>
      <c r="K533" s="235">
        <v>508</v>
      </c>
      <c r="L533" s="235">
        <v>499</v>
      </c>
      <c r="M533" s="235"/>
      <c r="N533" s="6">
        <v>477</v>
      </c>
      <c r="O533" s="6">
        <v>484</v>
      </c>
      <c r="P533" s="6"/>
      <c r="Q533" s="6">
        <v>301</v>
      </c>
      <c r="R533" s="6">
        <v>135</v>
      </c>
      <c r="S533" s="6">
        <v>211</v>
      </c>
      <c r="T533" s="6">
        <v>375</v>
      </c>
      <c r="U533" s="6"/>
      <c r="V533" s="6">
        <v>490</v>
      </c>
      <c r="W533" s="6">
        <v>449</v>
      </c>
      <c r="X533" s="6">
        <v>471</v>
      </c>
      <c r="Y533" s="6"/>
      <c r="Z533" s="6">
        <v>463</v>
      </c>
      <c r="AA533" s="6">
        <v>144</v>
      </c>
      <c r="AB533" s="6">
        <v>464</v>
      </c>
      <c r="AC533" s="6">
        <v>318</v>
      </c>
      <c r="AD533" s="6">
        <v>499</v>
      </c>
    </row>
    <row r="534" spans="1:30" x14ac:dyDescent="0.3">
      <c r="A534" s="6">
        <v>526</v>
      </c>
      <c r="B534" s="235" t="s">
        <v>1075</v>
      </c>
      <c r="C534" s="235" t="s">
        <v>1076</v>
      </c>
      <c r="D534" s="235" t="s">
        <v>30</v>
      </c>
      <c r="E534" s="235" t="s">
        <v>1153</v>
      </c>
      <c r="F534" s="235" t="s">
        <v>1238</v>
      </c>
      <c r="G534" s="235" t="s">
        <v>1153</v>
      </c>
      <c r="H534" s="236">
        <v>526</v>
      </c>
      <c r="I534" s="235">
        <v>493</v>
      </c>
      <c r="J534" s="235">
        <v>479</v>
      </c>
      <c r="K534" s="235">
        <v>516</v>
      </c>
      <c r="L534" s="235">
        <v>294</v>
      </c>
      <c r="M534" s="235"/>
      <c r="N534" s="6">
        <v>117</v>
      </c>
      <c r="O534" s="6">
        <v>533</v>
      </c>
      <c r="P534" s="6"/>
      <c r="Q534" s="6">
        <v>181</v>
      </c>
      <c r="R534" s="6">
        <v>481</v>
      </c>
      <c r="S534" s="6">
        <v>484</v>
      </c>
      <c r="T534" s="6">
        <v>487</v>
      </c>
      <c r="U534" s="6"/>
      <c r="V534" s="6">
        <v>408</v>
      </c>
      <c r="W534" s="6">
        <v>522</v>
      </c>
      <c r="X534" s="6">
        <v>458</v>
      </c>
      <c r="Y534" s="6"/>
      <c r="Z534" s="6">
        <v>274</v>
      </c>
      <c r="AA534" s="6">
        <v>31</v>
      </c>
      <c r="AB534" s="6">
        <v>401</v>
      </c>
      <c r="AC534" s="6">
        <v>441</v>
      </c>
      <c r="AD534" s="6">
        <v>243</v>
      </c>
    </row>
    <row r="535" spans="1:30" x14ac:dyDescent="0.3">
      <c r="A535" s="6">
        <v>527</v>
      </c>
      <c r="B535" s="235" t="s">
        <v>997</v>
      </c>
      <c r="C535" s="235" t="s">
        <v>998</v>
      </c>
      <c r="D535" s="235" t="s">
        <v>78</v>
      </c>
      <c r="E535" s="235" t="s">
        <v>1153</v>
      </c>
      <c r="F535" s="235" t="s">
        <v>1238</v>
      </c>
      <c r="G535" s="235" t="s">
        <v>1153</v>
      </c>
      <c r="H535" s="236">
        <v>527</v>
      </c>
      <c r="I535" s="235">
        <v>525</v>
      </c>
      <c r="J535" s="235">
        <v>469</v>
      </c>
      <c r="K535" s="235">
        <v>466</v>
      </c>
      <c r="L535" s="235">
        <v>335</v>
      </c>
      <c r="M535" s="235"/>
      <c r="N535" s="6">
        <v>523</v>
      </c>
      <c r="O535" s="6">
        <v>380</v>
      </c>
      <c r="P535" s="6"/>
      <c r="Q535" s="6">
        <v>292</v>
      </c>
      <c r="R535" s="6">
        <v>145</v>
      </c>
      <c r="S535" s="6">
        <v>527</v>
      </c>
      <c r="T535" s="6">
        <v>466</v>
      </c>
      <c r="U535" s="6"/>
      <c r="V535" s="6">
        <v>457</v>
      </c>
      <c r="W535" s="6">
        <v>326</v>
      </c>
      <c r="X535" s="6">
        <v>472</v>
      </c>
      <c r="Y535" s="6"/>
      <c r="Z535" s="6">
        <v>397</v>
      </c>
      <c r="AA535" s="6">
        <v>74</v>
      </c>
      <c r="AB535" s="6">
        <v>339</v>
      </c>
      <c r="AC535" s="6">
        <v>394</v>
      </c>
      <c r="AD535" s="6">
        <v>332</v>
      </c>
    </row>
    <row r="536" spans="1:30" x14ac:dyDescent="0.3">
      <c r="A536" s="6">
        <v>528</v>
      </c>
      <c r="B536" s="235" t="s">
        <v>931</v>
      </c>
      <c r="C536" s="235" t="s">
        <v>932</v>
      </c>
      <c r="D536" s="235" t="s">
        <v>56</v>
      </c>
      <c r="E536" s="235" t="s">
        <v>1153</v>
      </c>
      <c r="F536" s="235" t="s">
        <v>1238</v>
      </c>
      <c r="G536" s="235" t="s">
        <v>1153</v>
      </c>
      <c r="H536" s="236">
        <v>528</v>
      </c>
      <c r="I536" s="235">
        <v>526</v>
      </c>
      <c r="J536" s="235">
        <v>381</v>
      </c>
      <c r="K536" s="235">
        <v>526</v>
      </c>
      <c r="L536" s="235">
        <v>287</v>
      </c>
      <c r="M536" s="235"/>
      <c r="N536" s="6">
        <v>523</v>
      </c>
      <c r="O536" s="6">
        <v>384</v>
      </c>
      <c r="P536" s="6"/>
      <c r="Q536" s="6">
        <v>166</v>
      </c>
      <c r="R536" s="6">
        <v>414</v>
      </c>
      <c r="S536" s="6">
        <v>439</v>
      </c>
      <c r="T536" s="6">
        <v>332</v>
      </c>
      <c r="U536" s="6"/>
      <c r="V536" s="6">
        <v>527</v>
      </c>
      <c r="W536" s="6">
        <v>492</v>
      </c>
      <c r="X536" s="6">
        <v>320</v>
      </c>
      <c r="Y536" s="6"/>
      <c r="Z536" s="6">
        <v>265</v>
      </c>
      <c r="AA536" s="6">
        <v>357</v>
      </c>
      <c r="AB536" s="6">
        <v>345</v>
      </c>
      <c r="AC536" s="6">
        <v>154</v>
      </c>
      <c r="AD536" s="6">
        <v>315</v>
      </c>
    </row>
    <row r="537" spans="1:30" x14ac:dyDescent="0.3">
      <c r="A537" s="6">
        <v>529</v>
      </c>
      <c r="B537" s="235" t="s">
        <v>449</v>
      </c>
      <c r="C537" s="235" t="s">
        <v>450</v>
      </c>
      <c r="D537" s="235" t="s">
        <v>1176</v>
      </c>
      <c r="E537" s="235" t="s">
        <v>1153</v>
      </c>
      <c r="F537" s="235" t="s">
        <v>1238</v>
      </c>
      <c r="G537" s="235" t="s">
        <v>1153</v>
      </c>
      <c r="H537" s="236">
        <v>529</v>
      </c>
      <c r="I537" s="235">
        <v>531</v>
      </c>
      <c r="J537" s="235">
        <v>471</v>
      </c>
      <c r="K537" s="235">
        <v>484</v>
      </c>
      <c r="L537" s="235">
        <v>360</v>
      </c>
      <c r="M537" s="235"/>
      <c r="N537" s="6">
        <v>518</v>
      </c>
      <c r="O537" s="6">
        <v>468</v>
      </c>
      <c r="P537" s="6"/>
      <c r="Q537" s="6">
        <v>452</v>
      </c>
      <c r="R537" s="6">
        <v>423</v>
      </c>
      <c r="S537" s="6">
        <v>347</v>
      </c>
      <c r="T537" s="6">
        <v>429</v>
      </c>
      <c r="U537" s="6"/>
      <c r="V537" s="6">
        <v>427</v>
      </c>
      <c r="W537" s="6">
        <v>486</v>
      </c>
      <c r="X537" s="6">
        <v>362</v>
      </c>
      <c r="Y537" s="6"/>
      <c r="Z537" s="6">
        <v>410</v>
      </c>
      <c r="AA537" s="6">
        <v>114</v>
      </c>
      <c r="AB537" s="6">
        <v>395</v>
      </c>
      <c r="AC537" s="6">
        <v>393</v>
      </c>
      <c r="AD537" s="6">
        <v>273</v>
      </c>
    </row>
    <row r="538" spans="1:30" x14ac:dyDescent="0.3">
      <c r="A538" s="6">
        <v>530</v>
      </c>
      <c r="B538" s="235" t="s">
        <v>701</v>
      </c>
      <c r="C538" s="235" t="s">
        <v>702</v>
      </c>
      <c r="D538" s="235" t="s">
        <v>33</v>
      </c>
      <c r="E538" s="235" t="s">
        <v>1153</v>
      </c>
      <c r="F538" s="235" t="s">
        <v>1238</v>
      </c>
      <c r="G538" s="235" t="s">
        <v>1153</v>
      </c>
      <c r="H538" s="236">
        <v>530</v>
      </c>
      <c r="I538" s="235">
        <v>491</v>
      </c>
      <c r="J538" s="235">
        <v>490</v>
      </c>
      <c r="K538" s="235">
        <v>519</v>
      </c>
      <c r="L538" s="235">
        <v>506</v>
      </c>
      <c r="M538" s="235"/>
      <c r="N538" s="6">
        <v>503</v>
      </c>
      <c r="O538" s="6">
        <v>287</v>
      </c>
      <c r="P538" s="6"/>
      <c r="Q538" s="6">
        <v>511</v>
      </c>
      <c r="R538" s="6">
        <v>191</v>
      </c>
      <c r="S538" s="6">
        <v>326</v>
      </c>
      <c r="T538" s="6">
        <v>523</v>
      </c>
      <c r="U538" s="6"/>
      <c r="V538" s="6">
        <v>527</v>
      </c>
      <c r="W538" s="6">
        <v>309</v>
      </c>
      <c r="X538" s="6">
        <v>510</v>
      </c>
      <c r="Y538" s="6"/>
      <c r="Z538" s="6">
        <v>509</v>
      </c>
      <c r="AA538" s="6">
        <v>45</v>
      </c>
      <c r="AB538" s="6">
        <v>522</v>
      </c>
      <c r="AC538" s="6">
        <v>266</v>
      </c>
      <c r="AD538" s="6">
        <v>498</v>
      </c>
    </row>
    <row r="539" spans="1:30" x14ac:dyDescent="0.3">
      <c r="A539" s="6">
        <v>531</v>
      </c>
      <c r="B539" s="235" t="s">
        <v>991</v>
      </c>
      <c r="C539" s="235" t="s">
        <v>992</v>
      </c>
      <c r="D539" s="235" t="s">
        <v>27</v>
      </c>
      <c r="E539" s="235" t="s">
        <v>1153</v>
      </c>
      <c r="F539" s="235" t="s">
        <v>1238</v>
      </c>
      <c r="G539" s="235" t="s">
        <v>1153</v>
      </c>
      <c r="H539" s="236">
        <v>531</v>
      </c>
      <c r="I539" s="235">
        <v>498</v>
      </c>
      <c r="J539" s="235">
        <v>531</v>
      </c>
      <c r="K539" s="235">
        <v>503</v>
      </c>
      <c r="L539" s="235">
        <v>493</v>
      </c>
      <c r="M539" s="235"/>
      <c r="N539" s="6">
        <v>516</v>
      </c>
      <c r="O539" s="6">
        <v>209</v>
      </c>
      <c r="P539" s="6"/>
      <c r="Q539" s="6">
        <v>500</v>
      </c>
      <c r="R539" s="6">
        <v>409</v>
      </c>
      <c r="S539" s="6">
        <v>525</v>
      </c>
      <c r="T539" s="6">
        <v>440</v>
      </c>
      <c r="U539" s="6"/>
      <c r="V539" s="6">
        <v>420</v>
      </c>
      <c r="W539" s="6">
        <v>477</v>
      </c>
      <c r="X539" s="6">
        <v>513</v>
      </c>
      <c r="Y539" s="6"/>
      <c r="Z539" s="6">
        <v>494</v>
      </c>
      <c r="AA539" s="6">
        <v>73</v>
      </c>
      <c r="AB539" s="6">
        <v>505</v>
      </c>
      <c r="AC539" s="6">
        <v>386</v>
      </c>
      <c r="AD539" s="6">
        <v>452</v>
      </c>
    </row>
    <row r="540" spans="1:30" x14ac:dyDescent="0.3">
      <c r="A540" s="6">
        <v>532</v>
      </c>
      <c r="B540" s="235" t="s">
        <v>295</v>
      </c>
      <c r="C540" s="235" t="s">
        <v>296</v>
      </c>
      <c r="D540" s="235" t="s">
        <v>33</v>
      </c>
      <c r="E540" s="235" t="s">
        <v>1153</v>
      </c>
      <c r="F540" s="235" t="s">
        <v>1238</v>
      </c>
      <c r="G540" s="235" t="s">
        <v>1153</v>
      </c>
      <c r="H540" s="236">
        <v>532</v>
      </c>
      <c r="I540" s="235">
        <v>528</v>
      </c>
      <c r="J540" s="235">
        <v>514</v>
      </c>
      <c r="K540" s="235">
        <v>515</v>
      </c>
      <c r="L540" s="235">
        <v>333</v>
      </c>
      <c r="M540" s="235"/>
      <c r="N540" s="6">
        <v>523</v>
      </c>
      <c r="O540" s="6">
        <v>431</v>
      </c>
      <c r="P540" s="6"/>
      <c r="Q540" s="6">
        <v>466</v>
      </c>
      <c r="R540" s="6">
        <v>328</v>
      </c>
      <c r="S540" s="6">
        <v>464</v>
      </c>
      <c r="T540" s="6">
        <v>528</v>
      </c>
      <c r="U540" s="6"/>
      <c r="V540" s="6">
        <v>497</v>
      </c>
      <c r="W540" s="6">
        <v>495</v>
      </c>
      <c r="X540" s="6">
        <v>399</v>
      </c>
      <c r="Y540" s="6"/>
      <c r="Z540" s="6">
        <v>393</v>
      </c>
      <c r="AA540" s="6">
        <v>51</v>
      </c>
      <c r="AB540" s="6">
        <v>488</v>
      </c>
      <c r="AC540" s="6">
        <v>118</v>
      </c>
      <c r="AD540" s="6">
        <v>444</v>
      </c>
    </row>
    <row r="541" spans="1:30" x14ac:dyDescent="0.3">
      <c r="A541" s="6">
        <v>533</v>
      </c>
      <c r="B541" s="235" t="s">
        <v>841</v>
      </c>
      <c r="C541" s="235" t="s">
        <v>842</v>
      </c>
      <c r="D541" s="235" t="s">
        <v>63</v>
      </c>
      <c r="E541" s="235" t="s">
        <v>1153</v>
      </c>
      <c r="F541" s="235" t="s">
        <v>1238</v>
      </c>
      <c r="G541" s="235" t="s">
        <v>1153</v>
      </c>
      <c r="H541" s="236">
        <v>533</v>
      </c>
      <c r="I541" s="235">
        <v>522</v>
      </c>
      <c r="J541" s="235">
        <v>530</v>
      </c>
      <c r="K541" s="235">
        <v>451</v>
      </c>
      <c r="L541" s="235">
        <v>512</v>
      </c>
      <c r="M541" s="235"/>
      <c r="N541" s="6">
        <v>506</v>
      </c>
      <c r="O541" s="6">
        <v>473</v>
      </c>
      <c r="P541" s="6"/>
      <c r="Q541" s="6">
        <v>411</v>
      </c>
      <c r="R541" s="6">
        <v>501</v>
      </c>
      <c r="S541" s="6">
        <v>490</v>
      </c>
      <c r="T541" s="6">
        <v>529</v>
      </c>
      <c r="U541" s="6"/>
      <c r="V541" s="6">
        <v>230</v>
      </c>
      <c r="W541" s="6">
        <v>518</v>
      </c>
      <c r="X541" s="6">
        <v>259</v>
      </c>
      <c r="Y541" s="6"/>
      <c r="Z541" s="6">
        <v>421</v>
      </c>
      <c r="AA541" s="6">
        <v>361</v>
      </c>
      <c r="AB541" s="6">
        <v>351</v>
      </c>
      <c r="AC541" s="6">
        <v>522</v>
      </c>
      <c r="AD541" s="6">
        <v>396</v>
      </c>
    </row>
    <row r="542" spans="1:30" ht="5.25" customHeight="1" x14ac:dyDescent="0.3">
      <c r="B542" s="197"/>
      <c r="C542" s="197"/>
      <c r="D542" s="197"/>
      <c r="E542" s="197"/>
      <c r="F542" s="197"/>
      <c r="G542" s="197"/>
      <c r="H542" s="198"/>
      <c r="I542" s="197"/>
      <c r="J542" s="197"/>
      <c r="K542" s="197"/>
      <c r="L542" s="197"/>
      <c r="M542" s="197"/>
      <c r="N542" s="197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  <c r="AA542" s="197"/>
      <c r="AB542" s="197"/>
      <c r="AC542" s="197"/>
      <c r="AD542" s="197"/>
    </row>
    <row r="543" spans="1:30" x14ac:dyDescent="0.3">
      <c r="B543" s="5" t="s">
        <v>1178</v>
      </c>
    </row>
  </sheetData>
  <mergeCells count="8">
    <mergeCell ref="H7:L7"/>
    <mergeCell ref="E7:E8"/>
    <mergeCell ref="N7:O7"/>
    <mergeCell ref="Q7:T7"/>
    <mergeCell ref="N5:AD5"/>
    <mergeCell ref="N6:AD6"/>
    <mergeCell ref="V7:X7"/>
    <mergeCell ref="Z7:AD7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/>
  </sheetPr>
  <dimension ref="A1:AO541"/>
  <sheetViews>
    <sheetView showGridLines="0" zoomScale="84" zoomScaleNormal="84" workbookViewId="0">
      <pane ySplit="6" topLeftCell="A127" activePane="bottomLeft" state="frozen"/>
      <selection activeCell="J6" sqref="J6"/>
      <selection pane="bottomLeft" activeCell="H142" sqref="H142"/>
    </sheetView>
  </sheetViews>
  <sheetFormatPr defaultColWidth="9.140625" defaultRowHeight="16.5" x14ac:dyDescent="0.3"/>
  <cols>
    <col min="1" max="1" width="18" style="28" bestFit="1" customWidth="1"/>
    <col min="2" max="2" width="32.140625" style="28" bestFit="1" customWidth="1"/>
    <col min="3" max="3" width="31" style="28" bestFit="1" customWidth="1"/>
    <col min="4" max="4" width="16" style="106" customWidth="1"/>
    <col min="5" max="7" width="13.85546875" style="28" customWidth="1"/>
    <col min="8" max="8" width="16" style="28" bestFit="1" customWidth="1"/>
    <col min="9" max="9" width="2.7109375" style="28" customWidth="1"/>
    <col min="10" max="10" width="23.42578125" style="28" customWidth="1"/>
    <col min="11" max="11" width="37.7109375" style="28" customWidth="1"/>
    <col min="12" max="12" width="2.7109375" style="28" customWidth="1"/>
    <col min="13" max="13" width="28.5703125" style="28" customWidth="1"/>
    <col min="14" max="14" width="37.7109375" style="28" customWidth="1"/>
    <col min="15" max="15" width="26.5703125" style="28" customWidth="1"/>
    <col min="16" max="16" width="21.140625" style="28" customWidth="1"/>
    <col min="17" max="17" width="2.7109375" style="28" customWidth="1"/>
    <col min="18" max="18" width="41.42578125" style="28" customWidth="1"/>
    <col min="19" max="20" width="37.7109375" style="28" customWidth="1"/>
    <col min="21" max="21" width="2.7109375" style="28" customWidth="1"/>
    <col min="22" max="26" width="37.7109375" style="28" customWidth="1"/>
    <col min="27" max="27" width="9.140625" style="29"/>
    <col min="28" max="41" width="11.140625" style="28" hidden="1" customWidth="1"/>
    <col min="42" max="16384" width="9.140625" style="29"/>
  </cols>
  <sheetData>
    <row r="1" spans="1:41" ht="16.5" hidden="1" customHeight="1" x14ac:dyDescent="0.3">
      <c r="A1" s="28">
        <v>1</v>
      </c>
      <c r="B1" s="28">
        <v>2</v>
      </c>
      <c r="C1" s="28">
        <v>3</v>
      </c>
      <c r="D1" s="28">
        <v>4</v>
      </c>
      <c r="E1" s="28">
        <v>5</v>
      </c>
      <c r="F1" s="28">
        <v>6</v>
      </c>
      <c r="G1" s="28">
        <v>7</v>
      </c>
      <c r="H1" s="28">
        <v>8</v>
      </c>
      <c r="I1" s="28">
        <v>9</v>
      </c>
      <c r="J1" s="28">
        <v>10</v>
      </c>
      <c r="K1" s="28">
        <v>11</v>
      </c>
      <c r="L1" s="28">
        <v>12</v>
      </c>
      <c r="M1" s="28">
        <v>13</v>
      </c>
      <c r="N1" s="28">
        <v>14</v>
      </c>
      <c r="O1" s="28">
        <v>15</v>
      </c>
      <c r="P1" s="28">
        <v>16</v>
      </c>
      <c r="Q1" s="28">
        <v>17</v>
      </c>
      <c r="R1" s="28">
        <v>18</v>
      </c>
      <c r="S1" s="28">
        <v>19</v>
      </c>
      <c r="T1" s="28">
        <v>20</v>
      </c>
      <c r="U1" s="28">
        <v>21</v>
      </c>
      <c r="V1" s="28">
        <v>22</v>
      </c>
      <c r="W1" s="28">
        <v>23</v>
      </c>
      <c r="X1" s="28">
        <v>24</v>
      </c>
      <c r="Y1" s="28">
        <v>25</v>
      </c>
      <c r="Z1" s="28">
        <v>26</v>
      </c>
      <c r="AA1" s="28">
        <v>27</v>
      </c>
      <c r="AB1" s="28">
        <v>28</v>
      </c>
      <c r="AC1" s="28">
        <v>29</v>
      </c>
      <c r="AD1" s="28">
        <v>30</v>
      </c>
      <c r="AE1" s="28">
        <v>31</v>
      </c>
      <c r="AF1" s="28">
        <v>32</v>
      </c>
      <c r="AG1" s="28">
        <v>33</v>
      </c>
      <c r="AH1" s="28">
        <v>34</v>
      </c>
      <c r="AI1" s="28">
        <v>35</v>
      </c>
      <c r="AJ1" s="28">
        <v>36</v>
      </c>
      <c r="AK1" s="28">
        <v>37</v>
      </c>
      <c r="AL1" s="28">
        <v>38</v>
      </c>
      <c r="AM1" s="28">
        <v>39</v>
      </c>
      <c r="AN1" s="28">
        <v>40</v>
      </c>
      <c r="AO1" s="28">
        <v>41</v>
      </c>
    </row>
    <row r="2" spans="1:41" ht="16.5" hidden="1" customHeight="1" x14ac:dyDescent="0.3">
      <c r="C2" s="28" t="s">
        <v>1136</v>
      </c>
      <c r="D2" s="113">
        <v>-112.20199228657557</v>
      </c>
      <c r="E2" s="38">
        <v>-48.149152400189905</v>
      </c>
      <c r="F2" s="38">
        <v>-41.005717867812244</v>
      </c>
      <c r="G2" s="38">
        <v>-51.758765834915195</v>
      </c>
      <c r="H2" s="38">
        <v>-36.553136047682237</v>
      </c>
      <c r="I2" s="38"/>
      <c r="J2" s="38">
        <v>-2.619400793875049</v>
      </c>
      <c r="K2" s="38">
        <v>-2.5989533771304667</v>
      </c>
      <c r="L2" s="38"/>
      <c r="M2" s="38">
        <v>-2.7965777025691918</v>
      </c>
      <c r="N2" s="38">
        <v>-2.3669101753673556</v>
      </c>
      <c r="O2" s="38">
        <v>-2.6807827478953987</v>
      </c>
      <c r="P2" s="38">
        <v>-2.0792159197815416</v>
      </c>
      <c r="Q2" s="38"/>
      <c r="R2" s="38">
        <v>-2.6303399178155544</v>
      </c>
      <c r="S2" s="38">
        <v>-2.6630145295565333</v>
      </c>
      <c r="T2" s="38">
        <v>-1.2553031837642732</v>
      </c>
      <c r="U2" s="38"/>
      <c r="V2" s="38">
        <v>-1.698630179501232</v>
      </c>
      <c r="W2" s="38">
        <v>-3.0029778391468072</v>
      </c>
      <c r="X2" s="38">
        <v>-1.985649272179085</v>
      </c>
      <c r="Y2" s="38">
        <v>-2.0757386350326361</v>
      </c>
      <c r="Z2" s="38">
        <v>-2.9711400124972629</v>
      </c>
      <c r="AB2" s="38" t="s">
        <v>1175</v>
      </c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</row>
    <row r="3" spans="1:41" ht="18" hidden="1" customHeight="1" x14ac:dyDescent="0.35">
      <c r="A3" s="26"/>
      <c r="B3" s="27"/>
      <c r="C3" s="28" t="s">
        <v>1137</v>
      </c>
      <c r="D3" s="113">
        <v>132.29701541991366</v>
      </c>
      <c r="E3" s="38">
        <v>41.326182989878561</v>
      </c>
      <c r="F3" s="38">
        <v>43.763366536037609</v>
      </c>
      <c r="G3" s="38">
        <v>57.444578372113611</v>
      </c>
      <c r="H3" s="38">
        <v>30.718850731288477</v>
      </c>
      <c r="I3" s="38"/>
      <c r="J3" s="38">
        <v>2.0385294880973013</v>
      </c>
      <c r="K3" s="38">
        <v>2.5767492031605705</v>
      </c>
      <c r="L3" s="38"/>
      <c r="M3" s="38">
        <v>1.5115709230739085</v>
      </c>
      <c r="N3" s="38">
        <v>2.6619298787005743</v>
      </c>
      <c r="O3" s="38">
        <v>1.1867705586851272</v>
      </c>
      <c r="P3" s="38">
        <v>2.7807528942421009</v>
      </c>
      <c r="Q3" s="38"/>
      <c r="R3" s="38">
        <v>2.2570613760310883</v>
      </c>
      <c r="S3" s="38">
        <v>2.5688275685294681</v>
      </c>
      <c r="T3" s="38">
        <v>2.879551844895107</v>
      </c>
      <c r="U3" s="38"/>
      <c r="V3" s="38">
        <v>2.8884174091841026</v>
      </c>
      <c r="W3" s="38">
        <v>1.4304565292842137</v>
      </c>
      <c r="X3" s="38">
        <v>2.5597020482429875</v>
      </c>
      <c r="Y3" s="38">
        <v>2.2441756603085405</v>
      </c>
      <c r="Z3" s="38">
        <v>1.9092361477797761</v>
      </c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</row>
    <row r="4" spans="1:41" s="217" customFormat="1" ht="30" x14ac:dyDescent="0.55000000000000004">
      <c r="A4" s="39" t="s">
        <v>1224</v>
      </c>
      <c r="B4" s="40"/>
      <c r="C4" s="40"/>
      <c r="D4" s="199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B4" s="112" t="s">
        <v>1225</v>
      </c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</row>
    <row r="5" spans="1:41" s="234" customFormat="1" ht="27.75" customHeight="1" thickBot="1" x14ac:dyDescent="0.4">
      <c r="A5" s="231"/>
      <c r="B5" s="231"/>
      <c r="C5" s="231"/>
      <c r="D5" s="274" t="s">
        <v>1138</v>
      </c>
      <c r="E5" s="274"/>
      <c r="F5" s="274"/>
      <c r="G5" s="274"/>
      <c r="H5" s="274"/>
      <c r="I5" s="232"/>
      <c r="J5" s="273" t="s">
        <v>1121</v>
      </c>
      <c r="K5" s="273"/>
      <c r="L5" s="252"/>
      <c r="M5" s="273" t="s">
        <v>1122</v>
      </c>
      <c r="N5" s="273"/>
      <c r="O5" s="273"/>
      <c r="P5" s="273"/>
      <c r="Q5" s="233"/>
      <c r="R5" s="273" t="s">
        <v>1123</v>
      </c>
      <c r="S5" s="273"/>
      <c r="T5" s="273"/>
      <c r="U5" s="252"/>
      <c r="V5" s="273" t="s">
        <v>1124</v>
      </c>
      <c r="W5" s="273"/>
      <c r="X5" s="273"/>
      <c r="Y5" s="273"/>
      <c r="Z5" s="273"/>
      <c r="AB5" s="272" t="s">
        <v>1121</v>
      </c>
      <c r="AC5" s="272"/>
      <c r="AD5" s="272" t="s">
        <v>1122</v>
      </c>
      <c r="AE5" s="272"/>
      <c r="AF5" s="272"/>
      <c r="AG5" s="272"/>
      <c r="AH5" s="272" t="s">
        <v>1123</v>
      </c>
      <c r="AI5" s="272"/>
      <c r="AJ5" s="272"/>
      <c r="AK5" s="272" t="s">
        <v>1124</v>
      </c>
      <c r="AL5" s="272"/>
      <c r="AM5" s="272"/>
      <c r="AN5" s="272"/>
      <c r="AO5" s="272"/>
    </row>
    <row r="6" spans="1:41" s="218" customFormat="1" ht="71.25" customHeight="1" x14ac:dyDescent="0.35">
      <c r="A6" s="212" t="s">
        <v>19</v>
      </c>
      <c r="B6" s="212" t="s">
        <v>20</v>
      </c>
      <c r="C6" s="212" t="s">
        <v>21</v>
      </c>
      <c r="D6" s="214" t="s">
        <v>1198</v>
      </c>
      <c r="E6" s="214" t="s">
        <v>1139</v>
      </c>
      <c r="F6" s="214" t="s">
        <v>1</v>
      </c>
      <c r="G6" s="214" t="s">
        <v>2</v>
      </c>
      <c r="H6" s="214" t="s">
        <v>3</v>
      </c>
      <c r="I6" s="213"/>
      <c r="J6" s="161" t="s">
        <v>1183</v>
      </c>
      <c r="K6" s="161" t="s">
        <v>1184</v>
      </c>
      <c r="L6" s="161"/>
      <c r="M6" s="161" t="s">
        <v>1185</v>
      </c>
      <c r="N6" s="161" t="s">
        <v>1186</v>
      </c>
      <c r="O6" s="161" t="s">
        <v>1187</v>
      </c>
      <c r="P6" s="161" t="s">
        <v>1188</v>
      </c>
      <c r="Q6" s="161"/>
      <c r="R6" s="161" t="s">
        <v>1179</v>
      </c>
      <c r="S6" s="161" t="s">
        <v>1165</v>
      </c>
      <c r="T6" s="161" t="s">
        <v>1166</v>
      </c>
      <c r="U6" s="161"/>
      <c r="V6" s="161" t="s">
        <v>1189</v>
      </c>
      <c r="W6" s="161" t="s">
        <v>1190</v>
      </c>
      <c r="X6" s="161" t="s">
        <v>1191</v>
      </c>
      <c r="Y6" s="161" t="s">
        <v>1192</v>
      </c>
      <c r="Z6" s="161" t="s">
        <v>1193</v>
      </c>
      <c r="AB6" s="161" t="s">
        <v>1194</v>
      </c>
      <c r="AC6" s="161" t="s">
        <v>1184</v>
      </c>
      <c r="AD6" s="161" t="s">
        <v>1185</v>
      </c>
      <c r="AE6" s="161" t="s">
        <v>1195</v>
      </c>
      <c r="AF6" s="161" t="s">
        <v>1196</v>
      </c>
      <c r="AG6" s="161" t="s">
        <v>1188</v>
      </c>
      <c r="AH6" s="161" t="s">
        <v>1179</v>
      </c>
      <c r="AI6" s="161" t="s">
        <v>1165</v>
      </c>
      <c r="AJ6" s="161" t="s">
        <v>1166</v>
      </c>
      <c r="AK6" s="161" t="s">
        <v>1189</v>
      </c>
      <c r="AL6" s="161" t="s">
        <v>1190</v>
      </c>
      <c r="AM6" s="161" t="s">
        <v>1191</v>
      </c>
      <c r="AN6" s="161" t="s">
        <v>1192</v>
      </c>
      <c r="AO6" s="161" t="s">
        <v>1197</v>
      </c>
    </row>
    <row r="7" spans="1:41" x14ac:dyDescent="0.3">
      <c r="A7" s="25" t="s">
        <v>22</v>
      </c>
      <c r="B7" s="25" t="s">
        <v>23</v>
      </c>
      <c r="C7" s="25" t="s">
        <v>24</v>
      </c>
      <c r="D7" s="215">
        <v>-24.946251960042964</v>
      </c>
      <c r="E7" s="72">
        <v>-16.699269019240752</v>
      </c>
      <c r="F7" s="72">
        <v>-15.424015282635541</v>
      </c>
      <c r="G7" s="72">
        <v>3.1322915523794301</v>
      </c>
      <c r="H7" s="72">
        <v>4.0447407894539014</v>
      </c>
      <c r="I7" s="72"/>
      <c r="J7" s="72">
        <v>-1.3650349573204523</v>
      </c>
      <c r="K7" s="72">
        <v>2.9093435781192022E-2</v>
      </c>
      <c r="L7" s="72"/>
      <c r="M7" s="72">
        <v>-0.15698043467131048</v>
      </c>
      <c r="N7" s="72">
        <v>1.210798247846733</v>
      </c>
      <c r="O7" s="72">
        <v>-2.2479421090654328</v>
      </c>
      <c r="P7" s="72">
        <v>-1.2737181493316763</v>
      </c>
      <c r="Q7" s="72"/>
      <c r="R7" s="216">
        <v>-0.25322659578152856</v>
      </c>
      <c r="S7" s="216">
        <v>0.91771390259347596</v>
      </c>
      <c r="T7" s="216">
        <v>-0.28861232052641572</v>
      </c>
      <c r="U7" s="216"/>
      <c r="V7" s="72">
        <v>0.78042481746337655</v>
      </c>
      <c r="W7" s="72">
        <v>-0.75143544649702265</v>
      </c>
      <c r="X7" s="72">
        <v>-0.10944551462407753</v>
      </c>
      <c r="Y7" s="72">
        <v>1.2038293277072045</v>
      </c>
      <c r="Z7" s="72">
        <v>-0.31442502615870055</v>
      </c>
      <c r="AB7" s="114">
        <v>475</v>
      </c>
      <c r="AC7" s="114">
        <v>259</v>
      </c>
      <c r="AD7" s="115">
        <v>306</v>
      </c>
      <c r="AE7" s="115">
        <v>74</v>
      </c>
      <c r="AF7" s="115">
        <v>518</v>
      </c>
      <c r="AG7" s="115">
        <v>508</v>
      </c>
      <c r="AH7" s="116">
        <v>314</v>
      </c>
      <c r="AI7" s="116">
        <v>97</v>
      </c>
      <c r="AJ7" s="116">
        <v>341</v>
      </c>
      <c r="AK7" s="117">
        <v>141</v>
      </c>
      <c r="AL7" s="117">
        <v>402</v>
      </c>
      <c r="AM7" s="117">
        <v>292</v>
      </c>
      <c r="AN7" s="117">
        <v>71</v>
      </c>
      <c r="AO7" s="117">
        <v>347</v>
      </c>
    </row>
    <row r="8" spans="1:41" x14ac:dyDescent="0.3">
      <c r="A8" s="25" t="s">
        <v>25</v>
      </c>
      <c r="B8" s="25" t="s">
        <v>26</v>
      </c>
      <c r="C8" s="25" t="s">
        <v>27</v>
      </c>
      <c r="D8" s="215">
        <v>12.111349705027807</v>
      </c>
      <c r="E8" s="72">
        <v>14.596534934121507</v>
      </c>
      <c r="F8" s="72">
        <v>13.671094499905543</v>
      </c>
      <c r="G8" s="72">
        <v>-21.092858481973213</v>
      </c>
      <c r="H8" s="72">
        <v>4.9365787529739702</v>
      </c>
      <c r="I8" s="72"/>
      <c r="J8" s="72">
        <v>1.4220387154872292</v>
      </c>
      <c r="K8" s="72">
        <v>-0.25431592075750864</v>
      </c>
      <c r="L8" s="72"/>
      <c r="M8" s="72">
        <v>-0.11608880651502197</v>
      </c>
      <c r="N8" s="72">
        <v>1.4301629435070036</v>
      </c>
      <c r="O8" s="72">
        <v>1.1867705586851272</v>
      </c>
      <c r="P8" s="72">
        <v>-0.31346957569222178</v>
      </c>
      <c r="Q8" s="72"/>
      <c r="R8" s="216">
        <v>5.1765004083457196E-2</v>
      </c>
      <c r="S8" s="216">
        <v>-2.3326497039710068</v>
      </c>
      <c r="T8" s="216">
        <v>-0.25025831794923642</v>
      </c>
      <c r="U8" s="216"/>
      <c r="V8" s="72">
        <v>-0.15071301446233429</v>
      </c>
      <c r="W8" s="72">
        <v>0.26690923079498785</v>
      </c>
      <c r="X8" s="72">
        <v>4.4543245274925869E-2</v>
      </c>
      <c r="Y8" s="72">
        <v>-8.917254279312721E-2</v>
      </c>
      <c r="Z8" s="72">
        <v>0.91574883178034183</v>
      </c>
      <c r="AB8" s="114">
        <v>26</v>
      </c>
      <c r="AC8" s="114">
        <v>308</v>
      </c>
      <c r="AD8" s="115">
        <v>296</v>
      </c>
      <c r="AE8" s="115">
        <v>52</v>
      </c>
      <c r="AF8" s="115">
        <v>1</v>
      </c>
      <c r="AG8" s="115">
        <v>342</v>
      </c>
      <c r="AH8" s="116">
        <v>257</v>
      </c>
      <c r="AI8" s="116">
        <v>524</v>
      </c>
      <c r="AJ8" s="116">
        <v>327</v>
      </c>
      <c r="AK8" s="117">
        <v>304</v>
      </c>
      <c r="AL8" s="117">
        <v>223</v>
      </c>
      <c r="AM8" s="117">
        <v>259</v>
      </c>
      <c r="AN8" s="117">
        <v>288</v>
      </c>
      <c r="AO8" s="117">
        <v>51</v>
      </c>
    </row>
    <row r="9" spans="1:41" x14ac:dyDescent="0.3">
      <c r="A9" s="25" t="s">
        <v>28</v>
      </c>
      <c r="B9" s="25" t="s">
        <v>29</v>
      </c>
      <c r="C9" s="25" t="s">
        <v>30</v>
      </c>
      <c r="D9" s="215">
        <v>103.84611707680898</v>
      </c>
      <c r="E9" s="72">
        <v>4.2220952795794755</v>
      </c>
      <c r="F9" s="72">
        <v>39.309377679639027</v>
      </c>
      <c r="G9" s="72">
        <v>36.86442679634844</v>
      </c>
      <c r="H9" s="72">
        <v>23.450217321242032</v>
      </c>
      <c r="I9" s="72"/>
      <c r="J9" s="72">
        <v>0.26627270121024582</v>
      </c>
      <c r="K9" s="72">
        <v>7.1494921156112209E-2</v>
      </c>
      <c r="L9" s="72"/>
      <c r="M9" s="72">
        <v>1.3902738983018632</v>
      </c>
      <c r="N9" s="72">
        <v>1.01022884066604</v>
      </c>
      <c r="O9" s="72">
        <v>1.1082447955322412</v>
      </c>
      <c r="P9" s="72">
        <v>2.7807528942421009</v>
      </c>
      <c r="Q9" s="72"/>
      <c r="R9" s="216">
        <v>1.0840905895416018</v>
      </c>
      <c r="S9" s="216">
        <v>2.2647498365926588</v>
      </c>
      <c r="T9" s="216">
        <v>1.074890789427553</v>
      </c>
      <c r="U9" s="216"/>
      <c r="V9" s="72">
        <v>1.3385106333932117</v>
      </c>
      <c r="W9" s="72">
        <v>-0.12062581843470765</v>
      </c>
      <c r="X9" s="72">
        <v>2.5597020482429875</v>
      </c>
      <c r="Y9" s="72">
        <v>-7.9264482482779286E-2</v>
      </c>
      <c r="Z9" s="72">
        <v>0.99172108352969346</v>
      </c>
      <c r="AB9" s="114">
        <v>208</v>
      </c>
      <c r="AC9" s="114">
        <v>252</v>
      </c>
      <c r="AD9" s="115">
        <v>4</v>
      </c>
      <c r="AE9" s="115">
        <v>98</v>
      </c>
      <c r="AF9" s="115">
        <v>60</v>
      </c>
      <c r="AG9" s="115">
        <v>1</v>
      </c>
      <c r="AH9" s="116">
        <v>72</v>
      </c>
      <c r="AI9" s="116">
        <v>6</v>
      </c>
      <c r="AJ9" s="116">
        <v>102</v>
      </c>
      <c r="AK9" s="117">
        <v>84</v>
      </c>
      <c r="AL9" s="117">
        <v>286</v>
      </c>
      <c r="AM9" s="117">
        <v>1</v>
      </c>
      <c r="AN9" s="117">
        <v>285</v>
      </c>
      <c r="AO9" s="117">
        <v>42</v>
      </c>
    </row>
    <row r="10" spans="1:41" x14ac:dyDescent="0.3">
      <c r="A10" s="25" t="s">
        <v>31</v>
      </c>
      <c r="B10" s="25" t="s">
        <v>32</v>
      </c>
      <c r="C10" s="25" t="s">
        <v>33</v>
      </c>
      <c r="D10" s="215">
        <v>-37.111181152617796</v>
      </c>
      <c r="E10" s="72">
        <v>2.7441765766915203</v>
      </c>
      <c r="F10" s="72">
        <v>-31.092648294630436</v>
      </c>
      <c r="G10" s="72">
        <v>-12.197641458983902</v>
      </c>
      <c r="H10" s="72">
        <v>3.4349320243050174</v>
      </c>
      <c r="I10" s="72"/>
      <c r="J10" s="72">
        <v>7.3888564394881048E-2</v>
      </c>
      <c r="K10" s="72">
        <v>0.14564556174044058</v>
      </c>
      <c r="L10" s="72"/>
      <c r="M10" s="72">
        <v>-1.9942428248217903</v>
      </c>
      <c r="N10" s="72">
        <v>-1.8937250117258175E-2</v>
      </c>
      <c r="O10" s="72">
        <v>-1.8585481833102129</v>
      </c>
      <c r="P10" s="72">
        <v>-1.1030954688916088</v>
      </c>
      <c r="Q10" s="72"/>
      <c r="R10" s="216">
        <v>0.5288149694916382</v>
      </c>
      <c r="S10" s="216">
        <v>-0.95411662172606382</v>
      </c>
      <c r="T10" s="216">
        <v>-1.0384153228436428</v>
      </c>
      <c r="U10" s="216"/>
      <c r="V10" s="72">
        <v>-0.29694940473271958</v>
      </c>
      <c r="W10" s="72">
        <v>0.77985358303253438</v>
      </c>
      <c r="X10" s="72">
        <v>-0.16567538474965443</v>
      </c>
      <c r="Y10" s="72">
        <v>-9.9080603103487517E-3</v>
      </c>
      <c r="Z10" s="72">
        <v>0.37966567162119186</v>
      </c>
      <c r="AB10" s="114">
        <v>254</v>
      </c>
      <c r="AC10" s="114">
        <v>237</v>
      </c>
      <c r="AD10" s="115">
        <v>497</v>
      </c>
      <c r="AE10" s="115">
        <v>272</v>
      </c>
      <c r="AF10" s="115">
        <v>497</v>
      </c>
      <c r="AG10" s="115">
        <v>500</v>
      </c>
      <c r="AH10" s="116">
        <v>164</v>
      </c>
      <c r="AI10" s="116">
        <v>444</v>
      </c>
      <c r="AJ10" s="116">
        <v>521</v>
      </c>
      <c r="AK10" s="117">
        <v>354</v>
      </c>
      <c r="AL10" s="117">
        <v>89</v>
      </c>
      <c r="AM10" s="117">
        <v>303</v>
      </c>
      <c r="AN10" s="117">
        <v>269</v>
      </c>
      <c r="AO10" s="117">
        <v>163</v>
      </c>
    </row>
    <row r="11" spans="1:41" x14ac:dyDescent="0.3">
      <c r="A11" s="25" t="s">
        <v>34</v>
      </c>
      <c r="B11" s="25" t="s">
        <v>35</v>
      </c>
      <c r="C11" s="25" t="s">
        <v>24</v>
      </c>
      <c r="D11" s="215">
        <v>-54.871715326747733</v>
      </c>
      <c r="E11" s="72">
        <v>-17.351398674620924</v>
      </c>
      <c r="F11" s="72">
        <v>-16.599017202808138</v>
      </c>
      <c r="G11" s="72">
        <v>-21.472975624136179</v>
      </c>
      <c r="H11" s="72">
        <v>0.55167617481751918</v>
      </c>
      <c r="I11" s="72"/>
      <c r="J11" s="72">
        <v>0.20566467679454276</v>
      </c>
      <c r="K11" s="72">
        <v>-1.5937765707642166</v>
      </c>
      <c r="L11" s="72"/>
      <c r="M11" s="72">
        <v>-0.45652668682025965</v>
      </c>
      <c r="N11" s="72">
        <v>-1.6943041990442811</v>
      </c>
      <c r="O11" s="72">
        <v>-9.8092963773031196E-3</v>
      </c>
      <c r="P11" s="72">
        <v>-0.49520257020745828</v>
      </c>
      <c r="Q11" s="72"/>
      <c r="R11" s="216">
        <v>-0.86700352455572627</v>
      </c>
      <c r="S11" s="216">
        <v>-1.5291171927088363</v>
      </c>
      <c r="T11" s="216">
        <v>-0.18063635763177904</v>
      </c>
      <c r="U11" s="216"/>
      <c r="V11" s="72">
        <v>-0.16861951123013713</v>
      </c>
      <c r="W11" s="72">
        <v>-1.5920363798928465</v>
      </c>
      <c r="X11" s="72">
        <v>0.93052217617420074</v>
      </c>
      <c r="Y11" s="72">
        <v>0.35669017117250429</v>
      </c>
      <c r="Z11" s="72">
        <v>0.58377877873978234</v>
      </c>
      <c r="AB11" s="114">
        <v>219</v>
      </c>
      <c r="AC11" s="114">
        <v>502</v>
      </c>
      <c r="AD11" s="115">
        <v>352</v>
      </c>
      <c r="AE11" s="115">
        <v>517</v>
      </c>
      <c r="AF11" s="115">
        <v>269</v>
      </c>
      <c r="AG11" s="115">
        <v>384</v>
      </c>
      <c r="AH11" s="116">
        <v>423</v>
      </c>
      <c r="AI11" s="116">
        <v>500</v>
      </c>
      <c r="AJ11" s="116">
        <v>311</v>
      </c>
      <c r="AK11" s="117">
        <v>310</v>
      </c>
      <c r="AL11" s="117">
        <v>481</v>
      </c>
      <c r="AM11" s="117">
        <v>102</v>
      </c>
      <c r="AN11" s="117">
        <v>208</v>
      </c>
      <c r="AO11" s="117">
        <v>116</v>
      </c>
    </row>
    <row r="12" spans="1:41" x14ac:dyDescent="0.3">
      <c r="A12" s="25" t="s">
        <v>36</v>
      </c>
      <c r="B12" s="25" t="s">
        <v>37</v>
      </c>
      <c r="C12" s="25" t="s">
        <v>33</v>
      </c>
      <c r="D12" s="215">
        <v>-30.715029845530292</v>
      </c>
      <c r="E12" s="72">
        <v>2.4763925683950987</v>
      </c>
      <c r="F12" s="72">
        <v>-3.0561885511861009</v>
      </c>
      <c r="G12" s="72">
        <v>-25.463622796163833</v>
      </c>
      <c r="H12" s="72">
        <v>-4.6716110665754584</v>
      </c>
      <c r="I12" s="72"/>
      <c r="J12" s="72">
        <v>2.0385294880973013</v>
      </c>
      <c r="K12" s="72">
        <v>-1.8404180826256933</v>
      </c>
      <c r="L12" s="72"/>
      <c r="M12" s="72">
        <v>-0.26554090586303131</v>
      </c>
      <c r="N12" s="72">
        <v>-0.10243625167058959</v>
      </c>
      <c r="O12" s="72">
        <v>0.56544568041668086</v>
      </c>
      <c r="P12" s="72">
        <v>-0.68645869107283619</v>
      </c>
      <c r="Q12" s="72"/>
      <c r="R12" s="216">
        <v>-1.4340106231303356</v>
      </c>
      <c r="S12" s="216">
        <v>-0.39180963830699517</v>
      </c>
      <c r="T12" s="216">
        <v>-1.2298144741023298</v>
      </c>
      <c r="U12" s="216"/>
      <c r="V12" s="72">
        <v>-0.55808581592983431</v>
      </c>
      <c r="W12" s="72">
        <v>0.77123486850914136</v>
      </c>
      <c r="X12" s="72">
        <v>-1.4817294907172895</v>
      </c>
      <c r="Y12" s="72">
        <v>0.20311523636212053</v>
      </c>
      <c r="Z12" s="72">
        <v>0.13114298846077027</v>
      </c>
      <c r="AB12" s="114">
        <v>1</v>
      </c>
      <c r="AC12" s="114">
        <v>511</v>
      </c>
      <c r="AD12" s="115">
        <v>323</v>
      </c>
      <c r="AE12" s="115">
        <v>293</v>
      </c>
      <c r="AF12" s="115">
        <v>157</v>
      </c>
      <c r="AG12" s="115">
        <v>431</v>
      </c>
      <c r="AH12" s="116">
        <v>482</v>
      </c>
      <c r="AI12" s="116">
        <v>352</v>
      </c>
      <c r="AJ12" s="116">
        <v>532</v>
      </c>
      <c r="AK12" s="117">
        <v>414</v>
      </c>
      <c r="AL12" s="117">
        <v>90</v>
      </c>
      <c r="AM12" s="117">
        <v>512</v>
      </c>
      <c r="AN12" s="117">
        <v>234</v>
      </c>
      <c r="AO12" s="117">
        <v>238</v>
      </c>
    </row>
    <row r="13" spans="1:41" x14ac:dyDescent="0.3">
      <c r="A13" s="25" t="s">
        <v>38</v>
      </c>
      <c r="B13" s="25" t="s">
        <v>39</v>
      </c>
      <c r="C13" s="25" t="s">
        <v>24</v>
      </c>
      <c r="D13" s="215">
        <v>11.881462606851168</v>
      </c>
      <c r="E13" s="72">
        <v>7.7138424884643104</v>
      </c>
      <c r="F13" s="72">
        <v>12.942125871943178</v>
      </c>
      <c r="G13" s="72">
        <v>-8.2944171243863849</v>
      </c>
      <c r="H13" s="72">
        <v>-0.48008862916993622</v>
      </c>
      <c r="I13" s="72"/>
      <c r="J13" s="72">
        <v>0.14094627512692168</v>
      </c>
      <c r="K13" s="72">
        <v>0.4761611239502232</v>
      </c>
      <c r="L13" s="72"/>
      <c r="M13" s="72">
        <v>0.63920191232610102</v>
      </c>
      <c r="N13" s="72">
        <v>0.37134691747255061</v>
      </c>
      <c r="O13" s="72">
        <v>-3.2244660537533963E-3</v>
      </c>
      <c r="P13" s="72">
        <v>1.0634157757660103</v>
      </c>
      <c r="Q13" s="72"/>
      <c r="R13" s="216">
        <v>0.58737164735100222</v>
      </c>
      <c r="S13" s="216">
        <v>-0.67561552144775072</v>
      </c>
      <c r="T13" s="216">
        <v>-0.90708618082961778</v>
      </c>
      <c r="U13" s="216"/>
      <c r="V13" s="72">
        <v>0.51779619820227885</v>
      </c>
      <c r="W13" s="72">
        <v>-0.28073269647745636</v>
      </c>
      <c r="X13" s="72">
        <v>-0.69685162559439873</v>
      </c>
      <c r="Y13" s="72">
        <v>0.37155226163802618</v>
      </c>
      <c r="Z13" s="72">
        <v>-7.7818636024371514E-3</v>
      </c>
      <c r="AB13" s="114">
        <v>239</v>
      </c>
      <c r="AC13" s="114">
        <v>160</v>
      </c>
      <c r="AD13" s="115">
        <v>128</v>
      </c>
      <c r="AE13" s="115">
        <v>190</v>
      </c>
      <c r="AF13" s="115">
        <v>268</v>
      </c>
      <c r="AG13" s="115">
        <v>98</v>
      </c>
      <c r="AH13" s="116">
        <v>151</v>
      </c>
      <c r="AI13" s="116">
        <v>403</v>
      </c>
      <c r="AJ13" s="116">
        <v>509</v>
      </c>
      <c r="AK13" s="117">
        <v>171</v>
      </c>
      <c r="AL13" s="117">
        <v>321</v>
      </c>
      <c r="AM13" s="117">
        <v>408</v>
      </c>
      <c r="AN13" s="117">
        <v>204</v>
      </c>
      <c r="AO13" s="117">
        <v>269</v>
      </c>
    </row>
    <row r="14" spans="1:41" x14ac:dyDescent="0.3">
      <c r="A14" s="25" t="s">
        <v>40</v>
      </c>
      <c r="B14" s="25" t="s">
        <v>41</v>
      </c>
      <c r="C14" s="25" t="s">
        <v>30</v>
      </c>
      <c r="D14" s="215">
        <v>-30.529655855946018</v>
      </c>
      <c r="E14" s="72">
        <v>-0.20292657022382166</v>
      </c>
      <c r="F14" s="72">
        <v>-5.9318659320248308</v>
      </c>
      <c r="G14" s="72">
        <v>-13.513336295309889</v>
      </c>
      <c r="H14" s="72">
        <v>-10.881527058387476</v>
      </c>
      <c r="I14" s="72"/>
      <c r="J14" s="72">
        <v>0.24842294837028495</v>
      </c>
      <c r="K14" s="72">
        <v>-0.26465707398819066</v>
      </c>
      <c r="L14" s="72"/>
      <c r="M14" s="72">
        <v>0.17514269676455249</v>
      </c>
      <c r="N14" s="72">
        <v>0.30215680967529251</v>
      </c>
      <c r="O14" s="72">
        <v>-1.8882696835457693</v>
      </c>
      <c r="P14" s="72">
        <v>0.46187162798195125</v>
      </c>
      <c r="Q14" s="72"/>
      <c r="R14" s="216">
        <v>-1.1174428714861899</v>
      </c>
      <c r="S14" s="216">
        <v>-0.63109323670938222</v>
      </c>
      <c r="T14" s="216">
        <v>0.1269357527583854</v>
      </c>
      <c r="U14" s="216"/>
      <c r="V14" s="72">
        <v>-0.92118977816582215</v>
      </c>
      <c r="W14" s="72">
        <v>0.81091668418935337</v>
      </c>
      <c r="X14" s="72">
        <v>-1.4688252163233033</v>
      </c>
      <c r="Y14" s="72">
        <v>-0.37650629179319978</v>
      </c>
      <c r="Z14" s="72">
        <v>-0.22070080958452326</v>
      </c>
      <c r="AB14" s="114">
        <v>212</v>
      </c>
      <c r="AC14" s="114">
        <v>310</v>
      </c>
      <c r="AD14" s="115">
        <v>235</v>
      </c>
      <c r="AE14" s="115">
        <v>204</v>
      </c>
      <c r="AF14" s="115">
        <v>500</v>
      </c>
      <c r="AG14" s="115">
        <v>173</v>
      </c>
      <c r="AH14" s="116">
        <v>454</v>
      </c>
      <c r="AI14" s="116">
        <v>398</v>
      </c>
      <c r="AJ14" s="116">
        <v>243</v>
      </c>
      <c r="AK14" s="117">
        <v>488</v>
      </c>
      <c r="AL14" s="117">
        <v>76</v>
      </c>
      <c r="AM14" s="117">
        <v>510</v>
      </c>
      <c r="AN14" s="117">
        <v>339</v>
      </c>
      <c r="AO14" s="117">
        <v>328</v>
      </c>
    </row>
    <row r="15" spans="1:41" x14ac:dyDescent="0.3">
      <c r="A15" s="25" t="s">
        <v>1095</v>
      </c>
      <c r="B15" s="25" t="s">
        <v>1096</v>
      </c>
      <c r="C15" s="25" t="s">
        <v>24</v>
      </c>
      <c r="D15" s="215">
        <v>30.665556029714313</v>
      </c>
      <c r="E15" s="72">
        <v>17.453409654622689</v>
      </c>
      <c r="F15" s="72">
        <v>6.4007400505064691</v>
      </c>
      <c r="G15" s="72">
        <v>-2.4251353886629454</v>
      </c>
      <c r="H15" s="72">
        <v>9.2365417132480978</v>
      </c>
      <c r="I15" s="72"/>
      <c r="J15" s="72">
        <v>0.65389780629927863</v>
      </c>
      <c r="K15" s="72">
        <v>0.74237496607053666</v>
      </c>
      <c r="L15" s="72"/>
      <c r="M15" s="72">
        <v>1.0922661749635678</v>
      </c>
      <c r="N15" s="72">
        <v>1.2114135138951272</v>
      </c>
      <c r="O15" s="72">
        <v>-2.5923922704759974</v>
      </c>
      <c r="P15" s="72">
        <v>1.3128309896983374</v>
      </c>
      <c r="Q15" s="72"/>
      <c r="R15" s="216">
        <v>-0.16683854238586993</v>
      </c>
      <c r="S15" s="216">
        <v>-0.25483256653745823</v>
      </c>
      <c r="T15" s="216">
        <v>0.13065486228377465</v>
      </c>
      <c r="U15" s="216"/>
      <c r="V15" s="72">
        <v>0.30441044505263715</v>
      </c>
      <c r="W15" s="72">
        <v>-0.63062849751202865</v>
      </c>
      <c r="X15" s="72">
        <v>0.36322424341924209</v>
      </c>
      <c r="Y15" s="72">
        <v>1.4168526243796731</v>
      </c>
      <c r="Z15" s="72">
        <v>0.3934495273100958</v>
      </c>
      <c r="AB15" s="114">
        <v>118</v>
      </c>
      <c r="AC15" s="114">
        <v>110</v>
      </c>
      <c r="AD15" s="115">
        <v>31</v>
      </c>
      <c r="AE15" s="115">
        <v>73</v>
      </c>
      <c r="AF15" s="115">
        <v>523</v>
      </c>
      <c r="AG15" s="115">
        <v>73</v>
      </c>
      <c r="AH15" s="116">
        <v>300</v>
      </c>
      <c r="AI15" s="116">
        <v>321</v>
      </c>
      <c r="AJ15" s="116">
        <v>242</v>
      </c>
      <c r="AK15" s="117">
        <v>205</v>
      </c>
      <c r="AL15" s="117">
        <v>382</v>
      </c>
      <c r="AM15" s="117">
        <v>188</v>
      </c>
      <c r="AN15" s="117">
        <v>47</v>
      </c>
      <c r="AO15" s="117">
        <v>159</v>
      </c>
    </row>
    <row r="16" spans="1:41" x14ac:dyDescent="0.3">
      <c r="A16" s="25" t="s">
        <v>42</v>
      </c>
      <c r="B16" s="25" t="s">
        <v>43</v>
      </c>
      <c r="C16" s="25" t="s">
        <v>24</v>
      </c>
      <c r="D16" s="215">
        <v>11.00171911348296</v>
      </c>
      <c r="E16" s="72">
        <v>12.839941967948356</v>
      </c>
      <c r="F16" s="72">
        <v>-8.6968565000182174</v>
      </c>
      <c r="G16" s="72">
        <v>-3.3213330769950202</v>
      </c>
      <c r="H16" s="72">
        <v>10.179966722547841</v>
      </c>
      <c r="I16" s="72"/>
      <c r="J16" s="72">
        <v>0.52776158683942087</v>
      </c>
      <c r="K16" s="72">
        <v>0.4994337705964475</v>
      </c>
      <c r="L16" s="72"/>
      <c r="M16" s="72">
        <v>-9.7438577752189157E-2</v>
      </c>
      <c r="N16" s="72">
        <v>-0.2692578789275209</v>
      </c>
      <c r="O16" s="72">
        <v>-0.43300630299286447</v>
      </c>
      <c r="P16" s="72">
        <v>-0.59179428033034021</v>
      </c>
      <c r="Q16" s="72"/>
      <c r="R16" s="216">
        <v>0.66659721674770922</v>
      </c>
      <c r="S16" s="216">
        <v>-0.31735322170197694</v>
      </c>
      <c r="T16" s="216">
        <v>-0.74780396428513485</v>
      </c>
      <c r="U16" s="216"/>
      <c r="V16" s="72">
        <v>0.80181313304714119</v>
      </c>
      <c r="W16" s="72">
        <v>-0.33966305784464479</v>
      </c>
      <c r="X16" s="72">
        <v>0.47691629255134355</v>
      </c>
      <c r="Y16" s="72">
        <v>0.92640363901747835</v>
      </c>
      <c r="Z16" s="72">
        <v>0.17052333773824987</v>
      </c>
      <c r="AB16" s="114">
        <v>144</v>
      </c>
      <c r="AC16" s="114">
        <v>154</v>
      </c>
      <c r="AD16" s="115">
        <v>286</v>
      </c>
      <c r="AE16" s="115">
        <v>329</v>
      </c>
      <c r="AF16" s="115">
        <v>351</v>
      </c>
      <c r="AG16" s="115">
        <v>408</v>
      </c>
      <c r="AH16" s="116">
        <v>133</v>
      </c>
      <c r="AI16" s="116">
        <v>335</v>
      </c>
      <c r="AJ16" s="116">
        <v>477</v>
      </c>
      <c r="AK16" s="117">
        <v>134</v>
      </c>
      <c r="AL16" s="117">
        <v>339</v>
      </c>
      <c r="AM16" s="117">
        <v>165</v>
      </c>
      <c r="AN16" s="117">
        <v>109</v>
      </c>
      <c r="AO16" s="117">
        <v>232</v>
      </c>
    </row>
    <row r="17" spans="1:41" x14ac:dyDescent="0.3">
      <c r="A17" s="25" t="s">
        <v>44</v>
      </c>
      <c r="B17" s="25" t="s">
        <v>45</v>
      </c>
      <c r="C17" s="25" t="s">
        <v>46</v>
      </c>
      <c r="D17" s="215">
        <v>12.441410422285337</v>
      </c>
      <c r="E17" s="72">
        <v>-11.54122333965277</v>
      </c>
      <c r="F17" s="72">
        <v>25.657447635942109</v>
      </c>
      <c r="G17" s="72">
        <v>21.115342130350882</v>
      </c>
      <c r="H17" s="72">
        <v>-22.790156004354884</v>
      </c>
      <c r="I17" s="72"/>
      <c r="J17" s="72">
        <v>-2.4658612962982618</v>
      </c>
      <c r="K17" s="72">
        <v>1.5425634291260402</v>
      </c>
      <c r="L17" s="72"/>
      <c r="M17" s="72">
        <v>-0.34581403398142851</v>
      </c>
      <c r="N17" s="72">
        <v>1.6206409787038221</v>
      </c>
      <c r="O17" s="72">
        <v>1.0162091073260324</v>
      </c>
      <c r="P17" s="72">
        <v>1.8141555697023115</v>
      </c>
      <c r="Q17" s="72"/>
      <c r="R17" s="216">
        <v>0.30782747028026058</v>
      </c>
      <c r="S17" s="216">
        <v>0.73654609501447121</v>
      </c>
      <c r="T17" s="216">
        <v>1.4894674903473744</v>
      </c>
      <c r="U17" s="216"/>
      <c r="V17" s="72">
        <v>0.21189354508565866</v>
      </c>
      <c r="W17" s="72">
        <v>-0.70003909553495403</v>
      </c>
      <c r="X17" s="72">
        <v>-1.1990117562055742</v>
      </c>
      <c r="Y17" s="72">
        <v>-0.65393198048292689</v>
      </c>
      <c r="Z17" s="72">
        <v>-2.2169419137331809</v>
      </c>
      <c r="AB17" s="114">
        <v>519</v>
      </c>
      <c r="AC17" s="114">
        <v>26</v>
      </c>
      <c r="AD17" s="115">
        <v>337</v>
      </c>
      <c r="AE17" s="115">
        <v>40</v>
      </c>
      <c r="AF17" s="115">
        <v>80</v>
      </c>
      <c r="AG17" s="115">
        <v>40</v>
      </c>
      <c r="AH17" s="116">
        <v>203</v>
      </c>
      <c r="AI17" s="116">
        <v>126</v>
      </c>
      <c r="AJ17" s="116">
        <v>71</v>
      </c>
      <c r="AK17" s="117">
        <v>223</v>
      </c>
      <c r="AL17" s="117">
        <v>394</v>
      </c>
      <c r="AM17" s="117">
        <v>487</v>
      </c>
      <c r="AN17" s="117">
        <v>387</v>
      </c>
      <c r="AO17" s="117">
        <v>505</v>
      </c>
    </row>
    <row r="18" spans="1:41" x14ac:dyDescent="0.3">
      <c r="A18" s="25" t="s">
        <v>47</v>
      </c>
      <c r="B18" s="25" t="s">
        <v>48</v>
      </c>
      <c r="C18" s="25" t="s">
        <v>1239</v>
      </c>
      <c r="D18" s="215">
        <v>-36.026576413170638</v>
      </c>
      <c r="E18" s="72">
        <v>-10.010400090698237</v>
      </c>
      <c r="F18" s="72">
        <v>-3.1939563613648416</v>
      </c>
      <c r="G18" s="72">
        <v>-19.323600215012195</v>
      </c>
      <c r="H18" s="72">
        <v>-3.4986197460953674</v>
      </c>
      <c r="I18" s="72"/>
      <c r="J18" s="72">
        <v>-6.8178243749103945E-3</v>
      </c>
      <c r="K18" s="72">
        <v>-0.7940141828809486</v>
      </c>
      <c r="L18" s="72"/>
      <c r="M18" s="72">
        <v>-1.6198551730699637</v>
      </c>
      <c r="N18" s="72">
        <v>0.88169711146737506</v>
      </c>
      <c r="O18" s="72">
        <v>-5.0632808094967285E-2</v>
      </c>
      <c r="P18" s="72">
        <v>0.27775785187918112</v>
      </c>
      <c r="Q18" s="72"/>
      <c r="R18" s="216">
        <v>-0.54198682801481091</v>
      </c>
      <c r="S18" s="216">
        <v>-0.72203237149413624</v>
      </c>
      <c r="T18" s="216">
        <v>-1.0548128262925167</v>
      </c>
      <c r="U18" s="216"/>
      <c r="V18" s="72">
        <v>-0.56703906431373485</v>
      </c>
      <c r="W18" s="72">
        <v>0.94098783935394381</v>
      </c>
      <c r="X18" s="72">
        <v>-1.0279598182481113</v>
      </c>
      <c r="Y18" s="72">
        <v>0.21797732682764159</v>
      </c>
      <c r="Z18" s="72">
        <v>-0.26369023283881277</v>
      </c>
      <c r="AB18" s="114">
        <v>270</v>
      </c>
      <c r="AC18" s="114">
        <v>417</v>
      </c>
      <c r="AD18" s="115">
        <v>478</v>
      </c>
      <c r="AE18" s="115">
        <v>114</v>
      </c>
      <c r="AF18" s="115">
        <v>276</v>
      </c>
      <c r="AG18" s="115">
        <v>203</v>
      </c>
      <c r="AH18" s="116">
        <v>380</v>
      </c>
      <c r="AI18" s="116">
        <v>408</v>
      </c>
      <c r="AJ18" s="116">
        <v>522</v>
      </c>
      <c r="AK18" s="117">
        <v>417</v>
      </c>
      <c r="AL18" s="117">
        <v>36</v>
      </c>
      <c r="AM18" s="117">
        <v>463</v>
      </c>
      <c r="AN18" s="117">
        <v>229</v>
      </c>
      <c r="AO18" s="117">
        <v>336</v>
      </c>
    </row>
    <row r="19" spans="1:41" x14ac:dyDescent="0.3">
      <c r="A19" s="25" t="s">
        <v>50</v>
      </c>
      <c r="B19" s="25" t="s">
        <v>51</v>
      </c>
      <c r="C19" s="25" t="s">
        <v>1239</v>
      </c>
      <c r="D19" s="215">
        <v>-35.630874592066142</v>
      </c>
      <c r="E19" s="72">
        <v>-10.694520974523757</v>
      </c>
      <c r="F19" s="72">
        <v>-16.843686723219289</v>
      </c>
      <c r="G19" s="72">
        <v>5.3919680919827551</v>
      </c>
      <c r="H19" s="72">
        <v>-13.484634986305849</v>
      </c>
      <c r="I19" s="72"/>
      <c r="J19" s="72">
        <v>-0.1534377034051731</v>
      </c>
      <c r="K19" s="72">
        <v>-0.70212397455672737</v>
      </c>
      <c r="L19" s="72"/>
      <c r="M19" s="72">
        <v>0.5374601360920972</v>
      </c>
      <c r="N19" s="72">
        <v>0.47802077269746795</v>
      </c>
      <c r="O19" s="72">
        <v>-2.6807827478953987</v>
      </c>
      <c r="P19" s="72">
        <v>-1.0296880366092527</v>
      </c>
      <c r="Q19" s="72"/>
      <c r="R19" s="216">
        <v>0.41098349434106574</v>
      </c>
      <c r="S19" s="216">
        <v>0.9452994365760421</v>
      </c>
      <c r="T19" s="216">
        <v>-0.70924675987917718</v>
      </c>
      <c r="U19" s="216"/>
      <c r="V19" s="72">
        <v>-0.50685333906640029</v>
      </c>
      <c r="W19" s="72">
        <v>1.0575404645178759</v>
      </c>
      <c r="X19" s="72">
        <v>-1.5038193943735585</v>
      </c>
      <c r="Y19" s="72">
        <v>-1.3574042625175893</v>
      </c>
      <c r="Z19" s="72">
        <v>-0.38639046582149766</v>
      </c>
      <c r="AB19" s="114">
        <v>299</v>
      </c>
      <c r="AC19" s="114">
        <v>398</v>
      </c>
      <c r="AD19" s="115">
        <v>152</v>
      </c>
      <c r="AE19" s="115">
        <v>174</v>
      </c>
      <c r="AF19" s="115">
        <v>527</v>
      </c>
      <c r="AG19" s="115">
        <v>491</v>
      </c>
      <c r="AH19" s="116">
        <v>185</v>
      </c>
      <c r="AI19" s="116">
        <v>91</v>
      </c>
      <c r="AJ19" s="116">
        <v>468</v>
      </c>
      <c r="AK19" s="117">
        <v>398</v>
      </c>
      <c r="AL19" s="117">
        <v>17</v>
      </c>
      <c r="AM19" s="117">
        <v>515</v>
      </c>
      <c r="AN19" s="117">
        <v>486</v>
      </c>
      <c r="AO19" s="117">
        <v>362</v>
      </c>
    </row>
    <row r="20" spans="1:41" x14ac:dyDescent="0.3">
      <c r="A20" s="25" t="s">
        <v>52</v>
      </c>
      <c r="B20" s="25" t="s">
        <v>53</v>
      </c>
      <c r="C20" s="25" t="s">
        <v>30</v>
      </c>
      <c r="D20" s="215">
        <v>-15.705467216915704</v>
      </c>
      <c r="E20" s="72">
        <v>-27.893064011579305</v>
      </c>
      <c r="F20" s="72">
        <v>-4.1469474517781872</v>
      </c>
      <c r="G20" s="72">
        <v>9.8927216054469689</v>
      </c>
      <c r="H20" s="72">
        <v>6.4418226409948218</v>
      </c>
      <c r="I20" s="72"/>
      <c r="J20" s="72">
        <v>-0.81830887075776149</v>
      </c>
      <c r="K20" s="72">
        <v>-1.4131362501685827</v>
      </c>
      <c r="L20" s="72"/>
      <c r="M20" s="72">
        <v>0.66779160872601062</v>
      </c>
      <c r="N20" s="72">
        <v>0.22411220014775593</v>
      </c>
      <c r="O20" s="72">
        <v>-1.0316434519003905</v>
      </c>
      <c r="P20" s="72">
        <v>-0.52377194925788606</v>
      </c>
      <c r="Q20" s="72"/>
      <c r="R20" s="216">
        <v>0.53395754881589308</v>
      </c>
      <c r="S20" s="216">
        <v>0.84524677956187366</v>
      </c>
      <c r="T20" s="216">
        <v>-0.19207773572413045</v>
      </c>
      <c r="U20" s="216"/>
      <c r="V20" s="72">
        <v>-6.0185725247334565E-2</v>
      </c>
      <c r="W20" s="72">
        <v>0.96444937805244024</v>
      </c>
      <c r="X20" s="72">
        <v>-7.4600417510908693E-2</v>
      </c>
      <c r="Y20" s="72">
        <v>-0.19320717605177384</v>
      </c>
      <c r="Z20" s="72">
        <v>0.65190846895654131</v>
      </c>
      <c r="AB20" s="114">
        <v>415</v>
      </c>
      <c r="AC20" s="114">
        <v>486</v>
      </c>
      <c r="AD20" s="115">
        <v>121</v>
      </c>
      <c r="AE20" s="115">
        <v>217</v>
      </c>
      <c r="AF20" s="115">
        <v>433</v>
      </c>
      <c r="AG20" s="115">
        <v>394</v>
      </c>
      <c r="AH20" s="116">
        <v>161</v>
      </c>
      <c r="AI20" s="116">
        <v>111</v>
      </c>
      <c r="AJ20" s="116">
        <v>314</v>
      </c>
      <c r="AK20" s="117">
        <v>282</v>
      </c>
      <c r="AL20" s="117">
        <v>30</v>
      </c>
      <c r="AM20" s="117">
        <v>281</v>
      </c>
      <c r="AN20" s="117">
        <v>307</v>
      </c>
      <c r="AO20" s="117">
        <v>102</v>
      </c>
    </row>
    <row r="21" spans="1:41" x14ac:dyDescent="0.3">
      <c r="A21" s="25" t="s">
        <v>54</v>
      </c>
      <c r="B21" s="25" t="s">
        <v>55</v>
      </c>
      <c r="C21" s="25" t="s">
        <v>56</v>
      </c>
      <c r="D21" s="215">
        <v>14.80018393091672</v>
      </c>
      <c r="E21" s="72">
        <v>4.8153814635672259</v>
      </c>
      <c r="F21" s="72">
        <v>-11.722658616243816</v>
      </c>
      <c r="G21" s="72">
        <v>17.698321113508332</v>
      </c>
      <c r="H21" s="72">
        <v>4.0091399700849797</v>
      </c>
      <c r="I21" s="72"/>
      <c r="J21" s="72">
        <v>0.25283756579839634</v>
      </c>
      <c r="K21" s="72">
        <v>0.1323929512869817</v>
      </c>
      <c r="L21" s="72"/>
      <c r="M21" s="72">
        <v>-1.1065189660444794</v>
      </c>
      <c r="N21" s="72">
        <v>-4.9062564440319048E-2</v>
      </c>
      <c r="O21" s="72">
        <v>0.33702317675170307</v>
      </c>
      <c r="P21" s="72">
        <v>-1.0570670248659153</v>
      </c>
      <c r="Q21" s="72"/>
      <c r="R21" s="216">
        <v>-0.2025847426674906</v>
      </c>
      <c r="S21" s="216">
        <v>1.9777231924282748</v>
      </c>
      <c r="T21" s="216">
        <v>0.34866008386021613</v>
      </c>
      <c r="U21" s="216"/>
      <c r="V21" s="72">
        <v>0.41682345253939468</v>
      </c>
      <c r="W21" s="72">
        <v>-0.46465778034726507</v>
      </c>
      <c r="X21" s="72">
        <v>0.21937336246755754</v>
      </c>
      <c r="Y21" s="72">
        <v>0.68861019156914172</v>
      </c>
      <c r="Z21" s="72">
        <v>-5.8321232211833066E-2</v>
      </c>
      <c r="AB21" s="114">
        <v>211</v>
      </c>
      <c r="AC21" s="114">
        <v>239</v>
      </c>
      <c r="AD21" s="115">
        <v>437</v>
      </c>
      <c r="AE21" s="115">
        <v>277</v>
      </c>
      <c r="AF21" s="115">
        <v>209</v>
      </c>
      <c r="AG21" s="115">
        <v>495</v>
      </c>
      <c r="AH21" s="116">
        <v>305</v>
      </c>
      <c r="AI21" s="116">
        <v>10</v>
      </c>
      <c r="AJ21" s="116">
        <v>190</v>
      </c>
      <c r="AK21" s="117">
        <v>185</v>
      </c>
      <c r="AL21" s="117">
        <v>360</v>
      </c>
      <c r="AM21" s="117">
        <v>223</v>
      </c>
      <c r="AN21" s="117">
        <v>141</v>
      </c>
      <c r="AO21" s="117">
        <v>278</v>
      </c>
    </row>
    <row r="22" spans="1:41" x14ac:dyDescent="0.3">
      <c r="A22" s="25" t="s">
        <v>57</v>
      </c>
      <c r="B22" s="25" t="s">
        <v>58</v>
      </c>
      <c r="C22" s="25" t="s">
        <v>24</v>
      </c>
      <c r="D22" s="215">
        <v>23.04748709397326</v>
      </c>
      <c r="E22" s="72">
        <v>11.003955462299793</v>
      </c>
      <c r="F22" s="72">
        <v>-0.9467360032731964</v>
      </c>
      <c r="G22" s="72">
        <v>-1.2471204385317325</v>
      </c>
      <c r="H22" s="72">
        <v>14.237388073478398</v>
      </c>
      <c r="I22" s="72"/>
      <c r="J22" s="72">
        <v>0.68793136367202168</v>
      </c>
      <c r="K22" s="72">
        <v>0.19238507331196181</v>
      </c>
      <c r="L22" s="72"/>
      <c r="M22" s="72">
        <v>0.28655130283240099</v>
      </c>
      <c r="N22" s="72">
        <v>1.3901852169165434</v>
      </c>
      <c r="O22" s="72">
        <v>-0.9830368166974307</v>
      </c>
      <c r="P22" s="72">
        <v>-0.84517746357522516</v>
      </c>
      <c r="Q22" s="72"/>
      <c r="R22" s="216">
        <v>1.2206247831643262</v>
      </c>
      <c r="S22" s="216">
        <v>-0.77602748277258482</v>
      </c>
      <c r="T22" s="216">
        <v>-0.59425175301554933</v>
      </c>
      <c r="U22" s="216"/>
      <c r="V22" s="72">
        <v>1.299215821041646</v>
      </c>
      <c r="W22" s="72">
        <v>1.770650704302535E-3</v>
      </c>
      <c r="X22" s="72">
        <v>0.2812102663203957</v>
      </c>
      <c r="Y22" s="72">
        <v>1.3920824736038044</v>
      </c>
      <c r="Z22" s="72">
        <v>-0.12680159697446913</v>
      </c>
      <c r="AB22" s="114">
        <v>112</v>
      </c>
      <c r="AC22" s="114">
        <v>219</v>
      </c>
      <c r="AD22" s="115">
        <v>208</v>
      </c>
      <c r="AE22" s="115">
        <v>58</v>
      </c>
      <c r="AF22" s="115">
        <v>424</v>
      </c>
      <c r="AG22" s="115">
        <v>457</v>
      </c>
      <c r="AH22" s="116">
        <v>49</v>
      </c>
      <c r="AI22" s="116">
        <v>418</v>
      </c>
      <c r="AJ22" s="116">
        <v>437</v>
      </c>
      <c r="AK22" s="117">
        <v>89</v>
      </c>
      <c r="AL22" s="117">
        <v>266</v>
      </c>
      <c r="AM22" s="117">
        <v>208</v>
      </c>
      <c r="AN22" s="117">
        <v>50</v>
      </c>
      <c r="AO22" s="117">
        <v>302</v>
      </c>
    </row>
    <row r="23" spans="1:41" x14ac:dyDescent="0.3">
      <c r="A23" s="25" t="s">
        <v>59</v>
      </c>
      <c r="B23" s="25" t="s">
        <v>60</v>
      </c>
      <c r="C23" s="25" t="s">
        <v>33</v>
      </c>
      <c r="D23" s="215">
        <v>-22.970007962041421</v>
      </c>
      <c r="E23" s="72">
        <v>-27.199147390749893</v>
      </c>
      <c r="F23" s="72">
        <v>9.4383642826684451</v>
      </c>
      <c r="G23" s="72">
        <v>-7.0197908112025642</v>
      </c>
      <c r="H23" s="72">
        <v>1.8105659572425921</v>
      </c>
      <c r="I23" s="72"/>
      <c r="J23" s="72">
        <v>-0.89215584196669773</v>
      </c>
      <c r="K23" s="72">
        <v>-1.2837759492932936</v>
      </c>
      <c r="L23" s="72"/>
      <c r="M23" s="72">
        <v>-0.10725015840012896</v>
      </c>
      <c r="N23" s="72">
        <v>-0.2962292643778125</v>
      </c>
      <c r="O23" s="72">
        <v>0.74703473011233013</v>
      </c>
      <c r="P23" s="72">
        <v>1.1665829778925627</v>
      </c>
      <c r="Q23" s="72"/>
      <c r="R23" s="216">
        <v>-0.13073848314244654</v>
      </c>
      <c r="S23" s="216">
        <v>9.1683428298618808E-2</v>
      </c>
      <c r="T23" s="216">
        <v>-0.80331984250048005</v>
      </c>
      <c r="U23" s="216"/>
      <c r="V23" s="72">
        <v>-0.26760264614104334</v>
      </c>
      <c r="W23" s="72">
        <v>0.82654082093889047</v>
      </c>
      <c r="X23" s="72">
        <v>-0.55274617451749164</v>
      </c>
      <c r="Y23" s="72">
        <v>3.4678211086215265E-2</v>
      </c>
      <c r="Z23" s="72">
        <v>0.32124298008194763</v>
      </c>
      <c r="AB23" s="114">
        <v>427</v>
      </c>
      <c r="AC23" s="114">
        <v>478</v>
      </c>
      <c r="AD23" s="115">
        <v>291</v>
      </c>
      <c r="AE23" s="115">
        <v>337</v>
      </c>
      <c r="AF23" s="115">
        <v>129</v>
      </c>
      <c r="AG23" s="115">
        <v>87</v>
      </c>
      <c r="AH23" s="116">
        <v>290</v>
      </c>
      <c r="AI23" s="116">
        <v>246</v>
      </c>
      <c r="AJ23" s="116">
        <v>489</v>
      </c>
      <c r="AK23" s="117">
        <v>340</v>
      </c>
      <c r="AL23" s="117">
        <v>70</v>
      </c>
      <c r="AM23" s="117">
        <v>376</v>
      </c>
      <c r="AN23" s="117">
        <v>261</v>
      </c>
      <c r="AO23" s="117">
        <v>181</v>
      </c>
    </row>
    <row r="24" spans="1:41" x14ac:dyDescent="0.3">
      <c r="A24" s="25" t="s">
        <v>61</v>
      </c>
      <c r="B24" s="25" t="s">
        <v>62</v>
      </c>
      <c r="C24" s="25" t="s">
        <v>63</v>
      </c>
      <c r="D24" s="215">
        <v>-15.952552374253839</v>
      </c>
      <c r="E24" s="72">
        <v>6.0432630682228705E-2</v>
      </c>
      <c r="F24" s="72">
        <v>-1.2767255690077985</v>
      </c>
      <c r="G24" s="72">
        <v>-21.44212012148304</v>
      </c>
      <c r="H24" s="72">
        <v>6.7058606855547698</v>
      </c>
      <c r="I24" s="72"/>
      <c r="J24" s="72">
        <v>0.74292030883423066</v>
      </c>
      <c r="K24" s="72">
        <v>-0.73808569837965232</v>
      </c>
      <c r="L24" s="72"/>
      <c r="M24" s="72">
        <v>0.74523193652181385</v>
      </c>
      <c r="N24" s="72">
        <v>-0.66637585874442395</v>
      </c>
      <c r="O24" s="72">
        <v>0.23766380345482954</v>
      </c>
      <c r="P24" s="72">
        <v>-0.5207959722734673</v>
      </c>
      <c r="Q24" s="72"/>
      <c r="R24" s="216">
        <v>-2.4485526607511834</v>
      </c>
      <c r="S24" s="216">
        <v>0.10589266810873697</v>
      </c>
      <c r="T24" s="216">
        <v>-0.23039442193551862</v>
      </c>
      <c r="U24" s="216"/>
      <c r="V24" s="72">
        <v>0.25665978700516406</v>
      </c>
      <c r="W24" s="72">
        <v>-1.1873254331600827</v>
      </c>
      <c r="X24" s="72">
        <v>1.256944486997611</v>
      </c>
      <c r="Y24" s="72">
        <v>1.1988752975520314</v>
      </c>
      <c r="Z24" s="72">
        <v>-0.18398200128376976</v>
      </c>
      <c r="AB24" s="114">
        <v>104</v>
      </c>
      <c r="AC24" s="114">
        <v>406</v>
      </c>
      <c r="AD24" s="115">
        <v>110</v>
      </c>
      <c r="AE24" s="115">
        <v>412</v>
      </c>
      <c r="AF24" s="115">
        <v>229</v>
      </c>
      <c r="AG24" s="115">
        <v>393</v>
      </c>
      <c r="AH24" s="116">
        <v>522</v>
      </c>
      <c r="AI24" s="116">
        <v>241</v>
      </c>
      <c r="AJ24" s="116">
        <v>324</v>
      </c>
      <c r="AK24" s="117">
        <v>214</v>
      </c>
      <c r="AL24" s="117">
        <v>451</v>
      </c>
      <c r="AM24" s="117">
        <v>75</v>
      </c>
      <c r="AN24" s="117">
        <v>72</v>
      </c>
      <c r="AO24" s="117">
        <v>314</v>
      </c>
    </row>
    <row r="25" spans="1:41" x14ac:dyDescent="0.3">
      <c r="A25" s="25" t="s">
        <v>64</v>
      </c>
      <c r="B25" s="25" t="s">
        <v>65</v>
      </c>
      <c r="C25" s="25" t="s">
        <v>1239</v>
      </c>
      <c r="D25" s="215">
        <v>-32.30370055934663</v>
      </c>
      <c r="E25" s="72">
        <v>-45.178105859427085</v>
      </c>
      <c r="F25" s="72">
        <v>4.4819399151450021</v>
      </c>
      <c r="G25" s="72">
        <v>11.607582792815489</v>
      </c>
      <c r="H25" s="72">
        <v>-3.2151174078800326</v>
      </c>
      <c r="I25" s="72"/>
      <c r="J25" s="72">
        <v>-2.619400793875049</v>
      </c>
      <c r="K25" s="72">
        <v>-0.99484767487911763</v>
      </c>
      <c r="L25" s="72"/>
      <c r="M25" s="72">
        <v>-1.0405534415282376</v>
      </c>
      <c r="N25" s="72">
        <v>-0.6275141604137181</v>
      </c>
      <c r="O25" s="72">
        <v>0.93630233652191541</v>
      </c>
      <c r="P25" s="72">
        <v>1.4488756518432406</v>
      </c>
      <c r="Q25" s="72"/>
      <c r="R25" s="216">
        <v>0.79212438755120596</v>
      </c>
      <c r="S25" s="216">
        <v>0.13194294109395274</v>
      </c>
      <c r="T25" s="216">
        <v>0.4688426064927001</v>
      </c>
      <c r="U25" s="216"/>
      <c r="V25" s="72">
        <v>-0.15121041715033004</v>
      </c>
      <c r="W25" s="72">
        <v>0.8388125730894872</v>
      </c>
      <c r="X25" s="72">
        <v>-0.82405333706638595</v>
      </c>
      <c r="Y25" s="72">
        <v>-0.93631169932782621</v>
      </c>
      <c r="Z25" s="72">
        <v>0.42973939887904827</v>
      </c>
      <c r="AB25" s="114">
        <v>523</v>
      </c>
      <c r="AC25" s="114">
        <v>454</v>
      </c>
      <c r="AD25" s="115">
        <v>431</v>
      </c>
      <c r="AE25" s="115">
        <v>403</v>
      </c>
      <c r="AF25" s="115">
        <v>90</v>
      </c>
      <c r="AG25" s="115">
        <v>63</v>
      </c>
      <c r="AH25" s="116">
        <v>111</v>
      </c>
      <c r="AI25" s="116">
        <v>234</v>
      </c>
      <c r="AJ25" s="116">
        <v>174</v>
      </c>
      <c r="AK25" s="117">
        <v>305</v>
      </c>
      <c r="AL25" s="117">
        <v>65</v>
      </c>
      <c r="AM25" s="117">
        <v>428</v>
      </c>
      <c r="AN25" s="117">
        <v>437</v>
      </c>
      <c r="AO25" s="117">
        <v>150</v>
      </c>
    </row>
    <row r="26" spans="1:41" x14ac:dyDescent="0.3">
      <c r="A26" s="25" t="s">
        <v>66</v>
      </c>
      <c r="B26" s="25" t="s">
        <v>67</v>
      </c>
      <c r="C26" s="25" t="s">
        <v>46</v>
      </c>
      <c r="D26" s="215">
        <v>53.598984370294446</v>
      </c>
      <c r="E26" s="72">
        <v>9.0203674147812833</v>
      </c>
      <c r="F26" s="72">
        <v>14.524008857818863</v>
      </c>
      <c r="G26" s="72">
        <v>26.14958119142436</v>
      </c>
      <c r="H26" s="72">
        <v>3.9050269062699421</v>
      </c>
      <c r="I26" s="72"/>
      <c r="J26" s="72">
        <v>-0.73652344456519125</v>
      </c>
      <c r="K26" s="72">
        <v>1.458152837747694</v>
      </c>
      <c r="L26" s="72"/>
      <c r="M26" s="72">
        <v>0.15831737447459568</v>
      </c>
      <c r="N26" s="72">
        <v>1.6853800370295327</v>
      </c>
      <c r="O26" s="72">
        <v>-1.6387516071600081</v>
      </c>
      <c r="P26" s="72">
        <v>2.1188956129068979</v>
      </c>
      <c r="Q26" s="72"/>
      <c r="R26" s="216">
        <v>1.1139881498839601</v>
      </c>
      <c r="S26" s="216">
        <v>-3.7147012646450622E-2</v>
      </c>
      <c r="T26" s="216">
        <v>2.0611086057334145</v>
      </c>
      <c r="U26" s="216"/>
      <c r="V26" s="72">
        <v>2.8884174091841026</v>
      </c>
      <c r="W26" s="72">
        <v>-3.0029778391468072</v>
      </c>
      <c r="X26" s="72">
        <v>1.9360529362652414</v>
      </c>
      <c r="Y26" s="72">
        <v>0.84218512637952592</v>
      </c>
      <c r="Z26" s="72">
        <v>-1.8826722514280745</v>
      </c>
      <c r="AB26" s="114">
        <v>406</v>
      </c>
      <c r="AC26" s="114">
        <v>28</v>
      </c>
      <c r="AD26" s="115">
        <v>241</v>
      </c>
      <c r="AE26" s="115">
        <v>34</v>
      </c>
      <c r="AF26" s="115">
        <v>483</v>
      </c>
      <c r="AG26" s="115">
        <v>27</v>
      </c>
      <c r="AH26" s="116">
        <v>68</v>
      </c>
      <c r="AI26" s="116">
        <v>277</v>
      </c>
      <c r="AJ26" s="116">
        <v>46</v>
      </c>
      <c r="AK26" s="117">
        <v>1</v>
      </c>
      <c r="AL26" s="117">
        <v>523</v>
      </c>
      <c r="AM26" s="117">
        <v>29</v>
      </c>
      <c r="AN26" s="117">
        <v>123</v>
      </c>
      <c r="AO26" s="117">
        <v>495</v>
      </c>
    </row>
    <row r="27" spans="1:41" x14ac:dyDescent="0.3">
      <c r="A27" s="25" t="s">
        <v>68</v>
      </c>
      <c r="B27" s="25" t="s">
        <v>69</v>
      </c>
      <c r="C27" s="25" t="s">
        <v>24</v>
      </c>
      <c r="D27" s="215">
        <v>24.103606871863569</v>
      </c>
      <c r="E27" s="72">
        <v>-19.065019986780328</v>
      </c>
      <c r="F27" s="72">
        <v>-10.143223001578207</v>
      </c>
      <c r="G27" s="72">
        <v>31.824075177524762</v>
      </c>
      <c r="H27" s="72">
        <v>21.487774682697342</v>
      </c>
      <c r="I27" s="72"/>
      <c r="J27" s="72">
        <v>-1.1088649613896175</v>
      </c>
      <c r="K27" s="72">
        <v>-0.41633663755280875</v>
      </c>
      <c r="L27" s="72"/>
      <c r="M27" s="72">
        <v>-0.13804734001883009</v>
      </c>
      <c r="N27" s="72">
        <v>6.8526615045179498E-2</v>
      </c>
      <c r="O27" s="72">
        <v>-1.7914731140324451</v>
      </c>
      <c r="P27" s="72">
        <v>0.2380781587535826</v>
      </c>
      <c r="Q27" s="72"/>
      <c r="R27" s="216">
        <v>2.1410554563413391</v>
      </c>
      <c r="S27" s="216">
        <v>0.4722542345462773</v>
      </c>
      <c r="T27" s="216">
        <v>1.2055793304153559</v>
      </c>
      <c r="U27" s="216"/>
      <c r="V27" s="72">
        <v>2.2721354787588952</v>
      </c>
      <c r="W27" s="72">
        <v>-1.9957571685017854</v>
      </c>
      <c r="X27" s="72">
        <v>1.7783560979341171</v>
      </c>
      <c r="Y27" s="72">
        <v>1.3871284434486304</v>
      </c>
      <c r="Z27" s="72">
        <v>0.85569208489961102</v>
      </c>
      <c r="AB27" s="114">
        <v>454</v>
      </c>
      <c r="AC27" s="114">
        <v>340</v>
      </c>
      <c r="AD27" s="115">
        <v>300</v>
      </c>
      <c r="AE27" s="115">
        <v>250</v>
      </c>
      <c r="AF27" s="115">
        <v>491</v>
      </c>
      <c r="AG27" s="115">
        <v>209</v>
      </c>
      <c r="AH27" s="116">
        <v>3</v>
      </c>
      <c r="AI27" s="116">
        <v>176</v>
      </c>
      <c r="AJ27" s="116">
        <v>89</v>
      </c>
      <c r="AK27" s="117">
        <v>25</v>
      </c>
      <c r="AL27" s="117">
        <v>494</v>
      </c>
      <c r="AM27" s="117">
        <v>42</v>
      </c>
      <c r="AN27" s="117">
        <v>52</v>
      </c>
      <c r="AO27" s="117">
        <v>59</v>
      </c>
    </row>
    <row r="28" spans="1:41" x14ac:dyDescent="0.3">
      <c r="A28" s="25" t="s">
        <v>70</v>
      </c>
      <c r="B28" s="25" t="s">
        <v>71</v>
      </c>
      <c r="C28" s="25" t="s">
        <v>46</v>
      </c>
      <c r="D28" s="215">
        <v>73.02701507311113</v>
      </c>
      <c r="E28" s="72">
        <v>20.711199325527833</v>
      </c>
      <c r="F28" s="72">
        <v>10.999122824088493</v>
      </c>
      <c r="G28" s="72">
        <v>22.883260441221793</v>
      </c>
      <c r="H28" s="72">
        <v>18.43343248227302</v>
      </c>
      <c r="I28" s="72"/>
      <c r="J28" s="72">
        <v>1.3339686051143655</v>
      </c>
      <c r="K28" s="72">
        <v>0.32292734092786107</v>
      </c>
      <c r="L28" s="72"/>
      <c r="M28" s="72">
        <v>-2.0358572783368811</v>
      </c>
      <c r="N28" s="72">
        <v>2.2438931947504175</v>
      </c>
      <c r="O28" s="72">
        <v>1.1867705586851272</v>
      </c>
      <c r="P28" s="72">
        <v>0.36505317675549542</v>
      </c>
      <c r="Q28" s="72"/>
      <c r="R28" s="216">
        <v>1.0421215258652994</v>
      </c>
      <c r="S28" s="216">
        <v>0.54884203712281332</v>
      </c>
      <c r="T28" s="216">
        <v>1.155027689958503</v>
      </c>
      <c r="U28" s="216"/>
      <c r="V28" s="72">
        <v>2.7978901199690851</v>
      </c>
      <c r="W28" s="72">
        <v>-1.4506840831070391</v>
      </c>
      <c r="X28" s="72">
        <v>2.124535944949308</v>
      </c>
      <c r="Y28" s="72">
        <v>-0.98585200087956337</v>
      </c>
      <c r="Z28" s="72">
        <v>1.2007965155228135</v>
      </c>
      <c r="AB28" s="114">
        <v>34</v>
      </c>
      <c r="AC28" s="114">
        <v>197</v>
      </c>
      <c r="AD28" s="115">
        <v>501</v>
      </c>
      <c r="AE28" s="115">
        <v>16</v>
      </c>
      <c r="AF28" s="115">
        <v>1</v>
      </c>
      <c r="AG28" s="115">
        <v>188</v>
      </c>
      <c r="AH28" s="116">
        <v>78</v>
      </c>
      <c r="AI28" s="116">
        <v>158</v>
      </c>
      <c r="AJ28" s="116">
        <v>94</v>
      </c>
      <c r="AK28" s="117">
        <v>14</v>
      </c>
      <c r="AL28" s="117">
        <v>471</v>
      </c>
      <c r="AM28" s="117">
        <v>17</v>
      </c>
      <c r="AN28" s="117">
        <v>450</v>
      </c>
      <c r="AO28" s="117">
        <v>27</v>
      </c>
    </row>
    <row r="29" spans="1:41" x14ac:dyDescent="0.3">
      <c r="A29" s="25" t="s">
        <v>72</v>
      </c>
      <c r="B29" s="25" t="s">
        <v>73</v>
      </c>
      <c r="C29" s="25" t="s">
        <v>56</v>
      </c>
      <c r="D29" s="215">
        <v>2.3782394790658299</v>
      </c>
      <c r="E29" s="72">
        <v>-0.86009869234231218</v>
      </c>
      <c r="F29" s="72">
        <v>0.31496585701991331</v>
      </c>
      <c r="G29" s="72">
        <v>2.3105213982545489</v>
      </c>
      <c r="H29" s="72">
        <v>0.61285091613367992</v>
      </c>
      <c r="I29" s="72"/>
      <c r="J29" s="72">
        <v>0.65370292499290217</v>
      </c>
      <c r="K29" s="72">
        <v>-0.72251082038028713</v>
      </c>
      <c r="L29" s="72"/>
      <c r="M29" s="72">
        <v>0.93572871562038418</v>
      </c>
      <c r="N29" s="72">
        <v>-1.5383684870416379</v>
      </c>
      <c r="O29" s="72">
        <v>0.5578030450430066</v>
      </c>
      <c r="P29" s="72">
        <v>9.5231263501433377E-2</v>
      </c>
      <c r="Q29" s="72"/>
      <c r="R29" s="216">
        <v>-1.8318118210843978E-3</v>
      </c>
      <c r="S29" s="216">
        <v>-7.3076090452037978E-3</v>
      </c>
      <c r="T29" s="216">
        <v>0.28640198865683414</v>
      </c>
      <c r="U29" s="216"/>
      <c r="V29" s="72">
        <v>-7.3118195135192646E-2</v>
      </c>
      <c r="W29" s="72">
        <v>-2.056222048292838E-2</v>
      </c>
      <c r="X29" s="72">
        <v>-5.7448611871590567E-2</v>
      </c>
      <c r="Y29" s="72">
        <v>0.63906989001740455</v>
      </c>
      <c r="Z29" s="72">
        <v>-0.36537067930095707</v>
      </c>
      <c r="AB29" s="114">
        <v>119</v>
      </c>
      <c r="AC29" s="114">
        <v>402</v>
      </c>
      <c r="AD29" s="115">
        <v>61</v>
      </c>
      <c r="AE29" s="115">
        <v>505</v>
      </c>
      <c r="AF29" s="115">
        <v>159</v>
      </c>
      <c r="AG29" s="115">
        <v>238</v>
      </c>
      <c r="AH29" s="116">
        <v>269</v>
      </c>
      <c r="AI29" s="116">
        <v>268</v>
      </c>
      <c r="AJ29" s="116">
        <v>205</v>
      </c>
      <c r="AK29" s="117">
        <v>285</v>
      </c>
      <c r="AL29" s="117">
        <v>271</v>
      </c>
      <c r="AM29" s="117">
        <v>275</v>
      </c>
      <c r="AN29" s="117">
        <v>151</v>
      </c>
      <c r="AO29" s="117">
        <v>356</v>
      </c>
    </row>
    <row r="30" spans="1:41" x14ac:dyDescent="0.3">
      <c r="A30" s="25" t="s">
        <v>74</v>
      </c>
      <c r="B30" s="25" t="s">
        <v>75</v>
      </c>
      <c r="C30" s="25" t="s">
        <v>46</v>
      </c>
      <c r="D30" s="215">
        <v>66.799129934415532</v>
      </c>
      <c r="E30" s="72">
        <v>-11.865193740548172</v>
      </c>
      <c r="F30" s="72">
        <v>39.779263990533487</v>
      </c>
      <c r="G30" s="72">
        <v>34.451690401490154</v>
      </c>
      <c r="H30" s="72">
        <v>4.4333692829400704</v>
      </c>
      <c r="I30" s="72"/>
      <c r="J30" s="72">
        <v>-2.619400793875049</v>
      </c>
      <c r="K30" s="72">
        <v>1.6701852946311955</v>
      </c>
      <c r="L30" s="72"/>
      <c r="M30" s="72">
        <v>0.75982623273138261</v>
      </c>
      <c r="N30" s="72">
        <v>2.2133004288806046</v>
      </c>
      <c r="O30" s="72">
        <v>1.1179091607766434</v>
      </c>
      <c r="P30" s="72">
        <v>2.2736464160967276</v>
      </c>
      <c r="Q30" s="72"/>
      <c r="R30" s="216">
        <v>1.1571575439039352</v>
      </c>
      <c r="S30" s="216">
        <v>0.6368445956801444</v>
      </c>
      <c r="T30" s="216">
        <v>2.3402007085947396</v>
      </c>
      <c r="U30" s="216"/>
      <c r="V30" s="72">
        <v>2.3402796470141416</v>
      </c>
      <c r="W30" s="72">
        <v>-2.1554160629775496</v>
      </c>
      <c r="X30" s="72">
        <v>1.5575794087895216</v>
      </c>
      <c r="Y30" s="72">
        <v>2.1153708762591625</v>
      </c>
      <c r="Z30" s="72">
        <v>-2.9711400124972629</v>
      </c>
      <c r="AB30" s="114">
        <v>523</v>
      </c>
      <c r="AC30" s="114">
        <v>24</v>
      </c>
      <c r="AD30" s="115">
        <v>104</v>
      </c>
      <c r="AE30" s="115">
        <v>19</v>
      </c>
      <c r="AF30" s="115">
        <v>59</v>
      </c>
      <c r="AG30" s="115">
        <v>22</v>
      </c>
      <c r="AH30" s="116">
        <v>60</v>
      </c>
      <c r="AI30" s="116">
        <v>141</v>
      </c>
      <c r="AJ30" s="116">
        <v>35</v>
      </c>
      <c r="AK30" s="117">
        <v>24</v>
      </c>
      <c r="AL30" s="117">
        <v>502</v>
      </c>
      <c r="AM30" s="117">
        <v>53</v>
      </c>
      <c r="AN30" s="117">
        <v>10</v>
      </c>
      <c r="AO30" s="117">
        <v>515</v>
      </c>
    </row>
    <row r="31" spans="1:41" x14ac:dyDescent="0.3">
      <c r="A31" s="25" t="s">
        <v>76</v>
      </c>
      <c r="B31" s="25" t="s">
        <v>77</v>
      </c>
      <c r="C31" s="25" t="s">
        <v>78</v>
      </c>
      <c r="D31" s="215">
        <v>-4.0898484399562598</v>
      </c>
      <c r="E31" s="72">
        <v>33.450198598916728</v>
      </c>
      <c r="F31" s="72">
        <v>-21.650643482757303</v>
      </c>
      <c r="G31" s="72">
        <v>-3.2942816749888681</v>
      </c>
      <c r="H31" s="72">
        <v>-12.595121881126817</v>
      </c>
      <c r="I31" s="72"/>
      <c r="J31" s="72">
        <v>2.0385294880973013</v>
      </c>
      <c r="K31" s="72">
        <v>0.63748639981603716</v>
      </c>
      <c r="L31" s="72"/>
      <c r="M31" s="72">
        <v>-8.7099235016851681E-4</v>
      </c>
      <c r="N31" s="72">
        <v>-0.32235949366740768</v>
      </c>
      <c r="O31" s="72">
        <v>-1.5536847461996968</v>
      </c>
      <c r="P31" s="72">
        <v>-1.5871877250238955</v>
      </c>
      <c r="Q31" s="72"/>
      <c r="R31" s="216">
        <v>1.3659208167715042</v>
      </c>
      <c r="S31" s="216">
        <v>-1.0531076590698853</v>
      </c>
      <c r="T31" s="216">
        <v>-0.70812695870028319</v>
      </c>
      <c r="U31" s="216"/>
      <c r="V31" s="72">
        <v>-0.72620792447197657</v>
      </c>
      <c r="W31" s="72">
        <v>0.40010767382803669</v>
      </c>
      <c r="X31" s="72">
        <v>-0.13689394994138965</v>
      </c>
      <c r="Y31" s="72">
        <v>-1.758680705086658</v>
      </c>
      <c r="Z31" s="72">
        <v>-0.29734947055337574</v>
      </c>
      <c r="AB31" s="114">
        <v>1</v>
      </c>
      <c r="AC31" s="114">
        <v>129</v>
      </c>
      <c r="AD31" s="115">
        <v>268</v>
      </c>
      <c r="AE31" s="115">
        <v>346</v>
      </c>
      <c r="AF31" s="115">
        <v>479</v>
      </c>
      <c r="AG31" s="115">
        <v>525</v>
      </c>
      <c r="AH31" s="116">
        <v>33</v>
      </c>
      <c r="AI31" s="116">
        <v>459</v>
      </c>
      <c r="AJ31" s="116">
        <v>466</v>
      </c>
      <c r="AK31" s="117">
        <v>458</v>
      </c>
      <c r="AL31" s="117">
        <v>192</v>
      </c>
      <c r="AM31" s="117">
        <v>296</v>
      </c>
      <c r="AN31" s="117">
        <v>510</v>
      </c>
      <c r="AO31" s="117">
        <v>344</v>
      </c>
    </row>
    <row r="32" spans="1:41" x14ac:dyDescent="0.3">
      <c r="A32" s="25" t="s">
        <v>79</v>
      </c>
      <c r="B32" s="25" t="s">
        <v>80</v>
      </c>
      <c r="C32" s="25" t="s">
        <v>46</v>
      </c>
      <c r="D32" s="215">
        <v>79.901442301267963</v>
      </c>
      <c r="E32" s="72">
        <v>-3.5177939870732349</v>
      </c>
      <c r="F32" s="72">
        <v>40.604901898337495</v>
      </c>
      <c r="G32" s="72">
        <v>48.238452825587203</v>
      </c>
      <c r="H32" s="72">
        <v>-5.4241184355834982</v>
      </c>
      <c r="I32" s="72"/>
      <c r="J32" s="72">
        <v>-1.4827597421228014</v>
      </c>
      <c r="K32" s="72">
        <v>1.2013362231569427</v>
      </c>
      <c r="L32" s="72"/>
      <c r="M32" s="72">
        <v>1.0514330212020844</v>
      </c>
      <c r="N32" s="72">
        <v>2.6619298787005743</v>
      </c>
      <c r="O32" s="72">
        <v>0.69626954542492026</v>
      </c>
      <c r="P32" s="72">
        <v>2.0871518584064201</v>
      </c>
      <c r="Q32" s="72"/>
      <c r="R32" s="216">
        <v>2.2570613760310883</v>
      </c>
      <c r="S32" s="216">
        <v>0.65200111814426953</v>
      </c>
      <c r="T32" s="216">
        <v>2.879551844895107</v>
      </c>
      <c r="U32" s="216"/>
      <c r="V32" s="72">
        <v>1.674257447789502</v>
      </c>
      <c r="W32" s="72">
        <v>-2.0810302001303769</v>
      </c>
      <c r="X32" s="72">
        <v>0.64835106620377569</v>
      </c>
      <c r="Y32" s="72">
        <v>1.6447380115176622</v>
      </c>
      <c r="Z32" s="72">
        <v>-2.9711400124972629</v>
      </c>
      <c r="AB32" s="114">
        <v>487</v>
      </c>
      <c r="AC32" s="114">
        <v>48</v>
      </c>
      <c r="AD32" s="115">
        <v>41</v>
      </c>
      <c r="AE32" s="115">
        <v>1</v>
      </c>
      <c r="AF32" s="115">
        <v>141</v>
      </c>
      <c r="AG32" s="115">
        <v>30</v>
      </c>
      <c r="AH32" s="116">
        <v>1</v>
      </c>
      <c r="AI32" s="116">
        <v>138</v>
      </c>
      <c r="AJ32" s="116">
        <v>1</v>
      </c>
      <c r="AK32" s="117">
        <v>58</v>
      </c>
      <c r="AL32" s="117">
        <v>497</v>
      </c>
      <c r="AM32" s="117">
        <v>138</v>
      </c>
      <c r="AN32" s="117">
        <v>29</v>
      </c>
      <c r="AO32" s="117">
        <v>515</v>
      </c>
    </row>
    <row r="33" spans="1:41" x14ac:dyDescent="0.3">
      <c r="A33" s="25" t="s">
        <v>81</v>
      </c>
      <c r="B33" s="25" t="s">
        <v>82</v>
      </c>
      <c r="C33" s="25" t="s">
        <v>1239</v>
      </c>
      <c r="D33" s="215">
        <v>7.5309543634798111</v>
      </c>
      <c r="E33" s="72">
        <v>0.16342646601341837</v>
      </c>
      <c r="F33" s="72">
        <v>-1.868037365342609</v>
      </c>
      <c r="G33" s="72">
        <v>2.3800962803857297</v>
      </c>
      <c r="H33" s="72">
        <v>6.8554689824232717</v>
      </c>
      <c r="I33" s="72"/>
      <c r="J33" s="72">
        <v>0.48107911518764679</v>
      </c>
      <c r="K33" s="72">
        <v>-0.46800499790657335</v>
      </c>
      <c r="L33" s="72"/>
      <c r="M33" s="72">
        <v>0.60259612368831184</v>
      </c>
      <c r="N33" s="72">
        <v>-0.50683836033415663</v>
      </c>
      <c r="O33" s="72">
        <v>-0.43829140424712898</v>
      </c>
      <c r="P33" s="72">
        <v>4.3647662438156327E-2</v>
      </c>
      <c r="Q33" s="72"/>
      <c r="R33" s="216">
        <v>0.24674307410205479</v>
      </c>
      <c r="S33" s="216">
        <v>-1.1305480160350285</v>
      </c>
      <c r="T33" s="216">
        <v>1.1694164955792614</v>
      </c>
      <c r="U33" s="216"/>
      <c r="V33" s="72">
        <v>0.20791432358170284</v>
      </c>
      <c r="W33" s="72">
        <v>0.66217176197285021</v>
      </c>
      <c r="X33" s="72">
        <v>-8.4928029286129594E-2</v>
      </c>
      <c r="Y33" s="72">
        <v>-0.21797732682764284</v>
      </c>
      <c r="Z33" s="72">
        <v>0.80391306704387389</v>
      </c>
      <c r="AB33" s="114">
        <v>153</v>
      </c>
      <c r="AC33" s="114">
        <v>349</v>
      </c>
      <c r="AD33" s="115">
        <v>138</v>
      </c>
      <c r="AE33" s="115">
        <v>384</v>
      </c>
      <c r="AF33" s="115">
        <v>352</v>
      </c>
      <c r="AG33" s="115">
        <v>257</v>
      </c>
      <c r="AH33" s="116">
        <v>215</v>
      </c>
      <c r="AI33" s="116">
        <v>470</v>
      </c>
      <c r="AJ33" s="116">
        <v>93</v>
      </c>
      <c r="AK33" s="117">
        <v>224</v>
      </c>
      <c r="AL33" s="117">
        <v>129</v>
      </c>
      <c r="AM33" s="117">
        <v>285</v>
      </c>
      <c r="AN33" s="117">
        <v>311</v>
      </c>
      <c r="AO33" s="117">
        <v>69</v>
      </c>
    </row>
    <row r="34" spans="1:41" x14ac:dyDescent="0.3">
      <c r="A34" s="25" t="s">
        <v>83</v>
      </c>
      <c r="B34" s="25" t="s">
        <v>84</v>
      </c>
      <c r="C34" s="25" t="s">
        <v>24</v>
      </c>
      <c r="D34" s="215">
        <v>24.418235040794251</v>
      </c>
      <c r="E34" s="72">
        <v>19.445427548862888</v>
      </c>
      <c r="F34" s="72">
        <v>1.6384525890491624</v>
      </c>
      <c r="G34" s="72">
        <v>6.2413179275578168</v>
      </c>
      <c r="H34" s="72">
        <v>-2.9069630246756164</v>
      </c>
      <c r="I34" s="72"/>
      <c r="J34" s="72">
        <v>0.42105040118091291</v>
      </c>
      <c r="K34" s="72">
        <v>1.1345838027281181</v>
      </c>
      <c r="L34" s="72"/>
      <c r="M34" s="72">
        <v>0.63085423765298188</v>
      </c>
      <c r="N34" s="72">
        <v>-0.31353489231258169</v>
      </c>
      <c r="O34" s="72">
        <v>-0.11230568919339315</v>
      </c>
      <c r="P34" s="72">
        <v>5.7138758100859006E-2</v>
      </c>
      <c r="Q34" s="72"/>
      <c r="R34" s="216">
        <v>0.1328517218034376</v>
      </c>
      <c r="S34" s="216">
        <v>0.4701228485747595</v>
      </c>
      <c r="T34" s="216">
        <v>0.14598358092874106</v>
      </c>
      <c r="U34" s="216"/>
      <c r="V34" s="72">
        <v>-0.633193621817004</v>
      </c>
      <c r="W34" s="72">
        <v>-0.66334551475177184</v>
      </c>
      <c r="X34" s="72">
        <v>1.0746434528302087</v>
      </c>
      <c r="Y34" s="72">
        <v>-0.87190930731056882</v>
      </c>
      <c r="Z34" s="72">
        <v>0.51241238611401252</v>
      </c>
      <c r="AB34" s="114">
        <v>170</v>
      </c>
      <c r="AC34" s="114">
        <v>55</v>
      </c>
      <c r="AD34" s="115">
        <v>132</v>
      </c>
      <c r="AE34" s="115">
        <v>343</v>
      </c>
      <c r="AF34" s="115">
        <v>291</v>
      </c>
      <c r="AG34" s="115">
        <v>252</v>
      </c>
      <c r="AH34" s="116">
        <v>238</v>
      </c>
      <c r="AI34" s="116">
        <v>177</v>
      </c>
      <c r="AJ34" s="116">
        <v>236</v>
      </c>
      <c r="AK34" s="117">
        <v>436</v>
      </c>
      <c r="AL34" s="117">
        <v>388</v>
      </c>
      <c r="AM34" s="117">
        <v>90</v>
      </c>
      <c r="AN34" s="117">
        <v>427</v>
      </c>
      <c r="AO34" s="117">
        <v>136</v>
      </c>
    </row>
    <row r="35" spans="1:41" x14ac:dyDescent="0.3">
      <c r="A35" s="25" t="s">
        <v>85</v>
      </c>
      <c r="B35" s="25" t="s">
        <v>86</v>
      </c>
      <c r="C35" s="25" t="s">
        <v>46</v>
      </c>
      <c r="D35" s="215">
        <v>54.44138802443414</v>
      </c>
      <c r="E35" s="72">
        <v>21.963830658181259</v>
      </c>
      <c r="F35" s="72">
        <v>15.646497094755237</v>
      </c>
      <c r="G35" s="72">
        <v>22.228759338925094</v>
      </c>
      <c r="H35" s="72">
        <v>-5.3976990674274541</v>
      </c>
      <c r="I35" s="72"/>
      <c r="J35" s="72">
        <v>-0.46168308971021077</v>
      </c>
      <c r="K35" s="72">
        <v>2.2187895423647115</v>
      </c>
      <c r="L35" s="72"/>
      <c r="M35" s="72">
        <v>-1.0663612442615407</v>
      </c>
      <c r="N35" s="72">
        <v>0.77193054023645102</v>
      </c>
      <c r="O35" s="72">
        <v>0.30485180538054052</v>
      </c>
      <c r="P35" s="72">
        <v>2.4930184338053869</v>
      </c>
      <c r="Q35" s="72"/>
      <c r="R35" s="216">
        <v>1.5842730337646869</v>
      </c>
      <c r="S35" s="216">
        <v>0.42891605312541858</v>
      </c>
      <c r="T35" s="216">
        <v>0.65426203378090597</v>
      </c>
      <c r="U35" s="216"/>
      <c r="V35" s="72">
        <v>0.60235465516134568</v>
      </c>
      <c r="W35" s="72">
        <v>-0.60927049320960081</v>
      </c>
      <c r="X35" s="72">
        <v>-0.59160047870719246</v>
      </c>
      <c r="Y35" s="72">
        <v>-1.1691511166209894</v>
      </c>
      <c r="Z35" s="72">
        <v>0.68812761989094628</v>
      </c>
      <c r="AB35" s="114">
        <v>362</v>
      </c>
      <c r="AC35" s="114">
        <v>17</v>
      </c>
      <c r="AD35" s="115">
        <v>434</v>
      </c>
      <c r="AE35" s="115">
        <v>129</v>
      </c>
      <c r="AF35" s="115">
        <v>215</v>
      </c>
      <c r="AG35" s="115">
        <v>18</v>
      </c>
      <c r="AH35" s="116">
        <v>15</v>
      </c>
      <c r="AI35" s="116">
        <v>184</v>
      </c>
      <c r="AJ35" s="116">
        <v>143</v>
      </c>
      <c r="AK35" s="117">
        <v>163</v>
      </c>
      <c r="AL35" s="117">
        <v>376</v>
      </c>
      <c r="AM35" s="117">
        <v>384</v>
      </c>
      <c r="AN35" s="117">
        <v>471</v>
      </c>
      <c r="AO35" s="117">
        <v>95</v>
      </c>
    </row>
    <row r="36" spans="1:41" x14ac:dyDescent="0.3">
      <c r="A36" s="25" t="s">
        <v>87</v>
      </c>
      <c r="B36" s="25" t="s">
        <v>88</v>
      </c>
      <c r="C36" s="25" t="s">
        <v>30</v>
      </c>
      <c r="D36" s="215">
        <v>-10.591332906363117</v>
      </c>
      <c r="E36" s="72">
        <v>6.376658318157479</v>
      </c>
      <c r="F36" s="72">
        <v>0.44724226391157273</v>
      </c>
      <c r="G36" s="72">
        <v>-4.4354399923959473</v>
      </c>
      <c r="H36" s="72">
        <v>-12.979793496036223</v>
      </c>
      <c r="I36" s="72"/>
      <c r="J36" s="72">
        <v>0.14163480314324026</v>
      </c>
      <c r="K36" s="72">
        <v>0.36849786230935805</v>
      </c>
      <c r="L36" s="72"/>
      <c r="M36" s="72">
        <v>0.62900986275564064</v>
      </c>
      <c r="N36" s="72">
        <v>-0.26684266804109724</v>
      </c>
      <c r="O36" s="72">
        <v>-1.0524585405001605</v>
      </c>
      <c r="P36" s="72">
        <v>0.76185010801146869</v>
      </c>
      <c r="Q36" s="72"/>
      <c r="R36" s="216">
        <v>-0.36063033621245116</v>
      </c>
      <c r="S36" s="216">
        <v>0.10683995076274397</v>
      </c>
      <c r="T36" s="216">
        <v>-0.27846241363780649</v>
      </c>
      <c r="U36" s="216"/>
      <c r="V36" s="72">
        <v>-0.58494556108153684</v>
      </c>
      <c r="W36" s="72">
        <v>0.85224640174114963</v>
      </c>
      <c r="X36" s="72">
        <v>-1.2911924050262791</v>
      </c>
      <c r="Y36" s="72">
        <v>-0.52512719644841122</v>
      </c>
      <c r="Z36" s="72">
        <v>-1.0469399383921667</v>
      </c>
      <c r="AB36" s="114">
        <v>237</v>
      </c>
      <c r="AC36" s="114">
        <v>185</v>
      </c>
      <c r="AD36" s="115">
        <v>133</v>
      </c>
      <c r="AE36" s="115">
        <v>327</v>
      </c>
      <c r="AF36" s="115">
        <v>436</v>
      </c>
      <c r="AG36" s="115">
        <v>119</v>
      </c>
      <c r="AH36" s="116">
        <v>345</v>
      </c>
      <c r="AI36" s="116">
        <v>240</v>
      </c>
      <c r="AJ36" s="116">
        <v>338</v>
      </c>
      <c r="AK36" s="117">
        <v>423</v>
      </c>
      <c r="AL36" s="117">
        <v>57</v>
      </c>
      <c r="AM36" s="117">
        <v>498</v>
      </c>
      <c r="AN36" s="117">
        <v>365</v>
      </c>
      <c r="AO36" s="117">
        <v>448</v>
      </c>
    </row>
    <row r="37" spans="1:41" x14ac:dyDescent="0.3">
      <c r="A37" s="25" t="s">
        <v>89</v>
      </c>
      <c r="B37" s="25" t="s">
        <v>90</v>
      </c>
      <c r="C37" s="25" t="s">
        <v>27</v>
      </c>
      <c r="D37" s="215">
        <v>22.964202732352188</v>
      </c>
      <c r="E37" s="72">
        <v>-1.4465943453362275</v>
      </c>
      <c r="F37" s="72">
        <v>1.688281726077812</v>
      </c>
      <c r="G37" s="72">
        <v>12.755393285270401</v>
      </c>
      <c r="H37" s="72">
        <v>9.9671220663402025</v>
      </c>
      <c r="I37" s="72"/>
      <c r="J37" s="72">
        <v>-3.4118952780775424E-2</v>
      </c>
      <c r="K37" s="72">
        <v>-8.1608594846122776E-2</v>
      </c>
      <c r="L37" s="72"/>
      <c r="M37" s="72">
        <v>-1.0607350624668255</v>
      </c>
      <c r="N37" s="72">
        <v>-0.27383136337202546</v>
      </c>
      <c r="O37" s="72">
        <v>0.31906944474194782</v>
      </c>
      <c r="P37" s="72">
        <v>1.2856220572693531</v>
      </c>
      <c r="Q37" s="72"/>
      <c r="R37" s="216">
        <v>0.69828633774318105</v>
      </c>
      <c r="S37" s="216">
        <v>0.34763920141154347</v>
      </c>
      <c r="T37" s="216">
        <v>0.4847216550777238</v>
      </c>
      <c r="U37" s="216"/>
      <c r="V37" s="72">
        <v>0.37504162674785529</v>
      </c>
      <c r="W37" s="72">
        <v>0.37813851521191144</v>
      </c>
      <c r="X37" s="72">
        <v>1.305912202782592</v>
      </c>
      <c r="Y37" s="72">
        <v>1.0007140913450836</v>
      </c>
      <c r="Z37" s="72">
        <v>-1.0663820228194019</v>
      </c>
      <c r="AB37" s="114">
        <v>278</v>
      </c>
      <c r="AC37" s="114">
        <v>279</v>
      </c>
      <c r="AD37" s="115">
        <v>433</v>
      </c>
      <c r="AE37" s="115">
        <v>331</v>
      </c>
      <c r="AF37" s="115">
        <v>210</v>
      </c>
      <c r="AG37" s="115">
        <v>76</v>
      </c>
      <c r="AH37" s="116">
        <v>127</v>
      </c>
      <c r="AI37" s="116">
        <v>198</v>
      </c>
      <c r="AJ37" s="116">
        <v>166</v>
      </c>
      <c r="AK37" s="117">
        <v>192</v>
      </c>
      <c r="AL37" s="117">
        <v>198</v>
      </c>
      <c r="AM37" s="117">
        <v>67</v>
      </c>
      <c r="AN37" s="117">
        <v>99</v>
      </c>
      <c r="AO37" s="117">
        <v>451</v>
      </c>
    </row>
    <row r="38" spans="1:41" x14ac:dyDescent="0.3">
      <c r="A38" s="25" t="s">
        <v>91</v>
      </c>
      <c r="B38" s="25" t="s">
        <v>92</v>
      </c>
      <c r="C38" s="25" t="s">
        <v>27</v>
      </c>
      <c r="D38" s="215">
        <v>-51.476225479329806</v>
      </c>
      <c r="E38" s="72">
        <v>-1.5988708755157646</v>
      </c>
      <c r="F38" s="72">
        <v>-22.452597899218414</v>
      </c>
      <c r="G38" s="72">
        <v>-17.019661404777356</v>
      </c>
      <c r="H38" s="72">
        <v>-10.405095299818271</v>
      </c>
      <c r="I38" s="72"/>
      <c r="J38" s="72">
        <v>-0.65927628605958843</v>
      </c>
      <c r="K38" s="72">
        <v>0.53136661601832724</v>
      </c>
      <c r="L38" s="72"/>
      <c r="M38" s="72">
        <v>-1.2645736164044814</v>
      </c>
      <c r="N38" s="72">
        <v>2.4478313949787948E-2</v>
      </c>
      <c r="O38" s="72">
        <v>-2.1380500185420255</v>
      </c>
      <c r="P38" s="72">
        <v>-0.21427034287822719</v>
      </c>
      <c r="Q38" s="72"/>
      <c r="R38" s="216">
        <v>-1.0649088966824996</v>
      </c>
      <c r="S38" s="216">
        <v>-1.0810524973631161</v>
      </c>
      <c r="T38" s="216">
        <v>0.10360202547233321</v>
      </c>
      <c r="U38" s="216"/>
      <c r="V38" s="72">
        <v>-0.76550273682354142</v>
      </c>
      <c r="W38" s="72">
        <v>0.71278598500983414</v>
      </c>
      <c r="X38" s="72">
        <v>-1.1167301397184264</v>
      </c>
      <c r="Y38" s="72">
        <v>0.62420779955188388</v>
      </c>
      <c r="Z38" s="72">
        <v>-1.5357799679834043</v>
      </c>
      <c r="AB38" s="114">
        <v>393</v>
      </c>
      <c r="AC38" s="114">
        <v>145</v>
      </c>
      <c r="AD38" s="115">
        <v>451</v>
      </c>
      <c r="AE38" s="115">
        <v>262</v>
      </c>
      <c r="AF38" s="115">
        <v>513</v>
      </c>
      <c r="AG38" s="115">
        <v>319</v>
      </c>
      <c r="AH38" s="116">
        <v>441</v>
      </c>
      <c r="AI38" s="116">
        <v>462</v>
      </c>
      <c r="AJ38" s="116">
        <v>244</v>
      </c>
      <c r="AK38" s="117">
        <v>468</v>
      </c>
      <c r="AL38" s="117">
        <v>110</v>
      </c>
      <c r="AM38" s="117">
        <v>481</v>
      </c>
      <c r="AN38" s="117">
        <v>153</v>
      </c>
      <c r="AO38" s="117">
        <v>481</v>
      </c>
    </row>
    <row r="39" spans="1:41" x14ac:dyDescent="0.3">
      <c r="A39" s="25" t="s">
        <v>93</v>
      </c>
      <c r="B39" s="25" t="s">
        <v>94</v>
      </c>
      <c r="C39" s="25" t="s">
        <v>27</v>
      </c>
      <c r="D39" s="215">
        <v>59.163684751745549</v>
      </c>
      <c r="E39" s="72">
        <v>18.796292607185961</v>
      </c>
      <c r="F39" s="72">
        <v>18.142983822068032</v>
      </c>
      <c r="G39" s="72">
        <v>32.708384832909047</v>
      </c>
      <c r="H39" s="72">
        <v>-10.483976510417492</v>
      </c>
      <c r="I39" s="72"/>
      <c r="J39" s="72">
        <v>0.60808172782634273</v>
      </c>
      <c r="K39" s="72">
        <v>0.89562168074853432</v>
      </c>
      <c r="L39" s="72"/>
      <c r="M39" s="72">
        <v>-0.42014826941413147</v>
      </c>
      <c r="N39" s="72">
        <v>1.3550168408933574</v>
      </c>
      <c r="O39" s="72">
        <v>0.58239395610580069</v>
      </c>
      <c r="P39" s="72">
        <v>1.3856148839458589</v>
      </c>
      <c r="Q39" s="72"/>
      <c r="R39" s="216">
        <v>0.96048279495393685</v>
      </c>
      <c r="S39" s="216">
        <v>0.48764757767390521</v>
      </c>
      <c r="T39" s="216">
        <v>2.4768758073212438</v>
      </c>
      <c r="U39" s="216"/>
      <c r="V39" s="72">
        <v>-0.50934035250637311</v>
      </c>
      <c r="W39" s="72">
        <v>0.2906485329272126</v>
      </c>
      <c r="X39" s="72">
        <v>-0.25047260141816419</v>
      </c>
      <c r="Y39" s="72">
        <v>-1.2285994784830745</v>
      </c>
      <c r="Z39" s="72">
        <v>-0.39903140260309922</v>
      </c>
      <c r="AB39" s="114">
        <v>130</v>
      </c>
      <c r="AC39" s="114">
        <v>82</v>
      </c>
      <c r="AD39" s="115">
        <v>348</v>
      </c>
      <c r="AE39" s="115">
        <v>60</v>
      </c>
      <c r="AF39" s="115">
        <v>155</v>
      </c>
      <c r="AG39" s="115">
        <v>68</v>
      </c>
      <c r="AH39" s="116">
        <v>89</v>
      </c>
      <c r="AI39" s="116">
        <v>174</v>
      </c>
      <c r="AJ39" s="116">
        <v>28</v>
      </c>
      <c r="AK39" s="117">
        <v>401</v>
      </c>
      <c r="AL39" s="117">
        <v>218</v>
      </c>
      <c r="AM39" s="117">
        <v>313</v>
      </c>
      <c r="AN39" s="117">
        <v>473</v>
      </c>
      <c r="AO39" s="117">
        <v>367</v>
      </c>
    </row>
    <row r="40" spans="1:41" x14ac:dyDescent="0.3">
      <c r="A40" s="25" t="s">
        <v>95</v>
      </c>
      <c r="B40" s="25" t="s">
        <v>96</v>
      </c>
      <c r="C40" s="25" t="s">
        <v>27</v>
      </c>
      <c r="D40" s="215">
        <v>-16.848848265777079</v>
      </c>
      <c r="E40" s="72">
        <v>-2.9786950436837496</v>
      </c>
      <c r="F40" s="72">
        <v>-4.8083087981847212</v>
      </c>
      <c r="G40" s="72">
        <v>-1.7495779916532896</v>
      </c>
      <c r="H40" s="72">
        <v>-7.3122664322553188</v>
      </c>
      <c r="I40" s="72"/>
      <c r="J40" s="72">
        <v>-0.50485259098634261</v>
      </c>
      <c r="K40" s="72">
        <v>0.26655698749164264</v>
      </c>
      <c r="L40" s="72"/>
      <c r="M40" s="72">
        <v>-1.3644025182008486</v>
      </c>
      <c r="N40" s="72">
        <v>1.0386066750079789E-2</v>
      </c>
      <c r="O40" s="72">
        <v>-0.40631329207057976</v>
      </c>
      <c r="P40" s="72">
        <v>0.99100033581179314</v>
      </c>
      <c r="Q40" s="72"/>
      <c r="R40" s="216">
        <v>0.29771824004006942</v>
      </c>
      <c r="S40" s="216">
        <v>-2.6630145295565333</v>
      </c>
      <c r="T40" s="216">
        <v>2.155346930518069</v>
      </c>
      <c r="U40" s="216"/>
      <c r="V40" s="72">
        <v>-1.162927484531151</v>
      </c>
      <c r="W40" s="72">
        <v>0.65997160414458289</v>
      </c>
      <c r="X40" s="72">
        <v>-0.25337086958359073</v>
      </c>
      <c r="Y40" s="72">
        <v>0.58952958846566783</v>
      </c>
      <c r="Z40" s="72">
        <v>-1.2956561249465728</v>
      </c>
      <c r="AB40" s="114">
        <v>368</v>
      </c>
      <c r="AC40" s="114">
        <v>206</v>
      </c>
      <c r="AD40" s="115">
        <v>460</v>
      </c>
      <c r="AE40" s="115">
        <v>264</v>
      </c>
      <c r="AF40" s="115">
        <v>344</v>
      </c>
      <c r="AG40" s="115">
        <v>102</v>
      </c>
      <c r="AH40" s="116">
        <v>205</v>
      </c>
      <c r="AI40" s="116">
        <v>529</v>
      </c>
      <c r="AJ40" s="116">
        <v>45</v>
      </c>
      <c r="AK40" s="117">
        <v>516</v>
      </c>
      <c r="AL40" s="117">
        <v>131</v>
      </c>
      <c r="AM40" s="117">
        <v>314</v>
      </c>
      <c r="AN40" s="117">
        <v>156</v>
      </c>
      <c r="AO40" s="117">
        <v>464</v>
      </c>
    </row>
    <row r="41" spans="1:41" x14ac:dyDescent="0.3">
      <c r="A41" s="25" t="s">
        <v>97</v>
      </c>
      <c r="B41" s="25" t="s">
        <v>98</v>
      </c>
      <c r="C41" s="25" t="s">
        <v>27</v>
      </c>
      <c r="D41" s="215">
        <v>-0.3942507429860953</v>
      </c>
      <c r="E41" s="72">
        <v>-18.928629792345873</v>
      </c>
      <c r="F41" s="72">
        <v>2.236910259671733</v>
      </c>
      <c r="G41" s="72">
        <v>26.993719692161584</v>
      </c>
      <c r="H41" s="72">
        <v>-10.696250902473537</v>
      </c>
      <c r="I41" s="72"/>
      <c r="J41" s="72">
        <v>-2.619400793875049</v>
      </c>
      <c r="K41" s="72">
        <v>1.1051104104873792</v>
      </c>
      <c r="L41" s="72"/>
      <c r="M41" s="72">
        <v>-1.6773681500802917</v>
      </c>
      <c r="N41" s="72">
        <v>-0.17540482490437614</v>
      </c>
      <c r="O41" s="72">
        <v>0.11112685402397725</v>
      </c>
      <c r="P41" s="72">
        <v>2.0995517625081681</v>
      </c>
      <c r="Q41" s="72"/>
      <c r="R41" s="216">
        <v>1.0633218564864499</v>
      </c>
      <c r="S41" s="216">
        <v>0</v>
      </c>
      <c r="T41" s="216">
        <v>2.1759245065729407</v>
      </c>
      <c r="U41" s="216"/>
      <c r="V41" s="72">
        <v>-0.71775207877606917</v>
      </c>
      <c r="W41" s="72">
        <v>0.6343122018818278</v>
      </c>
      <c r="X41" s="72">
        <v>-0.68977606137947634</v>
      </c>
      <c r="Y41" s="72">
        <v>1.605105770276273</v>
      </c>
      <c r="Z41" s="72">
        <v>-2.9711400124972629</v>
      </c>
      <c r="AB41" s="114">
        <v>523</v>
      </c>
      <c r="AC41" s="114">
        <v>58</v>
      </c>
      <c r="AD41" s="115">
        <v>483</v>
      </c>
      <c r="AE41" s="115">
        <v>311</v>
      </c>
      <c r="AF41" s="115">
        <v>247</v>
      </c>
      <c r="AG41" s="115">
        <v>28</v>
      </c>
      <c r="AH41" s="116">
        <v>74</v>
      </c>
      <c r="AI41" s="116">
        <v>267</v>
      </c>
      <c r="AJ41" s="116">
        <v>43</v>
      </c>
      <c r="AK41" s="117">
        <v>455</v>
      </c>
      <c r="AL41" s="117">
        <v>137</v>
      </c>
      <c r="AM41" s="117">
        <v>404</v>
      </c>
      <c r="AN41" s="117">
        <v>32</v>
      </c>
      <c r="AO41" s="117">
        <v>515</v>
      </c>
    </row>
    <row r="42" spans="1:41" x14ac:dyDescent="0.3">
      <c r="A42" s="25" t="s">
        <v>99</v>
      </c>
      <c r="B42" s="25" t="s">
        <v>100</v>
      </c>
      <c r="C42" s="25" t="s">
        <v>27</v>
      </c>
      <c r="D42" s="215">
        <v>-57.443152816308974</v>
      </c>
      <c r="E42" s="72">
        <v>-17.142424499497402</v>
      </c>
      <c r="F42" s="72">
        <v>-18.227773815674315</v>
      </c>
      <c r="G42" s="72">
        <v>-6.6377566742395473</v>
      </c>
      <c r="H42" s="72">
        <v>-15.435197826897705</v>
      </c>
      <c r="I42" s="72"/>
      <c r="J42" s="72">
        <v>-0.77758111341581948</v>
      </c>
      <c r="K42" s="72">
        <v>-0.59381284654397271</v>
      </c>
      <c r="L42" s="72"/>
      <c r="M42" s="72">
        <v>-2.6652007004060088</v>
      </c>
      <c r="N42" s="72">
        <v>-0.27860369496629145</v>
      </c>
      <c r="O42" s="72">
        <v>0.4320934547455042</v>
      </c>
      <c r="P42" s="72">
        <v>-0.40473286988109397</v>
      </c>
      <c r="Q42" s="72"/>
      <c r="R42" s="216">
        <v>-0.13538946861202178</v>
      </c>
      <c r="S42" s="216">
        <v>-0.55531062438875334</v>
      </c>
      <c r="T42" s="216">
        <v>-0.10583070790797076</v>
      </c>
      <c r="U42" s="216"/>
      <c r="V42" s="72">
        <v>-0.22383120959752778</v>
      </c>
      <c r="W42" s="72">
        <v>0.74957313679899873</v>
      </c>
      <c r="X42" s="72">
        <v>-0.50889071319839807</v>
      </c>
      <c r="Y42" s="72">
        <v>-2.0757386350177742</v>
      </c>
      <c r="Z42" s="72">
        <v>-1.0281521443648394</v>
      </c>
      <c r="AB42" s="114">
        <v>411</v>
      </c>
      <c r="AC42" s="114">
        <v>378</v>
      </c>
      <c r="AD42" s="115">
        <v>525</v>
      </c>
      <c r="AE42" s="115">
        <v>332</v>
      </c>
      <c r="AF42" s="115">
        <v>186</v>
      </c>
      <c r="AG42" s="115">
        <v>364</v>
      </c>
      <c r="AH42" s="116">
        <v>291</v>
      </c>
      <c r="AI42" s="116">
        <v>381</v>
      </c>
      <c r="AJ42" s="116">
        <v>292</v>
      </c>
      <c r="AK42" s="117">
        <v>329</v>
      </c>
      <c r="AL42" s="117">
        <v>95</v>
      </c>
      <c r="AM42" s="117">
        <v>371</v>
      </c>
      <c r="AN42" s="117">
        <v>527</v>
      </c>
      <c r="AO42" s="117">
        <v>446</v>
      </c>
    </row>
    <row r="43" spans="1:41" x14ac:dyDescent="0.3">
      <c r="A43" s="25" t="s">
        <v>101</v>
      </c>
      <c r="B43" s="25" t="s">
        <v>102</v>
      </c>
      <c r="C43" s="25" t="s">
        <v>27</v>
      </c>
      <c r="D43" s="215">
        <v>2.0037222295601698</v>
      </c>
      <c r="E43" s="72">
        <v>-14.284268804572731</v>
      </c>
      <c r="F43" s="72">
        <v>11.12933909544855</v>
      </c>
      <c r="G43" s="72">
        <v>15.180802436659544</v>
      </c>
      <c r="H43" s="72">
        <v>-10.022150497975193</v>
      </c>
      <c r="I43" s="72"/>
      <c r="J43" s="72">
        <v>-1.7892442752003421</v>
      </c>
      <c r="K43" s="72">
        <v>0.64650277083452368</v>
      </c>
      <c r="L43" s="72"/>
      <c r="M43" s="72">
        <v>2.2601684087364265E-2</v>
      </c>
      <c r="N43" s="72">
        <v>0.7703512412513841</v>
      </c>
      <c r="O43" s="72">
        <v>-8.0209267904483975E-2</v>
      </c>
      <c r="P43" s="72">
        <v>1.0679505978375037</v>
      </c>
      <c r="Q43" s="72"/>
      <c r="R43" s="216">
        <v>-0.70881705253777272</v>
      </c>
      <c r="S43" s="216">
        <v>0.26764118128057901</v>
      </c>
      <c r="T43" s="216">
        <v>2.2628721636563394</v>
      </c>
      <c r="U43" s="216"/>
      <c r="V43" s="72">
        <v>-0.65060271589681107</v>
      </c>
      <c r="W43" s="72">
        <v>0.60391162090867079</v>
      </c>
      <c r="X43" s="72">
        <v>-1.1685596764213504</v>
      </c>
      <c r="Y43" s="72">
        <v>-0.46072480443115216</v>
      </c>
      <c r="Z43" s="72">
        <v>-0.32845452375439588</v>
      </c>
      <c r="AB43" s="114">
        <v>502</v>
      </c>
      <c r="AC43" s="114">
        <v>128</v>
      </c>
      <c r="AD43" s="115">
        <v>265</v>
      </c>
      <c r="AE43" s="115">
        <v>130</v>
      </c>
      <c r="AF43" s="115">
        <v>283</v>
      </c>
      <c r="AG43" s="115">
        <v>97</v>
      </c>
      <c r="AH43" s="116">
        <v>410</v>
      </c>
      <c r="AI43" s="116">
        <v>217</v>
      </c>
      <c r="AJ43" s="116">
        <v>39</v>
      </c>
      <c r="AK43" s="117">
        <v>441</v>
      </c>
      <c r="AL43" s="117">
        <v>141</v>
      </c>
      <c r="AM43" s="117">
        <v>485</v>
      </c>
      <c r="AN43" s="117">
        <v>358</v>
      </c>
      <c r="AO43" s="117">
        <v>350</v>
      </c>
    </row>
    <row r="44" spans="1:41" x14ac:dyDescent="0.3">
      <c r="A44" s="25" t="s">
        <v>103</v>
      </c>
      <c r="B44" s="25" t="s">
        <v>104</v>
      </c>
      <c r="C44" s="25" t="s">
        <v>27</v>
      </c>
      <c r="D44" s="215">
        <v>42.807099278159946</v>
      </c>
      <c r="E44" s="72">
        <v>-12.26674648821032</v>
      </c>
      <c r="F44" s="72">
        <v>32.507277193153158</v>
      </c>
      <c r="G44" s="72">
        <v>15.261881514614943</v>
      </c>
      <c r="H44" s="72">
        <v>7.3046870586021608</v>
      </c>
      <c r="I44" s="72"/>
      <c r="J44" s="72">
        <v>-0.33610163603038012</v>
      </c>
      <c r="K44" s="72">
        <v>-0.64523808302644547</v>
      </c>
      <c r="L44" s="72"/>
      <c r="M44" s="72">
        <v>1.0778352497318457</v>
      </c>
      <c r="N44" s="72">
        <v>1.5061828908644859</v>
      </c>
      <c r="O44" s="72">
        <v>-9.9590112357725954E-2</v>
      </c>
      <c r="P44" s="72">
        <v>2.7167363226658989</v>
      </c>
      <c r="Q44" s="72"/>
      <c r="R44" s="216">
        <v>0.52433150313997101</v>
      </c>
      <c r="S44" s="216">
        <v>0.63231117155024952</v>
      </c>
      <c r="T44" s="216">
        <v>0.67478310706357303</v>
      </c>
      <c r="U44" s="216"/>
      <c r="V44" s="72">
        <v>0.28103251871689466</v>
      </c>
      <c r="W44" s="72">
        <v>0.52865777287765692</v>
      </c>
      <c r="X44" s="72">
        <v>0.76153034019982679</v>
      </c>
      <c r="Y44" s="72">
        <v>0.42109256318976213</v>
      </c>
      <c r="Z44" s="72">
        <v>-0.53137578326370827</v>
      </c>
      <c r="AB44" s="114">
        <v>332</v>
      </c>
      <c r="AC44" s="114">
        <v>385</v>
      </c>
      <c r="AD44" s="115">
        <v>34</v>
      </c>
      <c r="AE44" s="115">
        <v>47</v>
      </c>
      <c r="AF44" s="115">
        <v>288</v>
      </c>
      <c r="AG44" s="115">
        <v>10</v>
      </c>
      <c r="AH44" s="116">
        <v>167</v>
      </c>
      <c r="AI44" s="116">
        <v>142</v>
      </c>
      <c r="AJ44" s="116">
        <v>139</v>
      </c>
      <c r="AK44" s="117">
        <v>210</v>
      </c>
      <c r="AL44" s="117">
        <v>158</v>
      </c>
      <c r="AM44" s="117">
        <v>128</v>
      </c>
      <c r="AN44" s="117">
        <v>190</v>
      </c>
      <c r="AO44" s="117">
        <v>389</v>
      </c>
    </row>
    <row r="45" spans="1:41" x14ac:dyDescent="0.3">
      <c r="A45" s="25" t="s">
        <v>105</v>
      </c>
      <c r="B45" s="25" t="s">
        <v>106</v>
      </c>
      <c r="C45" s="25" t="s">
        <v>27</v>
      </c>
      <c r="D45" s="215">
        <v>-9.5600659377394628</v>
      </c>
      <c r="E45" s="72">
        <v>1.4733052453940783</v>
      </c>
      <c r="F45" s="72">
        <v>-8.3889523651022504</v>
      </c>
      <c r="G45" s="72">
        <v>7.4823414747862618</v>
      </c>
      <c r="H45" s="72">
        <v>-10.126760292817552</v>
      </c>
      <c r="I45" s="72"/>
      <c r="J45" s="72">
        <v>-0.857422964751687</v>
      </c>
      <c r="K45" s="72">
        <v>0.97528738438321327</v>
      </c>
      <c r="L45" s="72"/>
      <c r="M45" s="72">
        <v>-1.0146311686030225</v>
      </c>
      <c r="N45" s="72">
        <v>-0.17409857000242321</v>
      </c>
      <c r="O45" s="72">
        <v>-0.16937451706115234</v>
      </c>
      <c r="P45" s="72">
        <v>1.5871877250238049E-2</v>
      </c>
      <c r="Q45" s="72"/>
      <c r="R45" s="216">
        <v>-0.34195823296630512</v>
      </c>
      <c r="S45" s="216">
        <v>1.968994659402E-2</v>
      </c>
      <c r="T45" s="216">
        <v>1.2201492633466366</v>
      </c>
      <c r="U45" s="216"/>
      <c r="V45" s="72">
        <v>-0.39792215039560369</v>
      </c>
      <c r="W45" s="72">
        <v>0.68622825057043335</v>
      </c>
      <c r="X45" s="72">
        <v>-0.85415050036363693</v>
      </c>
      <c r="Y45" s="72">
        <v>-0.9462197596381734</v>
      </c>
      <c r="Z45" s="72">
        <v>-0.51328789873652969</v>
      </c>
      <c r="AB45" s="114">
        <v>423</v>
      </c>
      <c r="AC45" s="114">
        <v>74</v>
      </c>
      <c r="AD45" s="115">
        <v>428</v>
      </c>
      <c r="AE45" s="115">
        <v>310</v>
      </c>
      <c r="AF45" s="115">
        <v>307</v>
      </c>
      <c r="AG45" s="115">
        <v>261</v>
      </c>
      <c r="AH45" s="116">
        <v>338</v>
      </c>
      <c r="AI45" s="116">
        <v>263</v>
      </c>
      <c r="AJ45" s="116">
        <v>86</v>
      </c>
      <c r="AK45" s="117">
        <v>379</v>
      </c>
      <c r="AL45" s="117">
        <v>121</v>
      </c>
      <c r="AM45" s="117">
        <v>433</v>
      </c>
      <c r="AN45" s="117">
        <v>442</v>
      </c>
      <c r="AO45" s="117">
        <v>385</v>
      </c>
    </row>
    <row r="46" spans="1:41" x14ac:dyDescent="0.3">
      <c r="A46" s="25" t="s">
        <v>107</v>
      </c>
      <c r="B46" s="25" t="s">
        <v>108</v>
      </c>
      <c r="C46" s="25" t="s">
        <v>78</v>
      </c>
      <c r="D46" s="215">
        <v>14.450741276005036</v>
      </c>
      <c r="E46" s="72">
        <v>21.005165709371262</v>
      </c>
      <c r="F46" s="72">
        <v>4.2853096347293382</v>
      </c>
      <c r="G46" s="72">
        <v>-9.6436660550701703</v>
      </c>
      <c r="H46" s="72">
        <v>-1.1960680130253936</v>
      </c>
      <c r="I46" s="72"/>
      <c r="J46" s="72">
        <v>1.6096663419337718</v>
      </c>
      <c r="K46" s="72">
        <v>7.0746914815929055E-2</v>
      </c>
      <c r="L46" s="72"/>
      <c r="M46" s="72">
        <v>-0.24343854027147654</v>
      </c>
      <c r="N46" s="72">
        <v>0.82149265838547336</v>
      </c>
      <c r="O46" s="72">
        <v>-0.42808043375286731</v>
      </c>
      <c r="P46" s="72">
        <v>0.53567585719556465</v>
      </c>
      <c r="Q46" s="72"/>
      <c r="R46" s="216">
        <v>-0.66925417849015023</v>
      </c>
      <c r="S46" s="216">
        <v>0.2946387369198028</v>
      </c>
      <c r="T46" s="216">
        <v>-0.78262448503807314</v>
      </c>
      <c r="U46" s="216"/>
      <c r="V46" s="72">
        <v>-0.29247278054076803</v>
      </c>
      <c r="W46" s="72">
        <v>1.0953789074378366</v>
      </c>
      <c r="X46" s="72">
        <v>-0.85801196243274558</v>
      </c>
      <c r="Y46" s="72">
        <v>-0.12880478403451645</v>
      </c>
      <c r="Z46" s="72">
        <v>-5.5302983034885372E-2</v>
      </c>
      <c r="AB46" s="114">
        <v>16</v>
      </c>
      <c r="AC46" s="114">
        <v>253</v>
      </c>
      <c r="AD46" s="115">
        <v>319</v>
      </c>
      <c r="AE46" s="115">
        <v>122</v>
      </c>
      <c r="AF46" s="115">
        <v>350</v>
      </c>
      <c r="AG46" s="115">
        <v>161</v>
      </c>
      <c r="AH46" s="116">
        <v>404</v>
      </c>
      <c r="AI46" s="116">
        <v>209</v>
      </c>
      <c r="AJ46" s="116">
        <v>484</v>
      </c>
      <c r="AK46" s="117">
        <v>350</v>
      </c>
      <c r="AL46" s="117">
        <v>13</v>
      </c>
      <c r="AM46" s="117">
        <v>435</v>
      </c>
      <c r="AN46" s="117">
        <v>296</v>
      </c>
      <c r="AO46" s="117">
        <v>276</v>
      </c>
    </row>
    <row r="47" spans="1:41" x14ac:dyDescent="0.3">
      <c r="A47" s="25" t="s">
        <v>109</v>
      </c>
      <c r="B47" s="25" t="s">
        <v>110</v>
      </c>
      <c r="C47" s="25" t="s">
        <v>30</v>
      </c>
      <c r="D47" s="215">
        <v>-10.300519300663554</v>
      </c>
      <c r="E47" s="72">
        <v>-31.052988545476101</v>
      </c>
      <c r="F47" s="72">
        <v>9.4899790201140277</v>
      </c>
      <c r="G47" s="72">
        <v>21.399046930221051</v>
      </c>
      <c r="H47" s="72">
        <v>-10.136556705522532</v>
      </c>
      <c r="I47" s="72"/>
      <c r="J47" s="72">
        <v>-1.5608692349295523</v>
      </c>
      <c r="K47" s="72">
        <v>-0.92336984870853567</v>
      </c>
      <c r="L47" s="72"/>
      <c r="M47" s="72">
        <v>-0.23323795206043091</v>
      </c>
      <c r="N47" s="72">
        <v>0.77194049644519258</v>
      </c>
      <c r="O47" s="72">
        <v>-0.40115922193730369</v>
      </c>
      <c r="P47" s="72">
        <v>1.3808533207707865</v>
      </c>
      <c r="Q47" s="72"/>
      <c r="R47" s="216">
        <v>0.75918977778160579</v>
      </c>
      <c r="S47" s="216">
        <v>0.55793595060128875</v>
      </c>
      <c r="T47" s="216">
        <v>1.2507599032436318</v>
      </c>
      <c r="U47" s="216"/>
      <c r="V47" s="72">
        <v>-1.3081690694255466</v>
      </c>
      <c r="W47" s="72">
        <v>1.0049524292408085</v>
      </c>
      <c r="X47" s="72">
        <v>-1.0649736166539487</v>
      </c>
      <c r="Y47" s="72">
        <v>-0.42604659334493689</v>
      </c>
      <c r="Z47" s="72">
        <v>-0.23307449092088284</v>
      </c>
      <c r="AB47" s="114">
        <v>495</v>
      </c>
      <c r="AC47" s="114">
        <v>440</v>
      </c>
      <c r="AD47" s="115">
        <v>317</v>
      </c>
      <c r="AE47" s="115">
        <v>128</v>
      </c>
      <c r="AF47" s="115">
        <v>341</v>
      </c>
      <c r="AG47" s="115">
        <v>69</v>
      </c>
      <c r="AH47" s="116">
        <v>117</v>
      </c>
      <c r="AI47" s="116">
        <v>156</v>
      </c>
      <c r="AJ47" s="116">
        <v>84</v>
      </c>
      <c r="AK47" s="117">
        <v>524</v>
      </c>
      <c r="AL47" s="117">
        <v>23</v>
      </c>
      <c r="AM47" s="117">
        <v>473</v>
      </c>
      <c r="AN47" s="117">
        <v>349</v>
      </c>
      <c r="AO47" s="117">
        <v>331</v>
      </c>
    </row>
    <row r="48" spans="1:41" x14ac:dyDescent="0.3">
      <c r="A48" s="25" t="s">
        <v>111</v>
      </c>
      <c r="B48" s="25" t="s">
        <v>112</v>
      </c>
      <c r="C48" s="25" t="s">
        <v>30</v>
      </c>
      <c r="D48" s="215">
        <v>5.578819021916555</v>
      </c>
      <c r="E48" s="72">
        <v>4.4348863880398302</v>
      </c>
      <c r="F48" s="72">
        <v>1.7519260822074463</v>
      </c>
      <c r="G48" s="72">
        <v>11.170216285631531</v>
      </c>
      <c r="H48" s="72">
        <v>-11.778209733962253</v>
      </c>
      <c r="I48" s="72"/>
      <c r="J48" s="72">
        <v>4.3448655493852503E-2</v>
      </c>
      <c r="K48" s="72">
        <v>0.31134225554933392</v>
      </c>
      <c r="L48" s="72"/>
      <c r="M48" s="72">
        <v>0.93222023598129256</v>
      </c>
      <c r="N48" s="72">
        <v>0.97747398064444491</v>
      </c>
      <c r="O48" s="72">
        <v>-2.1701635754985431</v>
      </c>
      <c r="P48" s="72">
        <v>0.5407775320259971</v>
      </c>
      <c r="Q48" s="72"/>
      <c r="R48" s="216">
        <v>-1.9901043137559229</v>
      </c>
      <c r="S48" s="216">
        <v>2.5688275685294681</v>
      </c>
      <c r="T48" s="216">
        <v>0.76170269950223835</v>
      </c>
      <c r="U48" s="216"/>
      <c r="V48" s="72">
        <v>-1.0644417523082406</v>
      </c>
      <c r="W48" s="72">
        <v>0.89778134363271433</v>
      </c>
      <c r="X48" s="72">
        <v>-1.0120444064517946</v>
      </c>
      <c r="Y48" s="72">
        <v>1.4019905339141523</v>
      </c>
      <c r="Z48" s="72">
        <v>-2.5789276655792821</v>
      </c>
      <c r="AB48" s="114">
        <v>258</v>
      </c>
      <c r="AC48" s="114">
        <v>200</v>
      </c>
      <c r="AD48" s="115">
        <v>62</v>
      </c>
      <c r="AE48" s="115">
        <v>102</v>
      </c>
      <c r="AF48" s="115">
        <v>516</v>
      </c>
      <c r="AG48" s="115">
        <v>159</v>
      </c>
      <c r="AH48" s="116">
        <v>512</v>
      </c>
      <c r="AI48" s="116">
        <v>1</v>
      </c>
      <c r="AJ48" s="116">
        <v>127</v>
      </c>
      <c r="AK48" s="117">
        <v>506</v>
      </c>
      <c r="AL48" s="117">
        <v>48</v>
      </c>
      <c r="AM48" s="117">
        <v>458</v>
      </c>
      <c r="AN48" s="117">
        <v>48</v>
      </c>
      <c r="AO48" s="117">
        <v>510</v>
      </c>
    </row>
    <row r="49" spans="1:41" x14ac:dyDescent="0.3">
      <c r="A49" s="25" t="s">
        <v>113</v>
      </c>
      <c r="B49" s="25" t="s">
        <v>114</v>
      </c>
      <c r="C49" s="25" t="s">
        <v>30</v>
      </c>
      <c r="D49" s="215">
        <v>-19.517776343513084</v>
      </c>
      <c r="E49" s="72">
        <v>18.249920330791113</v>
      </c>
      <c r="F49" s="72">
        <v>-10.299087461691251</v>
      </c>
      <c r="G49" s="72">
        <v>-16.705200960045765</v>
      </c>
      <c r="H49" s="72">
        <v>-10.76340825256718</v>
      </c>
      <c r="I49" s="72"/>
      <c r="J49" s="72">
        <v>0.90039267712486337</v>
      </c>
      <c r="K49" s="72">
        <v>0.55960094933842575</v>
      </c>
      <c r="L49" s="72"/>
      <c r="M49" s="72">
        <v>0.37983327237009151</v>
      </c>
      <c r="N49" s="72">
        <v>0.61383244550023885</v>
      </c>
      <c r="O49" s="72">
        <v>-2.1236997164518838</v>
      </c>
      <c r="P49" s="72">
        <v>-0.51781999528904676</v>
      </c>
      <c r="Q49" s="72"/>
      <c r="R49" s="216">
        <v>-2.6303399177851405</v>
      </c>
      <c r="S49" s="216">
        <v>-0.12240245150715957</v>
      </c>
      <c r="T49" s="216">
        <v>0.74811825408680821</v>
      </c>
      <c r="U49" s="216"/>
      <c r="V49" s="72">
        <v>-1.3255781635053536</v>
      </c>
      <c r="W49" s="72">
        <v>0.735840574584673</v>
      </c>
      <c r="X49" s="72">
        <v>-1.2030613332672992</v>
      </c>
      <c r="Y49" s="72">
        <v>-0.22788538713798911</v>
      </c>
      <c r="Z49" s="72">
        <v>-0.13199734118746689</v>
      </c>
      <c r="AB49" s="114">
        <v>86</v>
      </c>
      <c r="AC49" s="114">
        <v>142</v>
      </c>
      <c r="AD49" s="115">
        <v>184</v>
      </c>
      <c r="AE49" s="115">
        <v>151</v>
      </c>
      <c r="AF49" s="115">
        <v>511</v>
      </c>
      <c r="AG49" s="115">
        <v>392</v>
      </c>
      <c r="AH49" s="116">
        <v>526</v>
      </c>
      <c r="AI49" s="116">
        <v>296</v>
      </c>
      <c r="AJ49" s="116">
        <v>131</v>
      </c>
      <c r="AK49" s="117">
        <v>526</v>
      </c>
      <c r="AL49" s="117">
        <v>99</v>
      </c>
      <c r="AM49" s="117">
        <v>489</v>
      </c>
      <c r="AN49" s="117">
        <v>314</v>
      </c>
      <c r="AO49" s="117">
        <v>303</v>
      </c>
    </row>
    <row r="50" spans="1:41" x14ac:dyDescent="0.3">
      <c r="A50" s="25" t="s">
        <v>115</v>
      </c>
      <c r="B50" s="25" t="s">
        <v>116</v>
      </c>
      <c r="C50" s="25" t="s">
        <v>30</v>
      </c>
      <c r="D50" s="215">
        <v>-73.340354258384195</v>
      </c>
      <c r="E50" s="72">
        <v>-21.774508357975272</v>
      </c>
      <c r="F50" s="72">
        <v>-38.955435299186036</v>
      </c>
      <c r="G50" s="72">
        <v>7.7212715584862535</v>
      </c>
      <c r="H50" s="72">
        <v>-20.331682159709139</v>
      </c>
      <c r="I50" s="72"/>
      <c r="J50" s="72">
        <v>-1.0687646624941174</v>
      </c>
      <c r="K50" s="72">
        <v>-0.67319600614390418</v>
      </c>
      <c r="L50" s="72"/>
      <c r="M50" s="72">
        <v>-2.1708284298275919</v>
      </c>
      <c r="N50" s="72">
        <v>-0.23022940660340249</v>
      </c>
      <c r="O50" s="72">
        <v>-2.2684319022902337</v>
      </c>
      <c r="P50" s="72">
        <v>-1.5633799091485376</v>
      </c>
      <c r="Q50" s="72"/>
      <c r="R50" s="216">
        <v>-1.2918183169249995</v>
      </c>
      <c r="S50" s="216">
        <v>1.9690859639172975</v>
      </c>
      <c r="T50" s="216">
        <v>0.24928494002605261</v>
      </c>
      <c r="U50" s="216"/>
      <c r="V50" s="72">
        <v>-1.4698249430237611</v>
      </c>
      <c r="W50" s="72">
        <v>0.95291356868185662</v>
      </c>
      <c r="X50" s="72">
        <v>-0.94573330193230754</v>
      </c>
      <c r="Y50" s="72">
        <v>-2.0757386350326361</v>
      </c>
      <c r="Z50" s="72">
        <v>-0.52795312063498046</v>
      </c>
      <c r="AB50" s="114">
        <v>449</v>
      </c>
      <c r="AC50" s="114">
        <v>393</v>
      </c>
      <c r="AD50" s="115">
        <v>506</v>
      </c>
      <c r="AE50" s="115">
        <v>323</v>
      </c>
      <c r="AF50" s="115">
        <v>519</v>
      </c>
      <c r="AG50" s="115">
        <v>524</v>
      </c>
      <c r="AH50" s="116">
        <v>474</v>
      </c>
      <c r="AI50" s="116">
        <v>11</v>
      </c>
      <c r="AJ50" s="116">
        <v>212</v>
      </c>
      <c r="AK50" s="117">
        <v>530</v>
      </c>
      <c r="AL50" s="117">
        <v>34</v>
      </c>
      <c r="AM50" s="117">
        <v>447</v>
      </c>
      <c r="AN50" s="117">
        <v>528</v>
      </c>
      <c r="AO50" s="117">
        <v>386</v>
      </c>
    </row>
    <row r="51" spans="1:41" x14ac:dyDescent="0.3">
      <c r="A51" s="25" t="s">
        <v>117</v>
      </c>
      <c r="B51" s="25" t="s">
        <v>118</v>
      </c>
      <c r="C51" s="25" t="s">
        <v>78</v>
      </c>
      <c r="D51" s="215">
        <v>18.898216456503665</v>
      </c>
      <c r="E51" s="72">
        <v>25.535911722838183</v>
      </c>
      <c r="F51" s="72">
        <v>7.4322426408210864</v>
      </c>
      <c r="G51" s="72">
        <v>-12.447647286752375</v>
      </c>
      <c r="H51" s="72">
        <v>-1.6222906204032272</v>
      </c>
      <c r="I51" s="72"/>
      <c r="J51" s="72">
        <v>2.0385294880973013</v>
      </c>
      <c r="K51" s="72">
        <v>4.3434497297532969E-3</v>
      </c>
      <c r="L51" s="72"/>
      <c r="M51" s="72">
        <v>0.39384666464536994</v>
      </c>
      <c r="N51" s="72">
        <v>1.6653260410979431</v>
      </c>
      <c r="O51" s="72">
        <v>-1.6556718070987664</v>
      </c>
      <c r="P51" s="72">
        <v>0.78565792388682743</v>
      </c>
      <c r="Q51" s="72"/>
      <c r="R51" s="216">
        <v>-0.47850547543336636</v>
      </c>
      <c r="S51" s="216">
        <v>-0.62043630685179341</v>
      </c>
      <c r="T51" s="216">
        <v>-0.39477589212512543</v>
      </c>
      <c r="U51" s="216"/>
      <c r="V51" s="72">
        <v>0.11838183974269208</v>
      </c>
      <c r="W51" s="72">
        <v>0.86200217572548732</v>
      </c>
      <c r="X51" s="72">
        <v>-0.33998684180730293</v>
      </c>
      <c r="Y51" s="72">
        <v>-1.1592430563106413</v>
      </c>
      <c r="Z51" s="72">
        <v>0.19438775856911944</v>
      </c>
      <c r="AB51" s="114">
        <v>1</v>
      </c>
      <c r="AC51" s="114">
        <v>265</v>
      </c>
      <c r="AD51" s="115">
        <v>180</v>
      </c>
      <c r="AE51" s="115">
        <v>37</v>
      </c>
      <c r="AF51" s="115">
        <v>485</v>
      </c>
      <c r="AG51" s="115">
        <v>115</v>
      </c>
      <c r="AH51" s="116">
        <v>362</v>
      </c>
      <c r="AI51" s="116">
        <v>392</v>
      </c>
      <c r="AJ51" s="116">
        <v>373</v>
      </c>
      <c r="AK51" s="117">
        <v>242</v>
      </c>
      <c r="AL51" s="117">
        <v>55</v>
      </c>
      <c r="AM51" s="117">
        <v>332</v>
      </c>
      <c r="AN51" s="117">
        <v>470</v>
      </c>
      <c r="AO51" s="117">
        <v>224</v>
      </c>
    </row>
    <row r="52" spans="1:41" x14ac:dyDescent="0.3">
      <c r="A52" s="25" t="s">
        <v>119</v>
      </c>
      <c r="B52" s="25" t="s">
        <v>120</v>
      </c>
      <c r="C52" s="25" t="s">
        <v>78</v>
      </c>
      <c r="D52" s="215">
        <v>-46.766447104338468</v>
      </c>
      <c r="E52" s="72">
        <v>1.1666106618664633</v>
      </c>
      <c r="F52" s="72">
        <v>-21.627222794736984</v>
      </c>
      <c r="G52" s="72">
        <v>-19.071676275205022</v>
      </c>
      <c r="H52" s="72">
        <v>-7.2341586962629254</v>
      </c>
      <c r="I52" s="72"/>
      <c r="J52" s="72">
        <v>0.45223744161524498</v>
      </c>
      <c r="K52" s="72">
        <v>-0.35890858866592795</v>
      </c>
      <c r="L52" s="72"/>
      <c r="M52" s="72">
        <v>-0.94296608231243129</v>
      </c>
      <c r="N52" s="72">
        <v>-0.22207290526836337</v>
      </c>
      <c r="O52" s="72">
        <v>-1.3013403467809055</v>
      </c>
      <c r="P52" s="72">
        <v>-0.99397631279621701</v>
      </c>
      <c r="Q52" s="72"/>
      <c r="R52" s="216">
        <v>-0.88001263646566508</v>
      </c>
      <c r="S52" s="216">
        <v>-0.82149705016496133</v>
      </c>
      <c r="T52" s="216">
        <v>-0.58709146639397647</v>
      </c>
      <c r="U52" s="216"/>
      <c r="V52" s="72">
        <v>-0.29893901548469748</v>
      </c>
      <c r="W52" s="72">
        <v>0.76605935123354429</v>
      </c>
      <c r="X52" s="72">
        <v>-1.4097556247269296</v>
      </c>
      <c r="Y52" s="72">
        <v>-0.3566901711725064</v>
      </c>
      <c r="Z52" s="72">
        <v>-0.14750627910199593</v>
      </c>
      <c r="AB52" s="114">
        <v>163</v>
      </c>
      <c r="AC52" s="114">
        <v>328</v>
      </c>
      <c r="AD52" s="115">
        <v>423</v>
      </c>
      <c r="AE52" s="115">
        <v>320</v>
      </c>
      <c r="AF52" s="115">
        <v>460</v>
      </c>
      <c r="AG52" s="115">
        <v>478</v>
      </c>
      <c r="AH52" s="116">
        <v>425</v>
      </c>
      <c r="AI52" s="116">
        <v>425</v>
      </c>
      <c r="AJ52" s="116">
        <v>435</v>
      </c>
      <c r="AK52" s="117">
        <v>356</v>
      </c>
      <c r="AL52" s="117">
        <v>91</v>
      </c>
      <c r="AM52" s="117">
        <v>504</v>
      </c>
      <c r="AN52" s="117">
        <v>336</v>
      </c>
      <c r="AO52" s="117">
        <v>306</v>
      </c>
    </row>
    <row r="53" spans="1:41" x14ac:dyDescent="0.3">
      <c r="A53" s="25" t="s">
        <v>121</v>
      </c>
      <c r="B53" s="25" t="s">
        <v>122</v>
      </c>
      <c r="C53" s="25" t="s">
        <v>24</v>
      </c>
      <c r="D53" s="215">
        <v>-48.989638736235932</v>
      </c>
      <c r="E53" s="72">
        <v>-10.132551754189846</v>
      </c>
      <c r="F53" s="72">
        <v>-21.334366826067981</v>
      </c>
      <c r="G53" s="72">
        <v>-4.7227344748903555E-2</v>
      </c>
      <c r="H53" s="72">
        <v>-17.475492811229202</v>
      </c>
      <c r="I53" s="72"/>
      <c r="J53" s="72">
        <v>-0.14232225111560812</v>
      </c>
      <c r="K53" s="72">
        <v>-0.66828188921957954</v>
      </c>
      <c r="L53" s="72"/>
      <c r="M53" s="72">
        <v>0.4328346188987296</v>
      </c>
      <c r="N53" s="72">
        <v>-2.0579098824576896</v>
      </c>
      <c r="O53" s="72">
        <v>-0.89959830259853524</v>
      </c>
      <c r="P53" s="72">
        <v>-0.88882512601338148</v>
      </c>
      <c r="Q53" s="72"/>
      <c r="R53" s="216">
        <v>0.18002115778409936</v>
      </c>
      <c r="S53" s="216">
        <v>0.49712040421398329</v>
      </c>
      <c r="T53" s="216">
        <v>-0.682808843367951</v>
      </c>
      <c r="U53" s="216"/>
      <c r="V53" s="72">
        <v>-0.64562868901686632</v>
      </c>
      <c r="W53" s="72">
        <v>-0.73491015820112526</v>
      </c>
      <c r="X53" s="72">
        <v>-0.6524613958493436</v>
      </c>
      <c r="Y53" s="72">
        <v>-1.3673123228279371</v>
      </c>
      <c r="Z53" s="72">
        <v>-9.4785996350567531E-2</v>
      </c>
      <c r="AB53" s="114">
        <v>295</v>
      </c>
      <c r="AC53" s="114">
        <v>390</v>
      </c>
      <c r="AD53" s="115">
        <v>173</v>
      </c>
      <c r="AE53" s="115">
        <v>527</v>
      </c>
      <c r="AF53" s="115">
        <v>414</v>
      </c>
      <c r="AG53" s="115">
        <v>463</v>
      </c>
      <c r="AH53" s="116">
        <v>227</v>
      </c>
      <c r="AI53" s="116">
        <v>171</v>
      </c>
      <c r="AJ53" s="116">
        <v>462</v>
      </c>
      <c r="AK53" s="117">
        <v>440</v>
      </c>
      <c r="AL53" s="117">
        <v>399</v>
      </c>
      <c r="AM53" s="117">
        <v>397</v>
      </c>
      <c r="AN53" s="117">
        <v>487</v>
      </c>
      <c r="AO53" s="117">
        <v>291</v>
      </c>
    </row>
    <row r="54" spans="1:41" x14ac:dyDescent="0.3">
      <c r="A54" s="25" t="s">
        <v>123</v>
      </c>
      <c r="B54" s="25" t="s">
        <v>124</v>
      </c>
      <c r="C54" s="25" t="s">
        <v>33</v>
      </c>
      <c r="D54" s="215">
        <v>-12.963845201938009</v>
      </c>
      <c r="E54" s="72">
        <v>13.802139520339784</v>
      </c>
      <c r="F54" s="72">
        <v>-0.59875154386951746</v>
      </c>
      <c r="G54" s="72">
        <v>-10.515287913002545</v>
      </c>
      <c r="H54" s="72">
        <v>-15.651945265405731</v>
      </c>
      <c r="I54" s="72"/>
      <c r="J54" s="72">
        <v>0.92636708688497471</v>
      </c>
      <c r="K54" s="72">
        <v>0.17780407474220808</v>
      </c>
      <c r="L54" s="72"/>
      <c r="M54" s="72">
        <v>0.13555250055117668</v>
      </c>
      <c r="N54" s="72">
        <v>0.75684218766879452</v>
      </c>
      <c r="O54" s="72">
        <v>-0.47394611233135114</v>
      </c>
      <c r="P54" s="72">
        <v>-0.51424882290774288</v>
      </c>
      <c r="Q54" s="72"/>
      <c r="R54" s="216">
        <v>-0.60676120733034655</v>
      </c>
      <c r="S54" s="216">
        <v>-0.11583546187238171</v>
      </c>
      <c r="T54" s="216">
        <v>-0.53923788035757725</v>
      </c>
      <c r="U54" s="216"/>
      <c r="V54" s="72">
        <v>-0.97291965771725109</v>
      </c>
      <c r="W54" s="72">
        <v>0.79673992441886476</v>
      </c>
      <c r="X54" s="72">
        <v>-1.5510941514023024</v>
      </c>
      <c r="Y54" s="72">
        <v>-1.4416227751555424</v>
      </c>
      <c r="Z54" s="72">
        <v>3.8507606775084816E-2</v>
      </c>
      <c r="AB54" s="114">
        <v>81</v>
      </c>
      <c r="AC54" s="114">
        <v>222</v>
      </c>
      <c r="AD54" s="115">
        <v>243</v>
      </c>
      <c r="AE54" s="115">
        <v>132</v>
      </c>
      <c r="AF54" s="115">
        <v>358</v>
      </c>
      <c r="AG54" s="115">
        <v>388</v>
      </c>
      <c r="AH54" s="116">
        <v>391</v>
      </c>
      <c r="AI54" s="116">
        <v>292</v>
      </c>
      <c r="AJ54" s="116">
        <v>423</v>
      </c>
      <c r="AK54" s="117">
        <v>495</v>
      </c>
      <c r="AL54" s="117">
        <v>85</v>
      </c>
      <c r="AM54" s="117">
        <v>521</v>
      </c>
      <c r="AN54" s="117">
        <v>492</v>
      </c>
      <c r="AO54" s="117">
        <v>261</v>
      </c>
    </row>
    <row r="55" spans="1:41" x14ac:dyDescent="0.3">
      <c r="A55" s="25" t="s">
        <v>125</v>
      </c>
      <c r="B55" s="25" t="s">
        <v>126</v>
      </c>
      <c r="C55" s="25" t="s">
        <v>30</v>
      </c>
      <c r="D55" s="215">
        <v>-17.522792678137641</v>
      </c>
      <c r="E55" s="72">
        <v>-8.9455506756893293</v>
      </c>
      <c r="F55" s="72">
        <v>-2.8698075101915528</v>
      </c>
      <c r="G55" s="72">
        <v>-6.118559647911006</v>
      </c>
      <c r="H55" s="72">
        <v>0.41112515565424634</v>
      </c>
      <c r="I55" s="72"/>
      <c r="J55" s="72">
        <v>1.1119251753258013</v>
      </c>
      <c r="K55" s="72">
        <v>-1.8275692293809476</v>
      </c>
      <c r="L55" s="72"/>
      <c r="M55" s="72">
        <v>0.5177784776294494</v>
      </c>
      <c r="N55" s="72">
        <v>0.13497602369554623</v>
      </c>
      <c r="O55" s="72">
        <v>-1.0071693131040658</v>
      </c>
      <c r="P55" s="72">
        <v>-0.10475438985157823</v>
      </c>
      <c r="Q55" s="72"/>
      <c r="R55" s="216">
        <v>0.13165893619594013</v>
      </c>
      <c r="S55" s="216">
        <v>-1.2769031860792426</v>
      </c>
      <c r="T55" s="216">
        <v>0.41101709213398152</v>
      </c>
      <c r="U55" s="216"/>
      <c r="V55" s="72">
        <v>-0.67696505836052134</v>
      </c>
      <c r="W55" s="72">
        <v>0.70456839677944383</v>
      </c>
      <c r="X55" s="72">
        <v>-0.14795817738845823</v>
      </c>
      <c r="Y55" s="72">
        <v>0.57962152815531987</v>
      </c>
      <c r="Z55" s="72">
        <v>-0.37704165805493495</v>
      </c>
      <c r="AB55" s="114">
        <v>58</v>
      </c>
      <c r="AC55" s="114">
        <v>509</v>
      </c>
      <c r="AD55" s="115">
        <v>157</v>
      </c>
      <c r="AE55" s="115">
        <v>236</v>
      </c>
      <c r="AF55" s="115">
        <v>427</v>
      </c>
      <c r="AG55" s="115">
        <v>289</v>
      </c>
      <c r="AH55" s="116">
        <v>239</v>
      </c>
      <c r="AI55" s="116">
        <v>483</v>
      </c>
      <c r="AJ55" s="116">
        <v>182</v>
      </c>
      <c r="AK55" s="117">
        <v>445</v>
      </c>
      <c r="AL55" s="117">
        <v>111</v>
      </c>
      <c r="AM55" s="117">
        <v>299</v>
      </c>
      <c r="AN55" s="117">
        <v>159</v>
      </c>
      <c r="AO55" s="117">
        <v>358</v>
      </c>
    </row>
    <row r="56" spans="1:41" x14ac:dyDescent="0.3">
      <c r="A56" s="25" t="s">
        <v>127</v>
      </c>
      <c r="B56" s="25" t="s">
        <v>128</v>
      </c>
      <c r="C56" s="25" t="s">
        <v>30</v>
      </c>
      <c r="D56" s="215">
        <v>-18.827688180679473</v>
      </c>
      <c r="E56" s="72">
        <v>-23.124374192914772</v>
      </c>
      <c r="F56" s="72">
        <v>7.2603325160308492</v>
      </c>
      <c r="G56" s="72">
        <v>6.513305325964927</v>
      </c>
      <c r="H56" s="72">
        <v>-9.4769518297604787</v>
      </c>
      <c r="I56" s="72"/>
      <c r="J56" s="72">
        <v>-1.0781163001566361</v>
      </c>
      <c r="K56" s="72">
        <v>-0.77183363527654547</v>
      </c>
      <c r="L56" s="72"/>
      <c r="M56" s="72">
        <v>0.23506473072264628</v>
      </c>
      <c r="N56" s="72">
        <v>0.80463628081533567</v>
      </c>
      <c r="O56" s="72">
        <v>0.14576000690231442</v>
      </c>
      <c r="P56" s="72">
        <v>-2.3807815875360457E-2</v>
      </c>
      <c r="Q56" s="72"/>
      <c r="R56" s="216">
        <v>9.8959772736504442E-2</v>
      </c>
      <c r="S56" s="216">
        <v>-0.41653371557660035</v>
      </c>
      <c r="T56" s="216">
        <v>1.0991705819558872</v>
      </c>
      <c r="U56" s="216"/>
      <c r="V56" s="72">
        <v>-0.98435991954112445</v>
      </c>
      <c r="W56" s="72">
        <v>1.0205594750665807</v>
      </c>
      <c r="X56" s="72">
        <v>-1.5494275490878824</v>
      </c>
      <c r="Y56" s="72">
        <v>0.14862090465521025</v>
      </c>
      <c r="Z56" s="72">
        <v>-0.53078327704488004</v>
      </c>
      <c r="AB56" s="114">
        <v>450</v>
      </c>
      <c r="AC56" s="114">
        <v>413</v>
      </c>
      <c r="AD56" s="115">
        <v>222</v>
      </c>
      <c r="AE56" s="115">
        <v>124</v>
      </c>
      <c r="AF56" s="115">
        <v>239</v>
      </c>
      <c r="AG56" s="115">
        <v>269</v>
      </c>
      <c r="AH56" s="116">
        <v>244</v>
      </c>
      <c r="AI56" s="116">
        <v>355</v>
      </c>
      <c r="AJ56" s="116">
        <v>99</v>
      </c>
      <c r="AK56" s="117">
        <v>496</v>
      </c>
      <c r="AL56" s="117">
        <v>20</v>
      </c>
      <c r="AM56" s="117">
        <v>520</v>
      </c>
      <c r="AN56" s="117">
        <v>245</v>
      </c>
      <c r="AO56" s="117">
        <v>388</v>
      </c>
    </row>
    <row r="57" spans="1:41" x14ac:dyDescent="0.3">
      <c r="A57" s="25" t="s">
        <v>129</v>
      </c>
      <c r="B57" s="25" t="s">
        <v>130</v>
      </c>
      <c r="C57" s="25" t="s">
        <v>30</v>
      </c>
      <c r="D57" s="215">
        <v>28.234026955753261</v>
      </c>
      <c r="E57" s="72">
        <v>-5.1989809294875595</v>
      </c>
      <c r="F57" s="72">
        <v>1.3229491983219637</v>
      </c>
      <c r="G57" s="72">
        <v>21.174279044215286</v>
      </c>
      <c r="H57" s="72">
        <v>10.935779642703572</v>
      </c>
      <c r="I57" s="72"/>
      <c r="J57" s="72">
        <v>0.47675286415179041</v>
      </c>
      <c r="K57" s="72">
        <v>-0.89267133851079528</v>
      </c>
      <c r="L57" s="72"/>
      <c r="M57" s="72">
        <v>0.88991464359303418</v>
      </c>
      <c r="N57" s="72">
        <v>1.1096795298680977</v>
      </c>
      <c r="O57" s="72">
        <v>-0.82965771274643973</v>
      </c>
      <c r="P57" s="72">
        <v>-0.95826458898317801</v>
      </c>
      <c r="Q57" s="72"/>
      <c r="R57" s="216">
        <v>1.0732710035163977</v>
      </c>
      <c r="S57" s="216">
        <v>1.2908244413495957</v>
      </c>
      <c r="T57" s="216">
        <v>0.17681804043984159</v>
      </c>
      <c r="U57" s="216"/>
      <c r="V57" s="72">
        <v>0.12634028275060369</v>
      </c>
      <c r="W57" s="72">
        <v>0.84890665163004264</v>
      </c>
      <c r="X57" s="72">
        <v>0.94482624353960099</v>
      </c>
      <c r="Y57" s="72">
        <v>-0.3814603219483737</v>
      </c>
      <c r="Z57" s="72">
        <v>0.64854307256884092</v>
      </c>
      <c r="AB57" s="114">
        <v>155</v>
      </c>
      <c r="AC57" s="114">
        <v>434</v>
      </c>
      <c r="AD57" s="115">
        <v>69</v>
      </c>
      <c r="AE57" s="115">
        <v>84</v>
      </c>
      <c r="AF57" s="115">
        <v>402</v>
      </c>
      <c r="AG57" s="115">
        <v>475</v>
      </c>
      <c r="AH57" s="116">
        <v>73</v>
      </c>
      <c r="AI57" s="116">
        <v>45</v>
      </c>
      <c r="AJ57" s="116">
        <v>229</v>
      </c>
      <c r="AK57" s="117">
        <v>238</v>
      </c>
      <c r="AL57" s="117">
        <v>60</v>
      </c>
      <c r="AM57" s="117">
        <v>100</v>
      </c>
      <c r="AN57" s="117">
        <v>340</v>
      </c>
      <c r="AO57" s="117">
        <v>103</v>
      </c>
    </row>
    <row r="58" spans="1:41" x14ac:dyDescent="0.3">
      <c r="A58" s="25" t="s">
        <v>131</v>
      </c>
      <c r="B58" s="25" t="s">
        <v>132</v>
      </c>
      <c r="C58" s="25" t="s">
        <v>30</v>
      </c>
      <c r="D58" s="215">
        <v>-56.062799501865932</v>
      </c>
      <c r="E58" s="72">
        <v>-0.48387945699117563</v>
      </c>
      <c r="F58" s="72">
        <v>-28.822635853736905</v>
      </c>
      <c r="G58" s="72">
        <v>-23.732823051078988</v>
      </c>
      <c r="H58" s="72">
        <v>-3.0234611400588651</v>
      </c>
      <c r="I58" s="72"/>
      <c r="J58" s="72">
        <v>-3.871035655929405E-2</v>
      </c>
      <c r="K58" s="72">
        <v>0</v>
      </c>
      <c r="L58" s="72"/>
      <c r="M58" s="72">
        <v>-0.32168087086216274</v>
      </c>
      <c r="N58" s="72">
        <v>0.38673044637261661</v>
      </c>
      <c r="O58" s="72">
        <v>-2.6807827478908099</v>
      </c>
      <c r="P58" s="72">
        <v>-1.995888564217549</v>
      </c>
      <c r="Q58" s="72"/>
      <c r="R58" s="216">
        <v>-1.0969219543826796</v>
      </c>
      <c r="S58" s="216">
        <v>-1.8843481879617852</v>
      </c>
      <c r="T58" s="216">
        <v>0.13333137621498592</v>
      </c>
      <c r="U58" s="216"/>
      <c r="V58" s="72">
        <v>-0.31485590150052073</v>
      </c>
      <c r="W58" s="72">
        <v>0.91778598058118965</v>
      </c>
      <c r="X58" s="72">
        <v>-1.0721112877632042</v>
      </c>
      <c r="Y58" s="72">
        <v>0.58952958846566783</v>
      </c>
      <c r="Z58" s="72">
        <v>-0.72504060779490564</v>
      </c>
      <c r="AB58" s="114">
        <v>281</v>
      </c>
      <c r="AC58" s="114">
        <v>267</v>
      </c>
      <c r="AD58" s="115">
        <v>332</v>
      </c>
      <c r="AE58" s="115">
        <v>187</v>
      </c>
      <c r="AF58" s="115">
        <v>526</v>
      </c>
      <c r="AG58" s="115">
        <v>531</v>
      </c>
      <c r="AH58" s="116">
        <v>451</v>
      </c>
      <c r="AI58" s="116">
        <v>512</v>
      </c>
      <c r="AJ58" s="116">
        <v>241</v>
      </c>
      <c r="AK58" s="117">
        <v>361</v>
      </c>
      <c r="AL58" s="117">
        <v>41</v>
      </c>
      <c r="AM58" s="117">
        <v>474</v>
      </c>
      <c r="AN58" s="117">
        <v>156</v>
      </c>
      <c r="AO58" s="117">
        <v>414</v>
      </c>
    </row>
    <row r="59" spans="1:41" x14ac:dyDescent="0.3">
      <c r="A59" s="25" t="s">
        <v>133</v>
      </c>
      <c r="B59" s="25" t="s">
        <v>134</v>
      </c>
      <c r="C59" s="25" t="s">
        <v>33</v>
      </c>
      <c r="D59" s="215">
        <v>-36.024268564894093</v>
      </c>
      <c r="E59" s="72">
        <v>-4.3311813738340419</v>
      </c>
      <c r="F59" s="72">
        <v>-5.4123164271763153</v>
      </c>
      <c r="G59" s="72">
        <v>-2.3677974176200873</v>
      </c>
      <c r="H59" s="72">
        <v>-23.912973346263648</v>
      </c>
      <c r="I59" s="72"/>
      <c r="J59" s="72">
        <v>-0.49975529512445566</v>
      </c>
      <c r="K59" s="72">
        <v>0.15326078521773234</v>
      </c>
      <c r="L59" s="72"/>
      <c r="M59" s="72">
        <v>8.0945845685119783E-2</v>
      </c>
      <c r="N59" s="72">
        <v>-4.827032003182459E-2</v>
      </c>
      <c r="O59" s="72">
        <v>-0.76175121271819413</v>
      </c>
      <c r="P59" s="72">
        <v>-0.13689494128331164</v>
      </c>
      <c r="Q59" s="72"/>
      <c r="R59" s="216">
        <v>0.13910130375483151</v>
      </c>
      <c r="S59" s="216">
        <v>0.44454621691654822</v>
      </c>
      <c r="T59" s="216">
        <v>-0.86778321078579024</v>
      </c>
      <c r="U59" s="216"/>
      <c r="V59" s="72">
        <v>-1.1176638399236516</v>
      </c>
      <c r="W59" s="72">
        <v>0.26429117219182202</v>
      </c>
      <c r="X59" s="72">
        <v>-1.268470825688677</v>
      </c>
      <c r="Y59" s="72">
        <v>-2.0757386350326361</v>
      </c>
      <c r="Z59" s="72">
        <v>-0.58501254079958731</v>
      </c>
      <c r="AB59" s="114">
        <v>367</v>
      </c>
      <c r="AC59" s="114">
        <v>232</v>
      </c>
      <c r="AD59" s="115">
        <v>255</v>
      </c>
      <c r="AE59" s="115">
        <v>276</v>
      </c>
      <c r="AF59" s="115">
        <v>394</v>
      </c>
      <c r="AG59" s="115">
        <v>293</v>
      </c>
      <c r="AH59" s="116">
        <v>235</v>
      </c>
      <c r="AI59" s="116">
        <v>180</v>
      </c>
      <c r="AJ59" s="116">
        <v>502</v>
      </c>
      <c r="AK59" s="117">
        <v>513</v>
      </c>
      <c r="AL59" s="117">
        <v>224</v>
      </c>
      <c r="AM59" s="117">
        <v>497</v>
      </c>
      <c r="AN59" s="117">
        <v>528</v>
      </c>
      <c r="AO59" s="117">
        <v>395</v>
      </c>
    </row>
    <row r="60" spans="1:41" x14ac:dyDescent="0.3">
      <c r="A60" s="25" t="s">
        <v>135</v>
      </c>
      <c r="B60" s="25" t="s">
        <v>136</v>
      </c>
      <c r="C60" s="25" t="s">
        <v>33</v>
      </c>
      <c r="D60" s="215">
        <v>-44.62198718478038</v>
      </c>
      <c r="E60" s="72">
        <v>-28.997109417163568</v>
      </c>
      <c r="F60" s="72">
        <v>-14.075900535949636</v>
      </c>
      <c r="G60" s="72">
        <v>-11.118590476493516</v>
      </c>
      <c r="H60" s="72">
        <v>9.5696132448263356</v>
      </c>
      <c r="I60" s="72"/>
      <c r="J60" s="72">
        <v>0.27918462373941594</v>
      </c>
      <c r="K60" s="72">
        <v>-2.5989533771125015</v>
      </c>
      <c r="L60" s="72"/>
      <c r="M60" s="72">
        <v>-1.0314787965412229</v>
      </c>
      <c r="N60" s="72">
        <v>-1.3460078641132245</v>
      </c>
      <c r="O60" s="72">
        <v>6.8799012198530171E-2</v>
      </c>
      <c r="P60" s="72">
        <v>5.6543562703975592E-2</v>
      </c>
      <c r="Q60" s="72"/>
      <c r="R60" s="216">
        <v>-1.0847776366570365</v>
      </c>
      <c r="S60" s="216">
        <v>0.53832719966332632</v>
      </c>
      <c r="T60" s="216">
        <v>-0.78778042018551175</v>
      </c>
      <c r="U60" s="216"/>
      <c r="V60" s="72">
        <v>-7.6102611263158648E-2</v>
      </c>
      <c r="W60" s="72">
        <v>0.44763228174431952</v>
      </c>
      <c r="X60" s="72">
        <v>0.13044852804986137</v>
      </c>
      <c r="Y60" s="72">
        <v>0.49044898536219389</v>
      </c>
      <c r="Z60" s="72">
        <v>0.92149546507205116</v>
      </c>
      <c r="AB60" s="114">
        <v>205</v>
      </c>
      <c r="AC60" s="114">
        <v>532</v>
      </c>
      <c r="AD60" s="115">
        <v>430</v>
      </c>
      <c r="AE60" s="115">
        <v>498</v>
      </c>
      <c r="AF60" s="115">
        <v>257</v>
      </c>
      <c r="AG60" s="115">
        <v>253</v>
      </c>
      <c r="AH60" s="116">
        <v>446</v>
      </c>
      <c r="AI60" s="116">
        <v>161</v>
      </c>
      <c r="AJ60" s="116">
        <v>486</v>
      </c>
      <c r="AK60" s="117">
        <v>286</v>
      </c>
      <c r="AL60" s="117">
        <v>179</v>
      </c>
      <c r="AM60" s="117">
        <v>239</v>
      </c>
      <c r="AN60" s="117">
        <v>173</v>
      </c>
      <c r="AO60" s="117">
        <v>50</v>
      </c>
    </row>
    <row r="61" spans="1:41" x14ac:dyDescent="0.3">
      <c r="A61" s="25" t="s">
        <v>137</v>
      </c>
      <c r="B61" s="25" t="s">
        <v>138</v>
      </c>
      <c r="C61" s="25" t="s">
        <v>63</v>
      </c>
      <c r="D61" s="215">
        <v>17.088146085447615</v>
      </c>
      <c r="E61" s="72">
        <v>-1.3006568224050206</v>
      </c>
      <c r="F61" s="72">
        <v>25.276564907859711</v>
      </c>
      <c r="G61" s="72">
        <v>-5.120726303369028</v>
      </c>
      <c r="H61" s="72">
        <v>-1.7670356966380463</v>
      </c>
      <c r="I61" s="72"/>
      <c r="J61" s="72">
        <v>-0.68936569705135198</v>
      </c>
      <c r="K61" s="72">
        <v>0.58531315125895034</v>
      </c>
      <c r="L61" s="72"/>
      <c r="M61" s="72">
        <v>0.50498353372314808</v>
      </c>
      <c r="N61" s="72">
        <v>0.42803117625780862</v>
      </c>
      <c r="O61" s="72">
        <v>1.1867705586851272</v>
      </c>
      <c r="P61" s="72">
        <v>1.9244651165914701</v>
      </c>
      <c r="Q61" s="72"/>
      <c r="R61" s="216">
        <v>1.1267560692158306E-2</v>
      </c>
      <c r="S61" s="216">
        <v>-9.7394189441351697E-2</v>
      </c>
      <c r="T61" s="216">
        <v>-0.52836052765509012</v>
      </c>
      <c r="U61" s="216"/>
      <c r="V61" s="72">
        <v>-8.3563651583076215E-2</v>
      </c>
      <c r="W61" s="72">
        <v>-0.33892767666968721</v>
      </c>
      <c r="X61" s="72">
        <v>-0.14376809503588475</v>
      </c>
      <c r="Y61" s="72">
        <v>0.7926448248277892</v>
      </c>
      <c r="Z61" s="72">
        <v>-0.57979254086675025</v>
      </c>
      <c r="AB61" s="114">
        <v>398</v>
      </c>
      <c r="AC61" s="114">
        <v>138</v>
      </c>
      <c r="AD61" s="115">
        <v>158</v>
      </c>
      <c r="AE61" s="115">
        <v>181</v>
      </c>
      <c r="AF61" s="115">
        <v>1</v>
      </c>
      <c r="AG61" s="115">
        <v>36</v>
      </c>
      <c r="AH61" s="116">
        <v>264</v>
      </c>
      <c r="AI61" s="116">
        <v>287</v>
      </c>
      <c r="AJ61" s="116">
        <v>421</v>
      </c>
      <c r="AK61" s="117">
        <v>289</v>
      </c>
      <c r="AL61" s="117">
        <v>337</v>
      </c>
      <c r="AM61" s="117">
        <v>297</v>
      </c>
      <c r="AN61" s="117">
        <v>129</v>
      </c>
      <c r="AO61" s="117">
        <v>393</v>
      </c>
    </row>
    <row r="62" spans="1:41" x14ac:dyDescent="0.3">
      <c r="A62" s="25" t="s">
        <v>139</v>
      </c>
      <c r="B62" s="25" t="s">
        <v>140</v>
      </c>
      <c r="C62" s="25" t="s">
        <v>63</v>
      </c>
      <c r="D62" s="215">
        <v>-25.069372531230762</v>
      </c>
      <c r="E62" s="72">
        <v>-4.252894394610081</v>
      </c>
      <c r="F62" s="72">
        <v>3.3869503381297235</v>
      </c>
      <c r="G62" s="72">
        <v>-18.252999087290021</v>
      </c>
      <c r="H62" s="72">
        <v>-5.9504293874603835</v>
      </c>
      <c r="I62" s="72"/>
      <c r="J62" s="72">
        <v>-0.49427655790803138</v>
      </c>
      <c r="K62" s="72">
        <v>0.15404500633922485</v>
      </c>
      <c r="L62" s="72"/>
      <c r="M62" s="72">
        <v>-0.11515383346477959</v>
      </c>
      <c r="N62" s="72">
        <v>-0.30490347879398683</v>
      </c>
      <c r="O62" s="72">
        <v>-0.17286985703256105</v>
      </c>
      <c r="P62" s="72">
        <v>1.1348392233920832</v>
      </c>
      <c r="Q62" s="72"/>
      <c r="R62" s="216">
        <v>-2.1048371640304571</v>
      </c>
      <c r="S62" s="216">
        <v>3.8161958347174715E-2</v>
      </c>
      <c r="T62" s="216">
        <v>-0.12368468479152052</v>
      </c>
      <c r="U62" s="216"/>
      <c r="V62" s="72">
        <v>-0.49541307724252698</v>
      </c>
      <c r="W62" s="72">
        <v>-0.66168882149849162</v>
      </c>
      <c r="X62" s="72">
        <v>-8.3620561550066738E-2</v>
      </c>
      <c r="Y62" s="72">
        <v>0.68861019156914127</v>
      </c>
      <c r="Z62" s="72">
        <v>-0.63797360877013276</v>
      </c>
      <c r="AB62" s="114">
        <v>365</v>
      </c>
      <c r="AC62" s="114">
        <v>230</v>
      </c>
      <c r="AD62" s="115">
        <v>295</v>
      </c>
      <c r="AE62" s="115">
        <v>338</v>
      </c>
      <c r="AF62" s="115">
        <v>308</v>
      </c>
      <c r="AG62" s="115">
        <v>91</v>
      </c>
      <c r="AH62" s="116">
        <v>513</v>
      </c>
      <c r="AI62" s="116">
        <v>257</v>
      </c>
      <c r="AJ62" s="116">
        <v>295</v>
      </c>
      <c r="AK62" s="117">
        <v>394</v>
      </c>
      <c r="AL62" s="117">
        <v>387</v>
      </c>
      <c r="AM62" s="117">
        <v>284</v>
      </c>
      <c r="AN62" s="117">
        <v>142</v>
      </c>
      <c r="AO62" s="117">
        <v>403</v>
      </c>
    </row>
    <row r="63" spans="1:41" x14ac:dyDescent="0.3">
      <c r="A63" s="25" t="s">
        <v>141</v>
      </c>
      <c r="B63" s="25" t="s">
        <v>142</v>
      </c>
      <c r="C63" s="25" t="s">
        <v>24</v>
      </c>
      <c r="D63" s="215">
        <v>10.710563703109543</v>
      </c>
      <c r="E63" s="72">
        <v>3.5877005332248442</v>
      </c>
      <c r="F63" s="72">
        <v>-24.447407206249441</v>
      </c>
      <c r="G63" s="72">
        <v>12.27408120963543</v>
      </c>
      <c r="H63" s="72">
        <v>19.29618916649871</v>
      </c>
      <c r="I63" s="72"/>
      <c r="J63" s="72">
        <v>0.28578289232607867</v>
      </c>
      <c r="K63" s="72">
        <v>1.2331503319088421E-3</v>
      </c>
      <c r="L63" s="72"/>
      <c r="M63" s="72">
        <v>-2.2795309071508942</v>
      </c>
      <c r="N63" s="72">
        <v>-1.4181487126591183</v>
      </c>
      <c r="O63" s="72">
        <v>-0.33691258187924955</v>
      </c>
      <c r="P63" s="72">
        <v>0.12300704868935165</v>
      </c>
      <c r="Q63" s="72"/>
      <c r="R63" s="216">
        <v>1.1858273177807623</v>
      </c>
      <c r="S63" s="216">
        <v>0.51701333994814858</v>
      </c>
      <c r="T63" s="216">
        <v>-0.22995091257265915</v>
      </c>
      <c r="U63" s="216"/>
      <c r="V63" s="72">
        <v>1.7603081128125495</v>
      </c>
      <c r="W63" s="72">
        <v>-0.61614796600595034</v>
      </c>
      <c r="X63" s="72">
        <v>0.24509622426166056</v>
      </c>
      <c r="Y63" s="72">
        <v>2.1500490873453781</v>
      </c>
      <c r="Z63" s="72">
        <v>0.31993237488610388</v>
      </c>
      <c r="AB63" s="114">
        <v>201</v>
      </c>
      <c r="AC63" s="114">
        <v>266</v>
      </c>
      <c r="AD63" s="115">
        <v>510</v>
      </c>
      <c r="AE63" s="115">
        <v>502</v>
      </c>
      <c r="AF63" s="115">
        <v>335</v>
      </c>
      <c r="AG63" s="115">
        <v>232</v>
      </c>
      <c r="AH63" s="116">
        <v>55</v>
      </c>
      <c r="AI63" s="116">
        <v>165</v>
      </c>
      <c r="AJ63" s="116">
        <v>323</v>
      </c>
      <c r="AK63" s="117">
        <v>53</v>
      </c>
      <c r="AL63" s="117">
        <v>379</v>
      </c>
      <c r="AM63" s="117">
        <v>213</v>
      </c>
      <c r="AN63" s="117">
        <v>8</v>
      </c>
      <c r="AO63" s="117">
        <v>183</v>
      </c>
    </row>
    <row r="64" spans="1:41" x14ac:dyDescent="0.3">
      <c r="A64" s="25" t="s">
        <v>143</v>
      </c>
      <c r="B64" s="25" t="s">
        <v>144</v>
      </c>
      <c r="C64" s="25" t="s">
        <v>1239</v>
      </c>
      <c r="D64" s="215">
        <v>-2.7424479462785332</v>
      </c>
      <c r="E64" s="72">
        <v>13.823514652172186</v>
      </c>
      <c r="F64" s="72">
        <v>-16.375278850446499</v>
      </c>
      <c r="G64" s="72">
        <v>5.1144811321299617</v>
      </c>
      <c r="H64" s="72">
        <v>-5.305164880134182</v>
      </c>
      <c r="I64" s="72"/>
      <c r="J64" s="72">
        <v>0.36054081046436953</v>
      </c>
      <c r="K64" s="72">
        <v>0.74534036170940532</v>
      </c>
      <c r="L64" s="72"/>
      <c r="M64" s="72">
        <v>-1.3829480706599682</v>
      </c>
      <c r="N64" s="72">
        <v>-0.41023753283904657</v>
      </c>
      <c r="O64" s="72">
        <v>-0.90508469330574592</v>
      </c>
      <c r="P64" s="72">
        <v>7.8225680733320688E-2</v>
      </c>
      <c r="Q64" s="72"/>
      <c r="R64" s="216">
        <v>-0.33811897390044804</v>
      </c>
      <c r="S64" s="216">
        <v>0.41836061783790129</v>
      </c>
      <c r="T64" s="216">
        <v>0.53349609191814218</v>
      </c>
      <c r="U64" s="216"/>
      <c r="V64" s="72">
        <v>-0.75257026693568507</v>
      </c>
      <c r="W64" s="72">
        <v>0.99880061569424217</v>
      </c>
      <c r="X64" s="72">
        <v>-1.0268193610323</v>
      </c>
      <c r="Y64" s="72">
        <v>0.13375881418968835</v>
      </c>
      <c r="Z64" s="72">
        <v>-0.4142027779427821</v>
      </c>
      <c r="AB64" s="114">
        <v>189</v>
      </c>
      <c r="AC64" s="114">
        <v>109</v>
      </c>
      <c r="AD64" s="115">
        <v>463</v>
      </c>
      <c r="AE64" s="115">
        <v>367</v>
      </c>
      <c r="AF64" s="115">
        <v>415</v>
      </c>
      <c r="AG64" s="115">
        <v>244</v>
      </c>
      <c r="AH64" s="116">
        <v>337</v>
      </c>
      <c r="AI64" s="116">
        <v>189</v>
      </c>
      <c r="AJ64" s="116">
        <v>158</v>
      </c>
      <c r="AK64" s="117">
        <v>466</v>
      </c>
      <c r="AL64" s="117">
        <v>25</v>
      </c>
      <c r="AM64" s="117">
        <v>462</v>
      </c>
      <c r="AN64" s="117">
        <v>248</v>
      </c>
      <c r="AO64" s="117">
        <v>369</v>
      </c>
    </row>
    <row r="65" spans="1:41" x14ac:dyDescent="0.3">
      <c r="A65" s="25" t="s">
        <v>145</v>
      </c>
      <c r="B65" s="25" t="s">
        <v>146</v>
      </c>
      <c r="C65" s="25" t="s">
        <v>1239</v>
      </c>
      <c r="D65" s="215">
        <v>-73.263425250066888</v>
      </c>
      <c r="E65" s="72">
        <v>0.37497736660658632</v>
      </c>
      <c r="F65" s="72">
        <v>-41.005717867812244</v>
      </c>
      <c r="G65" s="72">
        <v>-20.268427922801138</v>
      </c>
      <c r="H65" s="72">
        <v>-12.364256826060089</v>
      </c>
      <c r="I65" s="72"/>
      <c r="J65" s="72">
        <v>0.57721802709565495</v>
      </c>
      <c r="K65" s="72">
        <v>-0.54721983776712801</v>
      </c>
      <c r="L65" s="72"/>
      <c r="M65" s="72">
        <v>-2.7965777025691918</v>
      </c>
      <c r="N65" s="72">
        <v>-0.48925243971954707</v>
      </c>
      <c r="O65" s="72">
        <v>-2.5013307006120691</v>
      </c>
      <c r="P65" s="72">
        <v>-0.77375401594915061</v>
      </c>
      <c r="Q65" s="72"/>
      <c r="R65" s="216">
        <v>-1.0382458494421589</v>
      </c>
      <c r="S65" s="216">
        <v>-1.1206015481679459</v>
      </c>
      <c r="T65" s="216">
        <v>-0.2733639531260319</v>
      </c>
      <c r="U65" s="216"/>
      <c r="V65" s="72">
        <v>-0.80380274379911987</v>
      </c>
      <c r="W65" s="72">
        <v>0.95320296372970759</v>
      </c>
      <c r="X65" s="72">
        <v>-1.3955577749584047</v>
      </c>
      <c r="Y65" s="72">
        <v>-0.88181736762091678</v>
      </c>
      <c r="Z65" s="72">
        <v>-0.34487644256328381</v>
      </c>
      <c r="AB65" s="114">
        <v>138</v>
      </c>
      <c r="AC65" s="114">
        <v>372</v>
      </c>
      <c r="AD65" s="115">
        <v>528</v>
      </c>
      <c r="AE65" s="115">
        <v>381</v>
      </c>
      <c r="AF65" s="115">
        <v>522</v>
      </c>
      <c r="AG65" s="115">
        <v>444</v>
      </c>
      <c r="AH65" s="116">
        <v>437</v>
      </c>
      <c r="AI65" s="116">
        <v>469</v>
      </c>
      <c r="AJ65" s="116">
        <v>337</v>
      </c>
      <c r="AK65" s="117">
        <v>475</v>
      </c>
      <c r="AL65" s="117">
        <v>33</v>
      </c>
      <c r="AM65" s="117">
        <v>503</v>
      </c>
      <c r="AN65" s="117">
        <v>429</v>
      </c>
      <c r="AO65" s="117">
        <v>352</v>
      </c>
    </row>
    <row r="66" spans="1:41" x14ac:dyDescent="0.3">
      <c r="A66" s="25" t="s">
        <v>147</v>
      </c>
      <c r="B66" s="25" t="s">
        <v>148</v>
      </c>
      <c r="C66" s="25" t="s">
        <v>1239</v>
      </c>
      <c r="D66" s="215">
        <v>-28.368608770478073</v>
      </c>
      <c r="E66" s="72">
        <v>-1.0482673635154729</v>
      </c>
      <c r="F66" s="72">
        <v>-23.285075255584481</v>
      </c>
      <c r="G66" s="72">
        <v>0.45495762024987485</v>
      </c>
      <c r="H66" s="72">
        <v>-4.4902237716279965</v>
      </c>
      <c r="I66" s="72"/>
      <c r="J66" s="72">
        <v>-0.46031311021551929</v>
      </c>
      <c r="K66" s="72">
        <v>0.37645172113428144</v>
      </c>
      <c r="L66" s="72"/>
      <c r="M66" s="72">
        <v>-1.3311572197724595</v>
      </c>
      <c r="N66" s="72">
        <v>-0.44768355637358775</v>
      </c>
      <c r="O66" s="72">
        <v>-2.0122427584047036</v>
      </c>
      <c r="P66" s="72">
        <v>6.5471493657233648E-2</v>
      </c>
      <c r="Q66" s="72"/>
      <c r="R66" s="216">
        <v>-5.049674172513291E-2</v>
      </c>
      <c r="S66" s="216">
        <v>-0.84423183386115064</v>
      </c>
      <c r="T66" s="216">
        <v>0.94932349001626859</v>
      </c>
      <c r="U66" s="216"/>
      <c r="V66" s="72">
        <v>-1.0704105845641734</v>
      </c>
      <c r="W66" s="72">
        <v>1.0155385386363445</v>
      </c>
      <c r="X66" s="72">
        <v>-1.4145025334341617</v>
      </c>
      <c r="Y66" s="72">
        <v>0.53998928691393067</v>
      </c>
      <c r="Z66" s="72">
        <v>3.1340538122460612E-2</v>
      </c>
      <c r="AB66" s="114">
        <v>360</v>
      </c>
      <c r="AC66" s="114">
        <v>182</v>
      </c>
      <c r="AD66" s="115">
        <v>458</v>
      </c>
      <c r="AE66" s="115">
        <v>373</v>
      </c>
      <c r="AF66" s="115">
        <v>506</v>
      </c>
      <c r="AG66" s="115">
        <v>247</v>
      </c>
      <c r="AH66" s="116">
        <v>279</v>
      </c>
      <c r="AI66" s="116">
        <v>430</v>
      </c>
      <c r="AJ66" s="116">
        <v>111</v>
      </c>
      <c r="AK66" s="117">
        <v>508</v>
      </c>
      <c r="AL66" s="117">
        <v>21</v>
      </c>
      <c r="AM66" s="117">
        <v>506</v>
      </c>
      <c r="AN66" s="117">
        <v>166</v>
      </c>
      <c r="AO66" s="117">
        <v>262</v>
      </c>
    </row>
    <row r="67" spans="1:41" x14ac:dyDescent="0.3">
      <c r="A67" s="25" t="s">
        <v>149</v>
      </c>
      <c r="B67" s="25" t="s">
        <v>150</v>
      </c>
      <c r="C67" s="25" t="s">
        <v>56</v>
      </c>
      <c r="D67" s="215">
        <v>-6.3330531810627289</v>
      </c>
      <c r="E67" s="72">
        <v>-13.7623079077811</v>
      </c>
      <c r="F67" s="72">
        <v>1.6019051313422459</v>
      </c>
      <c r="G67" s="72">
        <v>10.096925110988474</v>
      </c>
      <c r="H67" s="72">
        <v>-4.2695755156123489</v>
      </c>
      <c r="I67" s="72"/>
      <c r="J67" s="72">
        <v>-0.66200082314095876</v>
      </c>
      <c r="K67" s="72">
        <v>-0.43898380948152921</v>
      </c>
      <c r="L67" s="72"/>
      <c r="M67" s="72">
        <v>0.48629868841415608</v>
      </c>
      <c r="N67" s="72">
        <v>6.3478777028152231E-2</v>
      </c>
      <c r="O67" s="72">
        <v>0.13030647815383298</v>
      </c>
      <c r="P67" s="72">
        <v>-0.42377912258138195</v>
      </c>
      <c r="Q67" s="72"/>
      <c r="R67" s="216">
        <v>-9.6505227434868709E-2</v>
      </c>
      <c r="S67" s="216">
        <v>1.0271250491313837</v>
      </c>
      <c r="T67" s="216">
        <v>0.28101119162210214</v>
      </c>
      <c r="U67" s="216"/>
      <c r="V67" s="72">
        <v>0.31982992838046631</v>
      </c>
      <c r="W67" s="72">
        <v>-0.21855450988687217</v>
      </c>
      <c r="X67" s="72">
        <v>-1.1724020024630784</v>
      </c>
      <c r="Y67" s="72">
        <v>-7.4310452327605317E-2</v>
      </c>
      <c r="Z67" s="72">
        <v>0.29152193317461966</v>
      </c>
      <c r="AB67" s="114">
        <v>394</v>
      </c>
      <c r="AC67" s="114">
        <v>343</v>
      </c>
      <c r="AD67" s="115">
        <v>165</v>
      </c>
      <c r="AE67" s="115">
        <v>254</v>
      </c>
      <c r="AF67" s="115">
        <v>243</v>
      </c>
      <c r="AG67" s="115">
        <v>369</v>
      </c>
      <c r="AH67" s="116">
        <v>285</v>
      </c>
      <c r="AI67" s="116">
        <v>81</v>
      </c>
      <c r="AJ67" s="116">
        <v>206</v>
      </c>
      <c r="AK67" s="117">
        <v>201</v>
      </c>
      <c r="AL67" s="117">
        <v>309</v>
      </c>
      <c r="AM67" s="117">
        <v>486</v>
      </c>
      <c r="AN67" s="117">
        <v>283</v>
      </c>
      <c r="AO67" s="117">
        <v>193</v>
      </c>
    </row>
    <row r="68" spans="1:41" x14ac:dyDescent="0.3">
      <c r="A68" s="25" t="s">
        <v>151</v>
      </c>
      <c r="B68" s="25" t="s">
        <v>152</v>
      </c>
      <c r="C68" s="25" t="s">
        <v>46</v>
      </c>
      <c r="D68" s="215">
        <v>-14.097327101941424</v>
      </c>
      <c r="E68" s="72">
        <v>1.1121251518898632</v>
      </c>
      <c r="F68" s="72">
        <v>18.524768667646796</v>
      </c>
      <c r="G68" s="72">
        <v>2.8189151262041534</v>
      </c>
      <c r="H68" s="72">
        <v>-36.553136047682237</v>
      </c>
      <c r="I68" s="72"/>
      <c r="J68" s="72">
        <v>-0.88812087481025148</v>
      </c>
      <c r="K68" s="72">
        <v>0.97709088696144053</v>
      </c>
      <c r="L68" s="72"/>
      <c r="M68" s="72">
        <v>0.34901070094292941</v>
      </c>
      <c r="N68" s="72">
        <v>1.7903900520894875</v>
      </c>
      <c r="O68" s="72">
        <v>0.51506062741141145</v>
      </c>
      <c r="P68" s="72">
        <v>0.3095016063796589</v>
      </c>
      <c r="Q68" s="72"/>
      <c r="R68" s="216">
        <v>-0.27878754269332656</v>
      </c>
      <c r="S68" s="216">
        <v>-1.4107068609578548</v>
      </c>
      <c r="T68" s="216">
        <v>2.0277642187956797</v>
      </c>
      <c r="U68" s="216"/>
      <c r="V68" s="72">
        <v>0.15717924940626374</v>
      </c>
      <c r="W68" s="72">
        <v>-3.0029778391464621</v>
      </c>
      <c r="X68" s="72">
        <v>-9.4376672168733647E-2</v>
      </c>
      <c r="Y68" s="72">
        <v>-1.4019905339141532</v>
      </c>
      <c r="Z68" s="72">
        <v>-2.9684614137133623</v>
      </c>
      <c r="AB68" s="114">
        <v>426</v>
      </c>
      <c r="AC68" s="114">
        <v>73</v>
      </c>
      <c r="AD68" s="115">
        <v>196</v>
      </c>
      <c r="AE68" s="115">
        <v>29</v>
      </c>
      <c r="AF68" s="115">
        <v>171</v>
      </c>
      <c r="AG68" s="115">
        <v>198</v>
      </c>
      <c r="AH68" s="116">
        <v>320</v>
      </c>
      <c r="AI68" s="116">
        <v>493</v>
      </c>
      <c r="AJ68" s="116">
        <v>48</v>
      </c>
      <c r="AK68" s="117">
        <v>233</v>
      </c>
      <c r="AL68" s="117">
        <v>522</v>
      </c>
      <c r="AM68" s="117">
        <v>286</v>
      </c>
      <c r="AN68" s="117">
        <v>490</v>
      </c>
      <c r="AO68" s="117">
        <v>513</v>
      </c>
    </row>
    <row r="69" spans="1:41" x14ac:dyDescent="0.3">
      <c r="A69" s="25" t="s">
        <v>153</v>
      </c>
      <c r="B69" s="25" t="s">
        <v>154</v>
      </c>
      <c r="C69" s="25" t="s">
        <v>46</v>
      </c>
      <c r="D69" s="215">
        <v>55.580471801578419</v>
      </c>
      <c r="E69" s="72">
        <v>2.178618610007458</v>
      </c>
      <c r="F69" s="72">
        <v>28.322916870506567</v>
      </c>
      <c r="G69" s="72">
        <v>45.414079471778749</v>
      </c>
      <c r="H69" s="72">
        <v>-20.335143150714352</v>
      </c>
      <c r="I69" s="72"/>
      <c r="J69" s="72">
        <v>-1.1521035168698313</v>
      </c>
      <c r="K69" s="72">
        <v>1.3263930056704281</v>
      </c>
      <c r="L69" s="72"/>
      <c r="M69" s="72">
        <v>0.9754850893804401</v>
      </c>
      <c r="N69" s="72">
        <v>1.4253776479164906</v>
      </c>
      <c r="O69" s="72">
        <v>0.49401662055322759</v>
      </c>
      <c r="P69" s="72">
        <v>1.636787341430892</v>
      </c>
      <c r="Q69" s="72"/>
      <c r="R69" s="216">
        <v>1.3584504054977613</v>
      </c>
      <c r="S69" s="216">
        <v>1.2116872862205825</v>
      </c>
      <c r="T69" s="216">
        <v>2.879551844895107</v>
      </c>
      <c r="U69" s="216"/>
      <c r="V69" s="72">
        <v>0.59688322559340512</v>
      </c>
      <c r="W69" s="72">
        <v>-2.0485593134803834</v>
      </c>
      <c r="X69" s="72">
        <v>-0.6248065450829684</v>
      </c>
      <c r="Y69" s="72">
        <v>-0.98089797072438945</v>
      </c>
      <c r="Z69" s="72">
        <v>-1.0096480264485348</v>
      </c>
      <c r="AB69" s="114">
        <v>458</v>
      </c>
      <c r="AC69" s="114">
        <v>40</v>
      </c>
      <c r="AD69" s="115">
        <v>52</v>
      </c>
      <c r="AE69" s="115">
        <v>55</v>
      </c>
      <c r="AF69" s="115">
        <v>173</v>
      </c>
      <c r="AG69" s="115">
        <v>50</v>
      </c>
      <c r="AH69" s="116">
        <v>34</v>
      </c>
      <c r="AI69" s="116">
        <v>58</v>
      </c>
      <c r="AJ69" s="116">
        <v>1</v>
      </c>
      <c r="AK69" s="117">
        <v>165</v>
      </c>
      <c r="AL69" s="117">
        <v>495</v>
      </c>
      <c r="AM69" s="117">
        <v>393</v>
      </c>
      <c r="AN69" s="117">
        <v>448</v>
      </c>
      <c r="AO69" s="117">
        <v>445</v>
      </c>
    </row>
    <row r="70" spans="1:41" x14ac:dyDescent="0.3">
      <c r="A70" s="25" t="s">
        <v>155</v>
      </c>
      <c r="B70" s="25" t="s">
        <v>156</v>
      </c>
      <c r="C70" s="25" t="s">
        <v>46</v>
      </c>
      <c r="D70" s="215">
        <v>80.700107568530626</v>
      </c>
      <c r="E70" s="72">
        <v>16.516940570784939</v>
      </c>
      <c r="F70" s="72">
        <v>16.276990483161356</v>
      </c>
      <c r="G70" s="72">
        <v>42.02858292352547</v>
      </c>
      <c r="H70" s="72">
        <v>5.8775935910588535</v>
      </c>
      <c r="I70" s="72"/>
      <c r="J70" s="72">
        <v>0.47361263673861914</v>
      </c>
      <c r="K70" s="72">
        <v>0.84774260892417608</v>
      </c>
      <c r="L70" s="72"/>
      <c r="M70" s="72">
        <v>0.65058892788962397</v>
      </c>
      <c r="N70" s="72">
        <v>1.2505408790154313</v>
      </c>
      <c r="O70" s="72">
        <v>-0.13802082386190273</v>
      </c>
      <c r="P70" s="72">
        <v>0.841209494262664</v>
      </c>
      <c r="Q70" s="72"/>
      <c r="R70" s="216">
        <v>1.7883227933609334</v>
      </c>
      <c r="S70" s="216">
        <v>0.76816165359198318</v>
      </c>
      <c r="T70" s="216">
        <v>2.4869455038701407</v>
      </c>
      <c r="U70" s="216"/>
      <c r="V70" s="72">
        <v>1.9751860740261766</v>
      </c>
      <c r="W70" s="72">
        <v>-2.1344262854940679</v>
      </c>
      <c r="X70" s="72">
        <v>1.4803310399683489</v>
      </c>
      <c r="Y70" s="72">
        <v>1.2682317197244624</v>
      </c>
      <c r="Z70" s="72">
        <v>-1.4138038300131492</v>
      </c>
      <c r="AB70" s="114">
        <v>157</v>
      </c>
      <c r="AC70" s="114">
        <v>89</v>
      </c>
      <c r="AD70" s="115">
        <v>126</v>
      </c>
      <c r="AE70" s="115">
        <v>71</v>
      </c>
      <c r="AF70" s="115">
        <v>300</v>
      </c>
      <c r="AG70" s="115">
        <v>110</v>
      </c>
      <c r="AH70" s="116">
        <v>8</v>
      </c>
      <c r="AI70" s="116">
        <v>121</v>
      </c>
      <c r="AJ70" s="116">
        <v>27</v>
      </c>
      <c r="AK70" s="117">
        <v>40</v>
      </c>
      <c r="AL70" s="117">
        <v>501</v>
      </c>
      <c r="AM70" s="117">
        <v>58</v>
      </c>
      <c r="AN70" s="117">
        <v>64</v>
      </c>
      <c r="AO70" s="117">
        <v>475</v>
      </c>
    </row>
    <row r="71" spans="1:41" x14ac:dyDescent="0.3">
      <c r="A71" s="25" t="s">
        <v>157</v>
      </c>
      <c r="B71" s="25" t="s">
        <v>158</v>
      </c>
      <c r="C71" s="25" t="s">
        <v>56</v>
      </c>
      <c r="D71" s="215">
        <v>27.368607597160807</v>
      </c>
      <c r="E71" s="72">
        <v>-7.8792627320368958</v>
      </c>
      <c r="F71" s="72">
        <v>7.8851177849449137</v>
      </c>
      <c r="G71" s="72">
        <v>7.0802197216108125</v>
      </c>
      <c r="H71" s="72">
        <v>20.282532822641976</v>
      </c>
      <c r="I71" s="72"/>
      <c r="J71" s="72">
        <v>-0.9522073191074597</v>
      </c>
      <c r="K71" s="72">
        <v>0.32186630054450799</v>
      </c>
      <c r="L71" s="72"/>
      <c r="M71" s="72">
        <v>0.49695020313836441</v>
      </c>
      <c r="N71" s="72">
        <v>-0.88513665496559002</v>
      </c>
      <c r="O71" s="72">
        <v>1.0506419312218915</v>
      </c>
      <c r="P71" s="72">
        <v>0.59916336619652022</v>
      </c>
      <c r="Q71" s="72"/>
      <c r="R71" s="216">
        <v>0.19447439262864402</v>
      </c>
      <c r="S71" s="216">
        <v>0.5164449703557451</v>
      </c>
      <c r="T71" s="216">
        <v>0.13870700360890859</v>
      </c>
      <c r="U71" s="216"/>
      <c r="V71" s="72">
        <v>2.0428328395934288</v>
      </c>
      <c r="W71" s="72">
        <v>-0.80078760412752426</v>
      </c>
      <c r="X71" s="72">
        <v>1.1023296286783735</v>
      </c>
      <c r="Y71" s="72">
        <v>0.74310452327605203</v>
      </c>
      <c r="Z71" s="72">
        <v>0.96902717710806452</v>
      </c>
      <c r="AB71" s="114">
        <v>435</v>
      </c>
      <c r="AC71" s="114">
        <v>198</v>
      </c>
      <c r="AD71" s="115">
        <v>162</v>
      </c>
      <c r="AE71" s="115">
        <v>454</v>
      </c>
      <c r="AF71" s="115">
        <v>75</v>
      </c>
      <c r="AG71" s="115">
        <v>148</v>
      </c>
      <c r="AH71" s="116">
        <v>223</v>
      </c>
      <c r="AI71" s="116">
        <v>166</v>
      </c>
      <c r="AJ71" s="116">
        <v>238</v>
      </c>
      <c r="AK71" s="117">
        <v>32</v>
      </c>
      <c r="AL71" s="117">
        <v>408</v>
      </c>
      <c r="AM71" s="117">
        <v>88</v>
      </c>
      <c r="AN71" s="117">
        <v>135</v>
      </c>
      <c r="AO71" s="117">
        <v>46</v>
      </c>
    </row>
    <row r="72" spans="1:41" x14ac:dyDescent="0.3">
      <c r="A72" s="25" t="s">
        <v>159</v>
      </c>
      <c r="B72" s="25" t="s">
        <v>160</v>
      </c>
      <c r="C72" s="25" t="s">
        <v>63</v>
      </c>
      <c r="D72" s="215">
        <v>-27.268679420520783</v>
      </c>
      <c r="E72" s="72">
        <v>-3.7134015622445822</v>
      </c>
      <c r="F72" s="72">
        <v>-0.49410952165991917</v>
      </c>
      <c r="G72" s="72">
        <v>-10.360721011094547</v>
      </c>
      <c r="H72" s="72">
        <v>-12.700447325521733</v>
      </c>
      <c r="I72" s="72"/>
      <c r="J72" s="72">
        <v>0.29608990546509584</v>
      </c>
      <c r="K72" s="72">
        <v>-0.59316203044466242</v>
      </c>
      <c r="L72" s="72"/>
      <c r="M72" s="72">
        <v>-5.1661434966492954E-2</v>
      </c>
      <c r="N72" s="72">
        <v>6.4096654468488085E-2</v>
      </c>
      <c r="O72" s="72">
        <v>0.34498388141398961</v>
      </c>
      <c r="P72" s="72">
        <v>-0.43647662438157175</v>
      </c>
      <c r="Q72" s="72"/>
      <c r="R72" s="216">
        <v>0.67348420574255974</v>
      </c>
      <c r="S72" s="216">
        <v>-1.0190054835256019</v>
      </c>
      <c r="T72" s="216">
        <v>-0.89776524354830367</v>
      </c>
      <c r="U72" s="216"/>
      <c r="V72" s="72">
        <v>-0.74212481048780066</v>
      </c>
      <c r="W72" s="72">
        <v>7.2444684268924364E-2</v>
      </c>
      <c r="X72" s="72">
        <v>-0.68217851891196013</v>
      </c>
      <c r="Y72" s="72">
        <v>-0.79264482482778953</v>
      </c>
      <c r="Z72" s="72">
        <v>-0.39558599514572085</v>
      </c>
      <c r="AB72" s="114">
        <v>199</v>
      </c>
      <c r="AC72" s="114">
        <v>377</v>
      </c>
      <c r="AD72" s="115">
        <v>279</v>
      </c>
      <c r="AE72" s="115">
        <v>253</v>
      </c>
      <c r="AF72" s="115">
        <v>206</v>
      </c>
      <c r="AG72" s="115">
        <v>372</v>
      </c>
      <c r="AH72" s="116">
        <v>131</v>
      </c>
      <c r="AI72" s="116">
        <v>454</v>
      </c>
      <c r="AJ72" s="116">
        <v>507</v>
      </c>
      <c r="AK72" s="117">
        <v>464</v>
      </c>
      <c r="AL72" s="117">
        <v>255</v>
      </c>
      <c r="AM72" s="117">
        <v>400</v>
      </c>
      <c r="AN72" s="117">
        <v>416</v>
      </c>
      <c r="AO72" s="117">
        <v>365</v>
      </c>
    </row>
    <row r="73" spans="1:41" x14ac:dyDescent="0.3">
      <c r="A73" s="25" t="s">
        <v>161</v>
      </c>
      <c r="B73" s="25" t="s">
        <v>162</v>
      </c>
      <c r="C73" s="25" t="s">
        <v>1239</v>
      </c>
      <c r="D73" s="215">
        <v>-2.9794948514532962</v>
      </c>
      <c r="E73" s="72">
        <v>17.594371330660721</v>
      </c>
      <c r="F73" s="72">
        <v>-20.095710734380908</v>
      </c>
      <c r="G73" s="72">
        <v>0.72515810125766755</v>
      </c>
      <c r="H73" s="72">
        <v>-1.203313548990776</v>
      </c>
      <c r="I73" s="72"/>
      <c r="J73" s="72">
        <v>0.62940772213142648</v>
      </c>
      <c r="K73" s="72">
        <v>0.778141984321431</v>
      </c>
      <c r="L73" s="72"/>
      <c r="M73" s="72">
        <v>-1.9190324420020508</v>
      </c>
      <c r="N73" s="72">
        <v>-0.90128612477331893</v>
      </c>
      <c r="O73" s="72">
        <v>-0.29296165411689634</v>
      </c>
      <c r="P73" s="72">
        <v>-0.10203349660867946</v>
      </c>
      <c r="Q73" s="72"/>
      <c r="R73" s="216">
        <v>-0.10157429517908434</v>
      </c>
      <c r="S73" s="216">
        <v>0.7014663521897323</v>
      </c>
      <c r="T73" s="216">
        <v>-0.51287308485972782</v>
      </c>
      <c r="U73" s="216"/>
      <c r="V73" s="72">
        <v>-0.10544936985483486</v>
      </c>
      <c r="W73" s="72">
        <v>0.80900699146371891</v>
      </c>
      <c r="X73" s="72">
        <v>-0.61497344894474137</v>
      </c>
      <c r="Y73" s="72">
        <v>-0.78273676451744245</v>
      </c>
      <c r="Z73" s="72">
        <v>0.45348988205514462</v>
      </c>
      <c r="AB73" s="114">
        <v>123</v>
      </c>
      <c r="AC73" s="114">
        <v>102</v>
      </c>
      <c r="AD73" s="115">
        <v>495</v>
      </c>
      <c r="AE73" s="115">
        <v>457</v>
      </c>
      <c r="AF73" s="115">
        <v>327</v>
      </c>
      <c r="AG73" s="115">
        <v>288</v>
      </c>
      <c r="AH73" s="116">
        <v>286</v>
      </c>
      <c r="AI73" s="116">
        <v>132</v>
      </c>
      <c r="AJ73" s="116">
        <v>413</v>
      </c>
      <c r="AK73" s="117">
        <v>296</v>
      </c>
      <c r="AL73" s="117">
        <v>78</v>
      </c>
      <c r="AM73" s="117">
        <v>390</v>
      </c>
      <c r="AN73" s="117">
        <v>414</v>
      </c>
      <c r="AO73" s="117">
        <v>146</v>
      </c>
    </row>
    <row r="74" spans="1:41" x14ac:dyDescent="0.3">
      <c r="A74" s="25" t="s">
        <v>163</v>
      </c>
      <c r="B74" s="25" t="s">
        <v>164</v>
      </c>
      <c r="C74" s="25" t="s">
        <v>24</v>
      </c>
      <c r="D74" s="215">
        <v>-46.416161746667107</v>
      </c>
      <c r="E74" s="72">
        <v>1.632518442599812</v>
      </c>
      <c r="F74" s="72">
        <v>-22.879565139403343</v>
      </c>
      <c r="G74" s="72">
        <v>-24.268380148546989</v>
      </c>
      <c r="H74" s="72">
        <v>-0.90073490131659018</v>
      </c>
      <c r="I74" s="72"/>
      <c r="J74" s="72">
        <v>0.45326750138569261</v>
      </c>
      <c r="K74" s="72">
        <v>-0.32266602597770766</v>
      </c>
      <c r="L74" s="72"/>
      <c r="M74" s="72">
        <v>0.37867984323241771</v>
      </c>
      <c r="N74" s="72">
        <v>-0.66238625473328694</v>
      </c>
      <c r="O74" s="72">
        <v>-1.559694065651305</v>
      </c>
      <c r="P74" s="72">
        <v>-1.8173299451523608</v>
      </c>
      <c r="Q74" s="72"/>
      <c r="R74" s="216">
        <v>-0.45895757409589394</v>
      </c>
      <c r="S74" s="216">
        <v>-1.5717449121391907</v>
      </c>
      <c r="T74" s="216">
        <v>-0.88150313159055438</v>
      </c>
      <c r="U74" s="216"/>
      <c r="V74" s="72">
        <v>5.1729879551428049E-2</v>
      </c>
      <c r="W74" s="72">
        <v>-0.88415945340596991</v>
      </c>
      <c r="X74" s="72">
        <v>0.57835818607809297</v>
      </c>
      <c r="Y74" s="72">
        <v>1.1988752975520307</v>
      </c>
      <c r="Z74" s="72">
        <v>-1.1249508900388998</v>
      </c>
      <c r="AB74" s="114">
        <v>161</v>
      </c>
      <c r="AC74" s="114">
        <v>321</v>
      </c>
      <c r="AD74" s="115">
        <v>185</v>
      </c>
      <c r="AE74" s="115">
        <v>411</v>
      </c>
      <c r="AF74" s="115">
        <v>480</v>
      </c>
      <c r="AG74" s="115">
        <v>527</v>
      </c>
      <c r="AH74" s="116">
        <v>357</v>
      </c>
      <c r="AI74" s="116">
        <v>502</v>
      </c>
      <c r="AJ74" s="116">
        <v>504</v>
      </c>
      <c r="AK74" s="117">
        <v>254</v>
      </c>
      <c r="AL74" s="117">
        <v>422</v>
      </c>
      <c r="AM74" s="117">
        <v>148</v>
      </c>
      <c r="AN74" s="117">
        <v>74</v>
      </c>
      <c r="AO74" s="117">
        <v>455</v>
      </c>
    </row>
    <row r="75" spans="1:41" x14ac:dyDescent="0.3">
      <c r="A75" s="25" t="s">
        <v>165</v>
      </c>
      <c r="B75" s="25" t="s">
        <v>166</v>
      </c>
      <c r="C75" s="25" t="s">
        <v>24</v>
      </c>
      <c r="D75" s="215">
        <v>37.81956875276186</v>
      </c>
      <c r="E75" s="72">
        <v>1.9679899004203913</v>
      </c>
      <c r="F75" s="72">
        <v>7.9383235937002308</v>
      </c>
      <c r="G75" s="72">
        <v>19.059585331164499</v>
      </c>
      <c r="H75" s="72">
        <v>8.853669927476739</v>
      </c>
      <c r="I75" s="72"/>
      <c r="J75" s="72">
        <v>0.39455409447044792</v>
      </c>
      <c r="K75" s="72">
        <v>-0.23711490243681663</v>
      </c>
      <c r="L75" s="72"/>
      <c r="M75" s="72">
        <v>0.16307795333645739</v>
      </c>
      <c r="N75" s="72">
        <v>7.1066096847724108E-2</v>
      </c>
      <c r="O75" s="72">
        <v>1.1867705586851272</v>
      </c>
      <c r="P75" s="72">
        <v>-0.15078283387727162</v>
      </c>
      <c r="Q75" s="72"/>
      <c r="R75" s="216">
        <v>0.93212559635300452</v>
      </c>
      <c r="S75" s="216">
        <v>0.28682365502423796</v>
      </c>
      <c r="T75" s="216">
        <v>1.0682009883624977</v>
      </c>
      <c r="U75" s="216"/>
      <c r="V75" s="72">
        <v>0.4531338487629944</v>
      </c>
      <c r="W75" s="72">
        <v>-1.1600533137245419</v>
      </c>
      <c r="X75" s="72">
        <v>1.35358214728979</v>
      </c>
      <c r="Y75" s="72">
        <v>1.2137373880175513</v>
      </c>
      <c r="Z75" s="72">
        <v>-8.9666084850446012E-2</v>
      </c>
      <c r="AB75" s="114">
        <v>179</v>
      </c>
      <c r="AC75" s="114">
        <v>305</v>
      </c>
      <c r="AD75" s="115">
        <v>239</v>
      </c>
      <c r="AE75" s="115">
        <v>249</v>
      </c>
      <c r="AF75" s="115">
        <v>1</v>
      </c>
      <c r="AG75" s="115">
        <v>302</v>
      </c>
      <c r="AH75" s="116">
        <v>93</v>
      </c>
      <c r="AI75" s="116">
        <v>211</v>
      </c>
      <c r="AJ75" s="116">
        <v>103</v>
      </c>
      <c r="AK75" s="117">
        <v>181</v>
      </c>
      <c r="AL75" s="117">
        <v>448</v>
      </c>
      <c r="AM75" s="117">
        <v>64</v>
      </c>
      <c r="AN75" s="117">
        <v>70</v>
      </c>
      <c r="AO75" s="117">
        <v>289</v>
      </c>
    </row>
    <row r="76" spans="1:41" x14ac:dyDescent="0.3">
      <c r="A76" s="25" t="s">
        <v>167</v>
      </c>
      <c r="B76" s="25" t="s">
        <v>168</v>
      </c>
      <c r="C76" s="25" t="s">
        <v>63</v>
      </c>
      <c r="D76" s="215">
        <v>-22.418650288022853</v>
      </c>
      <c r="E76" s="72">
        <v>-19.393168925794534</v>
      </c>
      <c r="F76" s="72">
        <v>1.8364147471466845</v>
      </c>
      <c r="G76" s="72">
        <v>-3.9853507886276596</v>
      </c>
      <c r="H76" s="72">
        <v>-0.87654532074734448</v>
      </c>
      <c r="I76" s="72"/>
      <c r="J76" s="72">
        <v>-0.74770640059971971</v>
      </c>
      <c r="K76" s="72">
        <v>-0.80374711346384298</v>
      </c>
      <c r="L76" s="72"/>
      <c r="M76" s="72">
        <v>0.41555378940922738</v>
      </c>
      <c r="N76" s="72">
        <v>0.37175350949882652</v>
      </c>
      <c r="O76" s="72">
        <v>0.18107384377057154</v>
      </c>
      <c r="P76" s="72">
        <v>-0.67455478313515604</v>
      </c>
      <c r="Q76" s="72"/>
      <c r="R76" s="216">
        <v>0.53984643633905327</v>
      </c>
      <c r="S76" s="216">
        <v>-0.22186713017798468</v>
      </c>
      <c r="T76" s="216">
        <v>-0.79622140079638781</v>
      </c>
      <c r="U76" s="216"/>
      <c r="V76" s="72">
        <v>-1.9896107519770559E-3</v>
      </c>
      <c r="W76" s="72">
        <v>-0.18523812139238169</v>
      </c>
      <c r="X76" s="72">
        <v>6.9233659470182798E-2</v>
      </c>
      <c r="Y76" s="72">
        <v>0.1733910554310788</v>
      </c>
      <c r="Z76" s="72">
        <v>-0.23070604690637175</v>
      </c>
      <c r="AB76" s="114">
        <v>408</v>
      </c>
      <c r="AC76" s="114">
        <v>418</v>
      </c>
      <c r="AD76" s="115">
        <v>176</v>
      </c>
      <c r="AE76" s="115">
        <v>189</v>
      </c>
      <c r="AF76" s="115">
        <v>234</v>
      </c>
      <c r="AG76" s="115">
        <v>427</v>
      </c>
      <c r="AH76" s="116">
        <v>160</v>
      </c>
      <c r="AI76" s="116">
        <v>314</v>
      </c>
      <c r="AJ76" s="116">
        <v>487</v>
      </c>
      <c r="AK76" s="117">
        <v>268</v>
      </c>
      <c r="AL76" s="117">
        <v>304</v>
      </c>
      <c r="AM76" s="117">
        <v>255</v>
      </c>
      <c r="AN76" s="117">
        <v>241</v>
      </c>
      <c r="AO76" s="117">
        <v>329</v>
      </c>
    </row>
    <row r="77" spans="1:41" x14ac:dyDescent="0.3">
      <c r="A77" s="25" t="s">
        <v>169</v>
      </c>
      <c r="B77" s="25" t="s">
        <v>170</v>
      </c>
      <c r="C77" s="25" t="s">
        <v>63</v>
      </c>
      <c r="D77" s="215">
        <v>-42.266736610289001</v>
      </c>
      <c r="E77" s="72">
        <v>-21.185035684956244</v>
      </c>
      <c r="F77" s="72">
        <v>3.7149766698152398E-2</v>
      </c>
      <c r="G77" s="72">
        <v>-30.433564281023674</v>
      </c>
      <c r="H77" s="72">
        <v>9.3147135889927597</v>
      </c>
      <c r="I77" s="72"/>
      <c r="J77" s="72">
        <v>-1.7787452445769252</v>
      </c>
      <c r="K77" s="72">
        <v>8.3942389780425758E-2</v>
      </c>
      <c r="L77" s="72"/>
      <c r="M77" s="72">
        <v>-0.43689556633386756</v>
      </c>
      <c r="N77" s="72">
        <v>0.1250542497710288</v>
      </c>
      <c r="O77" s="72">
        <v>1.1867705586851272</v>
      </c>
      <c r="P77" s="72">
        <v>-0.8689852794505839</v>
      </c>
      <c r="Q77" s="72"/>
      <c r="R77" s="216">
        <v>-2.5108820641331344</v>
      </c>
      <c r="S77" s="216">
        <v>-0.54583779784867426</v>
      </c>
      <c r="T77" s="216">
        <v>-0.59530785174103285</v>
      </c>
      <c r="U77" s="216"/>
      <c r="V77" s="72">
        <v>0.20741692089370711</v>
      </c>
      <c r="W77" s="72">
        <v>-0.41843051668470604</v>
      </c>
      <c r="X77" s="72">
        <v>1.5045439404840641</v>
      </c>
      <c r="Y77" s="72">
        <v>1.3623582926727624</v>
      </c>
      <c r="Z77" s="72">
        <v>-0.79294591956727567</v>
      </c>
      <c r="AB77" s="114">
        <v>501</v>
      </c>
      <c r="AC77" s="114">
        <v>250</v>
      </c>
      <c r="AD77" s="115">
        <v>349</v>
      </c>
      <c r="AE77" s="115">
        <v>239</v>
      </c>
      <c r="AF77" s="115">
        <v>1</v>
      </c>
      <c r="AG77" s="115">
        <v>461</v>
      </c>
      <c r="AH77" s="116">
        <v>523</v>
      </c>
      <c r="AI77" s="116">
        <v>380</v>
      </c>
      <c r="AJ77" s="116">
        <v>438</v>
      </c>
      <c r="AK77" s="117">
        <v>225</v>
      </c>
      <c r="AL77" s="117">
        <v>355</v>
      </c>
      <c r="AM77" s="117">
        <v>57</v>
      </c>
      <c r="AN77" s="117">
        <v>55</v>
      </c>
      <c r="AO77" s="117">
        <v>425</v>
      </c>
    </row>
    <row r="78" spans="1:41" x14ac:dyDescent="0.3">
      <c r="A78" s="25" t="s">
        <v>171</v>
      </c>
      <c r="B78" s="25" t="s">
        <v>172</v>
      </c>
      <c r="C78" s="25" t="s">
        <v>63</v>
      </c>
      <c r="D78" s="215">
        <v>-60.883431141528618</v>
      </c>
      <c r="E78" s="72">
        <v>-15.181990735440337</v>
      </c>
      <c r="F78" s="72">
        <v>-9.5556582420212486</v>
      </c>
      <c r="G78" s="72">
        <v>-32.677923115936075</v>
      </c>
      <c r="H78" s="72">
        <v>-3.4678590481309581</v>
      </c>
      <c r="I78" s="72"/>
      <c r="J78" s="72">
        <v>-0.58122484884356074</v>
      </c>
      <c r="K78" s="72">
        <v>-0.63333440999166613</v>
      </c>
      <c r="L78" s="72"/>
      <c r="M78" s="72">
        <v>-1.6534400487841925</v>
      </c>
      <c r="N78" s="72">
        <v>0.86353529578404942</v>
      </c>
      <c r="O78" s="72">
        <v>0.69740432542336783</v>
      </c>
      <c r="P78" s="72">
        <v>-1.4364048911466247</v>
      </c>
      <c r="Q78" s="72"/>
      <c r="R78" s="216">
        <v>-0.40178220694185002</v>
      </c>
      <c r="S78" s="216">
        <v>-2.66301452955625</v>
      </c>
      <c r="T78" s="216">
        <v>-0.85655403741422953</v>
      </c>
      <c r="U78" s="216"/>
      <c r="V78" s="72">
        <v>-0.11937664511868103</v>
      </c>
      <c r="W78" s="72">
        <v>-0.33715255767236274</v>
      </c>
      <c r="X78" s="72">
        <v>-0.42443494511473367</v>
      </c>
      <c r="Y78" s="72">
        <v>0.91649557870713161</v>
      </c>
      <c r="Z78" s="72">
        <v>-0.72910324042754582</v>
      </c>
      <c r="AB78" s="114">
        <v>383</v>
      </c>
      <c r="AC78" s="114">
        <v>382</v>
      </c>
      <c r="AD78" s="115">
        <v>481</v>
      </c>
      <c r="AE78" s="115">
        <v>117</v>
      </c>
      <c r="AF78" s="115">
        <v>140</v>
      </c>
      <c r="AG78" s="115">
        <v>518</v>
      </c>
      <c r="AH78" s="116">
        <v>356</v>
      </c>
      <c r="AI78" s="116">
        <v>528</v>
      </c>
      <c r="AJ78" s="116">
        <v>499</v>
      </c>
      <c r="AK78" s="117">
        <v>299</v>
      </c>
      <c r="AL78" s="117">
        <v>335</v>
      </c>
      <c r="AM78" s="117">
        <v>350</v>
      </c>
      <c r="AN78" s="117">
        <v>111</v>
      </c>
      <c r="AO78" s="117">
        <v>416</v>
      </c>
    </row>
    <row r="79" spans="1:41" x14ac:dyDescent="0.3">
      <c r="A79" s="25" t="s">
        <v>173</v>
      </c>
      <c r="B79" s="25" t="s">
        <v>174</v>
      </c>
      <c r="C79" s="25" t="s">
        <v>63</v>
      </c>
      <c r="D79" s="215">
        <v>12.369495305024401</v>
      </c>
      <c r="E79" s="72">
        <v>2.2926536303634393</v>
      </c>
      <c r="F79" s="72">
        <v>-8.3275658693442907</v>
      </c>
      <c r="G79" s="72">
        <v>3.5902489766005123</v>
      </c>
      <c r="H79" s="72">
        <v>14.814158567404741</v>
      </c>
      <c r="I79" s="72"/>
      <c r="J79" s="72">
        <v>-3.9074197761564573E-2</v>
      </c>
      <c r="K79" s="72">
        <v>0.22248648819063974</v>
      </c>
      <c r="L79" s="72"/>
      <c r="M79" s="72">
        <v>-2.0033065201174556</v>
      </c>
      <c r="N79" s="72">
        <v>8.1781729262551228E-2</v>
      </c>
      <c r="O79" s="72">
        <v>-0.15686397900141247</v>
      </c>
      <c r="P79" s="72">
        <v>0.7459782307612306</v>
      </c>
      <c r="Q79" s="72"/>
      <c r="R79" s="216">
        <v>-0.12587086126343047</v>
      </c>
      <c r="S79" s="216">
        <v>0.27877175246517139</v>
      </c>
      <c r="T79" s="216">
        <v>0.27792898599032068</v>
      </c>
      <c r="U79" s="216"/>
      <c r="V79" s="72">
        <v>1.2032171022587048</v>
      </c>
      <c r="W79" s="72">
        <v>-0.60756098675523462</v>
      </c>
      <c r="X79" s="72">
        <v>1.8904890450238603</v>
      </c>
      <c r="Y79" s="72">
        <v>1.9221637002073888</v>
      </c>
      <c r="Z79" s="72">
        <v>-1.4454771472537711</v>
      </c>
      <c r="AB79" s="114">
        <v>282</v>
      </c>
      <c r="AC79" s="114">
        <v>216</v>
      </c>
      <c r="AD79" s="115">
        <v>498</v>
      </c>
      <c r="AE79" s="115">
        <v>244</v>
      </c>
      <c r="AF79" s="115">
        <v>304</v>
      </c>
      <c r="AG79" s="115">
        <v>123</v>
      </c>
      <c r="AH79" s="116">
        <v>289</v>
      </c>
      <c r="AI79" s="116">
        <v>214</v>
      </c>
      <c r="AJ79" s="116">
        <v>208</v>
      </c>
      <c r="AK79" s="117">
        <v>95</v>
      </c>
      <c r="AL79" s="117">
        <v>375</v>
      </c>
      <c r="AM79" s="117">
        <v>35</v>
      </c>
      <c r="AN79" s="117">
        <v>14</v>
      </c>
      <c r="AO79" s="117">
        <v>477</v>
      </c>
    </row>
    <row r="80" spans="1:41" x14ac:dyDescent="0.3">
      <c r="A80" s="25" t="s">
        <v>175</v>
      </c>
      <c r="B80" s="25" t="s">
        <v>176</v>
      </c>
      <c r="C80" s="25" t="s">
        <v>56</v>
      </c>
      <c r="D80" s="215">
        <v>-30.675865877665533</v>
      </c>
      <c r="E80" s="72">
        <v>-15.965252592094961</v>
      </c>
      <c r="F80" s="72">
        <v>-0.98362570529629578</v>
      </c>
      <c r="G80" s="72">
        <v>-7.659495285871917</v>
      </c>
      <c r="H80" s="72">
        <v>-6.0674922944023599</v>
      </c>
      <c r="I80" s="72"/>
      <c r="J80" s="72">
        <v>-0.79826796868084837</v>
      </c>
      <c r="K80" s="72">
        <v>-0.47895223868674847</v>
      </c>
      <c r="L80" s="72"/>
      <c r="M80" s="72">
        <v>0.35057037386547618</v>
      </c>
      <c r="N80" s="72">
        <v>-0.69033170018116097</v>
      </c>
      <c r="O80" s="72">
        <v>0.48235969349779478</v>
      </c>
      <c r="P80" s="72">
        <v>-0.29997848002951738</v>
      </c>
      <c r="Q80" s="72"/>
      <c r="R80" s="216">
        <v>2.976064183014876E-2</v>
      </c>
      <c r="S80" s="216">
        <v>-0.43216387936772999</v>
      </c>
      <c r="T80" s="216">
        <v>-0.51673619676704896</v>
      </c>
      <c r="U80" s="216"/>
      <c r="V80" s="72">
        <v>-0.78838326047128904</v>
      </c>
      <c r="W80" s="72">
        <v>-0.26396507768655514</v>
      </c>
      <c r="X80" s="72">
        <v>0.11190711680819243</v>
      </c>
      <c r="Y80" s="72">
        <v>-0.97594394056921629</v>
      </c>
      <c r="Z80" s="72">
        <v>0.70288670303839607</v>
      </c>
      <c r="AB80" s="114">
        <v>412</v>
      </c>
      <c r="AC80" s="114">
        <v>352</v>
      </c>
      <c r="AD80" s="115">
        <v>195</v>
      </c>
      <c r="AE80" s="115">
        <v>418</v>
      </c>
      <c r="AF80" s="115">
        <v>175</v>
      </c>
      <c r="AG80" s="115">
        <v>336</v>
      </c>
      <c r="AH80" s="116">
        <v>263</v>
      </c>
      <c r="AI80" s="116">
        <v>359</v>
      </c>
      <c r="AJ80" s="116">
        <v>415</v>
      </c>
      <c r="AK80" s="117">
        <v>472</v>
      </c>
      <c r="AL80" s="117">
        <v>317</v>
      </c>
      <c r="AM80" s="117">
        <v>244</v>
      </c>
      <c r="AN80" s="117">
        <v>446</v>
      </c>
      <c r="AO80" s="117">
        <v>93</v>
      </c>
    </row>
    <row r="81" spans="1:41" x14ac:dyDescent="0.3">
      <c r="A81" s="25" t="s">
        <v>177</v>
      </c>
      <c r="B81" s="25" t="s">
        <v>178</v>
      </c>
      <c r="C81" s="25" t="s">
        <v>46</v>
      </c>
      <c r="D81" s="215">
        <v>9.0857936562413784</v>
      </c>
      <c r="E81" s="72">
        <v>-15.122986643782726</v>
      </c>
      <c r="F81" s="72">
        <v>11.254556482557289</v>
      </c>
      <c r="G81" s="72">
        <v>0.9763359851479898</v>
      </c>
      <c r="H81" s="72">
        <v>11.977887832318824</v>
      </c>
      <c r="I81" s="72"/>
      <c r="J81" s="72">
        <v>-0.96459300421408101</v>
      </c>
      <c r="K81" s="72">
        <v>-0.24524592728853703</v>
      </c>
      <c r="L81" s="72"/>
      <c r="M81" s="72">
        <v>-0.70913679019218012</v>
      </c>
      <c r="N81" s="72">
        <v>0.97471152257033411</v>
      </c>
      <c r="O81" s="72">
        <v>0.98281297652269839</v>
      </c>
      <c r="P81" s="72">
        <v>0.55234132830831384</v>
      </c>
      <c r="Q81" s="72"/>
      <c r="R81" s="216">
        <v>0.23696701488106603</v>
      </c>
      <c r="S81" s="216">
        <v>-0.33724615743614217</v>
      </c>
      <c r="T81" s="216">
        <v>0.21743946077283496</v>
      </c>
      <c r="U81" s="216"/>
      <c r="V81" s="72">
        <v>2.1850900083598566</v>
      </c>
      <c r="W81" s="72">
        <v>-0.94613683580232</v>
      </c>
      <c r="X81" s="72">
        <v>1.2586091945980105</v>
      </c>
      <c r="Y81" s="72">
        <v>-0.14862090465521063</v>
      </c>
      <c r="Z81" s="72">
        <v>4.6636103963428162E-2</v>
      </c>
      <c r="AB81" s="114">
        <v>437</v>
      </c>
      <c r="AC81" s="114">
        <v>306</v>
      </c>
      <c r="AD81" s="115">
        <v>393</v>
      </c>
      <c r="AE81" s="115">
        <v>105</v>
      </c>
      <c r="AF81" s="115">
        <v>85</v>
      </c>
      <c r="AG81" s="115">
        <v>157</v>
      </c>
      <c r="AH81" s="116">
        <v>216</v>
      </c>
      <c r="AI81" s="116">
        <v>343</v>
      </c>
      <c r="AJ81" s="116">
        <v>217</v>
      </c>
      <c r="AK81" s="117">
        <v>27</v>
      </c>
      <c r="AL81" s="117">
        <v>429</v>
      </c>
      <c r="AM81" s="117">
        <v>74</v>
      </c>
      <c r="AN81" s="117">
        <v>301</v>
      </c>
      <c r="AO81" s="117">
        <v>260</v>
      </c>
    </row>
    <row r="82" spans="1:41" x14ac:dyDescent="0.3">
      <c r="A82" s="25" t="s">
        <v>179</v>
      </c>
      <c r="B82" s="25" t="s">
        <v>180</v>
      </c>
      <c r="C82" s="25" t="s">
        <v>27</v>
      </c>
      <c r="D82" s="215">
        <v>35.578368367454367</v>
      </c>
      <c r="E82" s="72">
        <v>-5.1491864590019212</v>
      </c>
      <c r="F82" s="72">
        <v>14.372428658064898</v>
      </c>
      <c r="G82" s="72">
        <v>13.654615968331932</v>
      </c>
      <c r="H82" s="72">
        <v>12.700510200059458</v>
      </c>
      <c r="I82" s="72"/>
      <c r="J82" s="72">
        <v>0.12429959854135239</v>
      </c>
      <c r="K82" s="72">
        <v>-0.53623451526150612</v>
      </c>
      <c r="L82" s="72"/>
      <c r="M82" s="72">
        <v>0.85895995711869655</v>
      </c>
      <c r="N82" s="72">
        <v>0.34253361714890801</v>
      </c>
      <c r="O82" s="72">
        <v>1.0901590723976604</v>
      </c>
      <c r="P82" s="72">
        <v>7.9359386251190243E-3</v>
      </c>
      <c r="Q82" s="72"/>
      <c r="R82" s="216">
        <v>0.60821039509628072</v>
      </c>
      <c r="S82" s="216">
        <v>0.70741715340372968</v>
      </c>
      <c r="T82" s="216">
        <v>0.32292636769982164</v>
      </c>
      <c r="U82" s="216"/>
      <c r="V82" s="72">
        <v>1.1052287727237884</v>
      </c>
      <c r="W82" s="72">
        <v>-5.155153530282288E-2</v>
      </c>
      <c r="X82" s="72">
        <v>0.52689605111343762</v>
      </c>
      <c r="Y82" s="72">
        <v>-0.46072480443115382</v>
      </c>
      <c r="Z82" s="72">
        <v>1.4202535559086424</v>
      </c>
      <c r="AB82" s="114">
        <v>244</v>
      </c>
      <c r="AC82" s="114">
        <v>368</v>
      </c>
      <c r="AD82" s="115">
        <v>78</v>
      </c>
      <c r="AE82" s="115">
        <v>198</v>
      </c>
      <c r="AF82" s="115">
        <v>63</v>
      </c>
      <c r="AG82" s="115">
        <v>264</v>
      </c>
      <c r="AH82" s="116">
        <v>144</v>
      </c>
      <c r="AI82" s="116">
        <v>130</v>
      </c>
      <c r="AJ82" s="116">
        <v>197</v>
      </c>
      <c r="AK82" s="117">
        <v>104</v>
      </c>
      <c r="AL82" s="117">
        <v>275</v>
      </c>
      <c r="AM82" s="117">
        <v>157</v>
      </c>
      <c r="AN82" s="117">
        <v>359</v>
      </c>
      <c r="AO82" s="117">
        <v>10</v>
      </c>
    </row>
    <row r="83" spans="1:41" x14ac:dyDescent="0.3">
      <c r="A83" s="25" t="s">
        <v>181</v>
      </c>
      <c r="B83" s="25" t="s">
        <v>182</v>
      </c>
      <c r="C83" s="25" t="s">
        <v>56</v>
      </c>
      <c r="D83" s="215">
        <v>15.559508062534469</v>
      </c>
      <c r="E83" s="72">
        <v>-1.5018050358027999</v>
      </c>
      <c r="F83" s="72">
        <v>3.8701167193187191</v>
      </c>
      <c r="G83" s="72">
        <v>3.4916606187756409</v>
      </c>
      <c r="H83" s="72">
        <v>9.6995357602429095</v>
      </c>
      <c r="I83" s="72"/>
      <c r="J83" s="72">
        <v>-0.45134212479856112</v>
      </c>
      <c r="K83" s="72">
        <v>0.33119772193433711</v>
      </c>
      <c r="L83" s="72"/>
      <c r="M83" s="72">
        <v>-0.4874561527677051</v>
      </c>
      <c r="N83" s="72">
        <v>0.97747398064444491</v>
      </c>
      <c r="O83" s="72">
        <v>-0.31294430475668639</v>
      </c>
      <c r="P83" s="72">
        <v>0.44214515197094151</v>
      </c>
      <c r="Q83" s="72"/>
      <c r="R83" s="216">
        <v>0.78305758554585914</v>
      </c>
      <c r="S83" s="216">
        <v>-0.61877856220728011</v>
      </c>
      <c r="T83" s="216">
        <v>0.25472025091449796</v>
      </c>
      <c r="U83" s="216"/>
      <c r="V83" s="72">
        <v>1.1196534506756286</v>
      </c>
      <c r="W83" s="72">
        <v>-0.78197697703350444</v>
      </c>
      <c r="X83" s="72">
        <v>0.21098567537790788</v>
      </c>
      <c r="Y83" s="72">
        <v>0.84218512637952636</v>
      </c>
      <c r="Z83" s="72">
        <v>0.54905987664902345</v>
      </c>
      <c r="AB83" s="114">
        <v>357</v>
      </c>
      <c r="AC83" s="114">
        <v>196</v>
      </c>
      <c r="AD83" s="115">
        <v>355</v>
      </c>
      <c r="AE83" s="115">
        <v>102</v>
      </c>
      <c r="AF83" s="115">
        <v>331</v>
      </c>
      <c r="AG83" s="115">
        <v>175</v>
      </c>
      <c r="AH83" s="116">
        <v>115</v>
      </c>
      <c r="AI83" s="116">
        <v>391</v>
      </c>
      <c r="AJ83" s="116">
        <v>211</v>
      </c>
      <c r="AK83" s="117">
        <v>101</v>
      </c>
      <c r="AL83" s="117">
        <v>405</v>
      </c>
      <c r="AM83" s="117">
        <v>226</v>
      </c>
      <c r="AN83" s="117">
        <v>121</v>
      </c>
      <c r="AO83" s="117">
        <v>123</v>
      </c>
    </row>
    <row r="84" spans="1:41" x14ac:dyDescent="0.3">
      <c r="A84" s="25" t="s">
        <v>183</v>
      </c>
      <c r="B84" s="25" t="s">
        <v>184</v>
      </c>
      <c r="C84" s="25" t="s">
        <v>33</v>
      </c>
      <c r="D84" s="215">
        <v>-14.418626159108097</v>
      </c>
      <c r="E84" s="72">
        <v>-17.369737257169664</v>
      </c>
      <c r="F84" s="72">
        <v>-10.623242284367135</v>
      </c>
      <c r="G84" s="72">
        <v>-1.0842223962737965</v>
      </c>
      <c r="H84" s="72">
        <v>14.658575778702495</v>
      </c>
      <c r="I84" s="72"/>
      <c r="J84" s="72">
        <v>-0.30590527779018412</v>
      </c>
      <c r="K84" s="72">
        <v>-1.0836737027833891</v>
      </c>
      <c r="L84" s="72"/>
      <c r="M84" s="72">
        <v>-0.9384000068228161</v>
      </c>
      <c r="N84" s="72">
        <v>0.13189788085129117</v>
      </c>
      <c r="O84" s="72">
        <v>-0.75036974427506564</v>
      </c>
      <c r="P84" s="72">
        <v>-0.14284689525215091</v>
      </c>
      <c r="Q84" s="72"/>
      <c r="R84" s="216">
        <v>-0.52964832640616721</v>
      </c>
      <c r="S84" s="216">
        <v>-0.11245598364007596</v>
      </c>
      <c r="T84" s="216">
        <v>0.51199762249338754</v>
      </c>
      <c r="U84" s="216"/>
      <c r="V84" s="72">
        <v>1.0216651211407115</v>
      </c>
      <c r="W84" s="72">
        <v>0.68476089895353554</v>
      </c>
      <c r="X84" s="72">
        <v>0.32382592249529507</v>
      </c>
      <c r="Y84" s="72">
        <v>0.18825314589659947</v>
      </c>
      <c r="Z84" s="72">
        <v>0.71321006725435721</v>
      </c>
      <c r="AB84" s="114">
        <v>323</v>
      </c>
      <c r="AC84" s="114">
        <v>460</v>
      </c>
      <c r="AD84" s="115">
        <v>421</v>
      </c>
      <c r="AE84" s="115">
        <v>237</v>
      </c>
      <c r="AF84" s="115">
        <v>393</v>
      </c>
      <c r="AG84" s="115">
        <v>296</v>
      </c>
      <c r="AH84" s="116">
        <v>377</v>
      </c>
      <c r="AI84" s="116">
        <v>291</v>
      </c>
      <c r="AJ84" s="116">
        <v>162</v>
      </c>
      <c r="AK84" s="117">
        <v>115</v>
      </c>
      <c r="AL84" s="117">
        <v>122</v>
      </c>
      <c r="AM84" s="117">
        <v>198</v>
      </c>
      <c r="AN84" s="117">
        <v>238</v>
      </c>
      <c r="AO84" s="117">
        <v>85</v>
      </c>
    </row>
    <row r="85" spans="1:41" x14ac:dyDescent="0.3">
      <c r="A85" s="25" t="s">
        <v>185</v>
      </c>
      <c r="B85" s="25" t="s">
        <v>186</v>
      </c>
      <c r="C85" s="25" t="s">
        <v>24</v>
      </c>
      <c r="D85" s="215">
        <v>35.297918958186358</v>
      </c>
      <c r="E85" s="72">
        <v>24.972091333023432</v>
      </c>
      <c r="F85" s="72">
        <v>-18.557235789338574</v>
      </c>
      <c r="G85" s="72">
        <v>11.877120868578146</v>
      </c>
      <c r="H85" s="72">
        <v>17.005942545923354</v>
      </c>
      <c r="I85" s="72"/>
      <c r="J85" s="72">
        <v>1.6661760869766884</v>
      </c>
      <c r="K85" s="72">
        <v>0.33159121966518634</v>
      </c>
      <c r="L85" s="72"/>
      <c r="M85" s="72">
        <v>0.55642520773260207</v>
      </c>
      <c r="N85" s="72">
        <v>-1.8143961470785774</v>
      </c>
      <c r="O85" s="72">
        <v>-0.78744353098428876</v>
      </c>
      <c r="P85" s="72">
        <v>-0.92374325596390761</v>
      </c>
      <c r="Q85" s="72"/>
      <c r="R85" s="216">
        <v>-0.52390767618404299</v>
      </c>
      <c r="S85" s="216">
        <v>0.870823411220087</v>
      </c>
      <c r="T85" s="216">
        <v>1.0783387691933337</v>
      </c>
      <c r="U85" s="216"/>
      <c r="V85" s="72">
        <v>1.7095730386371104</v>
      </c>
      <c r="W85" s="72">
        <v>-0.85106827611306912</v>
      </c>
      <c r="X85" s="72">
        <v>1.1183851168300136</v>
      </c>
      <c r="Y85" s="72">
        <v>0.63411585986223096</v>
      </c>
      <c r="Z85" s="72">
        <v>0.79018276996838466</v>
      </c>
      <c r="AB85" s="114">
        <v>14</v>
      </c>
      <c r="AC85" s="114">
        <v>195</v>
      </c>
      <c r="AD85" s="115">
        <v>149</v>
      </c>
      <c r="AE85" s="115">
        <v>521</v>
      </c>
      <c r="AF85" s="115">
        <v>396</v>
      </c>
      <c r="AG85" s="115">
        <v>468</v>
      </c>
      <c r="AH85" s="116">
        <v>373</v>
      </c>
      <c r="AI85" s="116">
        <v>107</v>
      </c>
      <c r="AJ85" s="116">
        <v>101</v>
      </c>
      <c r="AK85" s="117">
        <v>57</v>
      </c>
      <c r="AL85" s="117">
        <v>414</v>
      </c>
      <c r="AM85" s="117">
        <v>86</v>
      </c>
      <c r="AN85" s="117">
        <v>152</v>
      </c>
      <c r="AO85" s="117">
        <v>71</v>
      </c>
    </row>
    <row r="86" spans="1:41" x14ac:dyDescent="0.3">
      <c r="A86" s="25" t="s">
        <v>187</v>
      </c>
      <c r="B86" s="25" t="s">
        <v>188</v>
      </c>
      <c r="C86" s="25" t="s">
        <v>30</v>
      </c>
      <c r="D86" s="215">
        <v>-51.6293901948072</v>
      </c>
      <c r="E86" s="72">
        <v>-15.38158342488842</v>
      </c>
      <c r="F86" s="72">
        <v>-9.4079538417480713</v>
      </c>
      <c r="G86" s="72">
        <v>-23.057929190269096</v>
      </c>
      <c r="H86" s="72">
        <v>-3.7819237379016064</v>
      </c>
      <c r="I86" s="72"/>
      <c r="J86" s="72">
        <v>-0.68853557662489506</v>
      </c>
      <c r="K86" s="72">
        <v>-0.54199109736617856</v>
      </c>
      <c r="L86" s="72"/>
      <c r="M86" s="72">
        <v>0.96434661690859991</v>
      </c>
      <c r="N86" s="72">
        <v>-0.35168376023186421</v>
      </c>
      <c r="O86" s="72">
        <v>-0.60613916327116757</v>
      </c>
      <c r="P86" s="72">
        <v>-1.5117963080852597</v>
      </c>
      <c r="Q86" s="72"/>
      <c r="R86" s="216">
        <v>-1.6072077491636796</v>
      </c>
      <c r="S86" s="216">
        <v>-0.72771606741818329</v>
      </c>
      <c r="T86" s="216">
        <v>-0.43202768625042931</v>
      </c>
      <c r="U86" s="216"/>
      <c r="V86" s="72">
        <v>-0.5680338696897238</v>
      </c>
      <c r="W86" s="72">
        <v>1.3127589289065968</v>
      </c>
      <c r="X86" s="72">
        <v>-0.49697933545937412</v>
      </c>
      <c r="Y86" s="72">
        <v>-1.0254842421209536</v>
      </c>
      <c r="Z86" s="72">
        <v>2.1353770783133261E-2</v>
      </c>
      <c r="AB86" s="114">
        <v>397</v>
      </c>
      <c r="AC86" s="114">
        <v>369</v>
      </c>
      <c r="AD86" s="115">
        <v>56</v>
      </c>
      <c r="AE86" s="115">
        <v>354</v>
      </c>
      <c r="AF86" s="115">
        <v>378</v>
      </c>
      <c r="AG86" s="115">
        <v>522</v>
      </c>
      <c r="AH86" s="116">
        <v>494</v>
      </c>
      <c r="AI86" s="116">
        <v>409</v>
      </c>
      <c r="AJ86" s="116">
        <v>390</v>
      </c>
      <c r="AK86" s="117">
        <v>418</v>
      </c>
      <c r="AL86" s="117">
        <v>3</v>
      </c>
      <c r="AM86" s="117">
        <v>365</v>
      </c>
      <c r="AN86" s="117">
        <v>454</v>
      </c>
      <c r="AO86" s="117">
        <v>264</v>
      </c>
    </row>
    <row r="87" spans="1:41" x14ac:dyDescent="0.3">
      <c r="A87" s="25" t="s">
        <v>189</v>
      </c>
      <c r="B87" s="25" t="s">
        <v>190</v>
      </c>
      <c r="C87" s="25" t="s">
        <v>27</v>
      </c>
      <c r="D87" s="215">
        <v>-6.8252998613515192</v>
      </c>
      <c r="E87" s="72">
        <v>16.477944968338878</v>
      </c>
      <c r="F87" s="72">
        <v>-18.443861153220578</v>
      </c>
      <c r="G87" s="72">
        <v>2.365299899923607</v>
      </c>
      <c r="H87" s="72">
        <v>-7.224683576393427</v>
      </c>
      <c r="I87" s="72"/>
      <c r="J87" s="72">
        <v>0.6113420584651974</v>
      </c>
      <c r="K87" s="72">
        <v>0.70689353900191298</v>
      </c>
      <c r="L87" s="72"/>
      <c r="M87" s="72">
        <v>-1.3177753243086885</v>
      </c>
      <c r="N87" s="72">
        <v>-0.45974536518115744</v>
      </c>
      <c r="O87" s="72">
        <v>-0.68713742785740983</v>
      </c>
      <c r="P87" s="72">
        <v>-0.48635966716803686</v>
      </c>
      <c r="Q87" s="72"/>
      <c r="R87" s="216">
        <v>1.3956795716173787</v>
      </c>
      <c r="S87" s="216">
        <v>-0.64075551978026213</v>
      </c>
      <c r="T87" s="216">
        <v>-0.47108806384628366</v>
      </c>
      <c r="U87" s="216"/>
      <c r="V87" s="72">
        <v>-0.60334946053733374</v>
      </c>
      <c r="W87" s="72">
        <v>0.43907333072432903</v>
      </c>
      <c r="X87" s="72">
        <v>-1.0316120597123628</v>
      </c>
      <c r="Y87" s="72">
        <v>-0.38641435210354852</v>
      </c>
      <c r="Z87" s="72">
        <v>0.13736582635023067</v>
      </c>
      <c r="AB87" s="114">
        <v>129</v>
      </c>
      <c r="AC87" s="114">
        <v>122</v>
      </c>
      <c r="AD87" s="115">
        <v>453</v>
      </c>
      <c r="AE87" s="115">
        <v>376</v>
      </c>
      <c r="AF87" s="115">
        <v>389</v>
      </c>
      <c r="AG87" s="115">
        <v>380</v>
      </c>
      <c r="AH87" s="116">
        <v>31</v>
      </c>
      <c r="AI87" s="116">
        <v>399</v>
      </c>
      <c r="AJ87" s="116">
        <v>398</v>
      </c>
      <c r="AK87" s="117">
        <v>430</v>
      </c>
      <c r="AL87" s="117">
        <v>182</v>
      </c>
      <c r="AM87" s="117">
        <v>465</v>
      </c>
      <c r="AN87" s="117">
        <v>342</v>
      </c>
      <c r="AO87" s="117">
        <v>236</v>
      </c>
    </row>
    <row r="88" spans="1:41" x14ac:dyDescent="0.3">
      <c r="A88" s="25" t="s">
        <v>191</v>
      </c>
      <c r="B88" s="25" t="s">
        <v>192</v>
      </c>
      <c r="C88" s="25" t="s">
        <v>30</v>
      </c>
      <c r="D88" s="215">
        <v>-5.1911710404731792</v>
      </c>
      <c r="E88" s="72">
        <v>-29.695564172664284</v>
      </c>
      <c r="F88" s="72">
        <v>0.72182178961599508</v>
      </c>
      <c r="G88" s="72">
        <v>13.412024934333788</v>
      </c>
      <c r="H88" s="72">
        <v>10.370546408241323</v>
      </c>
      <c r="I88" s="72"/>
      <c r="J88" s="72">
        <v>-2.6046707213565021</v>
      </c>
      <c r="K88" s="72">
        <v>0.22902558754335922</v>
      </c>
      <c r="L88" s="72"/>
      <c r="M88" s="72">
        <v>-0.32316629209542108</v>
      </c>
      <c r="N88" s="72">
        <v>-0.14481096009547378</v>
      </c>
      <c r="O88" s="72">
        <v>0.61407878751205891</v>
      </c>
      <c r="P88" s="72">
        <v>-3.0610048982604852E-2</v>
      </c>
      <c r="Q88" s="72"/>
      <c r="R88" s="216">
        <v>0.57865220667805006</v>
      </c>
      <c r="S88" s="216">
        <v>-0.30996441700071564</v>
      </c>
      <c r="T88" s="216">
        <v>1.3407552024427203</v>
      </c>
      <c r="U88" s="216"/>
      <c r="V88" s="72">
        <v>0.59937023903337627</v>
      </c>
      <c r="W88" s="72">
        <v>0.83266863320077833</v>
      </c>
      <c r="X88" s="72">
        <v>0.17501013473114052</v>
      </c>
      <c r="Y88" s="72">
        <v>-7.9264482482779286E-2</v>
      </c>
      <c r="Z88" s="72">
        <v>0.54632475716574858</v>
      </c>
      <c r="AB88" s="114">
        <v>521</v>
      </c>
      <c r="AC88" s="114">
        <v>215</v>
      </c>
      <c r="AD88" s="115">
        <v>333</v>
      </c>
      <c r="AE88" s="115">
        <v>303</v>
      </c>
      <c r="AF88" s="115">
        <v>150</v>
      </c>
      <c r="AG88" s="115">
        <v>274</v>
      </c>
      <c r="AH88" s="116">
        <v>157</v>
      </c>
      <c r="AI88" s="116">
        <v>332</v>
      </c>
      <c r="AJ88" s="116">
        <v>80</v>
      </c>
      <c r="AK88" s="117">
        <v>164</v>
      </c>
      <c r="AL88" s="117">
        <v>69</v>
      </c>
      <c r="AM88" s="117">
        <v>231</v>
      </c>
      <c r="AN88" s="117">
        <v>285</v>
      </c>
      <c r="AO88" s="117">
        <v>125</v>
      </c>
    </row>
    <row r="89" spans="1:41" x14ac:dyDescent="0.3">
      <c r="A89" s="25" t="s">
        <v>193</v>
      </c>
      <c r="B89" s="25" t="s">
        <v>194</v>
      </c>
      <c r="C89" s="25" t="s">
        <v>30</v>
      </c>
      <c r="D89" s="215">
        <v>-18.576362597983831</v>
      </c>
      <c r="E89" s="72">
        <v>-22.866968808456392</v>
      </c>
      <c r="F89" s="72">
        <v>-12.145426657871434</v>
      </c>
      <c r="G89" s="72">
        <v>12.811840906817057</v>
      </c>
      <c r="H89" s="72">
        <v>3.6241919615269342</v>
      </c>
      <c r="I89" s="72"/>
      <c r="J89" s="72">
        <v>-2.619400793875049</v>
      </c>
      <c r="K89" s="72">
        <v>0.79004328919853761</v>
      </c>
      <c r="L89" s="72"/>
      <c r="M89" s="72">
        <v>-0.98556040628186403</v>
      </c>
      <c r="N89" s="72">
        <v>-0.13163223246365829</v>
      </c>
      <c r="O89" s="72">
        <v>-0.88321438461476787</v>
      </c>
      <c r="P89" s="72">
        <v>5.71387581008607E-2</v>
      </c>
      <c r="Q89" s="72"/>
      <c r="R89" s="216">
        <v>-0.5804138190169722</v>
      </c>
      <c r="S89" s="216">
        <v>0.62227482009191037</v>
      </c>
      <c r="T89" s="216">
        <v>1.495559907743109</v>
      </c>
      <c r="U89" s="216"/>
      <c r="V89" s="72">
        <v>0.39444033157964198</v>
      </c>
      <c r="W89" s="72">
        <v>0.6068578058171753</v>
      </c>
      <c r="X89" s="72">
        <v>6.3128831457264153E-2</v>
      </c>
      <c r="Y89" s="72">
        <v>-0.70347228203466317</v>
      </c>
      <c r="Z89" s="72">
        <v>0.36388370548596849</v>
      </c>
      <c r="AB89" s="114">
        <v>523</v>
      </c>
      <c r="AC89" s="114">
        <v>100</v>
      </c>
      <c r="AD89" s="115">
        <v>426</v>
      </c>
      <c r="AE89" s="115">
        <v>300</v>
      </c>
      <c r="AF89" s="115">
        <v>409</v>
      </c>
      <c r="AG89" s="115">
        <v>251</v>
      </c>
      <c r="AH89" s="116">
        <v>385</v>
      </c>
      <c r="AI89" s="116">
        <v>144</v>
      </c>
      <c r="AJ89" s="116">
        <v>70</v>
      </c>
      <c r="AK89" s="117">
        <v>189</v>
      </c>
      <c r="AL89" s="117">
        <v>139</v>
      </c>
      <c r="AM89" s="117">
        <v>257</v>
      </c>
      <c r="AN89" s="117">
        <v>396</v>
      </c>
      <c r="AO89" s="117">
        <v>169</v>
      </c>
    </row>
    <row r="90" spans="1:41" x14ac:dyDescent="0.3">
      <c r="A90" s="25" t="s">
        <v>195</v>
      </c>
      <c r="B90" s="25" t="s">
        <v>196</v>
      </c>
      <c r="C90" s="25" t="s">
        <v>56</v>
      </c>
      <c r="D90" s="215">
        <v>1.9512371770512233</v>
      </c>
      <c r="E90" s="72">
        <v>-9.1554688854402357</v>
      </c>
      <c r="F90" s="72">
        <v>-7.0654860404401933</v>
      </c>
      <c r="G90" s="72">
        <v>17.617069641188905</v>
      </c>
      <c r="H90" s="72">
        <v>0.55512246174274527</v>
      </c>
      <c r="I90" s="72"/>
      <c r="J90" s="72">
        <v>-0.99950105080936535</v>
      </c>
      <c r="K90" s="72">
        <v>0.2670635399741465</v>
      </c>
      <c r="L90" s="72"/>
      <c r="M90" s="72">
        <v>5.0319319273896414E-2</v>
      </c>
      <c r="N90" s="72">
        <v>-0.74434678214679639</v>
      </c>
      <c r="O90" s="72">
        <v>0.11509743084827342</v>
      </c>
      <c r="P90" s="72">
        <v>-0.55154773444580441</v>
      </c>
      <c r="Q90" s="72"/>
      <c r="R90" s="216">
        <v>1.4008193985489903</v>
      </c>
      <c r="S90" s="216">
        <v>0.23851223966983642</v>
      </c>
      <c r="T90" s="216">
        <v>0.47471671872384202</v>
      </c>
      <c r="U90" s="216"/>
      <c r="V90" s="72">
        <v>0.21239094777365355</v>
      </c>
      <c r="W90" s="72">
        <v>-0.36810252352540473</v>
      </c>
      <c r="X90" s="72">
        <v>7.2139562422347162E-2</v>
      </c>
      <c r="Y90" s="72">
        <v>-0.13375881418968957</v>
      </c>
      <c r="Z90" s="72">
        <v>0.32835531986764266</v>
      </c>
      <c r="AB90" s="114">
        <v>442</v>
      </c>
      <c r="AC90" s="114">
        <v>205</v>
      </c>
      <c r="AD90" s="115">
        <v>259</v>
      </c>
      <c r="AE90" s="115">
        <v>427</v>
      </c>
      <c r="AF90" s="115">
        <v>245</v>
      </c>
      <c r="AG90" s="115">
        <v>399</v>
      </c>
      <c r="AH90" s="116">
        <v>29</v>
      </c>
      <c r="AI90" s="116">
        <v>220</v>
      </c>
      <c r="AJ90" s="116">
        <v>171</v>
      </c>
      <c r="AK90" s="117">
        <v>222</v>
      </c>
      <c r="AL90" s="117">
        <v>344</v>
      </c>
      <c r="AM90" s="117">
        <v>254</v>
      </c>
      <c r="AN90" s="117">
        <v>297</v>
      </c>
      <c r="AO90" s="117">
        <v>179</v>
      </c>
    </row>
    <row r="91" spans="1:41" x14ac:dyDescent="0.3">
      <c r="A91" s="25" t="s">
        <v>197</v>
      </c>
      <c r="B91" s="25" t="s">
        <v>198</v>
      </c>
      <c r="C91" s="25" t="s">
        <v>1239</v>
      </c>
      <c r="D91" s="215">
        <v>-52.055091532274496</v>
      </c>
      <c r="E91" s="72">
        <v>-38.684381752987612</v>
      </c>
      <c r="F91" s="72">
        <v>-14.238911134761279</v>
      </c>
      <c r="G91" s="72">
        <v>-8.1601880170263623</v>
      </c>
      <c r="H91" s="72">
        <v>9.0283893725007633</v>
      </c>
      <c r="I91" s="72"/>
      <c r="J91" s="72">
        <v>-2.2645567486527836</v>
      </c>
      <c r="K91" s="72">
        <v>-0.83019379158622542</v>
      </c>
      <c r="L91" s="72"/>
      <c r="M91" s="72">
        <v>-0.21955642111580384</v>
      </c>
      <c r="N91" s="72">
        <v>-1.9979473843057451</v>
      </c>
      <c r="O91" s="72">
        <v>9.913050188000766E-2</v>
      </c>
      <c r="P91" s="72">
        <v>-0.15985247802026359</v>
      </c>
      <c r="Q91" s="72"/>
      <c r="R91" s="216">
        <v>0.14128013220290961</v>
      </c>
      <c r="S91" s="216">
        <v>-0.91933781571463269</v>
      </c>
      <c r="T91" s="216">
        <v>-0.20116487853144055</v>
      </c>
      <c r="U91" s="216"/>
      <c r="V91" s="72">
        <v>-2.7357147839699149E-2</v>
      </c>
      <c r="W91" s="72">
        <v>0.72454068750511902</v>
      </c>
      <c r="X91" s="72">
        <v>0.54886193742960676</v>
      </c>
      <c r="Y91" s="72">
        <v>-0.14366687450003751</v>
      </c>
      <c r="Z91" s="72">
        <v>0.7032992719051635</v>
      </c>
      <c r="AB91" s="114">
        <v>514</v>
      </c>
      <c r="AC91" s="114">
        <v>422</v>
      </c>
      <c r="AD91" s="115">
        <v>315</v>
      </c>
      <c r="AE91" s="115">
        <v>526</v>
      </c>
      <c r="AF91" s="115">
        <v>252</v>
      </c>
      <c r="AG91" s="115">
        <v>306</v>
      </c>
      <c r="AH91" s="116">
        <v>231</v>
      </c>
      <c r="AI91" s="116">
        <v>441</v>
      </c>
      <c r="AJ91" s="116">
        <v>317</v>
      </c>
      <c r="AK91" s="117">
        <v>272</v>
      </c>
      <c r="AL91" s="117">
        <v>106</v>
      </c>
      <c r="AM91" s="117">
        <v>151</v>
      </c>
      <c r="AN91" s="117">
        <v>299</v>
      </c>
      <c r="AO91" s="117">
        <v>92</v>
      </c>
    </row>
    <row r="92" spans="1:41" x14ac:dyDescent="0.3">
      <c r="A92" s="25" t="s">
        <v>199</v>
      </c>
      <c r="B92" s="25" t="s">
        <v>200</v>
      </c>
      <c r="C92" s="25" t="s">
        <v>46</v>
      </c>
      <c r="D92" s="215">
        <v>55.675400503337222</v>
      </c>
      <c r="E92" s="72">
        <v>11.051722308786697</v>
      </c>
      <c r="F92" s="72">
        <v>23.514438953798894</v>
      </c>
      <c r="G92" s="72">
        <v>39.550026715210151</v>
      </c>
      <c r="H92" s="72">
        <v>-18.440787474458524</v>
      </c>
      <c r="I92" s="72"/>
      <c r="J92" s="72">
        <v>-1.3407004418910426</v>
      </c>
      <c r="K92" s="72">
        <v>2.2248382265939783</v>
      </c>
      <c r="L92" s="72"/>
      <c r="M92" s="72">
        <v>-0.8919473866296157</v>
      </c>
      <c r="N92" s="72">
        <v>1.5357173083072437</v>
      </c>
      <c r="O92" s="72">
        <v>1.0393243911488939</v>
      </c>
      <c r="P92" s="72">
        <v>2.0792159197813014</v>
      </c>
      <c r="Q92" s="72"/>
      <c r="R92" s="216">
        <v>0.5874079125415449</v>
      </c>
      <c r="S92" s="216">
        <v>1.4924776529127477</v>
      </c>
      <c r="T92" s="216">
        <v>2.6661176403709268</v>
      </c>
      <c r="U92" s="216"/>
      <c r="V92" s="72">
        <v>1.111695007667717</v>
      </c>
      <c r="W92" s="72">
        <v>-2.1063933009818054</v>
      </c>
      <c r="X92" s="72">
        <v>0.82757815814392544</v>
      </c>
      <c r="Y92" s="72">
        <v>-0.54989734722427941</v>
      </c>
      <c r="Z92" s="72">
        <v>-2.9711400124972629</v>
      </c>
      <c r="AB92" s="114">
        <v>472</v>
      </c>
      <c r="AC92" s="114">
        <v>16</v>
      </c>
      <c r="AD92" s="115">
        <v>415</v>
      </c>
      <c r="AE92" s="115">
        <v>44</v>
      </c>
      <c r="AF92" s="115">
        <v>76</v>
      </c>
      <c r="AG92" s="115">
        <v>31</v>
      </c>
      <c r="AH92" s="116">
        <v>150</v>
      </c>
      <c r="AI92" s="116">
        <v>29</v>
      </c>
      <c r="AJ92" s="116">
        <v>24</v>
      </c>
      <c r="AK92" s="117">
        <v>103</v>
      </c>
      <c r="AL92" s="117">
        <v>500</v>
      </c>
      <c r="AM92" s="117">
        <v>117</v>
      </c>
      <c r="AN92" s="117">
        <v>372</v>
      </c>
      <c r="AO92" s="117">
        <v>515</v>
      </c>
    </row>
    <row r="93" spans="1:41" x14ac:dyDescent="0.3">
      <c r="A93" s="25" t="s">
        <v>201</v>
      </c>
      <c r="B93" s="25" t="s">
        <v>202</v>
      </c>
      <c r="C93" s="25" t="s">
        <v>63</v>
      </c>
      <c r="D93" s="215">
        <v>8.8868164067832129</v>
      </c>
      <c r="E93" s="72">
        <v>2.3993330011227982</v>
      </c>
      <c r="F93" s="72">
        <v>14.569127073139244</v>
      </c>
      <c r="G93" s="72">
        <v>5.1329295954112029</v>
      </c>
      <c r="H93" s="72">
        <v>-13.214573262890029</v>
      </c>
      <c r="I93" s="72"/>
      <c r="J93" s="72">
        <v>2.0385294880973013</v>
      </c>
      <c r="K93" s="72">
        <v>-1.8465828480074773</v>
      </c>
      <c r="L93" s="72"/>
      <c r="M93" s="72">
        <v>0.33270088637426715</v>
      </c>
      <c r="N93" s="72">
        <v>0.63494036349553695</v>
      </c>
      <c r="O93" s="72">
        <v>1.0836772452970143</v>
      </c>
      <c r="P93" s="72">
        <v>0.27974183653546086</v>
      </c>
      <c r="Q93" s="72"/>
      <c r="R93" s="216">
        <v>0.36957500137117388</v>
      </c>
      <c r="S93" s="216">
        <v>0.43744159701148866</v>
      </c>
      <c r="T93" s="216">
        <v>-0.19106504693331808</v>
      </c>
      <c r="U93" s="216"/>
      <c r="V93" s="72">
        <v>-1.0450430474764538</v>
      </c>
      <c r="W93" s="72">
        <v>-0.13005673427041806</v>
      </c>
      <c r="X93" s="72">
        <v>-0.74788706432298624</v>
      </c>
      <c r="Y93" s="72">
        <v>-0.7480585534312264</v>
      </c>
      <c r="Z93" s="72">
        <v>2.8130746923079104E-2</v>
      </c>
      <c r="AB93" s="114">
        <v>1</v>
      </c>
      <c r="AC93" s="114">
        <v>512</v>
      </c>
      <c r="AD93" s="115">
        <v>199</v>
      </c>
      <c r="AE93" s="115">
        <v>146</v>
      </c>
      <c r="AF93" s="115">
        <v>65</v>
      </c>
      <c r="AG93" s="115">
        <v>202</v>
      </c>
      <c r="AH93" s="116">
        <v>194</v>
      </c>
      <c r="AI93" s="116">
        <v>183</v>
      </c>
      <c r="AJ93" s="116">
        <v>313</v>
      </c>
      <c r="AK93" s="117">
        <v>500</v>
      </c>
      <c r="AL93" s="117">
        <v>290</v>
      </c>
      <c r="AM93" s="117">
        <v>415</v>
      </c>
      <c r="AN93" s="117">
        <v>406</v>
      </c>
      <c r="AO93" s="117">
        <v>263</v>
      </c>
    </row>
    <row r="94" spans="1:41" x14ac:dyDescent="0.3">
      <c r="A94" s="25" t="s">
        <v>203</v>
      </c>
      <c r="B94" s="25" t="s">
        <v>204</v>
      </c>
      <c r="C94" s="25" t="s">
        <v>56</v>
      </c>
      <c r="D94" s="215">
        <v>-11.556946562468246</v>
      </c>
      <c r="E94" s="72">
        <v>-35.110988118950672</v>
      </c>
      <c r="F94" s="72">
        <v>-1.6905798953277107</v>
      </c>
      <c r="G94" s="72">
        <v>15.078793958952859</v>
      </c>
      <c r="H94" s="72">
        <v>10.165827492857277</v>
      </c>
      <c r="I94" s="72"/>
      <c r="J94" s="72">
        <v>-0.64280712290339781</v>
      </c>
      <c r="K94" s="72">
        <v>-2.1660719266126556</v>
      </c>
      <c r="L94" s="72"/>
      <c r="M94" s="72">
        <v>0.9640824344984521</v>
      </c>
      <c r="N94" s="72">
        <v>-1.6564961045067559</v>
      </c>
      <c r="O94" s="72">
        <v>-8.2804809801728024E-2</v>
      </c>
      <c r="P94" s="72">
        <v>0.50472569655759802</v>
      </c>
      <c r="Q94" s="72"/>
      <c r="R94" s="216">
        <v>-0.73475040371039246</v>
      </c>
      <c r="S94" s="216">
        <v>2.5688275685294681</v>
      </c>
      <c r="T94" s="216">
        <v>-2.4621889744732586E-2</v>
      </c>
      <c r="U94" s="216"/>
      <c r="V94" s="72">
        <v>1.2106781425786224</v>
      </c>
      <c r="W94" s="72">
        <v>-1.7324568962398179</v>
      </c>
      <c r="X94" s="72">
        <v>2.1739186937986137</v>
      </c>
      <c r="Y94" s="72">
        <v>1.7487726447763101</v>
      </c>
      <c r="Z94" s="72">
        <v>-1.3677470863422729</v>
      </c>
      <c r="AB94" s="114">
        <v>389</v>
      </c>
      <c r="AC94" s="114">
        <v>525</v>
      </c>
      <c r="AD94" s="115">
        <v>57</v>
      </c>
      <c r="AE94" s="115">
        <v>515</v>
      </c>
      <c r="AF94" s="115">
        <v>284</v>
      </c>
      <c r="AG94" s="115">
        <v>166</v>
      </c>
      <c r="AH94" s="116">
        <v>416</v>
      </c>
      <c r="AI94" s="116">
        <v>1</v>
      </c>
      <c r="AJ94" s="116">
        <v>272</v>
      </c>
      <c r="AK94" s="117">
        <v>94</v>
      </c>
      <c r="AL94" s="117">
        <v>487</v>
      </c>
      <c r="AM94" s="117">
        <v>14</v>
      </c>
      <c r="AN94" s="117">
        <v>22</v>
      </c>
      <c r="AO94" s="117">
        <v>471</v>
      </c>
    </row>
    <row r="95" spans="1:41" x14ac:dyDescent="0.3">
      <c r="A95" s="25" t="s">
        <v>205</v>
      </c>
      <c r="B95" s="25" t="s">
        <v>206</v>
      </c>
      <c r="C95" s="25" t="s">
        <v>27</v>
      </c>
      <c r="D95" s="215">
        <v>-16.063718083398182</v>
      </c>
      <c r="E95" s="72">
        <v>7.6113166852582319</v>
      </c>
      <c r="F95" s="72">
        <v>-24.865952538579897</v>
      </c>
      <c r="G95" s="72">
        <v>2.5343617639909342</v>
      </c>
      <c r="H95" s="72">
        <v>-1.343443994067449</v>
      </c>
      <c r="I95" s="72"/>
      <c r="J95" s="72">
        <v>-0.59886419151797843</v>
      </c>
      <c r="K95" s="72">
        <v>1.207769526338637</v>
      </c>
      <c r="L95" s="72"/>
      <c r="M95" s="72">
        <v>-1.3910590859439067</v>
      </c>
      <c r="N95" s="72">
        <v>-0.48647340338022071</v>
      </c>
      <c r="O95" s="72">
        <v>-1.2399705760231914</v>
      </c>
      <c r="P95" s="72">
        <v>-0.86104934082546492</v>
      </c>
      <c r="Q95" s="72"/>
      <c r="R95" s="216">
        <v>0.42404903706733355</v>
      </c>
      <c r="S95" s="216">
        <v>0.34555517957272563</v>
      </c>
      <c r="T95" s="216">
        <v>-0.46548080496114702</v>
      </c>
      <c r="U95" s="216"/>
      <c r="V95" s="72">
        <v>5.2724684927417005E-2</v>
      </c>
      <c r="W95" s="72">
        <v>0.67277349761945726</v>
      </c>
      <c r="X95" s="72">
        <v>-0.80456371115198877</v>
      </c>
      <c r="Y95" s="72">
        <v>-0.52512719644841044</v>
      </c>
      <c r="Z95" s="72">
        <v>0.33550392624003517</v>
      </c>
      <c r="AB95" s="114">
        <v>386</v>
      </c>
      <c r="AC95" s="114">
        <v>47</v>
      </c>
      <c r="AD95" s="115">
        <v>465</v>
      </c>
      <c r="AE95" s="115">
        <v>380</v>
      </c>
      <c r="AF95" s="115">
        <v>456</v>
      </c>
      <c r="AG95" s="115">
        <v>460</v>
      </c>
      <c r="AH95" s="116">
        <v>182</v>
      </c>
      <c r="AI95" s="116">
        <v>199</v>
      </c>
      <c r="AJ95" s="116">
        <v>397</v>
      </c>
      <c r="AK95" s="117">
        <v>253</v>
      </c>
      <c r="AL95" s="117">
        <v>124</v>
      </c>
      <c r="AM95" s="117">
        <v>425</v>
      </c>
      <c r="AN95" s="117">
        <v>364</v>
      </c>
      <c r="AO95" s="117">
        <v>174</v>
      </c>
    </row>
    <row r="96" spans="1:41" x14ac:dyDescent="0.3">
      <c r="A96" s="25" t="s">
        <v>207</v>
      </c>
      <c r="B96" s="25" t="s">
        <v>208</v>
      </c>
      <c r="C96" s="25" t="s">
        <v>24</v>
      </c>
      <c r="D96" s="215">
        <v>10.199034317482978</v>
      </c>
      <c r="E96" s="72">
        <v>15.22347644043451</v>
      </c>
      <c r="F96" s="72">
        <v>2.420669913198541</v>
      </c>
      <c r="G96" s="72">
        <v>-14.444506607068814</v>
      </c>
      <c r="H96" s="72">
        <v>6.9993945709187404</v>
      </c>
      <c r="I96" s="72"/>
      <c r="J96" s="72">
        <v>0.34158880668938446</v>
      </c>
      <c r="K96" s="72">
        <v>0.87628930854537623</v>
      </c>
      <c r="L96" s="72"/>
      <c r="M96" s="72">
        <v>-0.92837509605562052</v>
      </c>
      <c r="N96" s="72">
        <v>1.6385613694849666</v>
      </c>
      <c r="O96" s="72">
        <v>-1.171032527877222</v>
      </c>
      <c r="P96" s="72">
        <v>0.84815344055964226</v>
      </c>
      <c r="Q96" s="72"/>
      <c r="R96" s="216">
        <v>-1.5025866340228362</v>
      </c>
      <c r="S96" s="216">
        <v>0.40002393217817772</v>
      </c>
      <c r="T96" s="216">
        <v>-0.63077809100359927</v>
      </c>
      <c r="U96" s="216"/>
      <c r="V96" s="72">
        <v>0.36708318373994364</v>
      </c>
      <c r="W96" s="72">
        <v>-0.49542790320408808</v>
      </c>
      <c r="X96" s="72">
        <v>1.7781203341874752</v>
      </c>
      <c r="Y96" s="72">
        <v>-2.9724180931042954E-2</v>
      </c>
      <c r="Z96" s="72">
        <v>-0.22017251960853976</v>
      </c>
      <c r="AB96" s="114">
        <v>193</v>
      </c>
      <c r="AC96" s="114">
        <v>84</v>
      </c>
      <c r="AD96" s="115">
        <v>419</v>
      </c>
      <c r="AE96" s="115">
        <v>39</v>
      </c>
      <c r="AF96" s="115">
        <v>445</v>
      </c>
      <c r="AG96" s="115">
        <v>109</v>
      </c>
      <c r="AH96" s="116">
        <v>487</v>
      </c>
      <c r="AI96" s="116">
        <v>193</v>
      </c>
      <c r="AJ96" s="116">
        <v>446</v>
      </c>
      <c r="AK96" s="117">
        <v>193</v>
      </c>
      <c r="AL96" s="117">
        <v>366</v>
      </c>
      <c r="AM96" s="117">
        <v>43</v>
      </c>
      <c r="AN96" s="117">
        <v>275</v>
      </c>
      <c r="AO96" s="117">
        <v>327</v>
      </c>
    </row>
    <row r="97" spans="1:41" x14ac:dyDescent="0.3">
      <c r="A97" s="25" t="s">
        <v>209</v>
      </c>
      <c r="B97" s="25" t="s">
        <v>210</v>
      </c>
      <c r="C97" s="25" t="s">
        <v>30</v>
      </c>
      <c r="D97" s="215">
        <v>-71.204514322633358</v>
      </c>
      <c r="E97" s="72">
        <v>-17.069474769126007</v>
      </c>
      <c r="F97" s="72">
        <v>-9.3017642279978308</v>
      </c>
      <c r="G97" s="72">
        <v>-37.604276706287351</v>
      </c>
      <c r="H97" s="72">
        <v>-7.2289986192221676</v>
      </c>
      <c r="I97" s="72"/>
      <c r="J97" s="72">
        <v>0.60261515141787081</v>
      </c>
      <c r="K97" s="72">
        <v>-1.9681731329479513</v>
      </c>
      <c r="L97" s="72"/>
      <c r="M97" s="72">
        <v>-5.7537950728861045E-2</v>
      </c>
      <c r="N97" s="72">
        <v>-0.41512475227369039</v>
      </c>
      <c r="O97" s="72">
        <v>-1.0679967684028882</v>
      </c>
      <c r="P97" s="72">
        <v>5.2377194925786581E-2</v>
      </c>
      <c r="Q97" s="72"/>
      <c r="R97" s="216">
        <v>-1.763142286479664</v>
      </c>
      <c r="S97" s="216">
        <v>-1.4940677345105458</v>
      </c>
      <c r="T97" s="216">
        <v>-1.2553031837642732</v>
      </c>
      <c r="U97" s="216"/>
      <c r="V97" s="72">
        <v>-0.9853547249171134</v>
      </c>
      <c r="W97" s="72">
        <v>0.73049483098277557</v>
      </c>
      <c r="X97" s="72">
        <v>-1.0638967648860818</v>
      </c>
      <c r="Y97" s="72">
        <v>-0.44586271396563193</v>
      </c>
      <c r="Z97" s="72">
        <v>0.31881964894161785</v>
      </c>
      <c r="AB97" s="114">
        <v>133</v>
      </c>
      <c r="AC97" s="114">
        <v>519</v>
      </c>
      <c r="AD97" s="115">
        <v>281</v>
      </c>
      <c r="AE97" s="115">
        <v>368</v>
      </c>
      <c r="AF97" s="115">
        <v>438</v>
      </c>
      <c r="AG97" s="115">
        <v>256</v>
      </c>
      <c r="AH97" s="116">
        <v>501</v>
      </c>
      <c r="AI97" s="116">
        <v>498</v>
      </c>
      <c r="AJ97" s="116">
        <v>533</v>
      </c>
      <c r="AK97" s="117">
        <v>497</v>
      </c>
      <c r="AL97" s="117">
        <v>102</v>
      </c>
      <c r="AM97" s="117">
        <v>472</v>
      </c>
      <c r="AN97" s="117">
        <v>354</v>
      </c>
      <c r="AO97" s="117">
        <v>184</v>
      </c>
    </row>
    <row r="98" spans="1:41" x14ac:dyDescent="0.3">
      <c r="A98" s="25" t="s">
        <v>211</v>
      </c>
      <c r="B98" s="25" t="s">
        <v>212</v>
      </c>
      <c r="C98" s="25" t="s">
        <v>46</v>
      </c>
      <c r="D98" s="215">
        <v>52.627243061184949</v>
      </c>
      <c r="E98" s="72">
        <v>-5.0996012574573539</v>
      </c>
      <c r="F98" s="72">
        <v>35.34718985582731</v>
      </c>
      <c r="G98" s="72">
        <v>20.285467258635283</v>
      </c>
      <c r="H98" s="72">
        <v>2.0941872041797094</v>
      </c>
      <c r="I98" s="72"/>
      <c r="J98" s="72">
        <v>0.11931709912629357</v>
      </c>
      <c r="K98" s="72">
        <v>-0.5272851997228819</v>
      </c>
      <c r="L98" s="72"/>
      <c r="M98" s="72">
        <v>0.12306089172757488</v>
      </c>
      <c r="N98" s="72">
        <v>1.5649660322775669</v>
      </c>
      <c r="O98" s="72">
        <v>1.1867705586851272</v>
      </c>
      <c r="P98" s="72">
        <v>2.7807528942421009</v>
      </c>
      <c r="Q98" s="72"/>
      <c r="R98" s="216">
        <v>0.11387276382970242</v>
      </c>
      <c r="S98" s="216">
        <v>1.8384726422891182</v>
      </c>
      <c r="T98" s="216">
        <v>0.48191066491741352</v>
      </c>
      <c r="U98" s="216"/>
      <c r="V98" s="72">
        <v>1.4429651978720577</v>
      </c>
      <c r="W98" s="72">
        <v>-0.96502241737703853</v>
      </c>
      <c r="X98" s="72">
        <v>0.39149727022117337</v>
      </c>
      <c r="Y98" s="72">
        <v>-0.36164420132767949</v>
      </c>
      <c r="Z98" s="72">
        <v>-8.8958408552570978E-2</v>
      </c>
      <c r="AB98" s="114">
        <v>246</v>
      </c>
      <c r="AC98" s="114">
        <v>364</v>
      </c>
      <c r="AD98" s="115">
        <v>248</v>
      </c>
      <c r="AE98" s="115">
        <v>42</v>
      </c>
      <c r="AF98" s="115">
        <v>1</v>
      </c>
      <c r="AG98" s="115">
        <v>1</v>
      </c>
      <c r="AH98" s="116">
        <v>241</v>
      </c>
      <c r="AI98" s="116">
        <v>17</v>
      </c>
      <c r="AJ98" s="116">
        <v>167</v>
      </c>
      <c r="AK98" s="117">
        <v>76</v>
      </c>
      <c r="AL98" s="117">
        <v>433</v>
      </c>
      <c r="AM98" s="117">
        <v>182</v>
      </c>
      <c r="AN98" s="117">
        <v>337</v>
      </c>
      <c r="AO98" s="117">
        <v>288</v>
      </c>
    </row>
    <row r="99" spans="1:41" x14ac:dyDescent="0.3">
      <c r="A99" s="25" t="s">
        <v>213</v>
      </c>
      <c r="B99" s="25" t="s">
        <v>214</v>
      </c>
      <c r="C99" s="25" t="s">
        <v>56</v>
      </c>
      <c r="D99" s="215">
        <v>6.5660634287545534</v>
      </c>
      <c r="E99" s="72">
        <v>8.5504277560713398</v>
      </c>
      <c r="F99" s="72">
        <v>2.0579798731308898</v>
      </c>
      <c r="G99" s="72">
        <v>2.9875623597527046</v>
      </c>
      <c r="H99" s="72">
        <v>-7.0299065602003807</v>
      </c>
      <c r="I99" s="72"/>
      <c r="J99" s="72">
        <v>0.73244627023564879</v>
      </c>
      <c r="K99" s="72">
        <v>-4.841204974994158E-2</v>
      </c>
      <c r="L99" s="72"/>
      <c r="M99" s="72">
        <v>-0.1965332677478441</v>
      </c>
      <c r="N99" s="72">
        <v>0.31365168649499875</v>
      </c>
      <c r="O99" s="72">
        <v>0.24548930317928966</v>
      </c>
      <c r="P99" s="72">
        <v>-3.3330942225501932E-2</v>
      </c>
      <c r="Q99" s="72"/>
      <c r="R99" s="216">
        <v>-0.3266217744647591</v>
      </c>
      <c r="S99" s="216">
        <v>0.44596714089755973</v>
      </c>
      <c r="T99" s="216">
        <v>0.23916211673752397</v>
      </c>
      <c r="U99" s="216"/>
      <c r="V99" s="72">
        <v>-8.9532483839010774E-2</v>
      </c>
      <c r="W99" s="72">
        <v>-0.39367136455222757</v>
      </c>
      <c r="X99" s="72">
        <v>-1.1291668649807682</v>
      </c>
      <c r="Y99" s="72">
        <v>-1.0799785738278647</v>
      </c>
      <c r="Z99" s="72">
        <v>1.2863679751597954</v>
      </c>
      <c r="AB99" s="114">
        <v>106</v>
      </c>
      <c r="AC99" s="114">
        <v>274</v>
      </c>
      <c r="AD99" s="115">
        <v>312</v>
      </c>
      <c r="AE99" s="115">
        <v>203</v>
      </c>
      <c r="AF99" s="115">
        <v>228</v>
      </c>
      <c r="AG99" s="115">
        <v>275</v>
      </c>
      <c r="AH99" s="116">
        <v>334</v>
      </c>
      <c r="AI99" s="116">
        <v>179</v>
      </c>
      <c r="AJ99" s="116">
        <v>214</v>
      </c>
      <c r="AK99" s="117">
        <v>292</v>
      </c>
      <c r="AL99" s="117">
        <v>348</v>
      </c>
      <c r="AM99" s="117">
        <v>482</v>
      </c>
      <c r="AN99" s="117">
        <v>459</v>
      </c>
      <c r="AO99" s="117">
        <v>17</v>
      </c>
    </row>
    <row r="100" spans="1:41" x14ac:dyDescent="0.3">
      <c r="A100" s="25" t="s">
        <v>215</v>
      </c>
      <c r="B100" s="25" t="s">
        <v>216</v>
      </c>
      <c r="C100" s="25" t="s">
        <v>63</v>
      </c>
      <c r="D100" s="215">
        <v>16.309820433307767</v>
      </c>
      <c r="E100" s="72">
        <v>-3.5955629807636447</v>
      </c>
      <c r="F100" s="72">
        <v>11.528233301605948</v>
      </c>
      <c r="G100" s="72">
        <v>16.696004284435606</v>
      </c>
      <c r="H100" s="72">
        <v>-8.3188541719701412</v>
      </c>
      <c r="I100" s="72"/>
      <c r="J100" s="72">
        <v>-0.3397115951731684</v>
      </c>
      <c r="K100" s="72">
        <v>5.2066556712076856E-2</v>
      </c>
      <c r="L100" s="72"/>
      <c r="M100" s="72">
        <v>1.2726452691564172</v>
      </c>
      <c r="N100" s="72">
        <v>-0.57661357067279317</v>
      </c>
      <c r="O100" s="72">
        <v>1.1405496911482087</v>
      </c>
      <c r="P100" s="72">
        <v>7.9359386251190243E-3</v>
      </c>
      <c r="Q100" s="72"/>
      <c r="R100" s="216">
        <v>1.2139589815698908</v>
      </c>
      <c r="S100" s="216">
        <v>0.60605790942488957</v>
      </c>
      <c r="T100" s="216">
        <v>0.18350362313749241</v>
      </c>
      <c r="U100" s="216"/>
      <c r="V100" s="72">
        <v>-0.6839286959924431</v>
      </c>
      <c r="W100" s="72">
        <v>-0.86442414526491129</v>
      </c>
      <c r="X100" s="72">
        <v>-5.7957774775866652E-2</v>
      </c>
      <c r="Y100" s="72">
        <v>-0.47558689489667405</v>
      </c>
      <c r="Z100" s="72">
        <v>0.41812667653586688</v>
      </c>
      <c r="AB100" s="114">
        <v>334</v>
      </c>
      <c r="AC100" s="114">
        <v>256</v>
      </c>
      <c r="AD100" s="115">
        <v>15</v>
      </c>
      <c r="AE100" s="115">
        <v>397</v>
      </c>
      <c r="AF100" s="115">
        <v>57</v>
      </c>
      <c r="AG100" s="115">
        <v>264</v>
      </c>
      <c r="AH100" s="116">
        <v>51</v>
      </c>
      <c r="AI100" s="116">
        <v>146</v>
      </c>
      <c r="AJ100" s="116">
        <v>227</v>
      </c>
      <c r="AK100" s="117">
        <v>448</v>
      </c>
      <c r="AL100" s="117">
        <v>419</v>
      </c>
      <c r="AM100" s="117">
        <v>276</v>
      </c>
      <c r="AN100" s="117">
        <v>361</v>
      </c>
      <c r="AO100" s="117">
        <v>153</v>
      </c>
    </row>
    <row r="101" spans="1:41" x14ac:dyDescent="0.3">
      <c r="A101" s="25" t="s">
        <v>217</v>
      </c>
      <c r="B101" s="25" t="s">
        <v>218</v>
      </c>
      <c r="C101" s="25" t="s">
        <v>56</v>
      </c>
      <c r="D101" s="215">
        <v>-5.5355182115848223</v>
      </c>
      <c r="E101" s="72">
        <v>-10.949491391050081</v>
      </c>
      <c r="F101" s="72">
        <v>-12.30489763646437</v>
      </c>
      <c r="G101" s="72">
        <v>13.615031724353344</v>
      </c>
      <c r="H101" s="72">
        <v>4.1038390915762832</v>
      </c>
      <c r="I101" s="72"/>
      <c r="J101" s="72">
        <v>-1.4394392342639322</v>
      </c>
      <c r="K101" s="72">
        <v>0.56347992297992555</v>
      </c>
      <c r="L101" s="72"/>
      <c r="M101" s="72">
        <v>-0.80021002011726461</v>
      </c>
      <c r="N101" s="72">
        <v>-0.42813675158661707</v>
      </c>
      <c r="O101" s="72">
        <v>-0.63925363266014146</v>
      </c>
      <c r="P101" s="72">
        <v>-0.10118321747027602</v>
      </c>
      <c r="Q101" s="72"/>
      <c r="R101" s="216">
        <v>0.13329251030293152</v>
      </c>
      <c r="S101" s="216">
        <v>0.61553073596496766</v>
      </c>
      <c r="T101" s="216">
        <v>0.88498056065450237</v>
      </c>
      <c r="U101" s="216"/>
      <c r="V101" s="72">
        <v>0.25019355206123545</v>
      </c>
      <c r="W101" s="72">
        <v>-0.12059140462727355</v>
      </c>
      <c r="X101" s="72">
        <v>0.54153820712926559</v>
      </c>
      <c r="Y101" s="72">
        <v>-0.42604659334493772</v>
      </c>
      <c r="Z101" s="72">
        <v>0.57567405709696695</v>
      </c>
      <c r="AB101" s="114">
        <v>482</v>
      </c>
      <c r="AC101" s="114">
        <v>141</v>
      </c>
      <c r="AD101" s="115">
        <v>404</v>
      </c>
      <c r="AE101" s="115">
        <v>369</v>
      </c>
      <c r="AF101" s="115">
        <v>383</v>
      </c>
      <c r="AG101" s="115">
        <v>287</v>
      </c>
      <c r="AH101" s="116">
        <v>237</v>
      </c>
      <c r="AI101" s="116">
        <v>145</v>
      </c>
      <c r="AJ101" s="116">
        <v>116</v>
      </c>
      <c r="AK101" s="117">
        <v>215</v>
      </c>
      <c r="AL101" s="117">
        <v>285</v>
      </c>
      <c r="AM101" s="117">
        <v>152</v>
      </c>
      <c r="AN101" s="117">
        <v>350</v>
      </c>
      <c r="AO101" s="117">
        <v>118</v>
      </c>
    </row>
    <row r="102" spans="1:41" x14ac:dyDescent="0.3">
      <c r="A102" s="25" t="s">
        <v>219</v>
      </c>
      <c r="B102" s="25" t="s">
        <v>220</v>
      </c>
      <c r="C102" s="25" t="s">
        <v>33</v>
      </c>
      <c r="D102" s="215">
        <v>-36.043426420908823</v>
      </c>
      <c r="E102" s="72">
        <v>-23.907322841448597</v>
      </c>
      <c r="F102" s="72">
        <v>-14.17375054932385</v>
      </c>
      <c r="G102" s="72">
        <v>-3.9137285957896553</v>
      </c>
      <c r="H102" s="72">
        <v>5.9513755656532776</v>
      </c>
      <c r="I102" s="72"/>
      <c r="J102" s="72">
        <v>0.14275944426079903</v>
      </c>
      <c r="K102" s="72">
        <v>-2.0553452715766869</v>
      </c>
      <c r="L102" s="72"/>
      <c r="M102" s="72">
        <v>-1.4245323167554664</v>
      </c>
      <c r="N102" s="72">
        <v>-0.44067996783996943</v>
      </c>
      <c r="O102" s="72">
        <v>0.54496326854288435</v>
      </c>
      <c r="P102" s="72">
        <v>-0.94755107183926468</v>
      </c>
      <c r="Q102" s="72"/>
      <c r="R102" s="216">
        <v>-0.39337222551025697</v>
      </c>
      <c r="S102" s="216">
        <v>1.116440270795092E-2</v>
      </c>
      <c r="T102" s="216">
        <v>-8.7439608692452653E-2</v>
      </c>
      <c r="U102" s="216"/>
      <c r="V102" s="72">
        <v>-0.10793638329480766</v>
      </c>
      <c r="W102" s="72">
        <v>0.10793134494937663</v>
      </c>
      <c r="X102" s="72">
        <v>0.68663347333723346</v>
      </c>
      <c r="Y102" s="72">
        <v>-0.91649557870713205</v>
      </c>
      <c r="Z102" s="72">
        <v>1.4201422568459852</v>
      </c>
      <c r="AB102" s="114">
        <v>236</v>
      </c>
      <c r="AC102" s="114">
        <v>523</v>
      </c>
      <c r="AD102" s="115">
        <v>467</v>
      </c>
      <c r="AE102" s="115">
        <v>371</v>
      </c>
      <c r="AF102" s="115">
        <v>161</v>
      </c>
      <c r="AG102" s="115">
        <v>471</v>
      </c>
      <c r="AH102" s="116">
        <v>355</v>
      </c>
      <c r="AI102" s="116">
        <v>265</v>
      </c>
      <c r="AJ102" s="116">
        <v>287</v>
      </c>
      <c r="AK102" s="117">
        <v>298</v>
      </c>
      <c r="AL102" s="117">
        <v>251</v>
      </c>
      <c r="AM102" s="117">
        <v>135</v>
      </c>
      <c r="AN102" s="117">
        <v>434</v>
      </c>
      <c r="AO102" s="117">
        <v>11</v>
      </c>
    </row>
    <row r="103" spans="1:41" x14ac:dyDescent="0.3">
      <c r="A103" s="25" t="s">
        <v>221</v>
      </c>
      <c r="B103" s="25" t="s">
        <v>222</v>
      </c>
      <c r="C103" s="25" t="s">
        <v>24</v>
      </c>
      <c r="D103" s="215">
        <v>-11.004341146870404</v>
      </c>
      <c r="E103" s="72">
        <v>21.114566345264834</v>
      </c>
      <c r="F103" s="72">
        <v>-19.979577428078453</v>
      </c>
      <c r="G103" s="72">
        <v>-13.895015379465129</v>
      </c>
      <c r="H103" s="72">
        <v>1.755685315408344</v>
      </c>
      <c r="I103" s="72"/>
      <c r="J103" s="72">
        <v>1.1795299751482846</v>
      </c>
      <c r="K103" s="72">
        <v>0.50963533247290205</v>
      </c>
      <c r="L103" s="72"/>
      <c r="M103" s="72">
        <v>-2.5495455112340517</v>
      </c>
      <c r="N103" s="72">
        <v>-0.37149384109298145</v>
      </c>
      <c r="O103" s="72">
        <v>-0.19831763457060378</v>
      </c>
      <c r="P103" s="72">
        <v>-7.7375401594915572E-2</v>
      </c>
      <c r="Q103" s="72"/>
      <c r="R103" s="216">
        <v>-0.21301579989424008</v>
      </c>
      <c r="S103" s="216">
        <v>-0.86639824796493448</v>
      </c>
      <c r="T103" s="216">
        <v>-0.587987797676641</v>
      </c>
      <c r="U103" s="216"/>
      <c r="V103" s="72">
        <v>0.45860527833093234</v>
      </c>
      <c r="W103" s="72">
        <v>3.5149207168025415E-2</v>
      </c>
      <c r="X103" s="72">
        <v>-0.93888912165052019</v>
      </c>
      <c r="Y103" s="72">
        <v>0.87686333746574163</v>
      </c>
      <c r="Z103" s="72">
        <v>-8.0591638232510282E-2</v>
      </c>
      <c r="AB103" s="114">
        <v>47</v>
      </c>
      <c r="AC103" s="114">
        <v>149</v>
      </c>
      <c r="AD103" s="115">
        <v>519</v>
      </c>
      <c r="AE103" s="115">
        <v>357</v>
      </c>
      <c r="AF103" s="115">
        <v>314</v>
      </c>
      <c r="AG103" s="115">
        <v>283</v>
      </c>
      <c r="AH103" s="116">
        <v>308</v>
      </c>
      <c r="AI103" s="116">
        <v>432</v>
      </c>
      <c r="AJ103" s="116">
        <v>436</v>
      </c>
      <c r="AK103" s="117">
        <v>179</v>
      </c>
      <c r="AL103" s="117">
        <v>260</v>
      </c>
      <c r="AM103" s="117">
        <v>446</v>
      </c>
      <c r="AN103" s="117">
        <v>117</v>
      </c>
      <c r="AO103" s="117">
        <v>282</v>
      </c>
    </row>
    <row r="104" spans="1:41" x14ac:dyDescent="0.3">
      <c r="A104" s="25" t="s">
        <v>223</v>
      </c>
      <c r="B104" s="25" t="s">
        <v>224</v>
      </c>
      <c r="C104" s="25" t="s">
        <v>30</v>
      </c>
      <c r="D104" s="215">
        <v>68.308920417217905</v>
      </c>
      <c r="E104" s="72">
        <v>16.304049195341367</v>
      </c>
      <c r="F104" s="72">
        <v>8.8086049748082971</v>
      </c>
      <c r="G104" s="72">
        <v>16.388507925285172</v>
      </c>
      <c r="H104" s="72">
        <v>26.807758321783069</v>
      </c>
      <c r="I104" s="72"/>
      <c r="J104" s="72">
        <v>1.2907753538833688</v>
      </c>
      <c r="K104" s="72">
        <v>1.3548581743940642E-2</v>
      </c>
      <c r="L104" s="72"/>
      <c r="M104" s="72">
        <v>0.56620803320291158</v>
      </c>
      <c r="N104" s="72">
        <v>-0.16314146137338131</v>
      </c>
      <c r="O104" s="72">
        <v>0.52618593732007102</v>
      </c>
      <c r="P104" s="72">
        <v>0.48012428681972635</v>
      </c>
      <c r="Q104" s="72"/>
      <c r="R104" s="216">
        <v>-0.39065755566783295</v>
      </c>
      <c r="S104" s="216">
        <v>0.42465328118238299</v>
      </c>
      <c r="T104" s="216">
        <v>1.9326252255196708</v>
      </c>
      <c r="U104" s="216"/>
      <c r="V104" s="72">
        <v>1.1146794237956847</v>
      </c>
      <c r="W104" s="72">
        <v>-0.14501341385416561</v>
      </c>
      <c r="X104" s="72">
        <v>1.9701195636000244</v>
      </c>
      <c r="Y104" s="72">
        <v>0.653931980482926</v>
      </c>
      <c r="Z104" s="72">
        <v>1.7678341103321442</v>
      </c>
      <c r="AB104" s="114">
        <v>38</v>
      </c>
      <c r="AC104" s="114">
        <v>263</v>
      </c>
      <c r="AD104" s="115">
        <v>147</v>
      </c>
      <c r="AE104" s="115">
        <v>308</v>
      </c>
      <c r="AF104" s="115">
        <v>169</v>
      </c>
      <c r="AG104" s="115">
        <v>171</v>
      </c>
      <c r="AH104" s="116">
        <v>354</v>
      </c>
      <c r="AI104" s="116">
        <v>186</v>
      </c>
      <c r="AJ104" s="116">
        <v>54</v>
      </c>
      <c r="AK104" s="117">
        <v>102</v>
      </c>
      <c r="AL104" s="117">
        <v>297</v>
      </c>
      <c r="AM104" s="117">
        <v>26</v>
      </c>
      <c r="AN104" s="117">
        <v>148</v>
      </c>
      <c r="AO104" s="117">
        <v>2</v>
      </c>
    </row>
    <row r="105" spans="1:41" x14ac:dyDescent="0.3">
      <c r="A105" s="25" t="s">
        <v>225</v>
      </c>
      <c r="B105" s="25" t="s">
        <v>226</v>
      </c>
      <c r="C105" s="25" t="s">
        <v>56</v>
      </c>
      <c r="D105" s="215">
        <v>49.262023693639549</v>
      </c>
      <c r="E105" s="72">
        <v>9.4948638762479227</v>
      </c>
      <c r="F105" s="72">
        <v>11.311720351712873</v>
      </c>
      <c r="G105" s="72">
        <v>15.121824056983787</v>
      </c>
      <c r="H105" s="72">
        <v>13.333615408694964</v>
      </c>
      <c r="I105" s="72"/>
      <c r="J105" s="72">
        <v>1.0110448670805168</v>
      </c>
      <c r="K105" s="72">
        <v>-0.25145575698068295</v>
      </c>
      <c r="L105" s="72"/>
      <c r="M105" s="72">
        <v>-1.2315993047438887</v>
      </c>
      <c r="N105" s="72">
        <v>-2.6113451820495709E-2</v>
      </c>
      <c r="O105" s="72">
        <v>1.1867705586851272</v>
      </c>
      <c r="P105" s="72">
        <v>1.8808174541533171</v>
      </c>
      <c r="Q105" s="72"/>
      <c r="R105" s="216">
        <v>0.18708856257938741</v>
      </c>
      <c r="S105" s="216">
        <v>1.450844580269101</v>
      </c>
      <c r="T105" s="216">
        <v>0.17668574398956616</v>
      </c>
      <c r="U105" s="216"/>
      <c r="V105" s="72">
        <v>0.76798975026351424</v>
      </c>
      <c r="W105" s="72">
        <v>-0.58386857971705874</v>
      </c>
      <c r="X105" s="72">
        <v>0.70028627851093572</v>
      </c>
      <c r="Y105" s="72">
        <v>1.3722663529831098</v>
      </c>
      <c r="Z105" s="72">
        <v>0.41004927969849148</v>
      </c>
      <c r="AB105" s="114">
        <v>73</v>
      </c>
      <c r="AC105" s="114">
        <v>307</v>
      </c>
      <c r="AD105" s="115">
        <v>447</v>
      </c>
      <c r="AE105" s="115">
        <v>274</v>
      </c>
      <c r="AF105" s="115">
        <v>1</v>
      </c>
      <c r="AG105" s="115">
        <v>38</v>
      </c>
      <c r="AH105" s="116">
        <v>225</v>
      </c>
      <c r="AI105" s="116">
        <v>33</v>
      </c>
      <c r="AJ105" s="116">
        <v>230</v>
      </c>
      <c r="AK105" s="117">
        <v>143</v>
      </c>
      <c r="AL105" s="117">
        <v>373</v>
      </c>
      <c r="AM105" s="117">
        <v>133</v>
      </c>
      <c r="AN105" s="117">
        <v>53</v>
      </c>
      <c r="AO105" s="117">
        <v>154</v>
      </c>
    </row>
    <row r="106" spans="1:41" x14ac:dyDescent="0.3">
      <c r="A106" s="25" t="s">
        <v>227</v>
      </c>
      <c r="B106" s="25" t="s">
        <v>228</v>
      </c>
      <c r="C106" s="25" t="s">
        <v>46</v>
      </c>
      <c r="D106" s="215">
        <v>109.20032676641347</v>
      </c>
      <c r="E106" s="72">
        <v>23.460974267278157</v>
      </c>
      <c r="F106" s="72">
        <v>40.874747695511545</v>
      </c>
      <c r="G106" s="72">
        <v>41.952934610774051</v>
      </c>
      <c r="H106" s="72">
        <v>2.9116701928497157</v>
      </c>
      <c r="I106" s="72"/>
      <c r="J106" s="72">
        <v>0.49776608346882517</v>
      </c>
      <c r="K106" s="72">
        <v>1.3791118579134274</v>
      </c>
      <c r="L106" s="72"/>
      <c r="M106" s="72">
        <v>0.39401928709239881</v>
      </c>
      <c r="N106" s="72">
        <v>2.6619298786868177</v>
      </c>
      <c r="O106" s="72">
        <v>0.86515071921320252</v>
      </c>
      <c r="P106" s="72">
        <v>2.6188597462894272</v>
      </c>
      <c r="Q106" s="72"/>
      <c r="R106" s="216">
        <v>0.5323915707328063</v>
      </c>
      <c r="S106" s="216">
        <v>1.9123606893017331</v>
      </c>
      <c r="T106" s="216">
        <v>2.5895998932583479</v>
      </c>
      <c r="U106" s="216"/>
      <c r="V106" s="72">
        <v>2.8884174091841026</v>
      </c>
      <c r="W106" s="72">
        <v>-3.0029778391468072</v>
      </c>
      <c r="X106" s="72">
        <v>2.5597020482429875</v>
      </c>
      <c r="Y106" s="72">
        <v>0.29724180931042088</v>
      </c>
      <c r="Z106" s="72">
        <v>-2.1600493890207608</v>
      </c>
      <c r="AB106" s="114">
        <v>150</v>
      </c>
      <c r="AC106" s="114">
        <v>34</v>
      </c>
      <c r="AD106" s="115">
        <v>179</v>
      </c>
      <c r="AE106" s="115">
        <v>5</v>
      </c>
      <c r="AF106" s="115">
        <v>110</v>
      </c>
      <c r="AG106" s="115">
        <v>13</v>
      </c>
      <c r="AH106" s="116">
        <v>162</v>
      </c>
      <c r="AI106" s="116">
        <v>12</v>
      </c>
      <c r="AJ106" s="116">
        <v>26</v>
      </c>
      <c r="AK106" s="117">
        <v>1</v>
      </c>
      <c r="AL106" s="117">
        <v>523</v>
      </c>
      <c r="AM106" s="117">
        <v>1</v>
      </c>
      <c r="AN106" s="117">
        <v>216</v>
      </c>
      <c r="AO106" s="117">
        <v>504</v>
      </c>
    </row>
    <row r="107" spans="1:41" x14ac:dyDescent="0.3">
      <c r="A107" s="25" t="s">
        <v>229</v>
      </c>
      <c r="B107" s="25" t="s">
        <v>230</v>
      </c>
      <c r="C107" s="25" t="s">
        <v>63</v>
      </c>
      <c r="D107" s="215">
        <v>-17.546757767745746</v>
      </c>
      <c r="E107" s="72">
        <v>-17.470683754266606</v>
      </c>
      <c r="F107" s="72">
        <v>22.277334654794402</v>
      </c>
      <c r="G107" s="72">
        <v>-30.80394843219198</v>
      </c>
      <c r="H107" s="72">
        <v>8.450539763918437</v>
      </c>
      <c r="I107" s="72"/>
      <c r="J107" s="72">
        <v>-0.49267072113769478</v>
      </c>
      <c r="K107" s="72">
        <v>-0.9049839792036336</v>
      </c>
      <c r="L107" s="72"/>
      <c r="M107" s="72">
        <v>1.0565533310955177</v>
      </c>
      <c r="N107" s="72">
        <v>1.1484429898901118</v>
      </c>
      <c r="O107" s="72">
        <v>1.1867705586851272</v>
      </c>
      <c r="P107" s="72">
        <v>0.17260666509634726</v>
      </c>
      <c r="Q107" s="72"/>
      <c r="R107" s="216">
        <v>-1.8057948707845666</v>
      </c>
      <c r="S107" s="216">
        <v>-1.2904019638988555</v>
      </c>
      <c r="T107" s="216">
        <v>-0.60027697717961626</v>
      </c>
      <c r="U107" s="216"/>
      <c r="V107" s="72">
        <v>0.64065466213692157</v>
      </c>
      <c r="W107" s="72">
        <v>-0.22473252110855524</v>
      </c>
      <c r="X107" s="72">
        <v>0.46386614228315404</v>
      </c>
      <c r="Y107" s="72">
        <v>0.75796661374157304</v>
      </c>
      <c r="Z107" s="72">
        <v>5.2353055730594206E-2</v>
      </c>
      <c r="AB107" s="114">
        <v>364</v>
      </c>
      <c r="AC107" s="114">
        <v>438</v>
      </c>
      <c r="AD107" s="115">
        <v>40</v>
      </c>
      <c r="AE107" s="115">
        <v>80</v>
      </c>
      <c r="AF107" s="115">
        <v>1</v>
      </c>
      <c r="AG107" s="115">
        <v>224</v>
      </c>
      <c r="AH107" s="116">
        <v>502</v>
      </c>
      <c r="AI107" s="116">
        <v>485</v>
      </c>
      <c r="AJ107" s="116">
        <v>441</v>
      </c>
      <c r="AK107" s="117">
        <v>159</v>
      </c>
      <c r="AL107" s="117">
        <v>311</v>
      </c>
      <c r="AM107" s="117">
        <v>168</v>
      </c>
      <c r="AN107" s="117">
        <v>134</v>
      </c>
      <c r="AO107" s="117">
        <v>257</v>
      </c>
    </row>
    <row r="108" spans="1:41" x14ac:dyDescent="0.3">
      <c r="A108" s="25" t="s">
        <v>231</v>
      </c>
      <c r="B108" s="25" t="s">
        <v>232</v>
      </c>
      <c r="C108" s="25" t="s">
        <v>24</v>
      </c>
      <c r="D108" s="215">
        <v>42.640367773739669</v>
      </c>
      <c r="E108" s="72">
        <v>2.2037097759534579</v>
      </c>
      <c r="F108" s="72">
        <v>9.1435894338624504</v>
      </c>
      <c r="G108" s="72">
        <v>10.505003771473159</v>
      </c>
      <c r="H108" s="72">
        <v>20.788064792450601</v>
      </c>
      <c r="I108" s="72"/>
      <c r="J108" s="72">
        <v>0.58902435444825729</v>
      </c>
      <c r="K108" s="72">
        <v>-0.41272757237198066</v>
      </c>
      <c r="L108" s="72"/>
      <c r="M108" s="72">
        <v>-0.99465792714986911</v>
      </c>
      <c r="N108" s="72">
        <v>-8.2332597638174021E-2</v>
      </c>
      <c r="O108" s="72">
        <v>1.0162646181830965</v>
      </c>
      <c r="P108" s="72">
        <v>1.5237002160229389</v>
      </c>
      <c r="Q108" s="72"/>
      <c r="R108" s="216">
        <v>1.4095711223467016</v>
      </c>
      <c r="S108" s="216">
        <v>9.6419841568657863E-2</v>
      </c>
      <c r="T108" s="216">
        <v>-0.24539051133858006</v>
      </c>
      <c r="U108" s="216"/>
      <c r="V108" s="72">
        <v>1.7294691461568912</v>
      </c>
      <c r="W108" s="72">
        <v>-1.8936788215318074</v>
      </c>
      <c r="X108" s="72">
        <v>1.9597334460450597</v>
      </c>
      <c r="Y108" s="72">
        <v>1.3425421720520678</v>
      </c>
      <c r="Z108" s="72">
        <v>1.0195470157679087</v>
      </c>
      <c r="AB108" s="114">
        <v>136</v>
      </c>
      <c r="AC108" s="114">
        <v>339</v>
      </c>
      <c r="AD108" s="115">
        <v>427</v>
      </c>
      <c r="AE108" s="115">
        <v>289</v>
      </c>
      <c r="AF108" s="115">
        <v>79</v>
      </c>
      <c r="AG108" s="115">
        <v>58</v>
      </c>
      <c r="AH108" s="116">
        <v>28</v>
      </c>
      <c r="AI108" s="116">
        <v>245</v>
      </c>
      <c r="AJ108" s="116">
        <v>326</v>
      </c>
      <c r="AK108" s="117">
        <v>56</v>
      </c>
      <c r="AL108" s="117">
        <v>490</v>
      </c>
      <c r="AM108" s="117">
        <v>27</v>
      </c>
      <c r="AN108" s="117">
        <v>58</v>
      </c>
      <c r="AO108" s="117">
        <v>37</v>
      </c>
    </row>
    <row r="109" spans="1:41" x14ac:dyDescent="0.3">
      <c r="A109" s="25" t="s">
        <v>233</v>
      </c>
      <c r="B109" s="25" t="s">
        <v>234</v>
      </c>
      <c r="C109" s="25" t="s">
        <v>33</v>
      </c>
      <c r="D109" s="215">
        <v>-36.513263069721944</v>
      </c>
      <c r="E109" s="72">
        <v>-15.020358426255964</v>
      </c>
      <c r="F109" s="72">
        <v>-9.1500193193326851</v>
      </c>
      <c r="G109" s="72">
        <v>-7.2432972525227868</v>
      </c>
      <c r="H109" s="72">
        <v>-5.0995880716105093</v>
      </c>
      <c r="I109" s="72"/>
      <c r="J109" s="72">
        <v>-0.98245093608880341</v>
      </c>
      <c r="K109" s="72">
        <v>-0.21917773801167373</v>
      </c>
      <c r="L109" s="72"/>
      <c r="M109" s="72">
        <v>-0.96259079344809273</v>
      </c>
      <c r="N109" s="72">
        <v>0.51088901656060337</v>
      </c>
      <c r="O109" s="72">
        <v>-1.2305396263965249</v>
      </c>
      <c r="P109" s="72">
        <v>0.21823831219078502</v>
      </c>
      <c r="Q109" s="72"/>
      <c r="R109" s="216">
        <v>-0.81556464523250083</v>
      </c>
      <c r="S109" s="216">
        <v>0.24277501161287299</v>
      </c>
      <c r="T109" s="216">
        <v>-0.29640603668310672</v>
      </c>
      <c r="U109" s="216"/>
      <c r="V109" s="72">
        <v>-0.50884294981837741</v>
      </c>
      <c r="W109" s="72">
        <v>0.7035934638415664</v>
      </c>
      <c r="X109" s="72">
        <v>-0.61750031801538574</v>
      </c>
      <c r="Y109" s="72">
        <v>-0.48549495520702202</v>
      </c>
      <c r="Z109" s="72">
        <v>-0.11167285512288309</v>
      </c>
      <c r="AB109" s="114">
        <v>439</v>
      </c>
      <c r="AC109" s="114">
        <v>302</v>
      </c>
      <c r="AD109" s="115">
        <v>424</v>
      </c>
      <c r="AE109" s="115">
        <v>169</v>
      </c>
      <c r="AF109" s="115">
        <v>455</v>
      </c>
      <c r="AG109" s="115">
        <v>214</v>
      </c>
      <c r="AH109" s="116">
        <v>421</v>
      </c>
      <c r="AI109" s="116">
        <v>219</v>
      </c>
      <c r="AJ109" s="116">
        <v>342</v>
      </c>
      <c r="AK109" s="117">
        <v>400</v>
      </c>
      <c r="AL109" s="117">
        <v>112</v>
      </c>
      <c r="AM109" s="117">
        <v>391</v>
      </c>
      <c r="AN109" s="117">
        <v>362</v>
      </c>
      <c r="AO109" s="117">
        <v>295</v>
      </c>
    </row>
    <row r="110" spans="1:41" x14ac:dyDescent="0.3">
      <c r="A110" s="25" t="s">
        <v>235</v>
      </c>
      <c r="B110" s="25" t="s">
        <v>236</v>
      </c>
      <c r="C110" s="25" t="s">
        <v>24</v>
      </c>
      <c r="D110" s="215">
        <v>-22.323703357043016</v>
      </c>
      <c r="E110" s="72">
        <v>-15.482039520171572</v>
      </c>
      <c r="F110" s="72">
        <v>-12.147632524114492</v>
      </c>
      <c r="G110" s="72">
        <v>8.7902633311545149</v>
      </c>
      <c r="H110" s="72">
        <v>-3.4842946439114666</v>
      </c>
      <c r="I110" s="72"/>
      <c r="J110" s="72">
        <v>0.89678336377082923</v>
      </c>
      <c r="K110" s="72">
        <v>-2.1353465253845552</v>
      </c>
      <c r="L110" s="72"/>
      <c r="M110" s="72">
        <v>-0.70881391700527574</v>
      </c>
      <c r="N110" s="72">
        <v>-1.9062135035644518</v>
      </c>
      <c r="O110" s="72">
        <v>0.11192254364048741</v>
      </c>
      <c r="P110" s="72">
        <v>0.55948367307092173</v>
      </c>
      <c r="Q110" s="72"/>
      <c r="R110" s="216">
        <v>0.16175351879357733</v>
      </c>
      <c r="S110" s="216">
        <v>0.75478128610412221</v>
      </c>
      <c r="T110" s="216">
        <v>0.13829679484084231</v>
      </c>
      <c r="U110" s="216"/>
      <c r="V110" s="72">
        <v>-0.28053511602890058</v>
      </c>
      <c r="W110" s="72">
        <v>-1.177027607379149</v>
      </c>
      <c r="X110" s="72">
        <v>1.0396670868451081</v>
      </c>
      <c r="Y110" s="72">
        <v>-7.4310452327605317E-2</v>
      </c>
      <c r="Z110" s="72">
        <v>-0.2046528398917466</v>
      </c>
      <c r="AB110" s="114">
        <v>87</v>
      </c>
      <c r="AC110" s="114">
        <v>524</v>
      </c>
      <c r="AD110" s="115">
        <v>392</v>
      </c>
      <c r="AE110" s="115">
        <v>523</v>
      </c>
      <c r="AF110" s="115">
        <v>246</v>
      </c>
      <c r="AG110" s="115">
        <v>154</v>
      </c>
      <c r="AH110" s="116">
        <v>228</v>
      </c>
      <c r="AI110" s="116">
        <v>124</v>
      </c>
      <c r="AJ110" s="116">
        <v>239</v>
      </c>
      <c r="AK110" s="117">
        <v>346</v>
      </c>
      <c r="AL110" s="117">
        <v>450</v>
      </c>
      <c r="AM110" s="117">
        <v>94</v>
      </c>
      <c r="AN110" s="117">
        <v>283</v>
      </c>
      <c r="AO110" s="117">
        <v>319</v>
      </c>
    </row>
    <row r="111" spans="1:41" x14ac:dyDescent="0.3">
      <c r="A111" s="25" t="s">
        <v>237</v>
      </c>
      <c r="B111" s="25" t="s">
        <v>238</v>
      </c>
      <c r="C111" s="25" t="s">
        <v>46</v>
      </c>
      <c r="D111" s="215">
        <v>97.123464237642949</v>
      </c>
      <c r="E111" s="72">
        <v>27.171330826699979</v>
      </c>
      <c r="F111" s="72">
        <v>39.555358141002699</v>
      </c>
      <c r="G111" s="72">
        <v>36.402370631424191</v>
      </c>
      <c r="H111" s="72">
        <v>-6.0055953614839162</v>
      </c>
      <c r="I111" s="72"/>
      <c r="J111" s="72">
        <v>-0.40304273702457238</v>
      </c>
      <c r="K111" s="72">
        <v>2.5767492031605705</v>
      </c>
      <c r="L111" s="72"/>
      <c r="M111" s="72">
        <v>0.87015988605043926</v>
      </c>
      <c r="N111" s="72">
        <v>2.2230439279521312</v>
      </c>
      <c r="O111" s="72">
        <v>0.93026331796065231</v>
      </c>
      <c r="P111" s="72">
        <v>2.3053901705972089</v>
      </c>
      <c r="Q111" s="72"/>
      <c r="R111" s="216">
        <v>1.0061660971599238</v>
      </c>
      <c r="S111" s="216">
        <v>0.8892954229732386</v>
      </c>
      <c r="T111" s="216">
        <v>2.4728229556377412</v>
      </c>
      <c r="U111" s="216"/>
      <c r="V111" s="72">
        <v>1.6026314607182925</v>
      </c>
      <c r="W111" s="72">
        <v>-1.4910700056607264</v>
      </c>
      <c r="X111" s="72">
        <v>0.51399299349593464</v>
      </c>
      <c r="Y111" s="72">
        <v>-2.0757386350326361</v>
      </c>
      <c r="Z111" s="72">
        <v>0.24906511418235219</v>
      </c>
      <c r="AB111" s="114">
        <v>347</v>
      </c>
      <c r="AC111" s="114">
        <v>1</v>
      </c>
      <c r="AD111" s="115">
        <v>77</v>
      </c>
      <c r="AE111" s="115">
        <v>18</v>
      </c>
      <c r="AF111" s="115">
        <v>92</v>
      </c>
      <c r="AG111" s="115">
        <v>21</v>
      </c>
      <c r="AH111" s="116">
        <v>81</v>
      </c>
      <c r="AI111" s="116">
        <v>103</v>
      </c>
      <c r="AJ111" s="116">
        <v>29</v>
      </c>
      <c r="AK111" s="117">
        <v>63</v>
      </c>
      <c r="AL111" s="117">
        <v>475</v>
      </c>
      <c r="AM111" s="117">
        <v>160</v>
      </c>
      <c r="AN111" s="117">
        <v>528</v>
      </c>
      <c r="AO111" s="117">
        <v>206</v>
      </c>
    </row>
    <row r="112" spans="1:41" x14ac:dyDescent="0.3">
      <c r="A112" s="25" t="s">
        <v>239</v>
      </c>
      <c r="B112" s="25" t="s">
        <v>240</v>
      </c>
      <c r="C112" s="25" t="s">
        <v>63</v>
      </c>
      <c r="D112" s="215">
        <v>-5.3801458545547556</v>
      </c>
      <c r="E112" s="72">
        <v>-18.487775445426063</v>
      </c>
      <c r="F112" s="72">
        <v>-11.724181746044174</v>
      </c>
      <c r="G112" s="72">
        <v>19.748262173090559</v>
      </c>
      <c r="H112" s="72">
        <v>5.0835491638249222</v>
      </c>
      <c r="I112" s="72"/>
      <c r="J112" s="72">
        <v>0.10864533036142826</v>
      </c>
      <c r="K112" s="72">
        <v>-1.5876673659955134</v>
      </c>
      <c r="L112" s="72"/>
      <c r="M112" s="72">
        <v>-0.16252502520453879</v>
      </c>
      <c r="N112" s="72">
        <v>-1.3253350913085715</v>
      </c>
      <c r="O112" s="72">
        <v>0.39764896103287173</v>
      </c>
      <c r="P112" s="72">
        <v>-0.78565792388682909</v>
      </c>
      <c r="Q112" s="72"/>
      <c r="R112" s="216">
        <v>1.3495615526878968</v>
      </c>
      <c r="S112" s="216">
        <v>1.1047074984946277</v>
      </c>
      <c r="T112" s="216">
        <v>-8.4477590411656617E-2</v>
      </c>
      <c r="U112" s="216"/>
      <c r="V112" s="72">
        <v>-0.32629616332439576</v>
      </c>
      <c r="W112" s="72">
        <v>-0.34835225877930387</v>
      </c>
      <c r="X112" s="72">
        <v>0.6995533976492504</v>
      </c>
      <c r="Y112" s="72">
        <v>0.67870213125879464</v>
      </c>
      <c r="Z112" s="72">
        <v>0.31310272596063909</v>
      </c>
      <c r="AB112" s="114">
        <v>248</v>
      </c>
      <c r="AC112" s="114">
        <v>501</v>
      </c>
      <c r="AD112" s="115">
        <v>308</v>
      </c>
      <c r="AE112" s="115">
        <v>496</v>
      </c>
      <c r="AF112" s="115">
        <v>193</v>
      </c>
      <c r="AG112" s="115">
        <v>450</v>
      </c>
      <c r="AH112" s="116">
        <v>35</v>
      </c>
      <c r="AI112" s="116">
        <v>71</v>
      </c>
      <c r="AJ112" s="116">
        <v>285</v>
      </c>
      <c r="AK112" s="117">
        <v>364</v>
      </c>
      <c r="AL112" s="117">
        <v>342</v>
      </c>
      <c r="AM112" s="117">
        <v>134</v>
      </c>
      <c r="AN112" s="117">
        <v>145</v>
      </c>
      <c r="AO112" s="117">
        <v>186</v>
      </c>
    </row>
    <row r="113" spans="1:41" x14ac:dyDescent="0.3">
      <c r="A113" s="25" t="s">
        <v>241</v>
      </c>
      <c r="B113" s="25" t="s">
        <v>242</v>
      </c>
      <c r="C113" s="25" t="s">
        <v>46</v>
      </c>
      <c r="D113" s="215">
        <v>60.818149660460271</v>
      </c>
      <c r="E113" s="72">
        <v>2.5202711545104659</v>
      </c>
      <c r="F113" s="72">
        <v>28.058905191311208</v>
      </c>
      <c r="G113" s="72">
        <v>28.56392057777132</v>
      </c>
      <c r="H113" s="72">
        <v>1.6750527368672772</v>
      </c>
      <c r="I113" s="72"/>
      <c r="J113" s="72">
        <v>-0.53879967739512269</v>
      </c>
      <c r="K113" s="72">
        <v>0.74042136975595996</v>
      </c>
      <c r="L113" s="72"/>
      <c r="M113" s="72">
        <v>0.8289394263301807</v>
      </c>
      <c r="N113" s="72">
        <v>0.99966275678810579</v>
      </c>
      <c r="O113" s="72">
        <v>0.43181588616107652</v>
      </c>
      <c r="P113" s="72">
        <v>2.2290067613304303</v>
      </c>
      <c r="Q113" s="72"/>
      <c r="R113" s="216">
        <v>0.18563692615810132</v>
      </c>
      <c r="S113" s="216">
        <v>0.93476499036561822</v>
      </c>
      <c r="T113" s="216">
        <v>2.3072685528088392</v>
      </c>
      <c r="U113" s="216"/>
      <c r="V113" s="72">
        <v>1.8970938520110392</v>
      </c>
      <c r="W113" s="72">
        <v>-2.1655182793740892</v>
      </c>
      <c r="X113" s="72">
        <v>1.4621445807560205</v>
      </c>
      <c r="Y113" s="72">
        <v>-0.76787467405192145</v>
      </c>
      <c r="Z113" s="72">
        <v>-9.0834931967593527E-2</v>
      </c>
      <c r="AB113" s="114">
        <v>377</v>
      </c>
      <c r="AC113" s="114">
        <v>111</v>
      </c>
      <c r="AD113" s="115">
        <v>88</v>
      </c>
      <c r="AE113" s="115">
        <v>99</v>
      </c>
      <c r="AF113" s="115">
        <v>187</v>
      </c>
      <c r="AG113" s="115">
        <v>24</v>
      </c>
      <c r="AH113" s="116">
        <v>226</v>
      </c>
      <c r="AI113" s="116">
        <v>94</v>
      </c>
      <c r="AJ113" s="116">
        <v>37</v>
      </c>
      <c r="AK113" s="117">
        <v>46</v>
      </c>
      <c r="AL113" s="117">
        <v>503</v>
      </c>
      <c r="AM113" s="117">
        <v>60</v>
      </c>
      <c r="AN113" s="117">
        <v>411</v>
      </c>
      <c r="AO113" s="117">
        <v>290</v>
      </c>
    </row>
    <row r="114" spans="1:41" x14ac:dyDescent="0.3">
      <c r="A114" s="25" t="s">
        <v>243</v>
      </c>
      <c r="B114" s="25" t="s">
        <v>244</v>
      </c>
      <c r="C114" s="25" t="s">
        <v>30</v>
      </c>
      <c r="D114" s="215">
        <v>7.9008425032631537</v>
      </c>
      <c r="E114" s="72">
        <v>-7.2991024580645485</v>
      </c>
      <c r="F114" s="72">
        <v>14.663614750571169</v>
      </c>
      <c r="G114" s="72">
        <v>-7.8894448792147163</v>
      </c>
      <c r="H114" s="72">
        <v>8.4257750899712498</v>
      </c>
      <c r="I114" s="72"/>
      <c r="J114" s="72">
        <v>-0.96172560527170659</v>
      </c>
      <c r="K114" s="72">
        <v>0.37779740862654271</v>
      </c>
      <c r="L114" s="72"/>
      <c r="M114" s="72">
        <v>1.3401814516816986</v>
      </c>
      <c r="N114" s="72">
        <v>-0.10538223333680506</v>
      </c>
      <c r="O114" s="72">
        <v>1.1867705586851272</v>
      </c>
      <c r="P114" s="72">
        <v>-7.5391416938634118E-2</v>
      </c>
      <c r="Q114" s="72"/>
      <c r="R114" s="216">
        <v>-0.55567657038666185</v>
      </c>
      <c r="S114" s="216">
        <v>-4.5672556532521717E-2</v>
      </c>
      <c r="T114" s="216">
        <v>-0.3453842585865825</v>
      </c>
      <c r="U114" s="216"/>
      <c r="V114" s="72">
        <v>6.068312793532947E-2</v>
      </c>
      <c r="W114" s="72">
        <v>0.66446553899864569</v>
      </c>
      <c r="X114" s="72">
        <v>0.34686907407944795</v>
      </c>
      <c r="Y114" s="72">
        <v>-0.14366687450003751</v>
      </c>
      <c r="Z114" s="72">
        <v>0.75680415148086455</v>
      </c>
      <c r="AB114" s="114">
        <v>436</v>
      </c>
      <c r="AC114" s="114">
        <v>181</v>
      </c>
      <c r="AD114" s="115">
        <v>7</v>
      </c>
      <c r="AE114" s="115">
        <v>295</v>
      </c>
      <c r="AF114" s="115">
        <v>1</v>
      </c>
      <c r="AG114" s="115">
        <v>282</v>
      </c>
      <c r="AH114" s="116">
        <v>381</v>
      </c>
      <c r="AI114" s="116">
        <v>279</v>
      </c>
      <c r="AJ114" s="116">
        <v>357</v>
      </c>
      <c r="AK114" s="117">
        <v>252</v>
      </c>
      <c r="AL114" s="117">
        <v>128</v>
      </c>
      <c r="AM114" s="117">
        <v>196</v>
      </c>
      <c r="AN114" s="117">
        <v>299</v>
      </c>
      <c r="AO114" s="117">
        <v>75</v>
      </c>
    </row>
    <row r="115" spans="1:41" x14ac:dyDescent="0.3">
      <c r="A115" s="25" t="s">
        <v>245</v>
      </c>
      <c r="B115" s="25" t="s">
        <v>246</v>
      </c>
      <c r="C115" s="25" t="s">
        <v>63</v>
      </c>
      <c r="D115" s="215">
        <v>-7.3625171403140826</v>
      </c>
      <c r="E115" s="72">
        <v>-3.2871563405401023</v>
      </c>
      <c r="F115" s="72">
        <v>-13.969511314344677</v>
      </c>
      <c r="G115" s="72">
        <v>13.015880291651236</v>
      </c>
      <c r="H115" s="72">
        <v>-3.1217297770805388</v>
      </c>
      <c r="I115" s="72"/>
      <c r="J115" s="72">
        <v>-0.86471264529855063</v>
      </c>
      <c r="K115" s="72">
        <v>0.60174013805534243</v>
      </c>
      <c r="L115" s="72"/>
      <c r="M115" s="72">
        <v>-6.8980541049237371E-2</v>
      </c>
      <c r="N115" s="72">
        <v>-1.7280774571393149</v>
      </c>
      <c r="O115" s="72">
        <v>0</v>
      </c>
      <c r="P115" s="72">
        <v>-0.4380638121065959</v>
      </c>
      <c r="Q115" s="72"/>
      <c r="R115" s="216">
        <v>1.2376574372751339</v>
      </c>
      <c r="S115" s="216">
        <v>0.13715299569099532</v>
      </c>
      <c r="T115" s="216">
        <v>0.18709520203201935</v>
      </c>
      <c r="U115" s="216"/>
      <c r="V115" s="72">
        <v>-0.19647406175782947</v>
      </c>
      <c r="W115" s="72">
        <v>-1.2028435732300697</v>
      </c>
      <c r="X115" s="72">
        <v>-0.24131713120547199</v>
      </c>
      <c r="Y115" s="72">
        <v>0.47063286474150012</v>
      </c>
      <c r="Z115" s="72">
        <v>0.54565594603576328</v>
      </c>
      <c r="AB115" s="114">
        <v>424</v>
      </c>
      <c r="AC115" s="114">
        <v>133</v>
      </c>
      <c r="AD115" s="115">
        <v>282</v>
      </c>
      <c r="AE115" s="115">
        <v>519</v>
      </c>
      <c r="AF115" s="115">
        <v>267</v>
      </c>
      <c r="AG115" s="115">
        <v>373</v>
      </c>
      <c r="AH115" s="116">
        <v>46</v>
      </c>
      <c r="AI115" s="116">
        <v>233</v>
      </c>
      <c r="AJ115" s="116">
        <v>224</v>
      </c>
      <c r="AK115" s="117">
        <v>321</v>
      </c>
      <c r="AL115" s="117">
        <v>453</v>
      </c>
      <c r="AM115" s="117">
        <v>312</v>
      </c>
      <c r="AN115" s="117">
        <v>177</v>
      </c>
      <c r="AO115" s="117">
        <v>126</v>
      </c>
    </row>
    <row r="116" spans="1:41" x14ac:dyDescent="0.3">
      <c r="A116" s="25" t="s">
        <v>247</v>
      </c>
      <c r="B116" s="25" t="s">
        <v>248</v>
      </c>
      <c r="C116" s="25" t="s">
        <v>46</v>
      </c>
      <c r="D116" s="215">
        <v>132.29701541991366</v>
      </c>
      <c r="E116" s="72">
        <v>41.326182989878561</v>
      </c>
      <c r="F116" s="72">
        <v>41.312133802251694</v>
      </c>
      <c r="G116" s="72">
        <v>44.4948070707445</v>
      </c>
      <c r="H116" s="72">
        <v>5.1638915570389194</v>
      </c>
      <c r="I116" s="72"/>
      <c r="J116" s="72">
        <v>0.72934543602971436</v>
      </c>
      <c r="K116" s="72">
        <v>2.5767492031605705</v>
      </c>
      <c r="L116" s="72"/>
      <c r="M116" s="72">
        <v>0.90965543782005209</v>
      </c>
      <c r="N116" s="72">
        <v>1.7327625176129917</v>
      </c>
      <c r="O116" s="72">
        <v>1.1867705586851272</v>
      </c>
      <c r="P116" s="72">
        <v>2.7807528942421009</v>
      </c>
      <c r="Q116" s="72"/>
      <c r="R116" s="216">
        <v>1.2280869011971534</v>
      </c>
      <c r="S116" s="216">
        <v>1.231738102397081</v>
      </c>
      <c r="T116" s="216">
        <v>2.879551844895107</v>
      </c>
      <c r="U116" s="216"/>
      <c r="V116" s="72">
        <v>2.8884174091841026</v>
      </c>
      <c r="W116" s="72">
        <v>-3.0029778391468072</v>
      </c>
      <c r="X116" s="72">
        <v>1.9337514554361568</v>
      </c>
      <c r="Y116" s="72">
        <v>2.1847272984315942</v>
      </c>
      <c r="Z116" s="72">
        <v>-2.9711400124972629</v>
      </c>
      <c r="AB116" s="114">
        <v>109</v>
      </c>
      <c r="AC116" s="114">
        <v>1</v>
      </c>
      <c r="AD116" s="115">
        <v>64</v>
      </c>
      <c r="AE116" s="115">
        <v>31</v>
      </c>
      <c r="AF116" s="115">
        <v>1</v>
      </c>
      <c r="AG116" s="115">
        <v>1</v>
      </c>
      <c r="AH116" s="116">
        <v>47</v>
      </c>
      <c r="AI116" s="116">
        <v>53</v>
      </c>
      <c r="AJ116" s="116">
        <v>1</v>
      </c>
      <c r="AK116" s="117">
        <v>1</v>
      </c>
      <c r="AL116" s="117">
        <v>523</v>
      </c>
      <c r="AM116" s="117">
        <v>31</v>
      </c>
      <c r="AN116" s="117">
        <v>7</v>
      </c>
      <c r="AO116" s="117">
        <v>515</v>
      </c>
    </row>
    <row r="117" spans="1:41" x14ac:dyDescent="0.3">
      <c r="A117" s="25" t="s">
        <v>249</v>
      </c>
      <c r="B117" s="25" t="s">
        <v>250</v>
      </c>
      <c r="C117" s="25" t="s">
        <v>30</v>
      </c>
      <c r="D117" s="215">
        <v>-44.993856864136816</v>
      </c>
      <c r="E117" s="72">
        <v>-19.266351035721264</v>
      </c>
      <c r="F117" s="72">
        <v>-0.61853524732530296</v>
      </c>
      <c r="G117" s="72">
        <v>-34.273918445965577</v>
      </c>
      <c r="H117" s="72">
        <v>9.1649478648753337</v>
      </c>
      <c r="I117" s="72"/>
      <c r="J117" s="72">
        <v>-0.59183114170566864</v>
      </c>
      <c r="K117" s="72">
        <v>-0.94947694115203263</v>
      </c>
      <c r="L117" s="72"/>
      <c r="M117" s="72">
        <v>0.40072883466370535</v>
      </c>
      <c r="N117" s="72">
        <v>-0.49420949753513299</v>
      </c>
      <c r="O117" s="72">
        <v>0.37940804661767391</v>
      </c>
      <c r="P117" s="72">
        <v>-0.38489302331829467</v>
      </c>
      <c r="Q117" s="72"/>
      <c r="R117" s="216">
        <v>-2.4164942323147907</v>
      </c>
      <c r="S117" s="216">
        <v>-0.86767707954784512</v>
      </c>
      <c r="T117" s="216">
        <v>-0.82869890165323445</v>
      </c>
      <c r="U117" s="216"/>
      <c r="V117" s="72">
        <v>3.0341563967665158E-2</v>
      </c>
      <c r="W117" s="72">
        <v>0.19916485951509141</v>
      </c>
      <c r="X117" s="72">
        <v>0.99485791954056857</v>
      </c>
      <c r="Y117" s="72">
        <v>0.17834508558625237</v>
      </c>
      <c r="Z117" s="72">
        <v>0.43028014436548923</v>
      </c>
      <c r="AB117" s="114">
        <v>385</v>
      </c>
      <c r="AC117" s="114">
        <v>444</v>
      </c>
      <c r="AD117" s="115">
        <v>177</v>
      </c>
      <c r="AE117" s="115">
        <v>382</v>
      </c>
      <c r="AF117" s="115">
        <v>199</v>
      </c>
      <c r="AG117" s="115">
        <v>355</v>
      </c>
      <c r="AH117" s="116">
        <v>520</v>
      </c>
      <c r="AI117" s="116">
        <v>433</v>
      </c>
      <c r="AJ117" s="116">
        <v>493</v>
      </c>
      <c r="AK117" s="117">
        <v>258</v>
      </c>
      <c r="AL117" s="117">
        <v>235</v>
      </c>
      <c r="AM117" s="117">
        <v>97</v>
      </c>
      <c r="AN117" s="117">
        <v>239</v>
      </c>
      <c r="AO117" s="117">
        <v>149</v>
      </c>
    </row>
    <row r="118" spans="1:41" x14ac:dyDescent="0.3">
      <c r="A118" s="25" t="s">
        <v>251</v>
      </c>
      <c r="B118" s="25" t="s">
        <v>252</v>
      </c>
      <c r="C118" s="25" t="s">
        <v>78</v>
      </c>
      <c r="D118" s="215">
        <v>23.642102901730617</v>
      </c>
      <c r="E118" s="72">
        <v>14.071616924583882</v>
      </c>
      <c r="F118" s="72">
        <v>-2.7166766864251906</v>
      </c>
      <c r="G118" s="72">
        <v>-5.1337611066346973</v>
      </c>
      <c r="H118" s="72">
        <v>17.420923770206624</v>
      </c>
      <c r="I118" s="72"/>
      <c r="J118" s="72">
        <v>1.2494212991564086</v>
      </c>
      <c r="K118" s="72">
        <v>-0.12369194518969812</v>
      </c>
      <c r="L118" s="72"/>
      <c r="M118" s="72">
        <v>0.21464126020400337</v>
      </c>
      <c r="N118" s="72">
        <v>0.9579604470145584</v>
      </c>
      <c r="O118" s="72">
        <v>-1.1739677281150671</v>
      </c>
      <c r="P118" s="72">
        <v>-0.43330224893152514</v>
      </c>
      <c r="Q118" s="72"/>
      <c r="R118" s="216">
        <v>-1.8379249617171396</v>
      </c>
      <c r="S118" s="216">
        <v>1.297811067514131</v>
      </c>
      <c r="T118" s="216">
        <v>-7.5937438593155188E-2</v>
      </c>
      <c r="U118" s="216"/>
      <c r="V118" s="72">
        <v>0.12136625587065808</v>
      </c>
      <c r="W118" s="72">
        <v>0.78139602939551456</v>
      </c>
      <c r="X118" s="72">
        <v>1.5464070992496</v>
      </c>
      <c r="Y118" s="72">
        <v>0.8322770660691784</v>
      </c>
      <c r="Z118" s="72">
        <v>0.2027383034563732</v>
      </c>
      <c r="AB118" s="114">
        <v>41</v>
      </c>
      <c r="AC118" s="114">
        <v>288</v>
      </c>
      <c r="AD118" s="115">
        <v>227</v>
      </c>
      <c r="AE118" s="115">
        <v>108</v>
      </c>
      <c r="AF118" s="115">
        <v>446</v>
      </c>
      <c r="AG118" s="115">
        <v>371</v>
      </c>
      <c r="AH118" s="116">
        <v>504</v>
      </c>
      <c r="AI118" s="116">
        <v>44</v>
      </c>
      <c r="AJ118" s="116">
        <v>283</v>
      </c>
      <c r="AK118" s="117">
        <v>241</v>
      </c>
      <c r="AL118" s="117">
        <v>88</v>
      </c>
      <c r="AM118" s="117">
        <v>54</v>
      </c>
      <c r="AN118" s="117">
        <v>125</v>
      </c>
      <c r="AO118" s="117">
        <v>221</v>
      </c>
    </row>
    <row r="119" spans="1:41" x14ac:dyDescent="0.3">
      <c r="A119" s="25" t="s">
        <v>253</v>
      </c>
      <c r="B119" s="25" t="s">
        <v>254</v>
      </c>
      <c r="C119" s="25" t="s">
        <v>56</v>
      </c>
      <c r="D119" s="215">
        <v>-35.299117913705587</v>
      </c>
      <c r="E119" s="72">
        <v>8.326216514751227</v>
      </c>
      <c r="F119" s="72">
        <v>-13.182378259478899</v>
      </c>
      <c r="G119" s="72">
        <v>-7.9254515110834447</v>
      </c>
      <c r="H119" s="72">
        <v>-22.51750465789447</v>
      </c>
      <c r="I119" s="72"/>
      <c r="J119" s="72">
        <v>7.8404980311431755E-2</v>
      </c>
      <c r="K119" s="72">
        <v>0.5876923408686664</v>
      </c>
      <c r="L119" s="72"/>
      <c r="M119" s="72">
        <v>-1.3222684392975648</v>
      </c>
      <c r="N119" s="72">
        <v>-1.1641363352355962</v>
      </c>
      <c r="O119" s="72">
        <v>1.0676509134019314</v>
      </c>
      <c r="P119" s="72">
        <v>-0.69042666038539402</v>
      </c>
      <c r="Q119" s="72"/>
      <c r="R119" s="216">
        <v>5.0567176431568474E-2</v>
      </c>
      <c r="S119" s="216">
        <v>-0.49184268657022667</v>
      </c>
      <c r="T119" s="216">
        <v>-0.50977867119135523</v>
      </c>
      <c r="U119" s="216"/>
      <c r="V119" s="72">
        <v>-1.3842716806887061</v>
      </c>
      <c r="W119" s="72">
        <v>-0.11568839026244936</v>
      </c>
      <c r="X119" s="72">
        <v>-0.91440187893600944</v>
      </c>
      <c r="Y119" s="72">
        <v>-1.8379451875694373</v>
      </c>
      <c r="Z119" s="72">
        <v>-0.25119379412229192</v>
      </c>
      <c r="AB119" s="114">
        <v>253</v>
      </c>
      <c r="AC119" s="114">
        <v>135</v>
      </c>
      <c r="AD119" s="115">
        <v>455</v>
      </c>
      <c r="AE119" s="115">
        <v>485</v>
      </c>
      <c r="AF119" s="115">
        <v>69</v>
      </c>
      <c r="AG119" s="115">
        <v>432</v>
      </c>
      <c r="AH119" s="116">
        <v>259</v>
      </c>
      <c r="AI119" s="116">
        <v>370</v>
      </c>
      <c r="AJ119" s="116">
        <v>411</v>
      </c>
      <c r="AK119" s="117">
        <v>527</v>
      </c>
      <c r="AL119" s="117">
        <v>284</v>
      </c>
      <c r="AM119" s="117">
        <v>443</v>
      </c>
      <c r="AN119" s="117">
        <v>516</v>
      </c>
      <c r="AO119" s="117">
        <v>334</v>
      </c>
    </row>
    <row r="120" spans="1:41" x14ac:dyDescent="0.3">
      <c r="A120" s="25" t="s">
        <v>255</v>
      </c>
      <c r="B120" s="25" t="s">
        <v>256</v>
      </c>
      <c r="C120" s="25" t="s">
        <v>1239</v>
      </c>
      <c r="D120" s="215">
        <v>11.323442495722833</v>
      </c>
      <c r="E120" s="72">
        <v>-4.7437041731233904</v>
      </c>
      <c r="F120" s="72">
        <v>7.7062927308773199</v>
      </c>
      <c r="G120" s="72">
        <v>11.268888380000782</v>
      </c>
      <c r="H120" s="72">
        <v>-2.9080344420318758</v>
      </c>
      <c r="I120" s="72"/>
      <c r="J120" s="72">
        <v>-0.54107245443700158</v>
      </c>
      <c r="K120" s="72">
        <v>0.16157612058713033</v>
      </c>
      <c r="L120" s="72"/>
      <c r="M120" s="72">
        <v>-0.7417845092920673</v>
      </c>
      <c r="N120" s="72">
        <v>0.24285577443773423</v>
      </c>
      <c r="O120" s="72">
        <v>0.97348658033685964</v>
      </c>
      <c r="P120" s="72">
        <v>0.75844899145784472</v>
      </c>
      <c r="Q120" s="72"/>
      <c r="R120" s="216">
        <v>-0.50756053905676257</v>
      </c>
      <c r="S120" s="216">
        <v>2.5688275685294681</v>
      </c>
      <c r="T120" s="216">
        <v>-0.70900042387261164</v>
      </c>
      <c r="U120" s="216"/>
      <c r="V120" s="72">
        <v>-0.18851561874991787</v>
      </c>
      <c r="W120" s="72">
        <v>0.83533849718254183</v>
      </c>
      <c r="X120" s="72">
        <v>-0.99405802976502733</v>
      </c>
      <c r="Y120" s="72">
        <v>-0.77778273436226852</v>
      </c>
      <c r="Z120" s="72">
        <v>0.54341099728829667</v>
      </c>
      <c r="AB120" s="114">
        <v>378</v>
      </c>
      <c r="AC120" s="114">
        <v>229</v>
      </c>
      <c r="AD120" s="115">
        <v>398</v>
      </c>
      <c r="AE120" s="115">
        <v>213</v>
      </c>
      <c r="AF120" s="115">
        <v>86</v>
      </c>
      <c r="AG120" s="115">
        <v>120</v>
      </c>
      <c r="AH120" s="116">
        <v>370</v>
      </c>
      <c r="AI120" s="116">
        <v>1</v>
      </c>
      <c r="AJ120" s="116">
        <v>467</v>
      </c>
      <c r="AK120" s="117">
        <v>317</v>
      </c>
      <c r="AL120" s="117">
        <v>68</v>
      </c>
      <c r="AM120" s="117">
        <v>454</v>
      </c>
      <c r="AN120" s="117">
        <v>412</v>
      </c>
      <c r="AO120" s="117">
        <v>127</v>
      </c>
    </row>
    <row r="121" spans="1:41" x14ac:dyDescent="0.3">
      <c r="A121" s="25" t="s">
        <v>257</v>
      </c>
      <c r="B121" s="25" t="s">
        <v>258</v>
      </c>
      <c r="C121" s="25" t="s">
        <v>56</v>
      </c>
      <c r="D121" s="215">
        <v>-9.7842389495419937</v>
      </c>
      <c r="E121" s="72">
        <v>-13.173399252642227</v>
      </c>
      <c r="F121" s="72">
        <v>1.7762036418119429</v>
      </c>
      <c r="G121" s="72">
        <v>-0.22878364453151878</v>
      </c>
      <c r="H121" s="72">
        <v>1.8417403058198092</v>
      </c>
      <c r="I121" s="72"/>
      <c r="J121" s="72">
        <v>-1.1468900642473354</v>
      </c>
      <c r="K121" s="72">
        <v>9.3018124035957384E-2</v>
      </c>
      <c r="L121" s="72"/>
      <c r="M121" s="72">
        <v>-1.026060901405133</v>
      </c>
      <c r="N121" s="72">
        <v>0.90104597392738905</v>
      </c>
      <c r="O121" s="72">
        <v>0.27429655354062454</v>
      </c>
      <c r="P121" s="72">
        <v>0.13491095662703018</v>
      </c>
      <c r="Q121" s="72"/>
      <c r="R121" s="216">
        <v>0.96821318481155549</v>
      </c>
      <c r="S121" s="216">
        <v>-0.57567720144992207</v>
      </c>
      <c r="T121" s="216">
        <v>-0.41999002070541569</v>
      </c>
      <c r="U121" s="216"/>
      <c r="V121" s="72">
        <v>0.19746886713381842</v>
      </c>
      <c r="W121" s="72">
        <v>0.15819730595662559</v>
      </c>
      <c r="X121" s="72">
        <v>0.12141524984903049</v>
      </c>
      <c r="Y121" s="72">
        <v>0.55485137737945212</v>
      </c>
      <c r="Z121" s="72">
        <v>-0.66358473915496474</v>
      </c>
      <c r="AB121" s="114">
        <v>456</v>
      </c>
      <c r="AC121" s="114">
        <v>247</v>
      </c>
      <c r="AD121" s="115">
        <v>429</v>
      </c>
      <c r="AE121" s="115">
        <v>113</v>
      </c>
      <c r="AF121" s="115">
        <v>223</v>
      </c>
      <c r="AG121" s="115">
        <v>230</v>
      </c>
      <c r="AH121" s="116">
        <v>86</v>
      </c>
      <c r="AI121" s="116">
        <v>385</v>
      </c>
      <c r="AJ121" s="116">
        <v>382</v>
      </c>
      <c r="AK121" s="117">
        <v>229</v>
      </c>
      <c r="AL121" s="117">
        <v>241</v>
      </c>
      <c r="AM121" s="117">
        <v>241</v>
      </c>
      <c r="AN121" s="117">
        <v>164</v>
      </c>
      <c r="AO121" s="117">
        <v>408</v>
      </c>
    </row>
    <row r="122" spans="1:41" x14ac:dyDescent="0.3">
      <c r="A122" s="25" t="s">
        <v>259</v>
      </c>
      <c r="B122" s="25" t="s">
        <v>260</v>
      </c>
      <c r="C122" s="25" t="s">
        <v>1239</v>
      </c>
      <c r="D122" s="215">
        <v>40.366663665598992</v>
      </c>
      <c r="E122" s="72">
        <v>7.0238463309354024</v>
      </c>
      <c r="F122" s="72">
        <v>-3.3229471951761478</v>
      </c>
      <c r="G122" s="72">
        <v>30.041911928298262</v>
      </c>
      <c r="H122" s="72">
        <v>6.6238526015414738</v>
      </c>
      <c r="I122" s="72"/>
      <c r="J122" s="72">
        <v>1.0029997450803316</v>
      </c>
      <c r="K122" s="72">
        <v>-0.44109203860549939</v>
      </c>
      <c r="L122" s="72"/>
      <c r="M122" s="72">
        <v>-0.49863537765959626</v>
      </c>
      <c r="N122" s="72">
        <v>0.84253649510093587</v>
      </c>
      <c r="O122" s="72">
        <v>-0.10181865272037256</v>
      </c>
      <c r="P122" s="72">
        <v>-0.77375401594915061</v>
      </c>
      <c r="Q122" s="72"/>
      <c r="R122" s="216">
        <v>1.4728394017076327</v>
      </c>
      <c r="S122" s="216">
        <v>0.62784541046706976</v>
      </c>
      <c r="T122" s="216">
        <v>1.5043446192210892</v>
      </c>
      <c r="U122" s="216"/>
      <c r="V122" s="72">
        <v>-0.29247278054076803</v>
      </c>
      <c r="W122" s="72">
        <v>0.74088555931424815</v>
      </c>
      <c r="X122" s="72">
        <v>0.7841651496504447</v>
      </c>
      <c r="Y122" s="72">
        <v>-0.72824243281053214</v>
      </c>
      <c r="Z122" s="72">
        <v>0.82043502469490204</v>
      </c>
      <c r="AB122" s="114">
        <v>74</v>
      </c>
      <c r="AC122" s="114">
        <v>344</v>
      </c>
      <c r="AD122" s="115">
        <v>358</v>
      </c>
      <c r="AE122" s="115">
        <v>118</v>
      </c>
      <c r="AF122" s="115">
        <v>289</v>
      </c>
      <c r="AG122" s="115">
        <v>444</v>
      </c>
      <c r="AH122" s="116">
        <v>21</v>
      </c>
      <c r="AI122" s="116">
        <v>143</v>
      </c>
      <c r="AJ122" s="116">
        <v>69</v>
      </c>
      <c r="AK122" s="117">
        <v>350</v>
      </c>
      <c r="AL122" s="117">
        <v>98</v>
      </c>
      <c r="AM122" s="117">
        <v>124</v>
      </c>
      <c r="AN122" s="117">
        <v>402</v>
      </c>
      <c r="AO122" s="117">
        <v>66</v>
      </c>
    </row>
    <row r="123" spans="1:41" x14ac:dyDescent="0.3">
      <c r="A123" s="25" t="s">
        <v>261</v>
      </c>
      <c r="B123" s="25" t="s">
        <v>262</v>
      </c>
      <c r="C123" s="25" t="s">
        <v>30</v>
      </c>
      <c r="D123" s="215">
        <v>22.661839577622519</v>
      </c>
      <c r="E123" s="72">
        <v>-9.3743118625887938</v>
      </c>
      <c r="F123" s="72">
        <v>6.4117469181094444</v>
      </c>
      <c r="G123" s="72">
        <v>14.793879820603353</v>
      </c>
      <c r="H123" s="72">
        <v>10.830524701498515</v>
      </c>
      <c r="I123" s="72"/>
      <c r="J123" s="72">
        <v>-0.38904487211747152</v>
      </c>
      <c r="K123" s="72">
        <v>-0.36090007688963188</v>
      </c>
      <c r="L123" s="72"/>
      <c r="M123" s="72">
        <v>0.33521064072092632</v>
      </c>
      <c r="N123" s="72">
        <v>-0.79539994922733304</v>
      </c>
      <c r="O123" s="72">
        <v>1.1867705586851272</v>
      </c>
      <c r="P123" s="72">
        <v>0.29929825671879062</v>
      </c>
      <c r="Q123" s="72"/>
      <c r="R123" s="216">
        <v>1.1789897606097914</v>
      </c>
      <c r="S123" s="216">
        <v>9.7434787269373886E-3</v>
      </c>
      <c r="T123" s="216">
        <v>0.58653233913567382</v>
      </c>
      <c r="U123" s="216"/>
      <c r="V123" s="72">
        <v>-0.12186365855865383</v>
      </c>
      <c r="W123" s="72">
        <v>0.26047928832114076</v>
      </c>
      <c r="X123" s="72">
        <v>0.32107229586843272</v>
      </c>
      <c r="Y123" s="72">
        <v>0.46567883458632531</v>
      </c>
      <c r="Z123" s="72">
        <v>1.240738180082458</v>
      </c>
      <c r="AB123" s="114">
        <v>345</v>
      </c>
      <c r="AC123" s="114">
        <v>330</v>
      </c>
      <c r="AD123" s="115">
        <v>198</v>
      </c>
      <c r="AE123" s="115">
        <v>436</v>
      </c>
      <c r="AF123" s="115">
        <v>1</v>
      </c>
      <c r="AG123" s="115">
        <v>200</v>
      </c>
      <c r="AH123" s="116">
        <v>56</v>
      </c>
      <c r="AI123" s="116">
        <v>266</v>
      </c>
      <c r="AJ123" s="116">
        <v>151</v>
      </c>
      <c r="AK123" s="117">
        <v>300</v>
      </c>
      <c r="AL123" s="117">
        <v>225</v>
      </c>
      <c r="AM123" s="117">
        <v>199</v>
      </c>
      <c r="AN123" s="117">
        <v>179</v>
      </c>
      <c r="AO123" s="117">
        <v>21</v>
      </c>
    </row>
    <row r="124" spans="1:41" x14ac:dyDescent="0.3">
      <c r="A124" s="25" t="s">
        <v>263</v>
      </c>
      <c r="B124" s="25" t="s">
        <v>264</v>
      </c>
      <c r="C124" s="25" t="s">
        <v>30</v>
      </c>
      <c r="D124" s="215">
        <v>-30.286733731898341</v>
      </c>
      <c r="E124" s="72">
        <v>-26.587025584894008</v>
      </c>
      <c r="F124" s="72">
        <v>-6.2308061186869637</v>
      </c>
      <c r="G124" s="72">
        <v>-13.584024031378551</v>
      </c>
      <c r="H124" s="72">
        <v>16.115122003061185</v>
      </c>
      <c r="I124" s="72"/>
      <c r="J124" s="72">
        <v>-0.30919694841710993</v>
      </c>
      <c r="K124" s="72">
        <v>-1.8177650983744107</v>
      </c>
      <c r="L124" s="72"/>
      <c r="M124" s="72">
        <v>0.85781076318074745</v>
      </c>
      <c r="N124" s="72">
        <v>-0.74215617048930083</v>
      </c>
      <c r="O124" s="72">
        <v>-0.21264813159281193</v>
      </c>
      <c r="P124" s="72">
        <v>-0.89993544008854887</v>
      </c>
      <c r="Q124" s="72"/>
      <c r="R124" s="216">
        <v>0.27401493183104503</v>
      </c>
      <c r="S124" s="216">
        <v>-1.0744215187850621</v>
      </c>
      <c r="T124" s="216">
        <v>-0.82967629681140931</v>
      </c>
      <c r="U124" s="216"/>
      <c r="V124" s="72">
        <v>0.73764818629584994</v>
      </c>
      <c r="W124" s="72">
        <v>1.2698214383807045</v>
      </c>
      <c r="X124" s="72">
        <v>-0.16908554210530871</v>
      </c>
      <c r="Y124" s="72">
        <v>0.97594394056921552</v>
      </c>
      <c r="Z124" s="72">
        <v>0.40869637747177529</v>
      </c>
      <c r="AB124" s="114">
        <v>324</v>
      </c>
      <c r="AC124" s="114">
        <v>508</v>
      </c>
      <c r="AD124" s="115">
        <v>79</v>
      </c>
      <c r="AE124" s="115">
        <v>426</v>
      </c>
      <c r="AF124" s="115">
        <v>316</v>
      </c>
      <c r="AG124" s="115">
        <v>465</v>
      </c>
      <c r="AH124" s="116">
        <v>210</v>
      </c>
      <c r="AI124" s="116">
        <v>460</v>
      </c>
      <c r="AJ124" s="116">
        <v>495</v>
      </c>
      <c r="AK124" s="117">
        <v>146</v>
      </c>
      <c r="AL124" s="117">
        <v>4</v>
      </c>
      <c r="AM124" s="117">
        <v>304</v>
      </c>
      <c r="AN124" s="117">
        <v>105</v>
      </c>
      <c r="AO124" s="117">
        <v>155</v>
      </c>
    </row>
    <row r="125" spans="1:41" x14ac:dyDescent="0.3">
      <c r="A125" s="25" t="s">
        <v>265</v>
      </c>
      <c r="B125" s="25" t="s">
        <v>266</v>
      </c>
      <c r="C125" s="25" t="s">
        <v>33</v>
      </c>
      <c r="D125" s="215">
        <v>-50.748949863307182</v>
      </c>
      <c r="E125" s="72">
        <v>-15.841150810807768</v>
      </c>
      <c r="F125" s="72">
        <v>-31.624506963160371</v>
      </c>
      <c r="G125" s="72">
        <v>-2.5080217000619163</v>
      </c>
      <c r="H125" s="72">
        <v>-0.77527038927712699</v>
      </c>
      <c r="I125" s="72"/>
      <c r="J125" s="72">
        <v>-0.32483255553843943</v>
      </c>
      <c r="K125" s="72">
        <v>-0.94245950932618194</v>
      </c>
      <c r="L125" s="72"/>
      <c r="M125" s="72">
        <v>-1.7633421523559045</v>
      </c>
      <c r="N125" s="72">
        <v>-1.2448172915899347</v>
      </c>
      <c r="O125" s="72">
        <v>-1.7273801788580587</v>
      </c>
      <c r="P125" s="72">
        <v>-0.3243814913017613</v>
      </c>
      <c r="Q125" s="72"/>
      <c r="R125" s="216">
        <v>0.60735557414458929</v>
      </c>
      <c r="S125" s="216">
        <v>-0.25540093612986164</v>
      </c>
      <c r="T125" s="216">
        <v>-0.65291724202215773</v>
      </c>
      <c r="U125" s="216"/>
      <c r="V125" s="72">
        <v>-0.1049519671668408</v>
      </c>
      <c r="W125" s="72">
        <v>0.43493090985825517</v>
      </c>
      <c r="X125" s="72">
        <v>-0.34008374759400067</v>
      </c>
      <c r="Y125" s="72">
        <v>-8.4218512637954074E-2</v>
      </c>
      <c r="Z125" s="72">
        <v>-6.0730760314885023E-2</v>
      </c>
      <c r="AB125" s="114">
        <v>330</v>
      </c>
      <c r="AC125" s="114">
        <v>443</v>
      </c>
      <c r="AD125" s="115">
        <v>492</v>
      </c>
      <c r="AE125" s="115">
        <v>492</v>
      </c>
      <c r="AF125" s="115">
        <v>488</v>
      </c>
      <c r="AG125" s="115">
        <v>344</v>
      </c>
      <c r="AH125" s="116">
        <v>145</v>
      </c>
      <c r="AI125" s="116">
        <v>322</v>
      </c>
      <c r="AJ125" s="116">
        <v>456</v>
      </c>
      <c r="AK125" s="117">
        <v>295</v>
      </c>
      <c r="AL125" s="117">
        <v>183</v>
      </c>
      <c r="AM125" s="117">
        <v>333</v>
      </c>
      <c r="AN125" s="117">
        <v>287</v>
      </c>
      <c r="AO125" s="117">
        <v>279</v>
      </c>
    </row>
    <row r="126" spans="1:41" x14ac:dyDescent="0.3">
      <c r="A126" s="25" t="s">
        <v>267</v>
      </c>
      <c r="B126" s="25" t="s">
        <v>268</v>
      </c>
      <c r="C126" s="25" t="s">
        <v>27</v>
      </c>
      <c r="D126" s="215">
        <v>-27.826370669282788</v>
      </c>
      <c r="E126" s="72">
        <v>5.4600869025843242</v>
      </c>
      <c r="F126" s="72">
        <v>-14.820605416172608</v>
      </c>
      <c r="G126" s="72">
        <v>-2.3540507814051392</v>
      </c>
      <c r="H126" s="72">
        <v>-16.111801374289367</v>
      </c>
      <c r="I126" s="72"/>
      <c r="J126" s="72">
        <v>0.25557548818877857</v>
      </c>
      <c r="K126" s="72">
        <v>0.18123146401796741</v>
      </c>
      <c r="L126" s="72"/>
      <c r="M126" s="72">
        <v>0.42463628081024474</v>
      </c>
      <c r="N126" s="72">
        <v>3.9493898207856412E-2</v>
      </c>
      <c r="O126" s="72">
        <v>-2.0458011524063315</v>
      </c>
      <c r="P126" s="72">
        <v>-0.78962589319938692</v>
      </c>
      <c r="Q126" s="72"/>
      <c r="R126" s="216">
        <v>-0.38004062322610932</v>
      </c>
      <c r="S126" s="216">
        <v>-0.24886468581720847</v>
      </c>
      <c r="T126" s="216">
        <v>0.3464192152747011</v>
      </c>
      <c r="U126" s="216"/>
      <c r="V126" s="72">
        <v>-0.64164946751291052</v>
      </c>
      <c r="W126" s="72">
        <v>0.69542482325051802</v>
      </c>
      <c r="X126" s="72">
        <v>-1.3618261791872772</v>
      </c>
      <c r="Y126" s="72">
        <v>-0.86695527715539489</v>
      </c>
      <c r="Z126" s="72">
        <v>-1.047354174252809</v>
      </c>
      <c r="AB126" s="114">
        <v>210</v>
      </c>
      <c r="AC126" s="114">
        <v>221</v>
      </c>
      <c r="AD126" s="115">
        <v>175</v>
      </c>
      <c r="AE126" s="115">
        <v>260</v>
      </c>
      <c r="AF126" s="115">
        <v>510</v>
      </c>
      <c r="AG126" s="115">
        <v>451</v>
      </c>
      <c r="AH126" s="116">
        <v>351</v>
      </c>
      <c r="AI126" s="116">
        <v>319</v>
      </c>
      <c r="AJ126" s="116">
        <v>192</v>
      </c>
      <c r="AK126" s="117">
        <v>438</v>
      </c>
      <c r="AL126" s="117">
        <v>117</v>
      </c>
      <c r="AM126" s="117">
        <v>501</v>
      </c>
      <c r="AN126" s="117">
        <v>424</v>
      </c>
      <c r="AO126" s="117">
        <v>449</v>
      </c>
    </row>
    <row r="127" spans="1:41" x14ac:dyDescent="0.3">
      <c r="A127" s="25" t="s">
        <v>269</v>
      </c>
      <c r="B127" s="25" t="s">
        <v>270</v>
      </c>
      <c r="C127" s="25" t="s">
        <v>27</v>
      </c>
      <c r="D127" s="215">
        <v>-0.43804469348928032</v>
      </c>
      <c r="E127" s="72">
        <v>12.14304004768454</v>
      </c>
      <c r="F127" s="72">
        <v>-4.392900129515362</v>
      </c>
      <c r="G127" s="72">
        <v>-11.239873328279023</v>
      </c>
      <c r="H127" s="72">
        <v>3.0516887166205646</v>
      </c>
      <c r="I127" s="72"/>
      <c r="J127" s="72">
        <v>0.12055819553263414</v>
      </c>
      <c r="K127" s="72">
        <v>0.85088500828212899</v>
      </c>
      <c r="L127" s="72"/>
      <c r="M127" s="72">
        <v>0.83163763645134237</v>
      </c>
      <c r="N127" s="72">
        <v>0.10465329889252697</v>
      </c>
      <c r="O127" s="72">
        <v>-0.32575711360905241</v>
      </c>
      <c r="P127" s="72">
        <v>-1.3133978424572748</v>
      </c>
      <c r="Q127" s="72"/>
      <c r="R127" s="216">
        <v>0.30260247330699597</v>
      </c>
      <c r="S127" s="216">
        <v>-1.5319590406708603</v>
      </c>
      <c r="T127" s="216">
        <v>-0.1194282320296185</v>
      </c>
      <c r="U127" s="216"/>
      <c r="V127" s="72">
        <v>0.48596242617063062</v>
      </c>
      <c r="W127" s="72">
        <v>0.73180913916554868</v>
      </c>
      <c r="X127" s="72">
        <v>-0.67306179332430083</v>
      </c>
      <c r="Y127" s="72">
        <v>0</v>
      </c>
      <c r="Z127" s="72">
        <v>6.5627971312234384E-2</v>
      </c>
      <c r="AB127" s="114">
        <v>245</v>
      </c>
      <c r="AC127" s="114">
        <v>88</v>
      </c>
      <c r="AD127" s="115">
        <v>85</v>
      </c>
      <c r="AE127" s="115">
        <v>241</v>
      </c>
      <c r="AF127" s="115">
        <v>332</v>
      </c>
      <c r="AG127" s="115">
        <v>511</v>
      </c>
      <c r="AH127" s="116">
        <v>204</v>
      </c>
      <c r="AI127" s="116">
        <v>501</v>
      </c>
      <c r="AJ127" s="116">
        <v>293</v>
      </c>
      <c r="AK127" s="117">
        <v>173</v>
      </c>
      <c r="AL127" s="117">
        <v>101</v>
      </c>
      <c r="AM127" s="117">
        <v>398</v>
      </c>
      <c r="AN127" s="117">
        <v>267</v>
      </c>
      <c r="AO127" s="117">
        <v>250</v>
      </c>
    </row>
    <row r="128" spans="1:41" x14ac:dyDescent="0.3">
      <c r="A128" s="25" t="s">
        <v>271</v>
      </c>
      <c r="B128" s="25" t="s">
        <v>272</v>
      </c>
      <c r="C128" s="25" t="s">
        <v>27</v>
      </c>
      <c r="D128" s="215">
        <v>24.852057837020968</v>
      </c>
      <c r="E128" s="72">
        <v>13.77705775136301</v>
      </c>
      <c r="F128" s="72">
        <v>10.149336693611266</v>
      </c>
      <c r="G128" s="72">
        <v>-8.1349211044525305</v>
      </c>
      <c r="H128" s="72">
        <v>9.0605844964992208</v>
      </c>
      <c r="I128" s="72"/>
      <c r="J128" s="72">
        <v>0.35567629799954326</v>
      </c>
      <c r="K128" s="72">
        <v>0.74648832210949767</v>
      </c>
      <c r="L128" s="72"/>
      <c r="M128" s="72">
        <v>0.2410374485245067</v>
      </c>
      <c r="N128" s="72">
        <v>0.62638282478797191</v>
      </c>
      <c r="O128" s="72">
        <v>0.39340440556610839</v>
      </c>
      <c r="P128" s="72">
        <v>0.36306919209921568</v>
      </c>
      <c r="Q128" s="72"/>
      <c r="R128" s="216">
        <v>-0.27643652638810234</v>
      </c>
      <c r="S128" s="216">
        <v>-0.83570628997508045</v>
      </c>
      <c r="T128" s="216">
        <v>0.13595228382887894</v>
      </c>
      <c r="U128" s="216"/>
      <c r="V128" s="72">
        <v>1.9398704831784987E-2</v>
      </c>
      <c r="W128" s="72">
        <v>0.52215800215735153</v>
      </c>
      <c r="X128" s="72">
        <v>0.38060255663263909</v>
      </c>
      <c r="Y128" s="72">
        <v>1.4465768053107151</v>
      </c>
      <c r="Z128" s="72">
        <v>-0.55661916963264657</v>
      </c>
      <c r="AB128" s="114">
        <v>190</v>
      </c>
      <c r="AC128" s="114">
        <v>107</v>
      </c>
      <c r="AD128" s="115">
        <v>220</v>
      </c>
      <c r="AE128" s="115">
        <v>149</v>
      </c>
      <c r="AF128" s="115">
        <v>195</v>
      </c>
      <c r="AG128" s="115">
        <v>189</v>
      </c>
      <c r="AH128" s="116">
        <v>319</v>
      </c>
      <c r="AI128" s="116">
        <v>428</v>
      </c>
      <c r="AJ128" s="116">
        <v>240</v>
      </c>
      <c r="AK128" s="117">
        <v>260</v>
      </c>
      <c r="AL128" s="117">
        <v>160</v>
      </c>
      <c r="AM128" s="117">
        <v>184</v>
      </c>
      <c r="AN128" s="117">
        <v>44</v>
      </c>
      <c r="AO128" s="117">
        <v>391</v>
      </c>
    </row>
    <row r="129" spans="1:41" x14ac:dyDescent="0.3">
      <c r="A129" s="25" t="s">
        <v>273</v>
      </c>
      <c r="B129" s="25" t="s">
        <v>274</v>
      </c>
      <c r="C129" s="25" t="s">
        <v>24</v>
      </c>
      <c r="D129" s="215">
        <v>-32.642646573178816</v>
      </c>
      <c r="E129" s="72">
        <v>16.221312341616684</v>
      </c>
      <c r="F129" s="72">
        <v>-32.970945380717815</v>
      </c>
      <c r="G129" s="72">
        <v>-16.582548405162008</v>
      </c>
      <c r="H129" s="72">
        <v>0.6895348710843261</v>
      </c>
      <c r="I129" s="72"/>
      <c r="J129" s="72">
        <v>1.1517791242622057</v>
      </c>
      <c r="K129" s="72">
        <v>0.14592586306712904</v>
      </c>
      <c r="L129" s="72"/>
      <c r="M129" s="72">
        <v>-2.62783697344475</v>
      </c>
      <c r="N129" s="72">
        <v>-0.75778917186324424</v>
      </c>
      <c r="O129" s="72">
        <v>-1.0008999895934747</v>
      </c>
      <c r="P129" s="72">
        <v>-0.88882512601338148</v>
      </c>
      <c r="Q129" s="72"/>
      <c r="R129" s="216">
        <v>-0.99570885055200364</v>
      </c>
      <c r="S129" s="216">
        <v>-1.0156899942365756</v>
      </c>
      <c r="T129" s="216">
        <v>2.1493036169137936E-2</v>
      </c>
      <c r="U129" s="216"/>
      <c r="V129" s="72">
        <v>0.6187689438651629</v>
      </c>
      <c r="W129" s="72">
        <v>-0.648992373983038</v>
      </c>
      <c r="X129" s="72">
        <v>-1.0064737879224499</v>
      </c>
      <c r="Y129" s="72">
        <v>1.9717040017591261</v>
      </c>
      <c r="Z129" s="72">
        <v>-0.79709980950193582</v>
      </c>
      <c r="AB129" s="114">
        <v>52</v>
      </c>
      <c r="AC129" s="114">
        <v>236</v>
      </c>
      <c r="AD129" s="115">
        <v>523</v>
      </c>
      <c r="AE129" s="115">
        <v>430</v>
      </c>
      <c r="AF129" s="115">
        <v>426</v>
      </c>
      <c r="AG129" s="115">
        <v>463</v>
      </c>
      <c r="AH129" s="116">
        <v>433</v>
      </c>
      <c r="AI129" s="116">
        <v>452</v>
      </c>
      <c r="AJ129" s="116">
        <v>262</v>
      </c>
      <c r="AK129" s="117">
        <v>162</v>
      </c>
      <c r="AL129" s="117">
        <v>385</v>
      </c>
      <c r="AM129" s="117">
        <v>456</v>
      </c>
      <c r="AN129" s="117">
        <v>12</v>
      </c>
      <c r="AO129" s="117">
        <v>426</v>
      </c>
    </row>
    <row r="130" spans="1:41" x14ac:dyDescent="0.3">
      <c r="A130" s="25" t="s">
        <v>275</v>
      </c>
      <c r="B130" s="25" t="s">
        <v>276</v>
      </c>
      <c r="C130" s="25" t="s">
        <v>30</v>
      </c>
      <c r="D130" s="215">
        <v>-39.438603514557627</v>
      </c>
      <c r="E130" s="72">
        <v>-5.6539308655947043</v>
      </c>
      <c r="F130" s="72">
        <v>-14.981589666274827</v>
      </c>
      <c r="G130" s="72">
        <v>-22.187888828228779</v>
      </c>
      <c r="H130" s="72">
        <v>3.3848058455406833</v>
      </c>
      <c r="I130" s="72"/>
      <c r="J130" s="72">
        <v>0.81255714029185044</v>
      </c>
      <c r="K130" s="72">
        <v>-1.2648716095394268</v>
      </c>
      <c r="L130" s="72"/>
      <c r="M130" s="72">
        <v>-0.10191243298542425</v>
      </c>
      <c r="N130" s="72">
        <v>-1.1670059725341086</v>
      </c>
      <c r="O130" s="72">
        <v>-0.5703528262903278</v>
      </c>
      <c r="P130" s="72">
        <v>-0.55778311479411147</v>
      </c>
      <c r="Q130" s="72"/>
      <c r="R130" s="216">
        <v>-1.574503368855475</v>
      </c>
      <c r="S130" s="216">
        <v>-0.36964322420321133</v>
      </c>
      <c r="T130" s="216">
        <v>-0.71840006632876774</v>
      </c>
      <c r="U130" s="216"/>
      <c r="V130" s="72">
        <v>-0.48447021810664764</v>
      </c>
      <c r="W130" s="72">
        <v>0.60575061310868017</v>
      </c>
      <c r="X130" s="72">
        <v>0.2054101275437161</v>
      </c>
      <c r="Y130" s="72">
        <v>1.9816120620695026E-2</v>
      </c>
      <c r="Z130" s="72">
        <v>0.330454525941693</v>
      </c>
      <c r="AB130" s="114">
        <v>95</v>
      </c>
      <c r="AC130" s="114">
        <v>475</v>
      </c>
      <c r="AD130" s="115">
        <v>288</v>
      </c>
      <c r="AE130" s="115">
        <v>486</v>
      </c>
      <c r="AF130" s="115">
        <v>372</v>
      </c>
      <c r="AG130" s="115">
        <v>402</v>
      </c>
      <c r="AH130" s="116">
        <v>492</v>
      </c>
      <c r="AI130" s="116">
        <v>349</v>
      </c>
      <c r="AJ130" s="116">
        <v>470</v>
      </c>
      <c r="AK130" s="117">
        <v>391</v>
      </c>
      <c r="AL130" s="117">
        <v>140</v>
      </c>
      <c r="AM130" s="117">
        <v>227</v>
      </c>
      <c r="AN130" s="117">
        <v>264</v>
      </c>
      <c r="AO130" s="117">
        <v>178</v>
      </c>
    </row>
    <row r="131" spans="1:41" x14ac:dyDescent="0.3">
      <c r="A131" s="25" t="s">
        <v>277</v>
      </c>
      <c r="B131" s="25" t="s">
        <v>278</v>
      </c>
      <c r="C131" s="25" t="s">
        <v>46</v>
      </c>
      <c r="D131" s="215">
        <v>-11.17762649036645</v>
      </c>
      <c r="E131" s="72">
        <v>-0.56758356308585434</v>
      </c>
      <c r="F131" s="72">
        <v>-17.322675557131923</v>
      </c>
      <c r="G131" s="72">
        <v>4.2518108109136374</v>
      </c>
      <c r="H131" s="72">
        <v>2.4608218189376903</v>
      </c>
      <c r="I131" s="72"/>
      <c r="J131" s="72">
        <v>-0.87480319588469813</v>
      </c>
      <c r="K131" s="72">
        <v>0.82939651083782973</v>
      </c>
      <c r="L131" s="72"/>
      <c r="M131" s="72">
        <v>-2.653848620783311</v>
      </c>
      <c r="N131" s="72">
        <v>1.1966795823274279</v>
      </c>
      <c r="O131" s="72">
        <v>-0.53938237829855484</v>
      </c>
      <c r="P131" s="72">
        <v>-0.77507667238666988</v>
      </c>
      <c r="Q131" s="72"/>
      <c r="R131" s="216">
        <v>-0.23388497311671883</v>
      </c>
      <c r="S131" s="216">
        <v>-0.83611226825536988</v>
      </c>
      <c r="T131" s="216">
        <v>1.5802145386817255</v>
      </c>
      <c r="U131" s="216"/>
      <c r="V131" s="72">
        <v>1.4459496140000236</v>
      </c>
      <c r="W131" s="72">
        <v>-0.86204954600116401</v>
      </c>
      <c r="X131" s="72">
        <v>0.35711916326952375</v>
      </c>
      <c r="Y131" s="72">
        <v>0.980897970724389</v>
      </c>
      <c r="Z131" s="72">
        <v>-1.4297528382052345</v>
      </c>
      <c r="AB131" s="114">
        <v>425</v>
      </c>
      <c r="AC131" s="114">
        <v>94</v>
      </c>
      <c r="AD131" s="115">
        <v>524</v>
      </c>
      <c r="AE131" s="115">
        <v>77</v>
      </c>
      <c r="AF131" s="115">
        <v>368</v>
      </c>
      <c r="AG131" s="115">
        <v>447</v>
      </c>
      <c r="AH131" s="116">
        <v>311</v>
      </c>
      <c r="AI131" s="116">
        <v>429</v>
      </c>
      <c r="AJ131" s="116">
        <v>64</v>
      </c>
      <c r="AK131" s="117">
        <v>75</v>
      </c>
      <c r="AL131" s="117">
        <v>417</v>
      </c>
      <c r="AM131" s="117">
        <v>191</v>
      </c>
      <c r="AN131" s="117">
        <v>100</v>
      </c>
      <c r="AO131" s="117">
        <v>476</v>
      </c>
    </row>
    <row r="132" spans="1:41" x14ac:dyDescent="0.3">
      <c r="A132" s="25" t="s">
        <v>279</v>
      </c>
      <c r="B132" s="25" t="s">
        <v>280</v>
      </c>
      <c r="C132" s="25" t="s">
        <v>46</v>
      </c>
      <c r="D132" s="215">
        <v>13.436733634638781</v>
      </c>
      <c r="E132" s="72">
        <v>-4.2580014940337954</v>
      </c>
      <c r="F132" s="72">
        <v>1.7379812434988917</v>
      </c>
      <c r="G132" s="72">
        <v>31.194409490342153</v>
      </c>
      <c r="H132" s="72">
        <v>-15.237655605168467</v>
      </c>
      <c r="I132" s="72"/>
      <c r="J132" s="72">
        <v>-1.5157947557929443</v>
      </c>
      <c r="K132" s="72">
        <v>1.1751546362702407</v>
      </c>
      <c r="L132" s="72"/>
      <c r="M132" s="72">
        <v>-2.1484186883919478</v>
      </c>
      <c r="N132" s="72">
        <v>0.42289520306740536</v>
      </c>
      <c r="O132" s="72">
        <v>0.59893934763821999</v>
      </c>
      <c r="P132" s="72">
        <v>1.4046611366461452</v>
      </c>
      <c r="Q132" s="72"/>
      <c r="R132" s="216">
        <v>1.6832177782555193</v>
      </c>
      <c r="S132" s="216">
        <v>-0.12666522345019413</v>
      </c>
      <c r="T132" s="216">
        <v>2.1867765840357332</v>
      </c>
      <c r="U132" s="216"/>
      <c r="V132" s="72">
        <v>0.65159752127280091</v>
      </c>
      <c r="W132" s="72">
        <v>-0.96925779738409601</v>
      </c>
      <c r="X132" s="72">
        <v>0.31496950107811161</v>
      </c>
      <c r="Y132" s="72">
        <v>-1.2682317197244628</v>
      </c>
      <c r="Z132" s="72">
        <v>-1.7766086262760465</v>
      </c>
      <c r="AB132" s="114">
        <v>492</v>
      </c>
      <c r="AC132" s="114">
        <v>52</v>
      </c>
      <c r="AD132" s="115">
        <v>503</v>
      </c>
      <c r="AE132" s="115">
        <v>182</v>
      </c>
      <c r="AF132" s="115">
        <v>151</v>
      </c>
      <c r="AG132" s="115">
        <v>67</v>
      </c>
      <c r="AH132" s="116">
        <v>12</v>
      </c>
      <c r="AI132" s="116">
        <v>298</v>
      </c>
      <c r="AJ132" s="116">
        <v>42</v>
      </c>
      <c r="AK132" s="117">
        <v>156</v>
      </c>
      <c r="AL132" s="117">
        <v>434</v>
      </c>
      <c r="AM132" s="117">
        <v>200</v>
      </c>
      <c r="AN132" s="117">
        <v>478</v>
      </c>
      <c r="AO132" s="117">
        <v>492</v>
      </c>
    </row>
    <row r="133" spans="1:41" x14ac:dyDescent="0.3">
      <c r="A133" s="25" t="s">
        <v>281</v>
      </c>
      <c r="B133" s="25" t="s">
        <v>282</v>
      </c>
      <c r="C133" s="25" t="s">
        <v>46</v>
      </c>
      <c r="D133" s="215">
        <v>51.165347138457363</v>
      </c>
      <c r="E133" s="72">
        <v>16.365041435165846</v>
      </c>
      <c r="F133" s="72">
        <v>7.9933040892611995</v>
      </c>
      <c r="G133" s="72">
        <v>17.607766125045512</v>
      </c>
      <c r="H133" s="72">
        <v>9.1992354889848151</v>
      </c>
      <c r="I133" s="72"/>
      <c r="J133" s="72">
        <v>0.54257685916143206</v>
      </c>
      <c r="K133" s="72">
        <v>0.76662645565183563</v>
      </c>
      <c r="L133" s="72"/>
      <c r="M133" s="72">
        <v>0.57889837848684356</v>
      </c>
      <c r="N133" s="72">
        <v>0.39299853043251259</v>
      </c>
      <c r="O133" s="72">
        <v>-0.30006755945920333</v>
      </c>
      <c r="P133" s="72">
        <v>0.60709930482163921</v>
      </c>
      <c r="Q133" s="72"/>
      <c r="R133" s="216">
        <v>0.61711773816208393</v>
      </c>
      <c r="S133" s="216">
        <v>3.7688317020170205E-2</v>
      </c>
      <c r="T133" s="216">
        <v>1.4581258798232077</v>
      </c>
      <c r="U133" s="216"/>
      <c r="V133" s="72">
        <v>2.105505578280737</v>
      </c>
      <c r="W133" s="72">
        <v>-1.0796630487069907</v>
      </c>
      <c r="X133" s="72">
        <v>1.2712285376117409</v>
      </c>
      <c r="Y133" s="72">
        <v>-0.78273676451744245</v>
      </c>
      <c r="Z133" s="72">
        <v>0.32551279512891795</v>
      </c>
      <c r="AB133" s="114">
        <v>143</v>
      </c>
      <c r="AC133" s="114">
        <v>103</v>
      </c>
      <c r="AD133" s="115">
        <v>145</v>
      </c>
      <c r="AE133" s="115">
        <v>185</v>
      </c>
      <c r="AF133" s="115">
        <v>329</v>
      </c>
      <c r="AG133" s="115">
        <v>146</v>
      </c>
      <c r="AH133" s="116">
        <v>143</v>
      </c>
      <c r="AI133" s="116">
        <v>258</v>
      </c>
      <c r="AJ133" s="116">
        <v>73</v>
      </c>
      <c r="AK133" s="117">
        <v>30</v>
      </c>
      <c r="AL133" s="117">
        <v>442</v>
      </c>
      <c r="AM133" s="117">
        <v>71</v>
      </c>
      <c r="AN133" s="117">
        <v>414</v>
      </c>
      <c r="AO133" s="117">
        <v>180</v>
      </c>
    </row>
    <row r="134" spans="1:41" x14ac:dyDescent="0.3">
      <c r="A134" s="25" t="s">
        <v>283</v>
      </c>
      <c r="B134" s="25" t="s">
        <v>284</v>
      </c>
      <c r="C134" s="25" t="s">
        <v>46</v>
      </c>
      <c r="D134" s="215">
        <v>35.004275782898745</v>
      </c>
      <c r="E134" s="72">
        <v>13.140004338450634</v>
      </c>
      <c r="F134" s="72">
        <v>13.177356292897926</v>
      </c>
      <c r="G134" s="72">
        <v>15.65776999429443</v>
      </c>
      <c r="H134" s="72">
        <v>-6.9708548427442416</v>
      </c>
      <c r="I134" s="72"/>
      <c r="J134" s="72">
        <v>-0.13605230435282337</v>
      </c>
      <c r="K134" s="72">
        <v>1.1872526514288742</v>
      </c>
      <c r="L134" s="72"/>
      <c r="M134" s="72">
        <v>0.58863302665430284</v>
      </c>
      <c r="N134" s="72">
        <v>2.3999253289609022</v>
      </c>
      <c r="O134" s="72">
        <v>-1.2224187019598125</v>
      </c>
      <c r="P134" s="72">
        <v>0.3422373532082757</v>
      </c>
      <c r="Q134" s="72"/>
      <c r="R134" s="216">
        <v>1.2018271880057494</v>
      </c>
      <c r="S134" s="216">
        <v>2.9162773134100119E-2</v>
      </c>
      <c r="T134" s="216">
        <v>0.64794243817548225</v>
      </c>
      <c r="U134" s="216"/>
      <c r="V134" s="72">
        <v>0.8490663884066193</v>
      </c>
      <c r="W134" s="72">
        <v>-0.65383450866319126</v>
      </c>
      <c r="X134" s="72">
        <v>-0.98574384422411754</v>
      </c>
      <c r="Y134" s="72">
        <v>0.36164420132767872</v>
      </c>
      <c r="Z134" s="72">
        <v>-0.96530320539583758</v>
      </c>
      <c r="AB134" s="114">
        <v>293</v>
      </c>
      <c r="AC134" s="114">
        <v>50</v>
      </c>
      <c r="AD134" s="115">
        <v>144</v>
      </c>
      <c r="AE134" s="115">
        <v>10</v>
      </c>
      <c r="AF134" s="115">
        <v>453</v>
      </c>
      <c r="AG134" s="115">
        <v>192</v>
      </c>
      <c r="AH134" s="116">
        <v>53</v>
      </c>
      <c r="AI134" s="116">
        <v>260</v>
      </c>
      <c r="AJ134" s="116">
        <v>144</v>
      </c>
      <c r="AK134" s="117">
        <v>129</v>
      </c>
      <c r="AL134" s="117">
        <v>386</v>
      </c>
      <c r="AM134" s="117">
        <v>452</v>
      </c>
      <c r="AN134" s="117">
        <v>207</v>
      </c>
      <c r="AO134" s="117">
        <v>442</v>
      </c>
    </row>
    <row r="135" spans="1:41" x14ac:dyDescent="0.3">
      <c r="A135" s="25" t="s">
        <v>285</v>
      </c>
      <c r="B135" s="25" t="s">
        <v>286</v>
      </c>
      <c r="C135" s="25" t="s">
        <v>78</v>
      </c>
      <c r="D135" s="215">
        <v>28.461224667410413</v>
      </c>
      <c r="E135" s="72">
        <v>27.061891010965731</v>
      </c>
      <c r="F135" s="72">
        <v>-13.337018907089051</v>
      </c>
      <c r="G135" s="72">
        <v>13.525899688569389</v>
      </c>
      <c r="H135" s="72">
        <v>1.2104528749643482</v>
      </c>
      <c r="I135" s="72"/>
      <c r="J135" s="72">
        <v>1.6862490466058333</v>
      </c>
      <c r="K135" s="72">
        <v>0.47870223427142516</v>
      </c>
      <c r="L135" s="72"/>
      <c r="M135" s="72">
        <v>-4.6301556889614119E-2</v>
      </c>
      <c r="N135" s="72">
        <v>0.49256738905509817</v>
      </c>
      <c r="O135" s="72">
        <v>-1.5190404925694696</v>
      </c>
      <c r="P135" s="72">
        <v>-1.0611483647302626</v>
      </c>
      <c r="Q135" s="72"/>
      <c r="R135" s="216">
        <v>-0.29320905149741261</v>
      </c>
      <c r="S135" s="216">
        <v>1.4775579511121233</v>
      </c>
      <c r="T135" s="216">
        <v>0.43875906301361617</v>
      </c>
      <c r="U135" s="216"/>
      <c r="V135" s="72">
        <v>-0.24770653862126432</v>
      </c>
      <c r="W135" s="72">
        <v>0.83952362017084858</v>
      </c>
      <c r="X135" s="72">
        <v>-0.59904469864335086</v>
      </c>
      <c r="Y135" s="72">
        <v>0.45081674412080469</v>
      </c>
      <c r="Z135" s="72">
        <v>-0.20149855203416839</v>
      </c>
      <c r="AB135" s="114">
        <v>13</v>
      </c>
      <c r="AC135" s="114">
        <v>159</v>
      </c>
      <c r="AD135" s="115">
        <v>278</v>
      </c>
      <c r="AE135" s="115">
        <v>171</v>
      </c>
      <c r="AF135" s="115">
        <v>477</v>
      </c>
      <c r="AG135" s="115">
        <v>496</v>
      </c>
      <c r="AH135" s="116">
        <v>325</v>
      </c>
      <c r="AI135" s="116">
        <v>30</v>
      </c>
      <c r="AJ135" s="116">
        <v>178</v>
      </c>
      <c r="AK135" s="117">
        <v>335</v>
      </c>
      <c r="AL135" s="117">
        <v>64</v>
      </c>
      <c r="AM135" s="117">
        <v>388</v>
      </c>
      <c r="AN135" s="117">
        <v>184</v>
      </c>
      <c r="AO135" s="117">
        <v>318</v>
      </c>
    </row>
    <row r="136" spans="1:41" x14ac:dyDescent="0.3">
      <c r="A136" s="25" t="s">
        <v>287</v>
      </c>
      <c r="B136" s="25" t="s">
        <v>288</v>
      </c>
      <c r="C136" s="25" t="s">
        <v>24</v>
      </c>
      <c r="D136" s="215">
        <v>32.951064579126658</v>
      </c>
      <c r="E136" s="72">
        <v>11.424949743763348</v>
      </c>
      <c r="F136" s="72">
        <v>13.221175886004552</v>
      </c>
      <c r="G136" s="72">
        <v>-7.5394776071600127</v>
      </c>
      <c r="H136" s="72">
        <v>15.844416556518771</v>
      </c>
      <c r="I136" s="72"/>
      <c r="J136" s="72">
        <v>-0.54148373280994133</v>
      </c>
      <c r="K136" s="72">
        <v>1.455479712311009</v>
      </c>
      <c r="L136" s="72"/>
      <c r="M136" s="72">
        <v>-1.2642049305611454</v>
      </c>
      <c r="N136" s="72">
        <v>1.0921159907200275</v>
      </c>
      <c r="O136" s="72">
        <v>0.86694406770545984</v>
      </c>
      <c r="P136" s="72">
        <v>1.4205330138963865</v>
      </c>
      <c r="Q136" s="72"/>
      <c r="R136" s="216">
        <v>-0.59036426694536437</v>
      </c>
      <c r="S136" s="216">
        <v>0.2688252845980888</v>
      </c>
      <c r="T136" s="216">
        <v>-0.58319833051192616</v>
      </c>
      <c r="U136" s="216"/>
      <c r="V136" s="72">
        <v>1.5086223526873319</v>
      </c>
      <c r="W136" s="72">
        <v>-0.30317499283557803</v>
      </c>
      <c r="X136" s="72">
        <v>0.40956045858987356</v>
      </c>
      <c r="Y136" s="72">
        <v>1.3673123228279362</v>
      </c>
      <c r="Z136" s="72">
        <v>0.18656317003419084</v>
      </c>
      <c r="AB136" s="114">
        <v>379</v>
      </c>
      <c r="AC136" s="114">
        <v>29</v>
      </c>
      <c r="AD136" s="115">
        <v>450</v>
      </c>
      <c r="AE136" s="115">
        <v>85</v>
      </c>
      <c r="AF136" s="115">
        <v>108</v>
      </c>
      <c r="AG136" s="115">
        <v>65</v>
      </c>
      <c r="AH136" s="116">
        <v>388</v>
      </c>
      <c r="AI136" s="116">
        <v>216</v>
      </c>
      <c r="AJ136" s="116">
        <v>433</v>
      </c>
      <c r="AK136" s="117">
        <v>69</v>
      </c>
      <c r="AL136" s="117">
        <v>326</v>
      </c>
      <c r="AM136" s="117">
        <v>177</v>
      </c>
      <c r="AN136" s="117">
        <v>54</v>
      </c>
      <c r="AO136" s="117">
        <v>228</v>
      </c>
    </row>
    <row r="137" spans="1:41" x14ac:dyDescent="0.3">
      <c r="A137" s="25" t="s">
        <v>289</v>
      </c>
      <c r="B137" s="25" t="s">
        <v>290</v>
      </c>
      <c r="C137" s="25" t="s">
        <v>33</v>
      </c>
      <c r="D137" s="215">
        <v>-24.811789352240737</v>
      </c>
      <c r="E137" s="72">
        <v>4.6449611311358421</v>
      </c>
      <c r="F137" s="72">
        <v>-12.721342859915625</v>
      </c>
      <c r="G137" s="72">
        <v>-27.919693292525814</v>
      </c>
      <c r="H137" s="72">
        <v>11.184285669064863</v>
      </c>
      <c r="I137" s="72"/>
      <c r="J137" s="72">
        <v>0.64089272712048784</v>
      </c>
      <c r="K137" s="72">
        <v>-0.26929583662962048</v>
      </c>
      <c r="L137" s="72"/>
      <c r="M137" s="72">
        <v>0.36067694610281625</v>
      </c>
      <c r="N137" s="72">
        <v>-0.12130268735270168</v>
      </c>
      <c r="O137" s="72">
        <v>-1.3185085120097162</v>
      </c>
      <c r="P137" s="72">
        <v>-0.95628060432689832</v>
      </c>
      <c r="Q137" s="72"/>
      <c r="R137" s="216">
        <v>-1.3664005689859173</v>
      </c>
      <c r="S137" s="216">
        <v>-2.0420707498540942</v>
      </c>
      <c r="T137" s="216">
        <v>5.8108123736913E-2</v>
      </c>
      <c r="U137" s="216"/>
      <c r="V137" s="72">
        <v>0.45661566757895444</v>
      </c>
      <c r="W137" s="72">
        <v>-0.21200181765121084</v>
      </c>
      <c r="X137" s="72">
        <v>0.81325959199597053</v>
      </c>
      <c r="Y137" s="72">
        <v>0.59943764877601535</v>
      </c>
      <c r="Z137" s="72">
        <v>0.57954604311324331</v>
      </c>
      <c r="AB137" s="114">
        <v>121</v>
      </c>
      <c r="AC137" s="114">
        <v>311</v>
      </c>
      <c r="AD137" s="115">
        <v>194</v>
      </c>
      <c r="AE137" s="115">
        <v>297</v>
      </c>
      <c r="AF137" s="115">
        <v>461</v>
      </c>
      <c r="AG137" s="115">
        <v>473</v>
      </c>
      <c r="AH137" s="116">
        <v>480</v>
      </c>
      <c r="AI137" s="116">
        <v>516</v>
      </c>
      <c r="AJ137" s="116">
        <v>253</v>
      </c>
      <c r="AK137" s="117">
        <v>180</v>
      </c>
      <c r="AL137" s="117">
        <v>308</v>
      </c>
      <c r="AM137" s="117">
        <v>120</v>
      </c>
      <c r="AN137" s="117">
        <v>155</v>
      </c>
      <c r="AO137" s="117">
        <v>117</v>
      </c>
    </row>
    <row r="138" spans="1:41" x14ac:dyDescent="0.3">
      <c r="A138" s="25" t="s">
        <v>291</v>
      </c>
      <c r="B138" s="25" t="s">
        <v>292</v>
      </c>
      <c r="C138" s="25" t="s">
        <v>30</v>
      </c>
      <c r="D138" s="215">
        <v>-50.442310132531453</v>
      </c>
      <c r="E138" s="72">
        <v>-43.368540461167079</v>
      </c>
      <c r="F138" s="72">
        <v>-1.6601592367121074</v>
      </c>
      <c r="G138" s="72">
        <v>-1.4692516646073477</v>
      </c>
      <c r="H138" s="72">
        <v>-3.9443587700449196</v>
      </c>
      <c r="I138" s="72"/>
      <c r="J138" s="72">
        <v>-2.619400793875049</v>
      </c>
      <c r="K138" s="72">
        <v>-0.85008244301831726</v>
      </c>
      <c r="L138" s="72"/>
      <c r="M138" s="72">
        <v>0</v>
      </c>
      <c r="N138" s="72">
        <v>0.56302987704020246</v>
      </c>
      <c r="O138" s="72">
        <v>-0.80960910221385329</v>
      </c>
      <c r="P138" s="72">
        <v>-1.9046252700286335E-2</v>
      </c>
      <c r="Q138" s="72"/>
      <c r="R138" s="216">
        <v>-1.1211489346667753</v>
      </c>
      <c r="S138" s="216">
        <v>0.95893982148774148</v>
      </c>
      <c r="T138" s="216">
        <v>-1.4101086573847919E-2</v>
      </c>
      <c r="U138" s="216"/>
      <c r="V138" s="72">
        <v>-0.39692734501961391</v>
      </c>
      <c r="W138" s="72">
        <v>0.76303877210080318</v>
      </c>
      <c r="X138" s="72">
        <v>-0.74902212461212847</v>
      </c>
      <c r="Y138" s="72">
        <v>-0.53008122660358514</v>
      </c>
      <c r="Z138" s="72">
        <v>0.12412017012554059</v>
      </c>
      <c r="AB138" s="114">
        <v>523</v>
      </c>
      <c r="AC138" s="114">
        <v>426</v>
      </c>
      <c r="AD138" s="115">
        <v>267</v>
      </c>
      <c r="AE138" s="115">
        <v>162</v>
      </c>
      <c r="AF138" s="115">
        <v>399</v>
      </c>
      <c r="AG138" s="115">
        <v>268</v>
      </c>
      <c r="AH138" s="116">
        <v>455</v>
      </c>
      <c r="AI138" s="116">
        <v>88</v>
      </c>
      <c r="AJ138" s="116">
        <v>270</v>
      </c>
      <c r="AK138" s="117">
        <v>378</v>
      </c>
      <c r="AL138" s="117">
        <v>93</v>
      </c>
      <c r="AM138" s="117">
        <v>416</v>
      </c>
      <c r="AN138" s="117">
        <v>369</v>
      </c>
      <c r="AO138" s="117">
        <v>240</v>
      </c>
    </row>
    <row r="139" spans="1:41" x14ac:dyDescent="0.3">
      <c r="A139" s="25" t="s">
        <v>293</v>
      </c>
      <c r="B139" s="25" t="s">
        <v>294</v>
      </c>
      <c r="C139" s="25" t="s">
        <v>33</v>
      </c>
      <c r="D139" s="215">
        <v>-38.547653634891184</v>
      </c>
      <c r="E139" s="72">
        <v>-7.3784133289148643</v>
      </c>
      <c r="F139" s="72">
        <v>-24.903108274595752</v>
      </c>
      <c r="G139" s="72">
        <v>-14.205122379379667</v>
      </c>
      <c r="H139" s="72">
        <v>7.9389903479991002</v>
      </c>
      <c r="I139" s="72"/>
      <c r="J139" s="72">
        <v>-0.42172094653501158</v>
      </c>
      <c r="K139" s="72">
        <v>-0.16855211977817761</v>
      </c>
      <c r="L139" s="72"/>
      <c r="M139" s="72">
        <v>-1.3239797688392709</v>
      </c>
      <c r="N139" s="72">
        <v>-1.0895474503908789</v>
      </c>
      <c r="O139" s="72">
        <v>-1.3498975287196986</v>
      </c>
      <c r="P139" s="72">
        <v>-0.22107257598547159</v>
      </c>
      <c r="Q139" s="72"/>
      <c r="R139" s="216">
        <v>-0.35242396769249168</v>
      </c>
      <c r="S139" s="216">
        <v>-0.73908345926627839</v>
      </c>
      <c r="T139" s="216">
        <v>-0.61310725856678994</v>
      </c>
      <c r="U139" s="216"/>
      <c r="V139" s="72">
        <v>0.47352735897076831</v>
      </c>
      <c r="W139" s="72">
        <v>0.82051357918499268</v>
      </c>
      <c r="X139" s="72">
        <v>0.21461276187514342</v>
      </c>
      <c r="Y139" s="72">
        <v>0.50035704567254136</v>
      </c>
      <c r="Z139" s="72">
        <v>-0.42121267610362567</v>
      </c>
      <c r="AB139" s="114">
        <v>350</v>
      </c>
      <c r="AC139" s="114">
        <v>293</v>
      </c>
      <c r="AD139" s="115">
        <v>456</v>
      </c>
      <c r="AE139" s="115">
        <v>478</v>
      </c>
      <c r="AF139" s="115">
        <v>465</v>
      </c>
      <c r="AG139" s="115">
        <v>323</v>
      </c>
      <c r="AH139" s="116">
        <v>340</v>
      </c>
      <c r="AI139" s="116">
        <v>412</v>
      </c>
      <c r="AJ139" s="116">
        <v>443</v>
      </c>
      <c r="AK139" s="117">
        <v>177</v>
      </c>
      <c r="AL139" s="117">
        <v>72</v>
      </c>
      <c r="AM139" s="117">
        <v>224</v>
      </c>
      <c r="AN139" s="117">
        <v>172</v>
      </c>
      <c r="AO139" s="117">
        <v>371</v>
      </c>
    </row>
    <row r="140" spans="1:41" x14ac:dyDescent="0.3">
      <c r="A140" s="25" t="s">
        <v>295</v>
      </c>
      <c r="B140" s="25" t="s">
        <v>296</v>
      </c>
      <c r="C140" s="25" t="s">
        <v>33</v>
      </c>
      <c r="D140" s="215">
        <v>-108.47188189293608</v>
      </c>
      <c r="E140" s="72">
        <v>-43.542198027747219</v>
      </c>
      <c r="F140" s="72">
        <v>-30.56937104293884</v>
      </c>
      <c r="G140" s="72">
        <v>-29.578728761669723</v>
      </c>
      <c r="H140" s="72">
        <v>-4.7815840605802942</v>
      </c>
      <c r="I140" s="72"/>
      <c r="J140" s="72">
        <v>-2.619400793875049</v>
      </c>
      <c r="K140" s="72">
        <v>-0.86397504834472849</v>
      </c>
      <c r="L140" s="72"/>
      <c r="M140" s="72">
        <v>-1.4041241632010535</v>
      </c>
      <c r="N140" s="72">
        <v>-0.267645415571726</v>
      </c>
      <c r="O140" s="72">
        <v>-1.3464482725692382</v>
      </c>
      <c r="P140" s="72">
        <v>-1.8728815155281973</v>
      </c>
      <c r="Q140" s="72"/>
      <c r="R140" s="216">
        <v>-1.6591481109627024</v>
      </c>
      <c r="S140" s="216">
        <v>-1.4182851221899169</v>
      </c>
      <c r="T140" s="216">
        <v>-0.47201421824774814</v>
      </c>
      <c r="U140" s="216"/>
      <c r="V140" s="72">
        <v>-0.49392086917854228</v>
      </c>
      <c r="W140" s="72">
        <v>0.87222331791386487</v>
      </c>
      <c r="X140" s="72">
        <v>-1.2012922425015491</v>
      </c>
      <c r="Y140" s="72">
        <v>0.87190930731056759</v>
      </c>
      <c r="Z140" s="72">
        <v>-1.0052363256603998</v>
      </c>
      <c r="AB140" s="114">
        <v>523</v>
      </c>
      <c r="AC140" s="114">
        <v>431</v>
      </c>
      <c r="AD140" s="115">
        <v>466</v>
      </c>
      <c r="AE140" s="115">
        <v>328</v>
      </c>
      <c r="AF140" s="115">
        <v>464</v>
      </c>
      <c r="AG140" s="115">
        <v>528</v>
      </c>
      <c r="AH140" s="116">
        <v>497</v>
      </c>
      <c r="AI140" s="116">
        <v>495</v>
      </c>
      <c r="AJ140" s="116">
        <v>399</v>
      </c>
      <c r="AK140" s="117">
        <v>393</v>
      </c>
      <c r="AL140" s="117">
        <v>51</v>
      </c>
      <c r="AM140" s="117">
        <v>488</v>
      </c>
      <c r="AN140" s="117">
        <v>118</v>
      </c>
      <c r="AO140" s="117">
        <v>444</v>
      </c>
    </row>
    <row r="141" spans="1:41" x14ac:dyDescent="0.3">
      <c r="A141" s="25" t="s">
        <v>297</v>
      </c>
      <c r="B141" s="25" t="s">
        <v>298</v>
      </c>
      <c r="C141" s="25" t="s">
        <v>33</v>
      </c>
      <c r="D141" s="215">
        <v>39.148075612563503</v>
      </c>
      <c r="E141" s="72">
        <v>7.7004130689390067</v>
      </c>
      <c r="F141" s="72">
        <v>0.45368047570941239</v>
      </c>
      <c r="G141" s="72">
        <v>18.622691723279935</v>
      </c>
      <c r="H141" s="72">
        <v>12.371290344635153</v>
      </c>
      <c r="I141" s="72"/>
      <c r="J141" s="72">
        <v>0.37847402627023746</v>
      </c>
      <c r="K141" s="72">
        <v>0.23755901924488301</v>
      </c>
      <c r="L141" s="72"/>
      <c r="M141" s="72">
        <v>-1.1376693319907305</v>
      </c>
      <c r="N141" s="72">
        <v>-0.19078269345911611</v>
      </c>
      <c r="O141" s="72">
        <v>1.1867705586851272</v>
      </c>
      <c r="P141" s="72">
        <v>0.21427034287822552</v>
      </c>
      <c r="Q141" s="72"/>
      <c r="R141" s="216">
        <v>1.1061429384966512</v>
      </c>
      <c r="S141" s="216">
        <v>1.7731101391625765</v>
      </c>
      <c r="T141" s="216">
        <v>-0.64453007086563507</v>
      </c>
      <c r="U141" s="216"/>
      <c r="V141" s="72">
        <v>0.239748095613351</v>
      </c>
      <c r="W141" s="72">
        <v>-5.6827689269369555E-2</v>
      </c>
      <c r="X141" s="72">
        <v>1.2859778270467788</v>
      </c>
      <c r="Y141" s="72">
        <v>0.31705792993111509</v>
      </c>
      <c r="Z141" s="72">
        <v>0.68830190560515536</v>
      </c>
      <c r="AB141" s="114">
        <v>188</v>
      </c>
      <c r="AC141" s="114">
        <v>214</v>
      </c>
      <c r="AD141" s="115">
        <v>441</v>
      </c>
      <c r="AE141" s="115">
        <v>314</v>
      </c>
      <c r="AF141" s="115">
        <v>1</v>
      </c>
      <c r="AG141" s="115">
        <v>215</v>
      </c>
      <c r="AH141" s="116">
        <v>69</v>
      </c>
      <c r="AI141" s="116">
        <v>21</v>
      </c>
      <c r="AJ141" s="116">
        <v>455</v>
      </c>
      <c r="AK141" s="117">
        <v>219</v>
      </c>
      <c r="AL141" s="117">
        <v>276</v>
      </c>
      <c r="AM141" s="117">
        <v>68</v>
      </c>
      <c r="AN141" s="117">
        <v>214</v>
      </c>
      <c r="AO141" s="117">
        <v>94</v>
      </c>
    </row>
    <row r="142" spans="1:41" x14ac:dyDescent="0.3">
      <c r="A142" s="25" t="s">
        <v>299</v>
      </c>
      <c r="B142" s="25" t="s">
        <v>300</v>
      </c>
      <c r="C142" s="25" t="s">
        <v>63</v>
      </c>
      <c r="D142" s="215">
        <v>-64.248637480275818</v>
      </c>
      <c r="E142" s="72">
        <v>-37.465729692862745</v>
      </c>
      <c r="F142" s="72">
        <v>-18.952435678609092</v>
      </c>
      <c r="G142" s="72">
        <v>-1.7991167382959574</v>
      </c>
      <c r="H142" s="72">
        <v>-6.0313553705080167</v>
      </c>
      <c r="I142" s="72"/>
      <c r="J142" s="72">
        <v>-1.0335677660409497</v>
      </c>
      <c r="K142" s="72">
        <v>-1.9636906093880699</v>
      </c>
      <c r="L142" s="72"/>
      <c r="M142" s="72">
        <v>-1.070691262473789</v>
      </c>
      <c r="N142" s="72">
        <v>-1.5873077331395291</v>
      </c>
      <c r="O142" s="72">
        <v>0.75251257180282949</v>
      </c>
      <c r="P142" s="72">
        <v>-1.1269032847669658</v>
      </c>
      <c r="Q142" s="72"/>
      <c r="R142" s="216">
        <v>0.7036620250124348</v>
      </c>
      <c r="S142" s="216">
        <v>-0.16976658420755211</v>
      </c>
      <c r="T142" s="216">
        <v>-0.7497894494003976</v>
      </c>
      <c r="U142" s="216"/>
      <c r="V142" s="72">
        <v>-0.31435849881252664</v>
      </c>
      <c r="W142" s="72">
        <v>-0.8754980103977672</v>
      </c>
      <c r="X142" s="72">
        <v>0.86385860719304008</v>
      </c>
      <c r="Y142" s="72">
        <v>0.46567883458632531</v>
      </c>
      <c r="Z142" s="72">
        <v>-1.3459520066706749</v>
      </c>
      <c r="AB142" s="114">
        <v>448</v>
      </c>
      <c r="AC142" s="114">
        <v>518</v>
      </c>
      <c r="AD142" s="115">
        <v>435</v>
      </c>
      <c r="AE142" s="115">
        <v>508</v>
      </c>
      <c r="AF142" s="115">
        <v>128</v>
      </c>
      <c r="AG142" s="115">
        <v>504</v>
      </c>
      <c r="AH142" s="116">
        <v>126</v>
      </c>
      <c r="AI142" s="116">
        <v>305</v>
      </c>
      <c r="AJ142" s="116">
        <v>479</v>
      </c>
      <c r="AK142" s="117">
        <v>360</v>
      </c>
      <c r="AL142" s="117">
        <v>421</v>
      </c>
      <c r="AM142" s="117">
        <v>112</v>
      </c>
      <c r="AN142" s="117">
        <v>179</v>
      </c>
      <c r="AO142" s="117">
        <v>469</v>
      </c>
    </row>
    <row r="143" spans="1:41" x14ac:dyDescent="0.3">
      <c r="A143" s="25" t="s">
        <v>301</v>
      </c>
      <c r="B143" s="25" t="s">
        <v>302</v>
      </c>
      <c r="C143" s="25" t="s">
        <v>1239</v>
      </c>
      <c r="D143" s="215">
        <v>-21.24399928865725</v>
      </c>
      <c r="E143" s="72">
        <v>-16.575614929539412</v>
      </c>
      <c r="F143" s="72">
        <v>-7.6982905519535363</v>
      </c>
      <c r="G143" s="72">
        <v>8.9529813047527647</v>
      </c>
      <c r="H143" s="72">
        <v>-5.923075111917063</v>
      </c>
      <c r="I143" s="72"/>
      <c r="J143" s="72">
        <v>-0.94683452380770006</v>
      </c>
      <c r="K143" s="72">
        <v>-0.37921467055545305</v>
      </c>
      <c r="L143" s="72"/>
      <c r="M143" s="72">
        <v>-0.8433314145088362</v>
      </c>
      <c r="N143" s="72">
        <v>9.8930259867204509E-2</v>
      </c>
      <c r="O143" s="72">
        <v>-0.59616106338685826</v>
      </c>
      <c r="P143" s="72">
        <v>0.10883572971592385</v>
      </c>
      <c r="Q143" s="72"/>
      <c r="R143" s="216">
        <v>-0.12131698007761124</v>
      </c>
      <c r="S143" s="216">
        <v>0.19446359625847146</v>
      </c>
      <c r="T143" s="216">
        <v>1.0012111403894717</v>
      </c>
      <c r="U143" s="216"/>
      <c r="V143" s="72">
        <v>-0.39294812351565983</v>
      </c>
      <c r="W143" s="72">
        <v>0.46987686770434217</v>
      </c>
      <c r="X143" s="72">
        <v>-0.84378504228318729</v>
      </c>
      <c r="Y143" s="72">
        <v>-0.7629206438967483</v>
      </c>
      <c r="Z143" s="72">
        <v>0.34516191960784087</v>
      </c>
      <c r="AB143" s="114">
        <v>434</v>
      </c>
      <c r="AC143" s="114">
        <v>334</v>
      </c>
      <c r="AD143" s="115">
        <v>407</v>
      </c>
      <c r="AE143" s="115">
        <v>242</v>
      </c>
      <c r="AF143" s="115">
        <v>377</v>
      </c>
      <c r="AG143" s="115">
        <v>235</v>
      </c>
      <c r="AH143" s="116">
        <v>288</v>
      </c>
      <c r="AI143" s="116">
        <v>223</v>
      </c>
      <c r="AJ143" s="116">
        <v>109</v>
      </c>
      <c r="AK143" s="117">
        <v>376</v>
      </c>
      <c r="AL143" s="117">
        <v>170</v>
      </c>
      <c r="AM143" s="117">
        <v>431</v>
      </c>
      <c r="AN143" s="117">
        <v>409</v>
      </c>
      <c r="AO143" s="117">
        <v>172</v>
      </c>
    </row>
    <row r="144" spans="1:41" x14ac:dyDescent="0.3">
      <c r="A144" s="25" t="s">
        <v>303</v>
      </c>
      <c r="B144" s="25" t="s">
        <v>304</v>
      </c>
      <c r="C144" s="25" t="s">
        <v>1239</v>
      </c>
      <c r="D144" s="215">
        <v>-47.783075025984679</v>
      </c>
      <c r="E144" s="72">
        <v>2.4515552286261379</v>
      </c>
      <c r="F144" s="72">
        <v>-23.901443669798354</v>
      </c>
      <c r="G144" s="72">
        <v>-20.325106699801502</v>
      </c>
      <c r="H144" s="72">
        <v>-6.0080798850109618</v>
      </c>
      <c r="I144" s="72"/>
      <c r="J144" s="72">
        <v>-9.8638523617613633E-2</v>
      </c>
      <c r="K144" s="72">
        <v>0.29476294190770469</v>
      </c>
      <c r="L144" s="72"/>
      <c r="M144" s="72">
        <v>-1.5326163664560071</v>
      </c>
      <c r="N144" s="72">
        <v>-0.10579004270447791</v>
      </c>
      <c r="O144" s="72">
        <v>-2.0259720999869861</v>
      </c>
      <c r="P144" s="72">
        <v>-0.15985247802026528</v>
      </c>
      <c r="Q144" s="72"/>
      <c r="R144" s="216">
        <v>-0.26692785137170461</v>
      </c>
      <c r="S144" s="216">
        <v>-1.0829470626711322</v>
      </c>
      <c r="T144" s="216">
        <v>-1.0891378899333435</v>
      </c>
      <c r="U144" s="216"/>
      <c r="V144" s="72">
        <v>-0.2959545993567298</v>
      </c>
      <c r="W144" s="72">
        <v>0.74991140574128545</v>
      </c>
      <c r="X144" s="72">
        <v>-0.40931997854891061</v>
      </c>
      <c r="Y144" s="72">
        <v>-1.3871284434486322</v>
      </c>
      <c r="Z144" s="72">
        <v>0.1408756386107948</v>
      </c>
      <c r="AB144" s="114">
        <v>288</v>
      </c>
      <c r="AC144" s="114">
        <v>202</v>
      </c>
      <c r="AD144" s="115">
        <v>474</v>
      </c>
      <c r="AE144" s="115">
        <v>296</v>
      </c>
      <c r="AF144" s="115">
        <v>508</v>
      </c>
      <c r="AG144" s="115">
        <v>307</v>
      </c>
      <c r="AH144" s="116">
        <v>317</v>
      </c>
      <c r="AI144" s="116">
        <v>463</v>
      </c>
      <c r="AJ144" s="116">
        <v>525</v>
      </c>
      <c r="AK144" s="117">
        <v>353</v>
      </c>
      <c r="AL144" s="117">
        <v>94</v>
      </c>
      <c r="AM144" s="117">
        <v>344</v>
      </c>
      <c r="AN144" s="117">
        <v>489</v>
      </c>
      <c r="AO144" s="117">
        <v>235</v>
      </c>
    </row>
    <row r="145" spans="1:41" x14ac:dyDescent="0.3">
      <c r="A145" s="25" t="s">
        <v>305</v>
      </c>
      <c r="B145" s="25" t="s">
        <v>306</v>
      </c>
      <c r="C145" s="25" t="s">
        <v>1239</v>
      </c>
      <c r="D145" s="215">
        <v>-33.624005068365918</v>
      </c>
      <c r="E145" s="72">
        <v>25.494895362474278</v>
      </c>
      <c r="F145" s="72">
        <v>-35.819964938681359</v>
      </c>
      <c r="G145" s="72">
        <v>-9.1509289626560886</v>
      </c>
      <c r="H145" s="72">
        <v>-14.148006529502746</v>
      </c>
      <c r="I145" s="72"/>
      <c r="J145" s="72">
        <v>1.5453368700092462</v>
      </c>
      <c r="K145" s="72">
        <v>0.49425475898869597</v>
      </c>
      <c r="L145" s="72"/>
      <c r="M145" s="72">
        <v>-2.7965777025691918</v>
      </c>
      <c r="N145" s="72">
        <v>-0.6275141604137181</v>
      </c>
      <c r="O145" s="72">
        <v>-1.5023983506189922</v>
      </c>
      <c r="P145" s="72">
        <v>-0.80470417658711546</v>
      </c>
      <c r="Q145" s="72"/>
      <c r="R145" s="216">
        <v>-1.6519493553562885</v>
      </c>
      <c r="S145" s="216">
        <v>0.80782911472856378</v>
      </c>
      <c r="T145" s="216">
        <v>-0.25399123489100611</v>
      </c>
      <c r="U145" s="216"/>
      <c r="V145" s="72">
        <v>-1.111197604979723</v>
      </c>
      <c r="W145" s="72">
        <v>0.69739601790866301</v>
      </c>
      <c r="X145" s="72">
        <v>-1.4209319618026366</v>
      </c>
      <c r="Y145" s="72">
        <v>-0.82236900575883165</v>
      </c>
      <c r="Z145" s="72">
        <v>-0.17249875126802103</v>
      </c>
      <c r="AB145" s="114">
        <v>19</v>
      </c>
      <c r="AC145" s="114">
        <v>155</v>
      </c>
      <c r="AD145" s="115">
        <v>528</v>
      </c>
      <c r="AE145" s="115">
        <v>403</v>
      </c>
      <c r="AF145" s="115">
        <v>475</v>
      </c>
      <c r="AG145" s="115">
        <v>452</v>
      </c>
      <c r="AH145" s="116">
        <v>495</v>
      </c>
      <c r="AI145" s="116">
        <v>117</v>
      </c>
      <c r="AJ145" s="116">
        <v>329</v>
      </c>
      <c r="AK145" s="117">
        <v>512</v>
      </c>
      <c r="AL145" s="117">
        <v>116</v>
      </c>
      <c r="AM145" s="117">
        <v>507</v>
      </c>
      <c r="AN145" s="117">
        <v>420</v>
      </c>
      <c r="AO145" s="117">
        <v>310</v>
      </c>
    </row>
    <row r="146" spans="1:41" x14ac:dyDescent="0.3">
      <c r="A146" s="25" t="s">
        <v>307</v>
      </c>
      <c r="B146" s="25" t="s">
        <v>308</v>
      </c>
      <c r="C146" s="25" t="s">
        <v>1239</v>
      </c>
      <c r="D146" s="215">
        <v>-62.538435193441877</v>
      </c>
      <c r="E146" s="72">
        <v>2.7943492573285296</v>
      </c>
      <c r="F146" s="72">
        <v>-26.035344924183676</v>
      </c>
      <c r="G146" s="72">
        <v>-29.315845118655425</v>
      </c>
      <c r="H146" s="72">
        <v>-9.9815944079313041</v>
      </c>
      <c r="I146" s="72"/>
      <c r="J146" s="72">
        <v>0.71109594044828506</v>
      </c>
      <c r="K146" s="72">
        <v>-0.48754799986200276</v>
      </c>
      <c r="L146" s="72"/>
      <c r="M146" s="72">
        <v>-0.85716658152111924</v>
      </c>
      <c r="N146" s="72">
        <v>-0.69468469026082014</v>
      </c>
      <c r="O146" s="72">
        <v>-1.5900678334470353</v>
      </c>
      <c r="P146" s="72">
        <v>-1.0237360826404134</v>
      </c>
      <c r="Q146" s="72"/>
      <c r="R146" s="216">
        <v>-5.2784518141004627E-2</v>
      </c>
      <c r="S146" s="216">
        <v>-2.3981542994956504</v>
      </c>
      <c r="T146" s="216">
        <v>-1.0669625966019964</v>
      </c>
      <c r="U146" s="216"/>
      <c r="V146" s="72">
        <v>-0.59887283634538224</v>
      </c>
      <c r="W146" s="72">
        <v>1.0937959008386757</v>
      </c>
      <c r="X146" s="72">
        <v>-1.3443511558827008</v>
      </c>
      <c r="Y146" s="72">
        <v>-0.93631169932782621</v>
      </c>
      <c r="Z146" s="72">
        <v>-0.2105790908690274</v>
      </c>
      <c r="AB146" s="114">
        <v>110</v>
      </c>
      <c r="AC146" s="114">
        <v>356</v>
      </c>
      <c r="AD146" s="115">
        <v>408</v>
      </c>
      <c r="AE146" s="115">
        <v>420</v>
      </c>
      <c r="AF146" s="115">
        <v>482</v>
      </c>
      <c r="AG146" s="115">
        <v>487</v>
      </c>
      <c r="AH146" s="116">
        <v>280</v>
      </c>
      <c r="AI146" s="116">
        <v>525</v>
      </c>
      <c r="AJ146" s="116">
        <v>523</v>
      </c>
      <c r="AK146" s="117">
        <v>429</v>
      </c>
      <c r="AL146" s="117">
        <v>14</v>
      </c>
      <c r="AM146" s="117">
        <v>499</v>
      </c>
      <c r="AN146" s="117">
        <v>437</v>
      </c>
      <c r="AO146" s="117">
        <v>324</v>
      </c>
    </row>
    <row r="147" spans="1:41" x14ac:dyDescent="0.3">
      <c r="A147" s="25" t="s">
        <v>309</v>
      </c>
      <c r="B147" s="25" t="s">
        <v>310</v>
      </c>
      <c r="C147" s="25" t="s">
        <v>24</v>
      </c>
      <c r="D147" s="215">
        <v>-1.4659967927476867</v>
      </c>
      <c r="E147" s="72">
        <v>39.343680661411135</v>
      </c>
      <c r="F147" s="72">
        <v>-4.915496716768506</v>
      </c>
      <c r="G147" s="72">
        <v>-31.159187977154804</v>
      </c>
      <c r="H147" s="72">
        <v>-4.7349927602355084</v>
      </c>
      <c r="I147" s="72"/>
      <c r="J147" s="72">
        <v>1.2731158432912795</v>
      </c>
      <c r="K147" s="72">
        <v>1.8743786096216113</v>
      </c>
      <c r="L147" s="72"/>
      <c r="M147" s="72">
        <v>1.3225441620473182</v>
      </c>
      <c r="N147" s="72">
        <v>0.55588723391488148</v>
      </c>
      <c r="O147" s="72">
        <v>-2.6807827478953987</v>
      </c>
      <c r="P147" s="72">
        <v>1.5871877250238049E-2</v>
      </c>
      <c r="Q147" s="72"/>
      <c r="R147" s="216">
        <v>-1.451731198149119</v>
      </c>
      <c r="S147" s="216">
        <v>-1.1966209811520765</v>
      </c>
      <c r="T147" s="216">
        <v>-1.0907503779573815</v>
      </c>
      <c r="U147" s="216"/>
      <c r="V147" s="72">
        <v>0.22781043110148275</v>
      </c>
      <c r="W147" s="72">
        <v>6.9581606075580518E-2</v>
      </c>
      <c r="X147" s="72">
        <v>-1.0087789722159701</v>
      </c>
      <c r="Y147" s="72">
        <v>0.14862090465521025</v>
      </c>
      <c r="Z147" s="72">
        <v>-0.38423252166340505</v>
      </c>
      <c r="AB147" s="114">
        <v>40</v>
      </c>
      <c r="AC147" s="114">
        <v>21</v>
      </c>
      <c r="AD147" s="115">
        <v>10</v>
      </c>
      <c r="AE147" s="115">
        <v>163</v>
      </c>
      <c r="AF147" s="115">
        <v>527</v>
      </c>
      <c r="AG147" s="115">
        <v>261</v>
      </c>
      <c r="AH147" s="116">
        <v>485</v>
      </c>
      <c r="AI147" s="116">
        <v>476</v>
      </c>
      <c r="AJ147" s="116">
        <v>526</v>
      </c>
      <c r="AK147" s="117">
        <v>220</v>
      </c>
      <c r="AL147" s="117">
        <v>256</v>
      </c>
      <c r="AM147" s="117">
        <v>457</v>
      </c>
      <c r="AN147" s="117">
        <v>245</v>
      </c>
      <c r="AO147" s="117">
        <v>361</v>
      </c>
    </row>
    <row r="148" spans="1:41" x14ac:dyDescent="0.3">
      <c r="A148" s="25" t="s">
        <v>311</v>
      </c>
      <c r="B148" s="25" t="s">
        <v>312</v>
      </c>
      <c r="C148" s="25" t="s">
        <v>27</v>
      </c>
      <c r="D148" s="215">
        <v>-59.405048591845684</v>
      </c>
      <c r="E148" s="72">
        <v>-36.318967418591875</v>
      </c>
      <c r="F148" s="72">
        <v>-15.389544011335905</v>
      </c>
      <c r="G148" s="72">
        <v>-2.1081168198070288</v>
      </c>
      <c r="H148" s="72">
        <v>-5.5884203421108749</v>
      </c>
      <c r="I148" s="72"/>
      <c r="J148" s="72">
        <v>-1.2083219143157373</v>
      </c>
      <c r="K148" s="72">
        <v>-1.6971954791716126</v>
      </c>
      <c r="L148" s="72"/>
      <c r="M148" s="72">
        <v>0.24753605181724217</v>
      </c>
      <c r="N148" s="72">
        <v>-0.9018711076031477</v>
      </c>
      <c r="O148" s="72">
        <v>-0.89535904413909917</v>
      </c>
      <c r="P148" s="72">
        <v>-0.91263294188874033</v>
      </c>
      <c r="Q148" s="72"/>
      <c r="R148" s="216">
        <v>0.71880301596869833</v>
      </c>
      <c r="S148" s="216">
        <v>-0.38811523595636399</v>
      </c>
      <c r="T148" s="216">
        <v>-0.58366179838917787</v>
      </c>
      <c r="U148" s="216"/>
      <c r="V148" s="72">
        <v>-0.35812993535604309</v>
      </c>
      <c r="W148" s="72">
        <v>0.66173580259840825</v>
      </c>
      <c r="X148" s="72">
        <v>-1.5239999221826117</v>
      </c>
      <c r="Y148" s="72">
        <v>0.46567883458632531</v>
      </c>
      <c r="Z148" s="72">
        <v>-0.36296884806825369</v>
      </c>
      <c r="AB148" s="114">
        <v>463</v>
      </c>
      <c r="AC148" s="114">
        <v>504</v>
      </c>
      <c r="AD148" s="115">
        <v>218</v>
      </c>
      <c r="AE148" s="115">
        <v>458</v>
      </c>
      <c r="AF148" s="115">
        <v>411</v>
      </c>
      <c r="AG148" s="115">
        <v>467</v>
      </c>
      <c r="AH148" s="116">
        <v>120</v>
      </c>
      <c r="AI148" s="116">
        <v>351</v>
      </c>
      <c r="AJ148" s="116">
        <v>434</v>
      </c>
      <c r="AK148" s="117">
        <v>370</v>
      </c>
      <c r="AL148" s="117">
        <v>130</v>
      </c>
      <c r="AM148" s="117">
        <v>518</v>
      </c>
      <c r="AN148" s="117">
        <v>179</v>
      </c>
      <c r="AO148" s="117">
        <v>355</v>
      </c>
    </row>
    <row r="149" spans="1:41" x14ac:dyDescent="0.3">
      <c r="A149" s="25" t="s">
        <v>313</v>
      </c>
      <c r="B149" s="25" t="s">
        <v>314</v>
      </c>
      <c r="C149" s="25" t="s">
        <v>27</v>
      </c>
      <c r="D149" s="215">
        <v>-11.557560445075918</v>
      </c>
      <c r="E149" s="72">
        <v>-0.27099820524253104</v>
      </c>
      <c r="F149" s="72">
        <v>-12.47639225382069</v>
      </c>
      <c r="G149" s="72">
        <v>6.3049666748499309</v>
      </c>
      <c r="H149" s="72">
        <v>-5.1151366608626274</v>
      </c>
      <c r="I149" s="72"/>
      <c r="J149" s="72">
        <v>0.73244627023564879</v>
      </c>
      <c r="K149" s="72">
        <v>-0.75412612665505119</v>
      </c>
      <c r="L149" s="72"/>
      <c r="M149" s="72">
        <v>-0.46079384690866487</v>
      </c>
      <c r="N149" s="72">
        <v>-0.80540693466893321</v>
      </c>
      <c r="O149" s="72">
        <v>-0.67764478410792217</v>
      </c>
      <c r="P149" s="72">
        <v>-5.2377194925789961E-2</v>
      </c>
      <c r="Q149" s="72"/>
      <c r="R149" s="216">
        <v>-0.51129480526331739</v>
      </c>
      <c r="S149" s="216">
        <v>0.93708081226987006</v>
      </c>
      <c r="T149" s="216">
        <v>0.33080999397543914</v>
      </c>
      <c r="U149" s="216"/>
      <c r="V149" s="72">
        <v>-0.2004532832617853</v>
      </c>
      <c r="W149" s="72">
        <v>0.56555290278072534</v>
      </c>
      <c r="X149" s="72">
        <v>-0.85376684954739179</v>
      </c>
      <c r="Y149" s="72">
        <v>-0.65393198048292689</v>
      </c>
      <c r="Z149" s="72">
        <v>0.11957187833885327</v>
      </c>
      <c r="AB149" s="114">
        <v>106</v>
      </c>
      <c r="AC149" s="114">
        <v>410</v>
      </c>
      <c r="AD149" s="115">
        <v>353</v>
      </c>
      <c r="AE149" s="115">
        <v>437</v>
      </c>
      <c r="AF149" s="115">
        <v>387</v>
      </c>
      <c r="AG149" s="115">
        <v>277</v>
      </c>
      <c r="AH149" s="116">
        <v>371</v>
      </c>
      <c r="AI149" s="116">
        <v>92</v>
      </c>
      <c r="AJ149" s="116">
        <v>196</v>
      </c>
      <c r="AK149" s="117">
        <v>323</v>
      </c>
      <c r="AL149" s="117">
        <v>150</v>
      </c>
      <c r="AM149" s="117">
        <v>432</v>
      </c>
      <c r="AN149" s="117">
        <v>387</v>
      </c>
      <c r="AO149" s="117">
        <v>242</v>
      </c>
    </row>
    <row r="150" spans="1:41" x14ac:dyDescent="0.3">
      <c r="A150" s="25" t="s">
        <v>315</v>
      </c>
      <c r="B150" s="25" t="s">
        <v>316</v>
      </c>
      <c r="C150" s="25" t="s">
        <v>46</v>
      </c>
      <c r="D150" s="215">
        <v>63.568875209224231</v>
      </c>
      <c r="E150" s="72">
        <v>-1.3574082717651752</v>
      </c>
      <c r="F150" s="72">
        <v>29.501086531262391</v>
      </c>
      <c r="G150" s="72">
        <v>21.865312574773874</v>
      </c>
      <c r="H150" s="72">
        <v>13.559884374953139</v>
      </c>
      <c r="I150" s="72"/>
      <c r="J150" s="72">
        <v>-0.9085971321849895</v>
      </c>
      <c r="K150" s="72">
        <v>0.80000447044377554</v>
      </c>
      <c r="L150" s="72"/>
      <c r="M150" s="72">
        <v>1.2151713637667909</v>
      </c>
      <c r="N150" s="72">
        <v>1.6801824570904584</v>
      </c>
      <c r="O150" s="72">
        <v>1.1867705586851272</v>
      </c>
      <c r="P150" s="72">
        <v>0.63804946545960584</v>
      </c>
      <c r="Q150" s="72"/>
      <c r="R150" s="216">
        <v>0.10552828929400893</v>
      </c>
      <c r="S150" s="216">
        <v>0.65740062927211596</v>
      </c>
      <c r="T150" s="216">
        <v>1.8609085904067404</v>
      </c>
      <c r="U150" s="216"/>
      <c r="V150" s="72">
        <v>2.3626627679738941</v>
      </c>
      <c r="W150" s="72">
        <v>-2.0922440053006159</v>
      </c>
      <c r="X150" s="72">
        <v>2.4985087237709642</v>
      </c>
      <c r="Y150" s="72">
        <v>2.0906007254832941</v>
      </c>
      <c r="Z150" s="72">
        <v>-2.147551336936909</v>
      </c>
      <c r="AB150" s="114">
        <v>430</v>
      </c>
      <c r="AC150" s="114">
        <v>99</v>
      </c>
      <c r="AD150" s="115">
        <v>19</v>
      </c>
      <c r="AE150" s="115">
        <v>35</v>
      </c>
      <c r="AF150" s="115">
        <v>1</v>
      </c>
      <c r="AG150" s="115">
        <v>142</v>
      </c>
      <c r="AH150" s="116">
        <v>242</v>
      </c>
      <c r="AI150" s="116">
        <v>137</v>
      </c>
      <c r="AJ150" s="116">
        <v>56</v>
      </c>
      <c r="AK150" s="117">
        <v>21</v>
      </c>
      <c r="AL150" s="117">
        <v>498</v>
      </c>
      <c r="AM150" s="117">
        <v>7</v>
      </c>
      <c r="AN150" s="117">
        <v>11</v>
      </c>
      <c r="AO150" s="117">
        <v>503</v>
      </c>
    </row>
    <row r="151" spans="1:41" x14ac:dyDescent="0.3">
      <c r="A151" s="25" t="s">
        <v>317</v>
      </c>
      <c r="B151" s="25" t="s">
        <v>318</v>
      </c>
      <c r="C151" s="25" t="s">
        <v>46</v>
      </c>
      <c r="D151" s="215">
        <v>69.157353967493492</v>
      </c>
      <c r="E151" s="72">
        <v>1.4971631738090103</v>
      </c>
      <c r="F151" s="72">
        <v>20.557072588853231</v>
      </c>
      <c r="G151" s="72">
        <v>48.803953300467001</v>
      </c>
      <c r="H151" s="72">
        <v>-1.7008350956357559</v>
      </c>
      <c r="I151" s="72"/>
      <c r="J151" s="72">
        <v>-1.3076599345871647</v>
      </c>
      <c r="K151" s="72">
        <v>1.4274329884918855</v>
      </c>
      <c r="L151" s="72"/>
      <c r="M151" s="72">
        <v>0.59775174925877905</v>
      </c>
      <c r="N151" s="72">
        <v>0.9988665088403671</v>
      </c>
      <c r="O151" s="72">
        <v>0.4624428692238523</v>
      </c>
      <c r="P151" s="72">
        <v>1.2300704868935182</v>
      </c>
      <c r="Q151" s="72"/>
      <c r="R151" s="216">
        <v>1.4397181590477079</v>
      </c>
      <c r="S151" s="216">
        <v>1.81573785859293</v>
      </c>
      <c r="T151" s="216">
        <v>2.6010183784154028</v>
      </c>
      <c r="U151" s="216"/>
      <c r="V151" s="72">
        <v>2.454682265252877</v>
      </c>
      <c r="W151" s="72">
        <v>-2.8662773916276105</v>
      </c>
      <c r="X151" s="72">
        <v>1.868817772515198</v>
      </c>
      <c r="Y151" s="72">
        <v>-0.19320717605177384</v>
      </c>
      <c r="Z151" s="72">
        <v>-1.6041824892158421</v>
      </c>
      <c r="AB151" s="114">
        <v>470</v>
      </c>
      <c r="AC151" s="114">
        <v>31</v>
      </c>
      <c r="AD151" s="115">
        <v>141</v>
      </c>
      <c r="AE151" s="115">
        <v>100</v>
      </c>
      <c r="AF151" s="115">
        <v>182</v>
      </c>
      <c r="AG151" s="115">
        <v>81</v>
      </c>
      <c r="AH151" s="116">
        <v>26</v>
      </c>
      <c r="AI151" s="116">
        <v>18</v>
      </c>
      <c r="AJ151" s="116">
        <v>25</v>
      </c>
      <c r="AK151" s="117">
        <v>18</v>
      </c>
      <c r="AL151" s="117">
        <v>520</v>
      </c>
      <c r="AM151" s="117">
        <v>38</v>
      </c>
      <c r="AN151" s="117">
        <v>307</v>
      </c>
      <c r="AO151" s="117">
        <v>482</v>
      </c>
    </row>
    <row r="152" spans="1:41" x14ac:dyDescent="0.3">
      <c r="A152" s="25" t="s">
        <v>319</v>
      </c>
      <c r="B152" s="25" t="s">
        <v>320</v>
      </c>
      <c r="C152" s="25" t="s">
        <v>46</v>
      </c>
      <c r="D152" s="215">
        <v>59.64198462806965</v>
      </c>
      <c r="E152" s="72">
        <v>14.519253842292724</v>
      </c>
      <c r="F152" s="72">
        <v>29.16629071420833</v>
      </c>
      <c r="G152" s="72">
        <v>34.368124368534886</v>
      </c>
      <c r="H152" s="72">
        <v>-18.411684296966286</v>
      </c>
      <c r="I152" s="72"/>
      <c r="J152" s="72">
        <v>0.41409785789118553</v>
      </c>
      <c r="K152" s="72">
        <v>0.74744244949223237</v>
      </c>
      <c r="L152" s="72"/>
      <c r="M152" s="72">
        <v>0.82999929399747885</v>
      </c>
      <c r="N152" s="72">
        <v>1.4396060212600077</v>
      </c>
      <c r="O152" s="72">
        <v>1.1867705586851272</v>
      </c>
      <c r="P152" s="72">
        <v>1.210230640330719</v>
      </c>
      <c r="Q152" s="72"/>
      <c r="R152" s="216">
        <v>0.66599344715214892</v>
      </c>
      <c r="S152" s="216">
        <v>0.76756960193322876</v>
      </c>
      <c r="T152" s="216">
        <v>2.6906118751388095</v>
      </c>
      <c r="U152" s="216"/>
      <c r="V152" s="72">
        <v>0.64513128632887229</v>
      </c>
      <c r="W152" s="72">
        <v>-1.9625097065072268</v>
      </c>
      <c r="X152" s="72">
        <v>-0.41337868362337338</v>
      </c>
      <c r="Y152" s="72">
        <v>-0.74310452327605325</v>
      </c>
      <c r="Z152" s="72">
        <v>-1.2084752323154759</v>
      </c>
      <c r="AB152" s="114">
        <v>171</v>
      </c>
      <c r="AC152" s="114">
        <v>106</v>
      </c>
      <c r="AD152" s="115">
        <v>87</v>
      </c>
      <c r="AE152" s="115">
        <v>50</v>
      </c>
      <c r="AF152" s="115">
        <v>1</v>
      </c>
      <c r="AG152" s="115">
        <v>83</v>
      </c>
      <c r="AH152" s="116">
        <v>134</v>
      </c>
      <c r="AI152" s="116">
        <v>122</v>
      </c>
      <c r="AJ152" s="116">
        <v>22</v>
      </c>
      <c r="AK152" s="117">
        <v>158</v>
      </c>
      <c r="AL152" s="117">
        <v>492</v>
      </c>
      <c r="AM152" s="117">
        <v>348</v>
      </c>
      <c r="AN152" s="117">
        <v>405</v>
      </c>
      <c r="AO152" s="117">
        <v>460</v>
      </c>
    </row>
    <row r="153" spans="1:41" x14ac:dyDescent="0.3">
      <c r="A153" s="25" t="s">
        <v>321</v>
      </c>
      <c r="B153" s="25" t="s">
        <v>322</v>
      </c>
      <c r="C153" s="25" t="s">
        <v>46</v>
      </c>
      <c r="D153" s="215">
        <v>75.293030589250321</v>
      </c>
      <c r="E153" s="72">
        <v>28.550201145067611</v>
      </c>
      <c r="F153" s="72">
        <v>24.870265719029085</v>
      </c>
      <c r="G153" s="72">
        <v>46.596733733170751</v>
      </c>
      <c r="H153" s="72">
        <v>-24.724170008017122</v>
      </c>
      <c r="I153" s="72"/>
      <c r="J153" s="72">
        <v>0.49669992629586934</v>
      </c>
      <c r="K153" s="72">
        <v>1.7873161653095393</v>
      </c>
      <c r="L153" s="72"/>
      <c r="M153" s="72">
        <v>0.63394829199189517</v>
      </c>
      <c r="N153" s="72">
        <v>0.59876891365319318</v>
      </c>
      <c r="O153" s="72">
        <v>1.1573535997193924</v>
      </c>
      <c r="P153" s="72">
        <v>1.5891717096801727</v>
      </c>
      <c r="Q153" s="72"/>
      <c r="R153" s="216">
        <v>1.2103425442960603</v>
      </c>
      <c r="S153" s="216">
        <v>1.5017136587893241</v>
      </c>
      <c r="T153" s="216">
        <v>2.879551844895107</v>
      </c>
      <c r="U153" s="216"/>
      <c r="V153" s="72">
        <v>0.53222087615411984</v>
      </c>
      <c r="W153" s="72">
        <v>-2.570122662308199</v>
      </c>
      <c r="X153" s="72">
        <v>-0.50473282863241586</v>
      </c>
      <c r="Y153" s="72">
        <v>-1.6596001019831852</v>
      </c>
      <c r="Z153" s="72">
        <v>-0.74259928483374338</v>
      </c>
      <c r="AB153" s="114">
        <v>151</v>
      </c>
      <c r="AC153" s="114">
        <v>22</v>
      </c>
      <c r="AD153" s="115">
        <v>131</v>
      </c>
      <c r="AE153" s="115">
        <v>156</v>
      </c>
      <c r="AF153" s="115">
        <v>56</v>
      </c>
      <c r="AG153" s="115">
        <v>52</v>
      </c>
      <c r="AH153" s="116">
        <v>52</v>
      </c>
      <c r="AI153" s="116">
        <v>28</v>
      </c>
      <c r="AJ153" s="116">
        <v>1</v>
      </c>
      <c r="AK153" s="117">
        <v>170</v>
      </c>
      <c r="AL153" s="117">
        <v>516</v>
      </c>
      <c r="AM153" s="117">
        <v>368</v>
      </c>
      <c r="AN153" s="117">
        <v>505</v>
      </c>
      <c r="AO153" s="117">
        <v>418</v>
      </c>
    </row>
    <row r="154" spans="1:41" x14ac:dyDescent="0.3">
      <c r="A154" s="25" t="s">
        <v>323</v>
      </c>
      <c r="B154" s="25" t="s">
        <v>324</v>
      </c>
      <c r="C154" s="25" t="s">
        <v>78</v>
      </c>
      <c r="D154" s="215">
        <v>-22.649661035422543</v>
      </c>
      <c r="E154" s="72">
        <v>-13.144341401367985</v>
      </c>
      <c r="F154" s="72">
        <v>9.2620285900159747</v>
      </c>
      <c r="G154" s="72">
        <v>-13.261973580723815</v>
      </c>
      <c r="H154" s="72">
        <v>-5.5053746433467161</v>
      </c>
      <c r="I154" s="72"/>
      <c r="J154" s="72">
        <v>-0.31864111305885384</v>
      </c>
      <c r="K154" s="72">
        <v>-0.73290619905058496</v>
      </c>
      <c r="L154" s="72"/>
      <c r="M154" s="72">
        <v>0.30009627844837566</v>
      </c>
      <c r="N154" s="72">
        <v>0.80551096553107016</v>
      </c>
      <c r="O154" s="72">
        <v>0.74137050717860919</v>
      </c>
      <c r="P154" s="72">
        <v>-0.36505317675549881</v>
      </c>
      <c r="Q154" s="72"/>
      <c r="R154" s="216">
        <v>-1.3286764083419951</v>
      </c>
      <c r="S154" s="216">
        <v>-0.13661169131727674</v>
      </c>
      <c r="T154" s="216">
        <v>-0.12614873002758625</v>
      </c>
      <c r="U154" s="216"/>
      <c r="V154" s="72">
        <v>-0.26262861926109776</v>
      </c>
      <c r="W154" s="72">
        <v>1.4304565292842137</v>
      </c>
      <c r="X154" s="72">
        <v>-1.0742696846629749</v>
      </c>
      <c r="Y154" s="72">
        <v>-1.0799785738278647</v>
      </c>
      <c r="Z154" s="72">
        <v>-0.11465458020161977</v>
      </c>
      <c r="AB154" s="114">
        <v>328</v>
      </c>
      <c r="AC154" s="114">
        <v>404</v>
      </c>
      <c r="AD154" s="115">
        <v>205</v>
      </c>
      <c r="AE154" s="115">
        <v>123</v>
      </c>
      <c r="AF154" s="115">
        <v>130</v>
      </c>
      <c r="AG154" s="115">
        <v>349</v>
      </c>
      <c r="AH154" s="116">
        <v>475</v>
      </c>
      <c r="AI154" s="116">
        <v>303</v>
      </c>
      <c r="AJ154" s="116">
        <v>296</v>
      </c>
      <c r="AK154" s="117">
        <v>339</v>
      </c>
      <c r="AL154" s="117">
        <v>1</v>
      </c>
      <c r="AM154" s="117">
        <v>475</v>
      </c>
      <c r="AN154" s="117">
        <v>459</v>
      </c>
      <c r="AO154" s="117">
        <v>296</v>
      </c>
    </row>
    <row r="155" spans="1:41" x14ac:dyDescent="0.3">
      <c r="A155" s="25" t="s">
        <v>325</v>
      </c>
      <c r="B155" s="25" t="s">
        <v>326</v>
      </c>
      <c r="C155" s="25" t="s">
        <v>63</v>
      </c>
      <c r="D155" s="215">
        <v>-2.6885693326827411</v>
      </c>
      <c r="E155" s="72">
        <v>-7.490802894450427</v>
      </c>
      <c r="F155" s="72">
        <v>-0.82732389958939767</v>
      </c>
      <c r="G155" s="72">
        <v>-1.6992909146123161</v>
      </c>
      <c r="H155" s="72">
        <v>7.3288483759694003</v>
      </c>
      <c r="I155" s="72"/>
      <c r="J155" s="72">
        <v>-0.64991132760232617</v>
      </c>
      <c r="K155" s="72">
        <v>5.0647096046292035E-2</v>
      </c>
      <c r="L155" s="72"/>
      <c r="M155" s="72">
        <v>0.71268155401604594</v>
      </c>
      <c r="N155" s="72">
        <v>-1.4712793545700089</v>
      </c>
      <c r="O155" s="72">
        <v>0.4262403232666494</v>
      </c>
      <c r="P155" s="72">
        <v>0.19998565335300991</v>
      </c>
      <c r="Q155" s="72"/>
      <c r="R155" s="216">
        <v>0.62341566750068844</v>
      </c>
      <c r="S155" s="216">
        <v>-0.75897639500044267</v>
      </c>
      <c r="T155" s="216">
        <v>-6.8354182253723694E-2</v>
      </c>
      <c r="U155" s="216"/>
      <c r="V155" s="72">
        <v>-0.18801821606192212</v>
      </c>
      <c r="W155" s="72">
        <v>-0.61218034670847454</v>
      </c>
      <c r="X155" s="72">
        <v>1.0518543313600965</v>
      </c>
      <c r="Y155" s="72">
        <v>0.980897970724389</v>
      </c>
      <c r="Z155" s="72">
        <v>0.23321593587979136</v>
      </c>
      <c r="AB155" s="114">
        <v>392</v>
      </c>
      <c r="AC155" s="114">
        <v>257</v>
      </c>
      <c r="AD155" s="115">
        <v>114</v>
      </c>
      <c r="AE155" s="115">
        <v>503</v>
      </c>
      <c r="AF155" s="115">
        <v>189</v>
      </c>
      <c r="AG155" s="115">
        <v>216</v>
      </c>
      <c r="AH155" s="116">
        <v>142</v>
      </c>
      <c r="AI155" s="116">
        <v>413</v>
      </c>
      <c r="AJ155" s="116">
        <v>281</v>
      </c>
      <c r="AK155" s="117">
        <v>316</v>
      </c>
      <c r="AL155" s="117">
        <v>377</v>
      </c>
      <c r="AM155" s="117">
        <v>91</v>
      </c>
      <c r="AN155" s="117">
        <v>100</v>
      </c>
      <c r="AO155" s="117">
        <v>211</v>
      </c>
    </row>
    <row r="156" spans="1:41" x14ac:dyDescent="0.3">
      <c r="A156" s="25" t="s">
        <v>327</v>
      </c>
      <c r="B156" s="25" t="s">
        <v>328</v>
      </c>
      <c r="C156" s="25" t="s">
        <v>46</v>
      </c>
      <c r="D156" s="215">
        <v>100.21102754547655</v>
      </c>
      <c r="E156" s="72">
        <v>32.974533310273593</v>
      </c>
      <c r="F156" s="72">
        <v>38.914795462341516</v>
      </c>
      <c r="G156" s="72">
        <v>57.444578372113611</v>
      </c>
      <c r="H156" s="72">
        <v>-29.122879599252148</v>
      </c>
      <c r="I156" s="72"/>
      <c r="J156" s="72">
        <v>6.1213461661316963E-2</v>
      </c>
      <c r="K156" s="72">
        <v>2.5767492031605705</v>
      </c>
      <c r="L156" s="72"/>
      <c r="M156" s="72">
        <v>0.67099247832754494</v>
      </c>
      <c r="N156" s="72">
        <v>2.6501033944586991</v>
      </c>
      <c r="O156" s="72">
        <v>0.25784227584854114</v>
      </c>
      <c r="P156" s="72">
        <v>2.6474291253398565</v>
      </c>
      <c r="Q156" s="72"/>
      <c r="R156" s="216">
        <v>1.4449699912290586</v>
      </c>
      <c r="S156" s="216">
        <v>2.5688275685294681</v>
      </c>
      <c r="T156" s="216">
        <v>2.879551844895107</v>
      </c>
      <c r="U156" s="216"/>
      <c r="V156" s="72">
        <v>0.20294029670175723</v>
      </c>
      <c r="W156" s="72">
        <v>-1.163530038967735</v>
      </c>
      <c r="X156" s="72">
        <v>-1.5123947660726049</v>
      </c>
      <c r="Y156" s="72">
        <v>-0.83227706606917962</v>
      </c>
      <c r="Z156" s="72">
        <v>-2.5193143454426674</v>
      </c>
      <c r="AB156" s="114">
        <v>257</v>
      </c>
      <c r="AC156" s="114">
        <v>1</v>
      </c>
      <c r="AD156" s="115">
        <v>120</v>
      </c>
      <c r="AE156" s="115">
        <v>6</v>
      </c>
      <c r="AF156" s="115">
        <v>226</v>
      </c>
      <c r="AG156" s="115">
        <v>12</v>
      </c>
      <c r="AH156" s="116">
        <v>23</v>
      </c>
      <c r="AI156" s="116">
        <v>1</v>
      </c>
      <c r="AJ156" s="116">
        <v>1</v>
      </c>
      <c r="AK156" s="117">
        <v>228</v>
      </c>
      <c r="AL156" s="117">
        <v>449</v>
      </c>
      <c r="AM156" s="117">
        <v>517</v>
      </c>
      <c r="AN156" s="117">
        <v>423</v>
      </c>
      <c r="AO156" s="117">
        <v>509</v>
      </c>
    </row>
    <row r="157" spans="1:41" x14ac:dyDescent="0.3">
      <c r="A157" s="25" t="s">
        <v>329</v>
      </c>
      <c r="B157" s="25" t="s">
        <v>330</v>
      </c>
      <c r="C157" s="25" t="s">
        <v>24</v>
      </c>
      <c r="D157" s="215">
        <v>-2.2095294682024651</v>
      </c>
      <c r="E157" s="72">
        <v>-7.9335915083787452</v>
      </c>
      <c r="F157" s="72">
        <v>6.0328254984560399</v>
      </c>
      <c r="G157" s="72">
        <v>-9.568456692939872</v>
      </c>
      <c r="H157" s="72">
        <v>9.2596932346601122</v>
      </c>
      <c r="I157" s="72"/>
      <c r="J157" s="72">
        <v>-0.18083729329895612</v>
      </c>
      <c r="K157" s="72">
        <v>-0.4538500273713435</v>
      </c>
      <c r="L157" s="72"/>
      <c r="M157" s="72">
        <v>0.59217992872120628</v>
      </c>
      <c r="N157" s="72">
        <v>-0.6275141604137181</v>
      </c>
      <c r="O157" s="72">
        <v>0.81964691079275454</v>
      </c>
      <c r="P157" s="72">
        <v>0.18093940065272357</v>
      </c>
      <c r="Q157" s="72"/>
      <c r="R157" s="216">
        <v>-1.0570118058066695</v>
      </c>
      <c r="S157" s="216">
        <v>-0.48047529472213157</v>
      </c>
      <c r="T157" s="216">
        <v>0.38927229737601637</v>
      </c>
      <c r="U157" s="216"/>
      <c r="V157" s="72">
        <v>0.98983134910906245</v>
      </c>
      <c r="W157" s="72">
        <v>-1.1178506462161582</v>
      </c>
      <c r="X157" s="72">
        <v>0.71590032082998722</v>
      </c>
      <c r="Y157" s="72">
        <v>0.94621975963817295</v>
      </c>
      <c r="Z157" s="72">
        <v>0.317837863570958</v>
      </c>
      <c r="AB157" s="114">
        <v>301</v>
      </c>
      <c r="AC157" s="114">
        <v>346</v>
      </c>
      <c r="AD157" s="115">
        <v>143</v>
      </c>
      <c r="AE157" s="115">
        <v>403</v>
      </c>
      <c r="AF157" s="115">
        <v>114</v>
      </c>
      <c r="AG157" s="115">
        <v>222</v>
      </c>
      <c r="AH157" s="116">
        <v>440</v>
      </c>
      <c r="AI157" s="116">
        <v>365</v>
      </c>
      <c r="AJ157" s="116">
        <v>185</v>
      </c>
      <c r="AK157" s="117">
        <v>118</v>
      </c>
      <c r="AL157" s="117">
        <v>446</v>
      </c>
      <c r="AM157" s="117">
        <v>132</v>
      </c>
      <c r="AN157" s="117">
        <v>107</v>
      </c>
      <c r="AO157" s="117">
        <v>185</v>
      </c>
    </row>
    <row r="158" spans="1:41" x14ac:dyDescent="0.3">
      <c r="A158" s="25" t="s">
        <v>331</v>
      </c>
      <c r="B158" s="25" t="s">
        <v>332</v>
      </c>
      <c r="C158" s="25" t="s">
        <v>24</v>
      </c>
      <c r="D158" s="215">
        <v>36.3997710525163</v>
      </c>
      <c r="E158" s="72">
        <v>4.9473734372678777</v>
      </c>
      <c r="F158" s="72">
        <v>17.683488162788045</v>
      </c>
      <c r="G158" s="72">
        <v>2.6716050908718376</v>
      </c>
      <c r="H158" s="72">
        <v>11.097304361588542</v>
      </c>
      <c r="I158" s="72"/>
      <c r="J158" s="72">
        <v>0.27062364172011355</v>
      </c>
      <c r="K158" s="72">
        <v>0.12516623326131668</v>
      </c>
      <c r="L158" s="72"/>
      <c r="M158" s="72">
        <v>0.9696911094864068</v>
      </c>
      <c r="N158" s="72">
        <v>0.76812770137598863</v>
      </c>
      <c r="O158" s="72">
        <v>1.1867705586851272</v>
      </c>
      <c r="P158" s="72">
        <v>-9.5231263501435057E-2</v>
      </c>
      <c r="Q158" s="72"/>
      <c r="R158" s="216">
        <v>0.35898238076697975</v>
      </c>
      <c r="S158" s="216">
        <v>-0.49184268657022567</v>
      </c>
      <c r="T158" s="216">
        <v>0.45345291670786647</v>
      </c>
      <c r="U158" s="216"/>
      <c r="V158" s="72">
        <v>1.470322345711756</v>
      </c>
      <c r="W158" s="72">
        <v>-1.3366679889227686</v>
      </c>
      <c r="X158" s="72">
        <v>0.91226484662226437</v>
      </c>
      <c r="Y158" s="72">
        <v>0.36659823148285264</v>
      </c>
      <c r="Z158" s="72">
        <v>0.80694343742360364</v>
      </c>
      <c r="AB158" s="114">
        <v>207</v>
      </c>
      <c r="AC158" s="114">
        <v>243</v>
      </c>
      <c r="AD158" s="115">
        <v>54</v>
      </c>
      <c r="AE158" s="115">
        <v>131</v>
      </c>
      <c r="AF158" s="115">
        <v>1</v>
      </c>
      <c r="AG158" s="115">
        <v>284</v>
      </c>
      <c r="AH158" s="116">
        <v>196</v>
      </c>
      <c r="AI158" s="116">
        <v>369</v>
      </c>
      <c r="AJ158" s="116">
        <v>176</v>
      </c>
      <c r="AK158" s="117">
        <v>73</v>
      </c>
      <c r="AL158" s="117">
        <v>461</v>
      </c>
      <c r="AM158" s="117">
        <v>103</v>
      </c>
      <c r="AN158" s="117">
        <v>205</v>
      </c>
      <c r="AO158" s="117">
        <v>68</v>
      </c>
    </row>
    <row r="159" spans="1:41" x14ac:dyDescent="0.3">
      <c r="A159" s="25" t="s">
        <v>333</v>
      </c>
      <c r="B159" s="25" t="s">
        <v>334</v>
      </c>
      <c r="C159" s="25" t="s">
        <v>24</v>
      </c>
      <c r="D159" s="215">
        <v>-31.598049955961862</v>
      </c>
      <c r="E159" s="72">
        <v>0.92506696912752417</v>
      </c>
      <c r="F159" s="72">
        <v>-21.626346756159148</v>
      </c>
      <c r="G159" s="72">
        <v>-10.709903602474737</v>
      </c>
      <c r="H159" s="72">
        <v>-0.1868665664555007</v>
      </c>
      <c r="I159" s="72"/>
      <c r="J159" s="72">
        <v>0.97216707060961194</v>
      </c>
      <c r="K159" s="72">
        <v>-0.89816171307941006</v>
      </c>
      <c r="L159" s="72"/>
      <c r="M159" s="72">
        <v>-0.52697649477898922</v>
      </c>
      <c r="N159" s="72">
        <v>-2.1560742947548253</v>
      </c>
      <c r="O159" s="72">
        <v>-0.26767743171897834</v>
      </c>
      <c r="P159" s="72">
        <v>-0.50948725973267051</v>
      </c>
      <c r="Q159" s="72"/>
      <c r="R159" s="216">
        <v>-0.15131138561985968</v>
      </c>
      <c r="S159" s="216">
        <v>-0.77318563481056179</v>
      </c>
      <c r="T159" s="216">
        <v>-0.36069141186654724</v>
      </c>
      <c r="U159" s="216"/>
      <c r="V159" s="72">
        <v>3.5315590847609067E-2</v>
      </c>
      <c r="W159" s="72">
        <v>-0.97265488665772748</v>
      </c>
      <c r="X159" s="72">
        <v>-7.2857710994635311E-2</v>
      </c>
      <c r="Y159" s="72">
        <v>0.58457555831049468</v>
      </c>
      <c r="Z159" s="72">
        <v>0.38824813520315904</v>
      </c>
      <c r="AB159" s="114">
        <v>78</v>
      </c>
      <c r="AC159" s="114">
        <v>437</v>
      </c>
      <c r="AD159" s="115">
        <v>365</v>
      </c>
      <c r="AE159" s="115">
        <v>529</v>
      </c>
      <c r="AF159" s="115">
        <v>323</v>
      </c>
      <c r="AG159" s="115">
        <v>387</v>
      </c>
      <c r="AH159" s="116">
        <v>295</v>
      </c>
      <c r="AI159" s="116">
        <v>416</v>
      </c>
      <c r="AJ159" s="116">
        <v>364</v>
      </c>
      <c r="AK159" s="117">
        <v>256</v>
      </c>
      <c r="AL159" s="117">
        <v>435</v>
      </c>
      <c r="AM159" s="117">
        <v>279</v>
      </c>
      <c r="AN159" s="117">
        <v>158</v>
      </c>
      <c r="AO159" s="117">
        <v>160</v>
      </c>
    </row>
    <row r="160" spans="1:41" x14ac:dyDescent="0.3">
      <c r="A160" s="25" t="s">
        <v>335</v>
      </c>
      <c r="B160" s="25" t="s">
        <v>336</v>
      </c>
      <c r="C160" s="25" t="s">
        <v>1239</v>
      </c>
      <c r="D160" s="215">
        <v>-7.1018193188428498</v>
      </c>
      <c r="E160" s="72">
        <v>-0.35144601777251694</v>
      </c>
      <c r="F160" s="72">
        <v>-7.6250375882733845</v>
      </c>
      <c r="G160" s="72">
        <v>11.920465311571485</v>
      </c>
      <c r="H160" s="72">
        <v>-11.045801024368433</v>
      </c>
      <c r="I160" s="72"/>
      <c r="J160" s="72">
        <v>1.0613561830061684</v>
      </c>
      <c r="K160" s="72">
        <v>-1.0894718644279697</v>
      </c>
      <c r="L160" s="72"/>
      <c r="M160" s="72">
        <v>-0.55840623501806674</v>
      </c>
      <c r="N160" s="72">
        <v>5.0369029598425492E-2</v>
      </c>
      <c r="O160" s="72">
        <v>-0.68339942965366729</v>
      </c>
      <c r="P160" s="72">
        <v>-2.8569379050432886E-2</v>
      </c>
      <c r="Q160" s="72"/>
      <c r="R160" s="216">
        <v>0.59744549622746135</v>
      </c>
      <c r="S160" s="216">
        <v>0.93665955567363224</v>
      </c>
      <c r="T160" s="216">
        <v>-0.10364921451251512</v>
      </c>
      <c r="U160" s="216"/>
      <c r="V160" s="72">
        <v>-0.61230270892123517</v>
      </c>
      <c r="W160" s="72">
        <v>0.45629571177535039</v>
      </c>
      <c r="X160" s="72">
        <v>-0.39857943657001466</v>
      </c>
      <c r="Y160" s="72">
        <v>-2.0757386350326361</v>
      </c>
      <c r="Z160" s="72">
        <v>0.42116486387484842</v>
      </c>
      <c r="AB160" s="114">
        <v>68</v>
      </c>
      <c r="AC160" s="114">
        <v>461</v>
      </c>
      <c r="AD160" s="115">
        <v>370</v>
      </c>
      <c r="AE160" s="115">
        <v>257</v>
      </c>
      <c r="AF160" s="115">
        <v>388</v>
      </c>
      <c r="AG160" s="115">
        <v>272</v>
      </c>
      <c r="AH160" s="116">
        <v>147</v>
      </c>
      <c r="AI160" s="116">
        <v>93</v>
      </c>
      <c r="AJ160" s="116">
        <v>290</v>
      </c>
      <c r="AK160" s="117">
        <v>433</v>
      </c>
      <c r="AL160" s="117">
        <v>177</v>
      </c>
      <c r="AM160" s="117">
        <v>341</v>
      </c>
      <c r="AN160" s="117">
        <v>528</v>
      </c>
      <c r="AO160" s="117">
        <v>152</v>
      </c>
    </row>
    <row r="161" spans="1:41" x14ac:dyDescent="0.3">
      <c r="A161" s="25" t="s">
        <v>337</v>
      </c>
      <c r="B161" s="25" t="s">
        <v>338</v>
      </c>
      <c r="C161" s="25" t="s">
        <v>24</v>
      </c>
      <c r="D161" s="215">
        <v>-21.006121554665476</v>
      </c>
      <c r="E161" s="72">
        <v>12.675807690314658</v>
      </c>
      <c r="F161" s="72">
        <v>-2.8751523382286508</v>
      </c>
      <c r="G161" s="72">
        <v>-21.925122457470234</v>
      </c>
      <c r="H161" s="72">
        <v>-8.8816544492812479</v>
      </c>
      <c r="I161" s="72"/>
      <c r="J161" s="72">
        <v>0.1723952574938393</v>
      </c>
      <c r="K161" s="72">
        <v>0.84166935773133333</v>
      </c>
      <c r="L161" s="72"/>
      <c r="M161" s="72">
        <v>-0.54290195213735748</v>
      </c>
      <c r="N161" s="72">
        <v>-0.17179436880891538</v>
      </c>
      <c r="O161" s="72">
        <v>0.66337278602334226</v>
      </c>
      <c r="P161" s="72">
        <v>-0.40870083919365346</v>
      </c>
      <c r="Q161" s="72"/>
      <c r="R161" s="216">
        <v>-1.9555983698235448</v>
      </c>
      <c r="S161" s="216">
        <v>4.8108426214256317E-2</v>
      </c>
      <c r="T161" s="216">
        <v>-0.72352475128713978</v>
      </c>
      <c r="U161" s="216"/>
      <c r="V161" s="72">
        <v>-0.51680139282629067</v>
      </c>
      <c r="W161" s="72">
        <v>-0.25452916185503399</v>
      </c>
      <c r="X161" s="72">
        <v>-0.25415090205458013</v>
      </c>
      <c r="Y161" s="72">
        <v>8.4218512637952006E-2</v>
      </c>
      <c r="Z161" s="72">
        <v>-0.8350679457582969</v>
      </c>
      <c r="AB161" s="114">
        <v>230</v>
      </c>
      <c r="AC161" s="114">
        <v>92</v>
      </c>
      <c r="AD161" s="115">
        <v>367</v>
      </c>
      <c r="AE161" s="115">
        <v>309</v>
      </c>
      <c r="AF161" s="115">
        <v>143</v>
      </c>
      <c r="AG161" s="115">
        <v>366</v>
      </c>
      <c r="AH161" s="116">
        <v>510</v>
      </c>
      <c r="AI161" s="116">
        <v>255</v>
      </c>
      <c r="AJ161" s="116">
        <v>473</v>
      </c>
      <c r="AK161" s="117">
        <v>403</v>
      </c>
      <c r="AL161" s="117">
        <v>316</v>
      </c>
      <c r="AM161" s="117">
        <v>315</v>
      </c>
      <c r="AN161" s="117">
        <v>254</v>
      </c>
      <c r="AO161" s="117">
        <v>432</v>
      </c>
    </row>
    <row r="162" spans="1:41" x14ac:dyDescent="0.3">
      <c r="A162" s="25" t="s">
        <v>339</v>
      </c>
      <c r="B162" s="25" t="s">
        <v>340</v>
      </c>
      <c r="C162" s="25" t="s">
        <v>24</v>
      </c>
      <c r="D162" s="215">
        <v>25.536780455523008</v>
      </c>
      <c r="E162" s="72">
        <v>2.5374692455618337</v>
      </c>
      <c r="F162" s="72">
        <v>3.9301057221515729</v>
      </c>
      <c r="G162" s="72">
        <v>11.8706609196168</v>
      </c>
      <c r="H162" s="72">
        <v>7.1985445681928031</v>
      </c>
      <c r="I162" s="72"/>
      <c r="J162" s="72">
        <v>0.86899044614771825</v>
      </c>
      <c r="K162" s="72">
        <v>-0.66599290650277154</v>
      </c>
      <c r="L162" s="72"/>
      <c r="M162" s="72">
        <v>0.94429606562307444</v>
      </c>
      <c r="N162" s="72">
        <v>7.4026498257760434E-2</v>
      </c>
      <c r="O162" s="72">
        <v>8.0698715201746124E-2</v>
      </c>
      <c r="P162" s="72">
        <v>-0.47020436353832928</v>
      </c>
      <c r="Q162" s="72"/>
      <c r="R162" s="216">
        <v>0.83073607543122985</v>
      </c>
      <c r="S162" s="216">
        <v>0.59374323492278636</v>
      </c>
      <c r="T162" s="216">
        <v>0</v>
      </c>
      <c r="U162" s="216"/>
      <c r="V162" s="72">
        <v>0.27357147839697621</v>
      </c>
      <c r="W162" s="72">
        <v>-0.37664433695912536</v>
      </c>
      <c r="X162" s="72">
        <v>3.7599866488441547E-2</v>
      </c>
      <c r="Y162" s="72">
        <v>1.0997946944485575</v>
      </c>
      <c r="Z162" s="72">
        <v>0.40538721126371058</v>
      </c>
      <c r="AB162" s="114">
        <v>91</v>
      </c>
      <c r="AC162" s="114">
        <v>389</v>
      </c>
      <c r="AD162" s="115">
        <v>59</v>
      </c>
      <c r="AE162" s="115">
        <v>247</v>
      </c>
      <c r="AF162" s="115">
        <v>255</v>
      </c>
      <c r="AG162" s="115">
        <v>379</v>
      </c>
      <c r="AH162" s="116">
        <v>108</v>
      </c>
      <c r="AI162" s="116">
        <v>149</v>
      </c>
      <c r="AJ162" s="116">
        <v>267</v>
      </c>
      <c r="AK162" s="117">
        <v>212</v>
      </c>
      <c r="AL162" s="117">
        <v>346</v>
      </c>
      <c r="AM162" s="117">
        <v>262</v>
      </c>
      <c r="AN162" s="117">
        <v>84</v>
      </c>
      <c r="AO162" s="117">
        <v>156</v>
      </c>
    </row>
    <row r="163" spans="1:41" x14ac:dyDescent="0.3">
      <c r="A163" s="25" t="s">
        <v>341</v>
      </c>
      <c r="B163" s="25" t="s">
        <v>342</v>
      </c>
      <c r="C163" s="25" t="s">
        <v>30</v>
      </c>
      <c r="D163" s="215">
        <v>-28.101434624594283</v>
      </c>
      <c r="E163" s="72">
        <v>-3.4823352684284608</v>
      </c>
      <c r="F163" s="72">
        <v>-11.721705035512732</v>
      </c>
      <c r="G163" s="72">
        <v>-23.678184691990424</v>
      </c>
      <c r="H163" s="72">
        <v>10.780790371337332</v>
      </c>
      <c r="I163" s="72"/>
      <c r="J163" s="72">
        <v>0.33356628011372108</v>
      </c>
      <c r="K163" s="72">
        <v>-0.61215310158799796</v>
      </c>
      <c r="L163" s="72"/>
      <c r="M163" s="72">
        <v>-0.41794405963770231</v>
      </c>
      <c r="N163" s="72">
        <v>-1.6986219917768293</v>
      </c>
      <c r="O163" s="72">
        <v>5.8566657354746803E-2</v>
      </c>
      <c r="P163" s="72">
        <v>0.18252658837774771</v>
      </c>
      <c r="Q163" s="72"/>
      <c r="R163" s="216">
        <v>-2.6303399178155544</v>
      </c>
      <c r="S163" s="216">
        <v>0.14789666420743938</v>
      </c>
      <c r="T163" s="216">
        <v>-0.35893890943073653</v>
      </c>
      <c r="U163" s="216"/>
      <c r="V163" s="72">
        <v>0.7142702599601074</v>
      </c>
      <c r="W163" s="72">
        <v>3.2023289346199212E-2</v>
      </c>
      <c r="X163" s="72">
        <v>0.30589153599514496</v>
      </c>
      <c r="Y163" s="72">
        <v>0.57466749800014671</v>
      </c>
      <c r="Z163" s="72">
        <v>0.52930549096586799</v>
      </c>
      <c r="AB163" s="114">
        <v>195</v>
      </c>
      <c r="AC163" s="114">
        <v>379</v>
      </c>
      <c r="AD163" s="115">
        <v>347</v>
      </c>
      <c r="AE163" s="115">
        <v>518</v>
      </c>
      <c r="AF163" s="115">
        <v>259</v>
      </c>
      <c r="AG163" s="115">
        <v>220</v>
      </c>
      <c r="AH163" s="116">
        <v>527</v>
      </c>
      <c r="AI163" s="116">
        <v>230</v>
      </c>
      <c r="AJ163" s="116">
        <v>363</v>
      </c>
      <c r="AK163" s="117">
        <v>147</v>
      </c>
      <c r="AL163" s="117">
        <v>261</v>
      </c>
      <c r="AM163" s="117">
        <v>202</v>
      </c>
      <c r="AN163" s="117">
        <v>161</v>
      </c>
      <c r="AO163" s="117">
        <v>130</v>
      </c>
    </row>
    <row r="164" spans="1:41" x14ac:dyDescent="0.3">
      <c r="A164" s="25" t="s">
        <v>343</v>
      </c>
      <c r="B164" s="25" t="s">
        <v>344</v>
      </c>
      <c r="C164" s="25" t="s">
        <v>46</v>
      </c>
      <c r="D164" s="215">
        <v>23.621018134700229</v>
      </c>
      <c r="E164" s="72">
        <v>0.73219681929139746</v>
      </c>
      <c r="F164" s="72">
        <v>23.070448571737842</v>
      </c>
      <c r="G164" s="72">
        <v>34.396977890176721</v>
      </c>
      <c r="H164" s="72">
        <v>-34.57860514650573</v>
      </c>
      <c r="I164" s="72"/>
      <c r="J164" s="72">
        <v>-1.0217227103309789</v>
      </c>
      <c r="K164" s="72">
        <v>1.0802984558742907</v>
      </c>
      <c r="L164" s="72"/>
      <c r="M164" s="72">
        <v>0.38619760285487581</v>
      </c>
      <c r="N164" s="72">
        <v>0.54939583663880998</v>
      </c>
      <c r="O164" s="72">
        <v>0.70344460352847349</v>
      </c>
      <c r="P164" s="72">
        <v>2.0522337284558958</v>
      </c>
      <c r="Q164" s="72"/>
      <c r="R164" s="216">
        <v>0.8971572125980285</v>
      </c>
      <c r="S164" s="216">
        <v>1.2800495177514835</v>
      </c>
      <c r="T164" s="216">
        <v>1.9504306164716951</v>
      </c>
      <c r="U164" s="216"/>
      <c r="V164" s="72">
        <v>-0.53818970841005354</v>
      </c>
      <c r="W164" s="72">
        <v>-1.5459459051998918</v>
      </c>
      <c r="X164" s="72">
        <v>-0.72112220318207176</v>
      </c>
      <c r="Y164" s="72">
        <v>-2.0509684842419063</v>
      </c>
      <c r="Z164" s="72">
        <v>-2.059494728267222</v>
      </c>
      <c r="AB164" s="114">
        <v>447</v>
      </c>
      <c r="AC164" s="114">
        <v>60</v>
      </c>
      <c r="AD164" s="115">
        <v>182</v>
      </c>
      <c r="AE164" s="115">
        <v>166</v>
      </c>
      <c r="AF164" s="115">
        <v>138</v>
      </c>
      <c r="AG164" s="115">
        <v>34</v>
      </c>
      <c r="AH164" s="116">
        <v>96</v>
      </c>
      <c r="AI164" s="116">
        <v>47</v>
      </c>
      <c r="AJ164" s="116">
        <v>53</v>
      </c>
      <c r="AK164" s="117">
        <v>409</v>
      </c>
      <c r="AL164" s="117">
        <v>477</v>
      </c>
      <c r="AM164" s="117">
        <v>409</v>
      </c>
      <c r="AN164" s="117">
        <v>526</v>
      </c>
      <c r="AO164" s="117">
        <v>500</v>
      </c>
    </row>
    <row r="165" spans="1:41" x14ac:dyDescent="0.3">
      <c r="A165" s="25" t="s">
        <v>345</v>
      </c>
      <c r="B165" s="25" t="s">
        <v>346</v>
      </c>
      <c r="C165" s="25" t="s">
        <v>30</v>
      </c>
      <c r="D165" s="215">
        <v>-29.701908949192958</v>
      </c>
      <c r="E165" s="72">
        <v>4.4723717582848517</v>
      </c>
      <c r="F165" s="72">
        <v>-11.639620480897481</v>
      </c>
      <c r="G165" s="72">
        <v>-23.803966748238288</v>
      </c>
      <c r="H165" s="72">
        <v>1.2693065216579589</v>
      </c>
      <c r="I165" s="72"/>
      <c r="J165" s="72">
        <v>0.1877022454921245</v>
      </c>
      <c r="K165" s="72">
        <v>0.17008749517066363</v>
      </c>
      <c r="L165" s="72"/>
      <c r="M165" s="72">
        <v>-0.34728975643296489</v>
      </c>
      <c r="N165" s="72">
        <v>-9.9958007853512415E-2</v>
      </c>
      <c r="O165" s="72">
        <v>-0.64728945067681021</v>
      </c>
      <c r="P165" s="72">
        <v>-0.76780206198030965</v>
      </c>
      <c r="Q165" s="72"/>
      <c r="R165" s="216">
        <v>-0.56665567803719397</v>
      </c>
      <c r="S165" s="216">
        <v>-1.377078326740574</v>
      </c>
      <c r="T165" s="216">
        <v>-0.91274200501082736</v>
      </c>
      <c r="U165" s="216"/>
      <c r="V165" s="72">
        <v>-0.37056500255590541</v>
      </c>
      <c r="W165" s="72">
        <v>0.54783783686480825</v>
      </c>
      <c r="X165" s="72">
        <v>-0.22675852328434401</v>
      </c>
      <c r="Y165" s="72">
        <v>-0.11889672372416851</v>
      </c>
      <c r="Z165" s="72">
        <v>0.42224371703120145</v>
      </c>
      <c r="AB165" s="114">
        <v>226</v>
      </c>
      <c r="AC165" s="114">
        <v>226</v>
      </c>
      <c r="AD165" s="115">
        <v>338</v>
      </c>
      <c r="AE165" s="115">
        <v>292</v>
      </c>
      <c r="AF165" s="115">
        <v>384</v>
      </c>
      <c r="AG165" s="115">
        <v>443</v>
      </c>
      <c r="AH165" s="116">
        <v>383</v>
      </c>
      <c r="AI165" s="116">
        <v>490</v>
      </c>
      <c r="AJ165" s="116">
        <v>512</v>
      </c>
      <c r="AK165" s="117">
        <v>371</v>
      </c>
      <c r="AL165" s="117">
        <v>154</v>
      </c>
      <c r="AM165" s="117">
        <v>309</v>
      </c>
      <c r="AN165" s="117">
        <v>293</v>
      </c>
      <c r="AO165" s="117">
        <v>151</v>
      </c>
    </row>
    <row r="166" spans="1:41" x14ac:dyDescent="0.3">
      <c r="A166" s="25" t="s">
        <v>347</v>
      </c>
      <c r="B166" s="25" t="s">
        <v>348</v>
      </c>
      <c r="C166" s="25" t="s">
        <v>1239</v>
      </c>
      <c r="D166" s="215">
        <v>-32.054956897429307</v>
      </c>
      <c r="E166" s="72">
        <v>-11.54036248641707</v>
      </c>
      <c r="F166" s="72">
        <v>-11.937256612337988</v>
      </c>
      <c r="G166" s="72">
        <v>-20.478573275946772</v>
      </c>
      <c r="H166" s="72">
        <v>11.90123547727252</v>
      </c>
      <c r="I166" s="72"/>
      <c r="J166" s="72">
        <v>0.4761514097394885</v>
      </c>
      <c r="K166" s="72">
        <v>-1.3993804086528543</v>
      </c>
      <c r="L166" s="72"/>
      <c r="M166" s="72">
        <v>0.36659011763388888</v>
      </c>
      <c r="N166" s="72">
        <v>-0.55803415430730374</v>
      </c>
      <c r="O166" s="72">
        <v>-1.2042681983929202</v>
      </c>
      <c r="P166" s="72">
        <v>-0.51424882290774288</v>
      </c>
      <c r="Q166" s="72"/>
      <c r="R166" s="216">
        <v>-1.2675835121474488</v>
      </c>
      <c r="S166" s="216">
        <v>-0.49942094780228874</v>
      </c>
      <c r="T166" s="216">
        <v>-0.69042433316387508</v>
      </c>
      <c r="U166" s="216"/>
      <c r="V166" s="72">
        <v>0.44467800306708616</v>
      </c>
      <c r="W166" s="72">
        <v>0.30156026574323608</v>
      </c>
      <c r="X166" s="72">
        <v>0.22367495213114452</v>
      </c>
      <c r="Y166" s="72">
        <v>0.28237971884490021</v>
      </c>
      <c r="Z166" s="72">
        <v>1.1279541556681369</v>
      </c>
      <c r="AB166" s="114">
        <v>156</v>
      </c>
      <c r="AC166" s="114">
        <v>485</v>
      </c>
      <c r="AD166" s="115">
        <v>190</v>
      </c>
      <c r="AE166" s="115">
        <v>394</v>
      </c>
      <c r="AF166" s="115">
        <v>451</v>
      </c>
      <c r="AG166" s="115">
        <v>388</v>
      </c>
      <c r="AH166" s="116">
        <v>471</v>
      </c>
      <c r="AI166" s="116">
        <v>371</v>
      </c>
      <c r="AJ166" s="116">
        <v>464</v>
      </c>
      <c r="AK166" s="117">
        <v>182</v>
      </c>
      <c r="AL166" s="117">
        <v>215</v>
      </c>
      <c r="AM166" s="117">
        <v>222</v>
      </c>
      <c r="AN166" s="117">
        <v>217</v>
      </c>
      <c r="AO166" s="117">
        <v>30</v>
      </c>
    </row>
    <row r="167" spans="1:41" x14ac:dyDescent="0.3">
      <c r="A167" s="25" t="s">
        <v>349</v>
      </c>
      <c r="B167" s="25" t="s">
        <v>350</v>
      </c>
      <c r="C167" s="25" t="s">
        <v>46</v>
      </c>
      <c r="D167" s="215">
        <v>58.936522471978833</v>
      </c>
      <c r="E167" s="72">
        <v>26.968602522173814</v>
      </c>
      <c r="F167" s="72">
        <v>28.497773631508398</v>
      </c>
      <c r="G167" s="72">
        <v>0.64199959344770896</v>
      </c>
      <c r="H167" s="72">
        <v>2.8281467248489163</v>
      </c>
      <c r="I167" s="72"/>
      <c r="J167" s="72">
        <v>-0.10160064144396465</v>
      </c>
      <c r="K167" s="72">
        <v>2.25908884321787</v>
      </c>
      <c r="L167" s="72"/>
      <c r="M167" s="72">
        <v>1.094448867031389</v>
      </c>
      <c r="N167" s="72">
        <v>2.2708842884497815</v>
      </c>
      <c r="O167" s="72">
        <v>0.27374174504631482</v>
      </c>
      <c r="P167" s="72">
        <v>0.92056888051385766</v>
      </c>
      <c r="Q167" s="72"/>
      <c r="R167" s="216">
        <v>-1.0057994270759378</v>
      </c>
      <c r="S167" s="216">
        <v>-9.6758156802223133E-3</v>
      </c>
      <c r="T167" s="216">
        <v>1.0925151939698852</v>
      </c>
      <c r="U167" s="216"/>
      <c r="V167" s="72">
        <v>2.3765900432377394</v>
      </c>
      <c r="W167" s="72">
        <v>-0.96470348621058399</v>
      </c>
      <c r="X167" s="72">
        <v>0.24419813780155047</v>
      </c>
      <c r="Y167" s="72">
        <v>-0.29228777915524817</v>
      </c>
      <c r="Z167" s="72">
        <v>-0.79816757070367428</v>
      </c>
      <c r="AB167" s="114">
        <v>289</v>
      </c>
      <c r="AC167" s="114">
        <v>15</v>
      </c>
      <c r="AD167" s="115">
        <v>30</v>
      </c>
      <c r="AE167" s="115">
        <v>14</v>
      </c>
      <c r="AF167" s="115">
        <v>224</v>
      </c>
      <c r="AG167" s="115">
        <v>106</v>
      </c>
      <c r="AH167" s="116">
        <v>434</v>
      </c>
      <c r="AI167" s="116">
        <v>269</v>
      </c>
      <c r="AJ167" s="116">
        <v>100</v>
      </c>
      <c r="AK167" s="117">
        <v>20</v>
      </c>
      <c r="AL167" s="117">
        <v>432</v>
      </c>
      <c r="AM167" s="117">
        <v>214</v>
      </c>
      <c r="AN167" s="117">
        <v>324</v>
      </c>
      <c r="AO167" s="117">
        <v>427</v>
      </c>
    </row>
    <row r="168" spans="1:41" x14ac:dyDescent="0.3">
      <c r="A168" s="25" t="s">
        <v>351</v>
      </c>
      <c r="B168" s="25" t="s">
        <v>352</v>
      </c>
      <c r="C168" s="25" t="s">
        <v>46</v>
      </c>
      <c r="D168" s="215">
        <v>34.580975816579759</v>
      </c>
      <c r="E168" s="72">
        <v>10.863320843502965</v>
      </c>
      <c r="F168" s="72">
        <v>13.714510065625243</v>
      </c>
      <c r="G168" s="72">
        <v>20.864840031291003</v>
      </c>
      <c r="H168" s="72">
        <v>-10.861695123839455</v>
      </c>
      <c r="I168" s="72"/>
      <c r="J168" s="72">
        <v>-3.6722567234259658E-2</v>
      </c>
      <c r="K168" s="72">
        <v>0.90578823471449676</v>
      </c>
      <c r="L168" s="72"/>
      <c r="M168" s="72">
        <v>0.8505330454063057</v>
      </c>
      <c r="N168" s="72">
        <v>0.20429787530886398</v>
      </c>
      <c r="O168" s="72">
        <v>0.73740313277881575</v>
      </c>
      <c r="P168" s="72">
        <v>0.4020875570060537</v>
      </c>
      <c r="Q168" s="72"/>
      <c r="R168" s="216">
        <v>0.87961020595137873</v>
      </c>
      <c r="S168" s="216">
        <v>-0.36048615854780153</v>
      </c>
      <c r="T168" s="216">
        <v>1.9846567563513435</v>
      </c>
      <c r="U168" s="216"/>
      <c r="V168" s="72">
        <v>1.1917768404348315</v>
      </c>
      <c r="W168" s="72">
        <v>-1.2517689091577082</v>
      </c>
      <c r="X168" s="72">
        <v>-0.10442060172056693</v>
      </c>
      <c r="Y168" s="72">
        <v>-1.1493349960002952</v>
      </c>
      <c r="Z168" s="72">
        <v>-0.85859135832415223</v>
      </c>
      <c r="AB168" s="114">
        <v>279</v>
      </c>
      <c r="AC168" s="114">
        <v>80</v>
      </c>
      <c r="AD168" s="115">
        <v>82</v>
      </c>
      <c r="AE168" s="115">
        <v>220</v>
      </c>
      <c r="AF168" s="115">
        <v>131</v>
      </c>
      <c r="AG168" s="115">
        <v>178</v>
      </c>
      <c r="AH168" s="116">
        <v>100</v>
      </c>
      <c r="AI168" s="116">
        <v>348</v>
      </c>
      <c r="AJ168" s="116">
        <v>49</v>
      </c>
      <c r="AK168" s="117">
        <v>97</v>
      </c>
      <c r="AL168" s="117">
        <v>457</v>
      </c>
      <c r="AM168" s="117">
        <v>289</v>
      </c>
      <c r="AN168" s="117">
        <v>466</v>
      </c>
      <c r="AO168" s="117">
        <v>435</v>
      </c>
    </row>
    <row r="169" spans="1:41" x14ac:dyDescent="0.3">
      <c r="A169" s="25" t="s">
        <v>353</v>
      </c>
      <c r="B169" s="25" t="s">
        <v>354</v>
      </c>
      <c r="C169" s="25" t="s">
        <v>46</v>
      </c>
      <c r="D169" s="215">
        <v>51.173515589103147</v>
      </c>
      <c r="E169" s="72">
        <v>-12.381938641054205</v>
      </c>
      <c r="F169" s="72">
        <v>27.546781351558593</v>
      </c>
      <c r="G169" s="72">
        <v>35.535710583258108</v>
      </c>
      <c r="H169" s="72">
        <v>0.47296229534065171</v>
      </c>
      <c r="I169" s="72"/>
      <c r="J169" s="72">
        <v>-1.6724185360259101</v>
      </c>
      <c r="K169" s="72">
        <v>0.68186344474157357</v>
      </c>
      <c r="L169" s="72"/>
      <c r="M169" s="72">
        <v>0.81756505726793582</v>
      </c>
      <c r="N169" s="72">
        <v>1.2901340081233075</v>
      </c>
      <c r="O169" s="72">
        <v>1.1867705586851272</v>
      </c>
      <c r="P169" s="72">
        <v>1.1130153921730042</v>
      </c>
      <c r="Q169" s="72"/>
      <c r="R169" s="216">
        <v>1.7145742136677551</v>
      </c>
      <c r="S169" s="216">
        <v>0.10305082014671192</v>
      </c>
      <c r="T169" s="216">
        <v>2.4466602361765069</v>
      </c>
      <c r="U169" s="216"/>
      <c r="V169" s="72">
        <v>1.7478730456126879</v>
      </c>
      <c r="W169" s="72">
        <v>-2.2345594592867708</v>
      </c>
      <c r="X169" s="72">
        <v>1.8743089187926651</v>
      </c>
      <c r="Y169" s="72">
        <v>-1.2731857498796375</v>
      </c>
      <c r="Z169" s="72">
        <v>-1.9844296170814176E-2</v>
      </c>
      <c r="AB169" s="114">
        <v>498</v>
      </c>
      <c r="AC169" s="114">
        <v>123</v>
      </c>
      <c r="AD169" s="115">
        <v>89</v>
      </c>
      <c r="AE169" s="115">
        <v>64</v>
      </c>
      <c r="AF169" s="115">
        <v>1</v>
      </c>
      <c r="AG169" s="115">
        <v>93</v>
      </c>
      <c r="AH169" s="116">
        <v>10</v>
      </c>
      <c r="AI169" s="116">
        <v>243</v>
      </c>
      <c r="AJ169" s="116">
        <v>31</v>
      </c>
      <c r="AK169" s="117">
        <v>55</v>
      </c>
      <c r="AL169" s="117">
        <v>509</v>
      </c>
      <c r="AM169" s="117">
        <v>37</v>
      </c>
      <c r="AN169" s="117">
        <v>479</v>
      </c>
      <c r="AO169" s="117">
        <v>270</v>
      </c>
    </row>
    <row r="170" spans="1:41" x14ac:dyDescent="0.3">
      <c r="A170" s="25" t="s">
        <v>355</v>
      </c>
      <c r="B170" s="25" t="s">
        <v>356</v>
      </c>
      <c r="C170" s="25" t="s">
        <v>56</v>
      </c>
      <c r="D170" s="215">
        <v>17.927970155671147</v>
      </c>
      <c r="E170" s="72">
        <v>1.8913339478388462</v>
      </c>
      <c r="F170" s="72">
        <v>-1.6103333961183119</v>
      </c>
      <c r="G170" s="72">
        <v>6.6282368258959892</v>
      </c>
      <c r="H170" s="72">
        <v>11.018732778054623</v>
      </c>
      <c r="I170" s="72"/>
      <c r="J170" s="72">
        <v>2.8191520566034314E-2</v>
      </c>
      <c r="K170" s="72">
        <v>0.12311519526107338</v>
      </c>
      <c r="L170" s="72"/>
      <c r="M170" s="72">
        <v>0.16673783249278734</v>
      </c>
      <c r="N170" s="72">
        <v>-1.0328781739406414</v>
      </c>
      <c r="O170" s="72">
        <v>0.41405650175349784</v>
      </c>
      <c r="P170" s="72">
        <v>0.19443049631542625</v>
      </c>
      <c r="Q170" s="72"/>
      <c r="R170" s="216">
        <v>-0.34856625269018177</v>
      </c>
      <c r="S170" s="216">
        <v>0.40523398677522232</v>
      </c>
      <c r="T170" s="216">
        <v>0.73872068502247812</v>
      </c>
      <c r="U170" s="216"/>
      <c r="V170" s="72">
        <v>1.6598327698376611</v>
      </c>
      <c r="W170" s="72">
        <v>-1.5134095980656597</v>
      </c>
      <c r="X170" s="72">
        <v>0.81824223404774277</v>
      </c>
      <c r="Y170" s="72">
        <v>0.7282424328105318</v>
      </c>
      <c r="Z170" s="72">
        <v>0.5108387169806482</v>
      </c>
      <c r="AB170" s="114">
        <v>261</v>
      </c>
      <c r="AC170" s="114">
        <v>244</v>
      </c>
      <c r="AD170" s="115">
        <v>238</v>
      </c>
      <c r="AE170" s="115">
        <v>472</v>
      </c>
      <c r="AF170" s="115">
        <v>190</v>
      </c>
      <c r="AG170" s="115">
        <v>217</v>
      </c>
      <c r="AH170" s="116">
        <v>339</v>
      </c>
      <c r="AI170" s="116">
        <v>191</v>
      </c>
      <c r="AJ170" s="116">
        <v>133</v>
      </c>
      <c r="AK170" s="117">
        <v>59</v>
      </c>
      <c r="AL170" s="117">
        <v>476</v>
      </c>
      <c r="AM170" s="117">
        <v>119</v>
      </c>
      <c r="AN170" s="117">
        <v>137</v>
      </c>
      <c r="AO170" s="117">
        <v>137</v>
      </c>
    </row>
    <row r="171" spans="1:41" x14ac:dyDescent="0.3">
      <c r="A171" s="25" t="s">
        <v>357</v>
      </c>
      <c r="B171" s="25" t="s">
        <v>358</v>
      </c>
      <c r="C171" s="25" t="s">
        <v>24</v>
      </c>
      <c r="D171" s="215">
        <v>84.677883808949503</v>
      </c>
      <c r="E171" s="72">
        <v>20.929820285977456</v>
      </c>
      <c r="F171" s="72">
        <v>18.380264903155794</v>
      </c>
      <c r="G171" s="72">
        <v>22.397075191620068</v>
      </c>
      <c r="H171" s="72">
        <v>22.970723428196187</v>
      </c>
      <c r="I171" s="72"/>
      <c r="J171" s="72">
        <v>0.2226076885043734</v>
      </c>
      <c r="K171" s="72">
        <v>1.4517779343738231</v>
      </c>
      <c r="L171" s="72"/>
      <c r="M171" s="72">
        <v>1.3213108125498096</v>
      </c>
      <c r="N171" s="72">
        <v>-0.76238711344381538</v>
      </c>
      <c r="O171" s="72">
        <v>0.92624080044844792</v>
      </c>
      <c r="P171" s="72">
        <v>1.455677884950485</v>
      </c>
      <c r="Q171" s="72"/>
      <c r="R171" s="216">
        <v>-0.35647598745966325</v>
      </c>
      <c r="S171" s="216">
        <v>1.4629427330217155</v>
      </c>
      <c r="T171" s="216">
        <v>1.5811822774323563</v>
      </c>
      <c r="U171" s="216"/>
      <c r="V171" s="72">
        <v>1.8214886434358755</v>
      </c>
      <c r="W171" s="72">
        <v>-2.0728373937418625</v>
      </c>
      <c r="X171" s="72">
        <v>1.9753367524245546</v>
      </c>
      <c r="Y171" s="72">
        <v>1.624921890896968</v>
      </c>
      <c r="Z171" s="72">
        <v>1.2452347926237022</v>
      </c>
      <c r="AB171" s="114">
        <v>215</v>
      </c>
      <c r="AC171" s="114">
        <v>30</v>
      </c>
      <c r="AD171" s="115">
        <v>11</v>
      </c>
      <c r="AE171" s="115">
        <v>431</v>
      </c>
      <c r="AF171" s="115">
        <v>95</v>
      </c>
      <c r="AG171" s="115">
        <v>62</v>
      </c>
      <c r="AH171" s="116">
        <v>343</v>
      </c>
      <c r="AI171" s="116">
        <v>32</v>
      </c>
      <c r="AJ171" s="116">
        <v>63</v>
      </c>
      <c r="AK171" s="117">
        <v>49</v>
      </c>
      <c r="AL171" s="117">
        <v>496</v>
      </c>
      <c r="AM171" s="117">
        <v>24</v>
      </c>
      <c r="AN171" s="117">
        <v>30</v>
      </c>
      <c r="AO171" s="117">
        <v>19</v>
      </c>
    </row>
    <row r="172" spans="1:41" x14ac:dyDescent="0.3">
      <c r="A172" s="25" t="s">
        <v>359</v>
      </c>
      <c r="B172" s="25" t="s">
        <v>360</v>
      </c>
      <c r="C172" s="25" t="s">
        <v>33</v>
      </c>
      <c r="D172" s="215">
        <v>-42.441106272779571</v>
      </c>
      <c r="E172" s="72">
        <v>-5.5126731952638783</v>
      </c>
      <c r="F172" s="72">
        <v>-15.084185072021306</v>
      </c>
      <c r="G172" s="72">
        <v>-20.874633576693331</v>
      </c>
      <c r="H172" s="72">
        <v>-0.96961442880105686</v>
      </c>
      <c r="I172" s="72"/>
      <c r="J172" s="72">
        <v>1.5175157479629832E-2</v>
      </c>
      <c r="K172" s="72">
        <v>-0.45618901310074006</v>
      </c>
      <c r="L172" s="72"/>
      <c r="M172" s="72">
        <v>3.878953227768283E-2</v>
      </c>
      <c r="N172" s="72">
        <v>-7.1674111562405884E-2</v>
      </c>
      <c r="O172" s="72">
        <v>-1.2735215940345177</v>
      </c>
      <c r="P172" s="72">
        <v>-1.1070634382041682</v>
      </c>
      <c r="Q172" s="72"/>
      <c r="R172" s="216">
        <v>-0.56165253901128043</v>
      </c>
      <c r="S172" s="216">
        <v>-1.2605625602976067</v>
      </c>
      <c r="T172" s="216">
        <v>-0.6827409298943129</v>
      </c>
      <c r="U172" s="216"/>
      <c r="V172" s="72">
        <v>-0.21786237734159236</v>
      </c>
      <c r="W172" s="72">
        <v>0.74312716166695147</v>
      </c>
      <c r="X172" s="72">
        <v>-0.76996356505111319</v>
      </c>
      <c r="Y172" s="72">
        <v>-0.24770150775868496</v>
      </c>
      <c r="Z172" s="72">
        <v>0.29847740272422768</v>
      </c>
      <c r="AB172" s="114">
        <v>263</v>
      </c>
      <c r="AC172" s="114">
        <v>347</v>
      </c>
      <c r="AD172" s="115">
        <v>262</v>
      </c>
      <c r="AE172" s="115">
        <v>283</v>
      </c>
      <c r="AF172" s="115">
        <v>459</v>
      </c>
      <c r="AG172" s="115">
        <v>501</v>
      </c>
      <c r="AH172" s="116">
        <v>382</v>
      </c>
      <c r="AI172" s="116">
        <v>481</v>
      </c>
      <c r="AJ172" s="116">
        <v>461</v>
      </c>
      <c r="AK172" s="117">
        <v>327</v>
      </c>
      <c r="AL172" s="117">
        <v>97</v>
      </c>
      <c r="AM172" s="117">
        <v>419</v>
      </c>
      <c r="AN172" s="117">
        <v>315</v>
      </c>
      <c r="AO172" s="117">
        <v>190</v>
      </c>
    </row>
    <row r="173" spans="1:41" x14ac:dyDescent="0.3">
      <c r="A173" s="25" t="s">
        <v>361</v>
      </c>
      <c r="B173" s="25" t="s">
        <v>362</v>
      </c>
      <c r="C173" s="25" t="s">
        <v>46</v>
      </c>
      <c r="D173" s="215">
        <v>0.66659083460694646</v>
      </c>
      <c r="E173" s="72">
        <v>10.182807402214486</v>
      </c>
      <c r="F173" s="72">
        <v>16.601976723097181</v>
      </c>
      <c r="G173" s="72">
        <v>-4.012323601218803</v>
      </c>
      <c r="H173" s="72">
        <v>-22.105869689485917</v>
      </c>
      <c r="I173" s="72"/>
      <c r="J173" s="72">
        <v>-1.2945854583219814</v>
      </c>
      <c r="K173" s="72">
        <v>2.10921005049914</v>
      </c>
      <c r="L173" s="72"/>
      <c r="M173" s="72">
        <v>1.2485068739582166</v>
      </c>
      <c r="N173" s="72">
        <v>1.6994456869537713</v>
      </c>
      <c r="O173" s="72">
        <v>-0.67732290239724513</v>
      </c>
      <c r="P173" s="72">
        <v>0.38568661718080594</v>
      </c>
      <c r="Q173" s="72"/>
      <c r="R173" s="216">
        <v>-0.231176709908611</v>
      </c>
      <c r="S173" s="216">
        <v>-1.7237837781074528</v>
      </c>
      <c r="T173" s="216">
        <v>1.4734816558698074</v>
      </c>
      <c r="U173" s="216"/>
      <c r="V173" s="72">
        <v>0.24770653862126263</v>
      </c>
      <c r="W173" s="72">
        <v>-0.71237323441415146</v>
      </c>
      <c r="X173" s="72">
        <v>-0.76475702709928994</v>
      </c>
      <c r="Y173" s="72">
        <v>-1.5159332274831478</v>
      </c>
      <c r="Z173" s="72">
        <v>-1.6758169875218569</v>
      </c>
      <c r="AB173" s="114">
        <v>468</v>
      </c>
      <c r="AC173" s="114">
        <v>18</v>
      </c>
      <c r="AD173" s="115">
        <v>18</v>
      </c>
      <c r="AE173" s="115">
        <v>32</v>
      </c>
      <c r="AF173" s="115">
        <v>386</v>
      </c>
      <c r="AG173" s="115">
        <v>181</v>
      </c>
      <c r="AH173" s="116">
        <v>310</v>
      </c>
      <c r="AI173" s="116">
        <v>507</v>
      </c>
      <c r="AJ173" s="116">
        <v>72</v>
      </c>
      <c r="AK173" s="117">
        <v>217</v>
      </c>
      <c r="AL173" s="117">
        <v>397</v>
      </c>
      <c r="AM173" s="117">
        <v>418</v>
      </c>
      <c r="AN173" s="117">
        <v>497</v>
      </c>
      <c r="AO173" s="117">
        <v>486</v>
      </c>
    </row>
    <row r="174" spans="1:41" x14ac:dyDescent="0.3">
      <c r="A174" s="25" t="s">
        <v>363</v>
      </c>
      <c r="B174" s="25" t="s">
        <v>364</v>
      </c>
      <c r="C174" s="25" t="s">
        <v>24</v>
      </c>
      <c r="D174" s="215">
        <v>23.890083204020662</v>
      </c>
      <c r="E174" s="72">
        <v>8.4854893819835695</v>
      </c>
      <c r="F174" s="72">
        <v>-3.0768440364671226</v>
      </c>
      <c r="G174" s="72">
        <v>-4.9964911821132674</v>
      </c>
      <c r="H174" s="72">
        <v>23.477929040617482</v>
      </c>
      <c r="I174" s="72"/>
      <c r="J174" s="72">
        <v>-0.29212178148292356</v>
      </c>
      <c r="K174" s="72">
        <v>0.97096093204160905</v>
      </c>
      <c r="L174" s="72"/>
      <c r="M174" s="72">
        <v>0.25393537294563095</v>
      </c>
      <c r="N174" s="72">
        <v>-0.8109413765346507</v>
      </c>
      <c r="O174" s="72">
        <v>-0.15749532374906447</v>
      </c>
      <c r="P174" s="72">
        <v>0.22220628150334454</v>
      </c>
      <c r="Q174" s="72"/>
      <c r="R174" s="216">
        <v>-2.6303399178155544</v>
      </c>
      <c r="S174" s="216">
        <v>1.3837769683653451</v>
      </c>
      <c r="T174" s="216">
        <v>0.64698400759661701</v>
      </c>
      <c r="U174" s="216"/>
      <c r="V174" s="72">
        <v>2.2716380760709014</v>
      </c>
      <c r="W174" s="72">
        <v>-2.2073540993416354</v>
      </c>
      <c r="X174" s="72">
        <v>2.1425361002230714</v>
      </c>
      <c r="Y174" s="72">
        <v>1.7784968257073517</v>
      </c>
      <c r="Z174" s="72">
        <v>0.71026890546380805</v>
      </c>
      <c r="AB174" s="114">
        <v>321</v>
      </c>
      <c r="AC174" s="114">
        <v>75</v>
      </c>
      <c r="AD174" s="115">
        <v>215</v>
      </c>
      <c r="AE174" s="115">
        <v>440</v>
      </c>
      <c r="AF174" s="115">
        <v>305</v>
      </c>
      <c r="AG174" s="115">
        <v>212</v>
      </c>
      <c r="AH174" s="116">
        <v>527</v>
      </c>
      <c r="AI174" s="116">
        <v>40</v>
      </c>
      <c r="AJ174" s="116">
        <v>145</v>
      </c>
      <c r="AK174" s="117">
        <v>26</v>
      </c>
      <c r="AL174" s="117">
        <v>506</v>
      </c>
      <c r="AM174" s="117">
        <v>16</v>
      </c>
      <c r="AN174" s="117">
        <v>20</v>
      </c>
      <c r="AO174" s="117">
        <v>89</v>
      </c>
    </row>
    <row r="175" spans="1:41" x14ac:dyDescent="0.3">
      <c r="A175" s="25" t="s">
        <v>365</v>
      </c>
      <c r="B175" s="25" t="s">
        <v>366</v>
      </c>
      <c r="C175" s="25" t="s">
        <v>63</v>
      </c>
      <c r="D175" s="215">
        <v>-8.2808137215424509</v>
      </c>
      <c r="E175" s="72">
        <v>-11.766281586627478</v>
      </c>
      <c r="F175" s="72">
        <v>9.8424524517082812</v>
      </c>
      <c r="G175" s="72">
        <v>-5.1360966365648473</v>
      </c>
      <c r="H175" s="72">
        <v>-1.220887950058406</v>
      </c>
      <c r="I175" s="72"/>
      <c r="J175" s="72">
        <v>-1.1931800356902305</v>
      </c>
      <c r="K175" s="72">
        <v>0.25187750876003223</v>
      </c>
      <c r="L175" s="72"/>
      <c r="M175" s="72">
        <v>1.0302082864795259</v>
      </c>
      <c r="N175" s="72">
        <v>-0.31662057376806901</v>
      </c>
      <c r="O175" s="72">
        <v>0.53384721127569146</v>
      </c>
      <c r="P175" s="72">
        <v>0.32735746828617668</v>
      </c>
      <c r="Q175" s="72"/>
      <c r="R175" s="216">
        <v>-0.18240085888081781</v>
      </c>
      <c r="S175" s="216">
        <v>0.19304267227745994</v>
      </c>
      <c r="T175" s="216">
        <v>-0.62697340978442384</v>
      </c>
      <c r="U175" s="216"/>
      <c r="V175" s="72">
        <v>-0.68442609868043891</v>
      </c>
      <c r="W175" s="72">
        <v>-0.26875008819235602</v>
      </c>
      <c r="X175" s="72">
        <v>0.35370862643072531</v>
      </c>
      <c r="Y175" s="72">
        <v>0.8471391565346994</v>
      </c>
      <c r="Z175" s="72">
        <v>-0.49184918610431105</v>
      </c>
      <c r="AB175" s="114">
        <v>462</v>
      </c>
      <c r="AC175" s="114">
        <v>210</v>
      </c>
      <c r="AD175" s="115">
        <v>44</v>
      </c>
      <c r="AE175" s="115">
        <v>345</v>
      </c>
      <c r="AF175" s="115">
        <v>167</v>
      </c>
      <c r="AG175" s="115">
        <v>193</v>
      </c>
      <c r="AH175" s="116">
        <v>302</v>
      </c>
      <c r="AI175" s="116">
        <v>225</v>
      </c>
      <c r="AJ175" s="116">
        <v>444</v>
      </c>
      <c r="AK175" s="117">
        <v>449</v>
      </c>
      <c r="AL175" s="117">
        <v>320</v>
      </c>
      <c r="AM175" s="117">
        <v>194</v>
      </c>
      <c r="AN175" s="117">
        <v>120</v>
      </c>
      <c r="AO175" s="117">
        <v>382</v>
      </c>
    </row>
    <row r="176" spans="1:41" x14ac:dyDescent="0.3">
      <c r="A176" s="25" t="s">
        <v>367</v>
      </c>
      <c r="B176" s="25" t="s">
        <v>368</v>
      </c>
      <c r="C176" s="25" t="s">
        <v>24</v>
      </c>
      <c r="D176" s="215">
        <v>16.47663069063919</v>
      </c>
      <c r="E176" s="72">
        <v>-12.251424702201996</v>
      </c>
      <c r="F176" s="72">
        <v>11.672007794038981</v>
      </c>
      <c r="G176" s="72">
        <v>4.0646996335570247</v>
      </c>
      <c r="H176" s="72">
        <v>12.991347965245179</v>
      </c>
      <c r="I176" s="72"/>
      <c r="J176" s="72">
        <v>-0.83443866691481805</v>
      </c>
      <c r="K176" s="72">
        <v>-0.1456753092613417</v>
      </c>
      <c r="L176" s="72"/>
      <c r="M176" s="72">
        <v>0.36759457819272479</v>
      </c>
      <c r="N176" s="72">
        <v>1.2607071820076499</v>
      </c>
      <c r="O176" s="72">
        <v>1.1867705586851272</v>
      </c>
      <c r="P176" s="72">
        <v>-0.94755107183926468</v>
      </c>
      <c r="Q176" s="72"/>
      <c r="R176" s="216">
        <v>-0.26261467812995154</v>
      </c>
      <c r="S176" s="216">
        <v>1.1174483554627681</v>
      </c>
      <c r="T176" s="216">
        <v>-0.36706972130597343</v>
      </c>
      <c r="U176" s="216"/>
      <c r="V176" s="72">
        <v>0.86398846904645443</v>
      </c>
      <c r="W176" s="72">
        <v>-0.33926502483628829</v>
      </c>
      <c r="X176" s="72">
        <v>-0.10816725845948395</v>
      </c>
      <c r="Y176" s="72">
        <v>1.0651164833623419</v>
      </c>
      <c r="Z176" s="72">
        <v>1.1165969239360114</v>
      </c>
      <c r="AB176" s="114">
        <v>418</v>
      </c>
      <c r="AC176" s="114">
        <v>291</v>
      </c>
      <c r="AD176" s="115">
        <v>189</v>
      </c>
      <c r="AE176" s="115">
        <v>70</v>
      </c>
      <c r="AF176" s="115">
        <v>1</v>
      </c>
      <c r="AG176" s="115">
        <v>471</v>
      </c>
      <c r="AH176" s="116">
        <v>315</v>
      </c>
      <c r="AI176" s="116">
        <v>70</v>
      </c>
      <c r="AJ176" s="116">
        <v>366</v>
      </c>
      <c r="AK176" s="117">
        <v>128</v>
      </c>
      <c r="AL176" s="117">
        <v>338</v>
      </c>
      <c r="AM176" s="117">
        <v>291</v>
      </c>
      <c r="AN176" s="117">
        <v>91</v>
      </c>
      <c r="AO176" s="117">
        <v>32</v>
      </c>
    </row>
    <row r="177" spans="1:41" x14ac:dyDescent="0.3">
      <c r="A177" s="25" t="s">
        <v>369</v>
      </c>
      <c r="B177" s="25" t="s">
        <v>370</v>
      </c>
      <c r="C177" s="25" t="s">
        <v>24</v>
      </c>
      <c r="D177" s="215">
        <v>-11.801065429845305</v>
      </c>
      <c r="E177" s="72">
        <v>0.77054666083708434</v>
      </c>
      <c r="F177" s="72">
        <v>-10.313689642439613</v>
      </c>
      <c r="G177" s="72">
        <v>-5.6209507314332257</v>
      </c>
      <c r="H177" s="72">
        <v>3.3630282831904497</v>
      </c>
      <c r="I177" s="72"/>
      <c r="J177" s="72">
        <v>-0.12528002209140363</v>
      </c>
      <c r="K177" s="72">
        <v>0.18692375495837038</v>
      </c>
      <c r="L177" s="72"/>
      <c r="M177" s="72">
        <v>-1.7570011175983455</v>
      </c>
      <c r="N177" s="72">
        <v>0.78149378464931374</v>
      </c>
      <c r="O177" s="72">
        <v>0.82520939030627583</v>
      </c>
      <c r="P177" s="72">
        <v>-1.499892400147582</v>
      </c>
      <c r="Q177" s="72"/>
      <c r="R177" s="216">
        <v>0.38651678710722076</v>
      </c>
      <c r="S177" s="216">
        <v>-0.62351497547731916</v>
      </c>
      <c r="T177" s="216">
        <v>-0.43751589940188879</v>
      </c>
      <c r="U177" s="216"/>
      <c r="V177" s="72">
        <v>0.41433643909942186</v>
      </c>
      <c r="W177" s="72">
        <v>-0.62252129343196272</v>
      </c>
      <c r="X177" s="72">
        <v>0.25037105401024073</v>
      </c>
      <c r="Y177" s="72">
        <v>0.39136838225872039</v>
      </c>
      <c r="Z177" s="72">
        <v>0.23905107470166967</v>
      </c>
      <c r="AB177" s="114">
        <v>292</v>
      </c>
      <c r="AC177" s="114">
        <v>220</v>
      </c>
      <c r="AD177" s="115">
        <v>491</v>
      </c>
      <c r="AE177" s="115">
        <v>125</v>
      </c>
      <c r="AF177" s="115">
        <v>113</v>
      </c>
      <c r="AG177" s="115">
        <v>521</v>
      </c>
      <c r="AH177" s="116">
        <v>190</v>
      </c>
      <c r="AI177" s="116">
        <v>394</v>
      </c>
      <c r="AJ177" s="116">
        <v>393</v>
      </c>
      <c r="AK177" s="117">
        <v>186</v>
      </c>
      <c r="AL177" s="117">
        <v>380</v>
      </c>
      <c r="AM177" s="117">
        <v>211</v>
      </c>
      <c r="AN177" s="117">
        <v>200</v>
      </c>
      <c r="AO177" s="117">
        <v>208</v>
      </c>
    </row>
    <row r="178" spans="1:41" x14ac:dyDescent="0.3">
      <c r="A178" s="25" t="s">
        <v>371</v>
      </c>
      <c r="B178" s="25" t="s">
        <v>372</v>
      </c>
      <c r="C178" s="25" t="s">
        <v>46</v>
      </c>
      <c r="D178" s="215">
        <v>24.718062973265219</v>
      </c>
      <c r="E178" s="72">
        <v>-9.4576418858194895</v>
      </c>
      <c r="F178" s="72">
        <v>30.756030256733688</v>
      </c>
      <c r="G178" s="72">
        <v>19.655353361255077</v>
      </c>
      <c r="H178" s="72">
        <v>-16.235678758904058</v>
      </c>
      <c r="I178" s="72"/>
      <c r="J178" s="72">
        <v>-1.4802549097673403</v>
      </c>
      <c r="K178" s="72">
        <v>0.72364355890178123</v>
      </c>
      <c r="L178" s="72"/>
      <c r="M178" s="72">
        <v>0.22814412891373417</v>
      </c>
      <c r="N178" s="72">
        <v>1.4957186837258476</v>
      </c>
      <c r="O178" s="72">
        <v>1.1198700933127874</v>
      </c>
      <c r="P178" s="72">
        <v>2.0772319351250212</v>
      </c>
      <c r="Q178" s="72"/>
      <c r="R178" s="216">
        <v>-0.36050886946290533</v>
      </c>
      <c r="S178" s="216">
        <v>0.51085600269709797</v>
      </c>
      <c r="T178" s="216">
        <v>2.2082952701164169</v>
      </c>
      <c r="U178" s="216"/>
      <c r="V178" s="72">
        <v>0.39991176114758076</v>
      </c>
      <c r="W178" s="72">
        <v>-1.2815534281572154</v>
      </c>
      <c r="X178" s="72">
        <v>-0.59746569317675424</v>
      </c>
      <c r="Y178" s="72">
        <v>-0.30219583946559442</v>
      </c>
      <c r="Z178" s="72">
        <v>-1.4658325521288282</v>
      </c>
      <c r="AB178" s="114">
        <v>486</v>
      </c>
      <c r="AC178" s="114">
        <v>117</v>
      </c>
      <c r="AD178" s="115">
        <v>224</v>
      </c>
      <c r="AE178" s="115">
        <v>48</v>
      </c>
      <c r="AF178" s="115">
        <v>58</v>
      </c>
      <c r="AG178" s="115">
        <v>32</v>
      </c>
      <c r="AH178" s="116">
        <v>344</v>
      </c>
      <c r="AI178" s="116">
        <v>168</v>
      </c>
      <c r="AJ178" s="116">
        <v>40</v>
      </c>
      <c r="AK178" s="117">
        <v>188</v>
      </c>
      <c r="AL178" s="117">
        <v>460</v>
      </c>
      <c r="AM178" s="117">
        <v>387</v>
      </c>
      <c r="AN178" s="117">
        <v>326</v>
      </c>
      <c r="AO178" s="117">
        <v>478</v>
      </c>
    </row>
    <row r="179" spans="1:41" x14ac:dyDescent="0.3">
      <c r="A179" s="25" t="s">
        <v>373</v>
      </c>
      <c r="B179" s="25" t="s">
        <v>374</v>
      </c>
      <c r="C179" s="25" t="s">
        <v>63</v>
      </c>
      <c r="D179" s="215">
        <v>8.5386929360243151</v>
      </c>
      <c r="E179" s="72">
        <v>4.9322052275626902</v>
      </c>
      <c r="F179" s="72">
        <v>-10.885960063205349</v>
      </c>
      <c r="G179" s="72">
        <v>-3.2794211156923714</v>
      </c>
      <c r="H179" s="72">
        <v>17.771868887359346</v>
      </c>
      <c r="I179" s="72"/>
      <c r="J179" s="72">
        <v>0.13085379900787328</v>
      </c>
      <c r="K179" s="72">
        <v>0.26372261919714191</v>
      </c>
      <c r="L179" s="72"/>
      <c r="M179" s="72">
        <v>-1.1611989550835653E-2</v>
      </c>
      <c r="N179" s="72">
        <v>-0.85622639996600358</v>
      </c>
      <c r="O179" s="72">
        <v>0.17759664723231497</v>
      </c>
      <c r="P179" s="72">
        <v>-1.0515118678283317</v>
      </c>
      <c r="Q179" s="72"/>
      <c r="R179" s="216">
        <v>1.1476922778648926</v>
      </c>
      <c r="S179" s="216">
        <v>-1.0227946141416331</v>
      </c>
      <c r="T179" s="216">
        <v>-0.51842819760634418</v>
      </c>
      <c r="U179" s="216"/>
      <c r="V179" s="72">
        <v>0.51182736594634426</v>
      </c>
      <c r="W179" s="72">
        <v>-2.592491259958107E-2</v>
      </c>
      <c r="X179" s="72">
        <v>0.8582096243655698</v>
      </c>
      <c r="Y179" s="72">
        <v>1.4763009862417573</v>
      </c>
      <c r="Z179" s="72">
        <v>0.73396071351777892</v>
      </c>
      <c r="AB179" s="114">
        <v>242</v>
      </c>
      <c r="AC179" s="114">
        <v>208</v>
      </c>
      <c r="AD179" s="115">
        <v>270</v>
      </c>
      <c r="AE179" s="115">
        <v>450</v>
      </c>
      <c r="AF179" s="115">
        <v>235</v>
      </c>
      <c r="AG179" s="115">
        <v>492</v>
      </c>
      <c r="AH179" s="116">
        <v>61</v>
      </c>
      <c r="AI179" s="116">
        <v>456</v>
      </c>
      <c r="AJ179" s="116">
        <v>418</v>
      </c>
      <c r="AK179" s="117">
        <v>172</v>
      </c>
      <c r="AL179" s="117">
        <v>272</v>
      </c>
      <c r="AM179" s="117">
        <v>113</v>
      </c>
      <c r="AN179" s="117">
        <v>41</v>
      </c>
      <c r="AO179" s="117">
        <v>78</v>
      </c>
    </row>
    <row r="180" spans="1:41" x14ac:dyDescent="0.3">
      <c r="A180" s="25" t="s">
        <v>375</v>
      </c>
      <c r="B180" s="25" t="s">
        <v>376</v>
      </c>
      <c r="C180" s="25" t="s">
        <v>46</v>
      </c>
      <c r="D180" s="215">
        <v>74.20266590720756</v>
      </c>
      <c r="E180" s="72">
        <v>13.997499216122019</v>
      </c>
      <c r="F180" s="72">
        <v>19.727053533812114</v>
      </c>
      <c r="G180" s="72">
        <v>45.817159532257378</v>
      </c>
      <c r="H180" s="72">
        <v>-5.3390463749839512</v>
      </c>
      <c r="I180" s="72"/>
      <c r="J180" s="72">
        <v>0.61795144761137444</v>
      </c>
      <c r="K180" s="72">
        <v>0.50184848967838713</v>
      </c>
      <c r="L180" s="72"/>
      <c r="M180" s="72">
        <v>-0.32594650735472069</v>
      </c>
      <c r="N180" s="72">
        <v>-0.30683720915334539</v>
      </c>
      <c r="O180" s="72">
        <v>1.0083593876759034</v>
      </c>
      <c r="P180" s="72">
        <v>2.7807528942421009</v>
      </c>
      <c r="Q180" s="72"/>
      <c r="R180" s="216">
        <v>1.2789018204958003</v>
      </c>
      <c r="S180" s="216">
        <v>1.8763639484494345</v>
      </c>
      <c r="T180" s="216">
        <v>2.3427933749256513</v>
      </c>
      <c r="U180" s="216"/>
      <c r="V180" s="72">
        <v>1.0952807189638989</v>
      </c>
      <c r="W180" s="72">
        <v>-2.9789488665321828</v>
      </c>
      <c r="X180" s="72">
        <v>2.4233481810894237</v>
      </c>
      <c r="Y180" s="72">
        <v>-0.77778273436226852</v>
      </c>
      <c r="Z180" s="72">
        <v>-0.82970657415566162</v>
      </c>
      <c r="AB180" s="114">
        <v>127</v>
      </c>
      <c r="AC180" s="114">
        <v>151</v>
      </c>
      <c r="AD180" s="115">
        <v>335</v>
      </c>
      <c r="AE180" s="115">
        <v>339</v>
      </c>
      <c r="AF180" s="115">
        <v>82</v>
      </c>
      <c r="AG180" s="115">
        <v>1</v>
      </c>
      <c r="AH180" s="116">
        <v>38</v>
      </c>
      <c r="AI180" s="116">
        <v>15</v>
      </c>
      <c r="AJ180" s="116">
        <v>34</v>
      </c>
      <c r="AK180" s="117">
        <v>106</v>
      </c>
      <c r="AL180" s="117">
        <v>521</v>
      </c>
      <c r="AM180" s="117">
        <v>10</v>
      </c>
      <c r="AN180" s="117">
        <v>412</v>
      </c>
      <c r="AO180" s="117">
        <v>430</v>
      </c>
    </row>
    <row r="181" spans="1:41" x14ac:dyDescent="0.3">
      <c r="A181" s="25" t="s">
        <v>377</v>
      </c>
      <c r="B181" s="25" t="s">
        <v>378</v>
      </c>
      <c r="C181" s="25" t="s">
        <v>24</v>
      </c>
      <c r="D181" s="215">
        <v>-10.48826378704641</v>
      </c>
      <c r="E181" s="72">
        <v>-0.77701308142828207</v>
      </c>
      <c r="F181" s="72">
        <v>10.930350530020824</v>
      </c>
      <c r="G181" s="72">
        <v>-14.474222602464582</v>
      </c>
      <c r="H181" s="72">
        <v>-6.1673786331743692</v>
      </c>
      <c r="I181" s="72"/>
      <c r="J181" s="72">
        <v>-0.52986975908872691</v>
      </c>
      <c r="K181" s="72">
        <v>0.46770871257446439</v>
      </c>
      <c r="L181" s="72"/>
      <c r="M181" s="72">
        <v>-1.2737442939563283E-2</v>
      </c>
      <c r="N181" s="72">
        <v>-0.21480292414161881</v>
      </c>
      <c r="O181" s="72">
        <v>1.1867705586851272</v>
      </c>
      <c r="P181" s="72">
        <v>0.78962589319938692</v>
      </c>
      <c r="Q181" s="72"/>
      <c r="R181" s="216">
        <v>-0.52948547351226782</v>
      </c>
      <c r="S181" s="216">
        <v>-0.686793456765045</v>
      </c>
      <c r="T181" s="216">
        <v>-0.52062778201843718</v>
      </c>
      <c r="U181" s="216"/>
      <c r="V181" s="72">
        <v>-5.1232476863433997E-2</v>
      </c>
      <c r="W181" s="72">
        <v>-0.20324283107759378</v>
      </c>
      <c r="X181" s="72">
        <v>8.9495263716248483E-2</v>
      </c>
      <c r="Y181" s="72">
        <v>-0.59448361862084254</v>
      </c>
      <c r="Z181" s="72">
        <v>-0.47401206378925193</v>
      </c>
      <c r="AB181" s="114">
        <v>376</v>
      </c>
      <c r="AC181" s="114">
        <v>162</v>
      </c>
      <c r="AD181" s="115">
        <v>271</v>
      </c>
      <c r="AE181" s="115">
        <v>318</v>
      </c>
      <c r="AF181" s="115">
        <v>1</v>
      </c>
      <c r="AG181" s="115">
        <v>114</v>
      </c>
      <c r="AH181" s="116">
        <v>376</v>
      </c>
      <c r="AI181" s="116">
        <v>405</v>
      </c>
      <c r="AJ181" s="116">
        <v>419</v>
      </c>
      <c r="AK181" s="117">
        <v>281</v>
      </c>
      <c r="AL181" s="117">
        <v>307</v>
      </c>
      <c r="AM181" s="117">
        <v>249</v>
      </c>
      <c r="AN181" s="117">
        <v>380</v>
      </c>
      <c r="AO181" s="117">
        <v>381</v>
      </c>
    </row>
    <row r="182" spans="1:41" x14ac:dyDescent="0.3">
      <c r="A182" s="25" t="s">
        <v>379</v>
      </c>
      <c r="B182" s="25" t="s">
        <v>380</v>
      </c>
      <c r="C182" s="25" t="s">
        <v>63</v>
      </c>
      <c r="D182" s="215">
        <v>-37.777992181546658</v>
      </c>
      <c r="E182" s="72">
        <v>-11.614733001208728</v>
      </c>
      <c r="F182" s="72">
        <v>-13.485479132658076</v>
      </c>
      <c r="G182" s="72">
        <v>-7.5053851171511532</v>
      </c>
      <c r="H182" s="72">
        <v>-5.1723949305287018</v>
      </c>
      <c r="I182" s="72"/>
      <c r="J182" s="72">
        <v>0.37918773169435427</v>
      </c>
      <c r="K182" s="72">
        <v>-1.3083663717910525</v>
      </c>
      <c r="L182" s="72"/>
      <c r="M182" s="72">
        <v>0.21550909322048292</v>
      </c>
      <c r="N182" s="72">
        <v>5.8195058729956221E-2</v>
      </c>
      <c r="O182" s="72">
        <v>-1.1179829707184563</v>
      </c>
      <c r="P182" s="72">
        <v>-1.3133978424572748</v>
      </c>
      <c r="Q182" s="72"/>
      <c r="R182" s="216">
        <v>-0.65958275253564314</v>
      </c>
      <c r="S182" s="216">
        <v>0.26550979530906121</v>
      </c>
      <c r="T182" s="216">
        <v>-0.50657325683155663</v>
      </c>
      <c r="U182" s="216"/>
      <c r="V182" s="72">
        <v>-0.53122607077813011</v>
      </c>
      <c r="W182" s="72">
        <v>0.30929449977779194</v>
      </c>
      <c r="X182" s="72">
        <v>-0.65078030857844849</v>
      </c>
      <c r="Y182" s="72">
        <v>-0.79759885498296357</v>
      </c>
      <c r="Z182" s="72">
        <v>0.63583174845601009</v>
      </c>
      <c r="AB182" s="114">
        <v>187</v>
      </c>
      <c r="AC182" s="114">
        <v>480</v>
      </c>
      <c r="AD182" s="115">
        <v>226</v>
      </c>
      <c r="AE182" s="115">
        <v>256</v>
      </c>
      <c r="AF182" s="115">
        <v>441</v>
      </c>
      <c r="AG182" s="115">
        <v>511</v>
      </c>
      <c r="AH182" s="116">
        <v>402</v>
      </c>
      <c r="AI182" s="116">
        <v>218</v>
      </c>
      <c r="AJ182" s="116">
        <v>410</v>
      </c>
      <c r="AK182" s="117">
        <v>406</v>
      </c>
      <c r="AL182" s="117">
        <v>213</v>
      </c>
      <c r="AM182" s="117">
        <v>396</v>
      </c>
      <c r="AN182" s="117">
        <v>417</v>
      </c>
      <c r="AO182" s="117">
        <v>106</v>
      </c>
    </row>
    <row r="183" spans="1:41" x14ac:dyDescent="0.3">
      <c r="A183" s="25" t="s">
        <v>381</v>
      </c>
      <c r="B183" s="25" t="s">
        <v>382</v>
      </c>
      <c r="C183" s="25" t="s">
        <v>30</v>
      </c>
      <c r="D183" s="215">
        <v>13.320118022122751</v>
      </c>
      <c r="E183" s="72">
        <v>-5.9044958345864309</v>
      </c>
      <c r="F183" s="72">
        <v>-2.1842055351687941</v>
      </c>
      <c r="G183" s="72">
        <v>10.039362117099335</v>
      </c>
      <c r="H183" s="72">
        <v>11.36945727477864</v>
      </c>
      <c r="I183" s="72"/>
      <c r="J183" s="72">
        <v>0.34211960724407248</v>
      </c>
      <c r="K183" s="72">
        <v>-0.81447927401098696</v>
      </c>
      <c r="L183" s="72"/>
      <c r="M183" s="72">
        <v>1.249442567650108</v>
      </c>
      <c r="N183" s="72">
        <v>-0.88405572142201561</v>
      </c>
      <c r="O183" s="72">
        <v>0.57869826403937608</v>
      </c>
      <c r="P183" s="72">
        <v>-1.2935579958944754</v>
      </c>
      <c r="Q183" s="72"/>
      <c r="R183" s="216">
        <v>0.83475493243113597</v>
      </c>
      <c r="S183" s="216">
        <v>-0.97779868807626003</v>
      </c>
      <c r="T183" s="216">
        <v>1.3477672096970443</v>
      </c>
      <c r="U183" s="216"/>
      <c r="V183" s="72">
        <v>-8.5055859647060916E-2</v>
      </c>
      <c r="W183" s="72">
        <v>0.38474001392122054</v>
      </c>
      <c r="X183" s="72">
        <v>0.1605313096068873</v>
      </c>
      <c r="Y183" s="72">
        <v>1.084932603983036</v>
      </c>
      <c r="Z183" s="72">
        <v>0.72874338709164488</v>
      </c>
      <c r="AB183" s="114">
        <v>192</v>
      </c>
      <c r="AC183" s="114">
        <v>419</v>
      </c>
      <c r="AD183" s="115">
        <v>17</v>
      </c>
      <c r="AE183" s="115">
        <v>453</v>
      </c>
      <c r="AF183" s="115">
        <v>156</v>
      </c>
      <c r="AG183" s="115">
        <v>510</v>
      </c>
      <c r="AH183" s="116">
        <v>107</v>
      </c>
      <c r="AI183" s="116">
        <v>446</v>
      </c>
      <c r="AJ183" s="116">
        <v>79</v>
      </c>
      <c r="AK183" s="117">
        <v>291</v>
      </c>
      <c r="AL183" s="117">
        <v>195</v>
      </c>
      <c r="AM183" s="117">
        <v>235</v>
      </c>
      <c r="AN183" s="117">
        <v>90</v>
      </c>
      <c r="AO183" s="117">
        <v>80</v>
      </c>
    </row>
    <row r="184" spans="1:41" x14ac:dyDescent="0.3">
      <c r="A184" s="25" t="s">
        <v>383</v>
      </c>
      <c r="B184" s="25" t="s">
        <v>384</v>
      </c>
      <c r="C184" s="25" t="s">
        <v>33</v>
      </c>
      <c r="D184" s="215">
        <v>7.0489202434071458</v>
      </c>
      <c r="E184" s="72">
        <v>0.72721801362715655</v>
      </c>
      <c r="F184" s="72">
        <v>6.1646976909145241</v>
      </c>
      <c r="G184" s="72">
        <v>1.2742074221851105</v>
      </c>
      <c r="H184" s="72">
        <v>-1.1172028833196452</v>
      </c>
      <c r="I184" s="72"/>
      <c r="J184" s="72">
        <v>-2.59214221337595E-2</v>
      </c>
      <c r="K184" s="72">
        <v>8.4098863223932022E-2</v>
      </c>
      <c r="L184" s="72"/>
      <c r="M184" s="72">
        <v>0.879925543300074</v>
      </c>
      <c r="N184" s="72">
        <v>-8.9944695711500003E-4</v>
      </c>
      <c r="O184" s="72">
        <v>-1.4061713321587042</v>
      </c>
      <c r="P184" s="72">
        <v>1.5134968663620691</v>
      </c>
      <c r="Q184" s="72"/>
      <c r="R184" s="216">
        <v>5.0634738978323157E-2</v>
      </c>
      <c r="S184" s="216">
        <v>1.0891720629688979</v>
      </c>
      <c r="T184" s="216">
        <v>-0.98690191128500782</v>
      </c>
      <c r="U184" s="216"/>
      <c r="V184" s="72">
        <v>-0.35365331116409321</v>
      </c>
      <c r="W184" s="72">
        <v>0.48861296826069706</v>
      </c>
      <c r="X184" s="72">
        <v>0.11471497050011453</v>
      </c>
      <c r="Y184" s="72">
        <v>-0.95612781994852125</v>
      </c>
      <c r="Z184" s="72">
        <v>0.48301261568787385</v>
      </c>
      <c r="AB184" s="114">
        <v>275</v>
      </c>
      <c r="AC184" s="114">
        <v>249</v>
      </c>
      <c r="AD184" s="115">
        <v>71</v>
      </c>
      <c r="AE184" s="115">
        <v>268</v>
      </c>
      <c r="AF184" s="115">
        <v>468</v>
      </c>
      <c r="AG184" s="115">
        <v>59</v>
      </c>
      <c r="AH184" s="116">
        <v>258</v>
      </c>
      <c r="AI184" s="116">
        <v>74</v>
      </c>
      <c r="AJ184" s="116">
        <v>518</v>
      </c>
      <c r="AK184" s="117">
        <v>367</v>
      </c>
      <c r="AL184" s="117">
        <v>168</v>
      </c>
      <c r="AM184" s="117">
        <v>243</v>
      </c>
      <c r="AN184" s="117">
        <v>443</v>
      </c>
      <c r="AO184" s="117">
        <v>144</v>
      </c>
    </row>
    <row r="185" spans="1:41" x14ac:dyDescent="0.3">
      <c r="A185" s="25" t="s">
        <v>385</v>
      </c>
      <c r="B185" s="25" t="s">
        <v>386</v>
      </c>
      <c r="C185" s="25" t="s">
        <v>30</v>
      </c>
      <c r="D185" s="215">
        <v>-42.146205970533117</v>
      </c>
      <c r="E185" s="72">
        <v>-14.361890194435006</v>
      </c>
      <c r="F185" s="72">
        <v>-13.734797997651441</v>
      </c>
      <c r="G185" s="72">
        <v>-15.023127779758498</v>
      </c>
      <c r="H185" s="72">
        <v>0.97361000131182895</v>
      </c>
      <c r="I185" s="72"/>
      <c r="J185" s="72">
        <v>-0.81398997868227063</v>
      </c>
      <c r="K185" s="72">
        <v>-0.33496123687252982</v>
      </c>
      <c r="L185" s="72"/>
      <c r="M185" s="72">
        <v>1.0807271640486591</v>
      </c>
      <c r="N185" s="72">
        <v>-0.20403443981789623</v>
      </c>
      <c r="O185" s="72">
        <v>-2.374310617119455</v>
      </c>
      <c r="P185" s="72">
        <v>-0.69994978673553887</v>
      </c>
      <c r="Q185" s="72"/>
      <c r="R185" s="216">
        <v>-0.48854851914985364</v>
      </c>
      <c r="S185" s="216">
        <v>-1.1522881529445088</v>
      </c>
      <c r="T185" s="216">
        <v>-0.16193866147665759</v>
      </c>
      <c r="U185" s="216"/>
      <c r="V185" s="72">
        <v>9.9480537598901145E-2</v>
      </c>
      <c r="W185" s="72">
        <v>0.521035979090819</v>
      </c>
      <c r="X185" s="72">
        <v>0.17484391682357131</v>
      </c>
      <c r="Y185" s="72">
        <v>-0.28237971884490021</v>
      </c>
      <c r="Z185" s="72">
        <v>-0.31825871440602538</v>
      </c>
      <c r="AB185" s="114">
        <v>414</v>
      </c>
      <c r="AC185" s="114">
        <v>324</v>
      </c>
      <c r="AD185" s="115">
        <v>33</v>
      </c>
      <c r="AE185" s="115">
        <v>317</v>
      </c>
      <c r="AF185" s="115">
        <v>521</v>
      </c>
      <c r="AG185" s="115">
        <v>433</v>
      </c>
      <c r="AH185" s="116">
        <v>366</v>
      </c>
      <c r="AI185" s="116">
        <v>471</v>
      </c>
      <c r="AJ185" s="116">
        <v>304</v>
      </c>
      <c r="AK185" s="117">
        <v>245</v>
      </c>
      <c r="AL185" s="117">
        <v>162</v>
      </c>
      <c r="AM185" s="117">
        <v>232</v>
      </c>
      <c r="AN185" s="117">
        <v>321</v>
      </c>
      <c r="AO185" s="117">
        <v>348</v>
      </c>
    </row>
    <row r="186" spans="1:41" x14ac:dyDescent="0.3">
      <c r="A186" s="25" t="s">
        <v>387</v>
      </c>
      <c r="B186" s="25" t="s">
        <v>388</v>
      </c>
      <c r="C186" s="25" t="s">
        <v>78</v>
      </c>
      <c r="D186" s="215">
        <v>10.481947692804239</v>
      </c>
      <c r="E186" s="72">
        <v>15.873011126000627</v>
      </c>
      <c r="F186" s="72">
        <v>5.9851328238232533</v>
      </c>
      <c r="G186" s="72">
        <v>-2.5325314445434852</v>
      </c>
      <c r="H186" s="72">
        <v>-8.8436648124761579</v>
      </c>
      <c r="I186" s="72"/>
      <c r="J186" s="72">
        <v>1.3582638079758411</v>
      </c>
      <c r="K186" s="72">
        <v>-8.8422917895790876E-2</v>
      </c>
      <c r="L186" s="72"/>
      <c r="M186" s="72">
        <v>0.53892521620492417</v>
      </c>
      <c r="N186" s="72">
        <v>1.5272535472112918</v>
      </c>
      <c r="O186" s="72">
        <v>-1.8406478497717642</v>
      </c>
      <c r="P186" s="72">
        <v>0.73209033816726898</v>
      </c>
      <c r="Q186" s="72"/>
      <c r="R186" s="216">
        <v>-0.49324426288219192</v>
      </c>
      <c r="S186" s="216">
        <v>0.82393291984669792</v>
      </c>
      <c r="T186" s="216">
        <v>-0.63459243030972434</v>
      </c>
      <c r="U186" s="216"/>
      <c r="V186" s="72">
        <v>-0.56206503743379099</v>
      </c>
      <c r="W186" s="72">
        <v>0.83586502171202526</v>
      </c>
      <c r="X186" s="72">
        <v>-1.0886339879168481</v>
      </c>
      <c r="Y186" s="72">
        <v>0.42109256318976296</v>
      </c>
      <c r="Z186" s="72">
        <v>-1.3749915220463806</v>
      </c>
      <c r="AB186" s="114">
        <v>31</v>
      </c>
      <c r="AC186" s="114">
        <v>280</v>
      </c>
      <c r="AD186" s="115">
        <v>151</v>
      </c>
      <c r="AE186" s="115">
        <v>45</v>
      </c>
      <c r="AF186" s="115">
        <v>496</v>
      </c>
      <c r="AG186" s="115">
        <v>129</v>
      </c>
      <c r="AH186" s="116">
        <v>368</v>
      </c>
      <c r="AI186" s="116">
        <v>115</v>
      </c>
      <c r="AJ186" s="116">
        <v>449</v>
      </c>
      <c r="AK186" s="117">
        <v>415</v>
      </c>
      <c r="AL186" s="117">
        <v>66</v>
      </c>
      <c r="AM186" s="117">
        <v>478</v>
      </c>
      <c r="AN186" s="117">
        <v>189</v>
      </c>
      <c r="AO186" s="117">
        <v>472</v>
      </c>
    </row>
    <row r="187" spans="1:41" x14ac:dyDescent="0.3">
      <c r="A187" s="25" t="s">
        <v>389</v>
      </c>
      <c r="B187" s="25" t="s">
        <v>390</v>
      </c>
      <c r="C187" s="25" t="s">
        <v>33</v>
      </c>
      <c r="D187" s="215">
        <v>-14.174673804946543</v>
      </c>
      <c r="E187" s="72">
        <v>-14.984974659325221</v>
      </c>
      <c r="F187" s="72">
        <v>1.2682018740282817</v>
      </c>
      <c r="G187" s="72">
        <v>1.885298640947942</v>
      </c>
      <c r="H187" s="72">
        <v>-2.3431996605975476</v>
      </c>
      <c r="I187" s="72"/>
      <c r="J187" s="72">
        <v>-0.42141905821995745</v>
      </c>
      <c r="K187" s="72">
        <v>-0.77737891452606034</v>
      </c>
      <c r="L187" s="72"/>
      <c r="M187" s="72">
        <v>-0.13687883530907902</v>
      </c>
      <c r="N187" s="72">
        <v>0.46524372285992455</v>
      </c>
      <c r="O187" s="72">
        <v>-0.28813932952127064</v>
      </c>
      <c r="P187" s="72">
        <v>0.16268674181495016</v>
      </c>
      <c r="Q187" s="72"/>
      <c r="R187" s="216">
        <v>-1.0673824136007957E-2</v>
      </c>
      <c r="S187" s="216">
        <v>0.6517169333480678</v>
      </c>
      <c r="T187" s="216">
        <v>-0.41480727229830672</v>
      </c>
      <c r="U187" s="216"/>
      <c r="V187" s="72">
        <v>-0.12484807468662154</v>
      </c>
      <c r="W187" s="72">
        <v>0.71939518717179596</v>
      </c>
      <c r="X187" s="72">
        <v>0.20539878603121847</v>
      </c>
      <c r="Y187" s="72">
        <v>-1.9320717605177367</v>
      </c>
      <c r="Z187" s="72">
        <v>0.6634859298818343</v>
      </c>
      <c r="AB187" s="114">
        <v>349</v>
      </c>
      <c r="AC187" s="114">
        <v>415</v>
      </c>
      <c r="AD187" s="115">
        <v>299</v>
      </c>
      <c r="AE187" s="115">
        <v>176</v>
      </c>
      <c r="AF187" s="115">
        <v>325</v>
      </c>
      <c r="AG187" s="115">
        <v>226</v>
      </c>
      <c r="AH187" s="116">
        <v>271</v>
      </c>
      <c r="AI187" s="116">
        <v>139</v>
      </c>
      <c r="AJ187" s="116">
        <v>381</v>
      </c>
      <c r="AK187" s="117">
        <v>301</v>
      </c>
      <c r="AL187" s="117">
        <v>109</v>
      </c>
      <c r="AM187" s="117">
        <v>228</v>
      </c>
      <c r="AN187" s="117">
        <v>521</v>
      </c>
      <c r="AO187" s="117">
        <v>98</v>
      </c>
    </row>
    <row r="188" spans="1:41" x14ac:dyDescent="0.3">
      <c r="A188" s="25" t="s">
        <v>391</v>
      </c>
      <c r="B188" s="25" t="s">
        <v>392</v>
      </c>
      <c r="C188" s="25" t="s">
        <v>24</v>
      </c>
      <c r="D188" s="215">
        <v>26.818465119598343</v>
      </c>
      <c r="E188" s="72">
        <v>30.472981615639156</v>
      </c>
      <c r="F188" s="72">
        <v>-4.6164076640002421</v>
      </c>
      <c r="G188" s="72">
        <v>-3.251587206688205</v>
      </c>
      <c r="H188" s="72">
        <v>4.2134783746476359</v>
      </c>
      <c r="I188" s="72"/>
      <c r="J188" s="72">
        <v>1.1032472993477136</v>
      </c>
      <c r="K188" s="72">
        <v>1.3345912299034191</v>
      </c>
      <c r="L188" s="72"/>
      <c r="M188" s="72">
        <v>-1.7167889748311373</v>
      </c>
      <c r="N188" s="72">
        <v>0.74653448020337843</v>
      </c>
      <c r="O188" s="72">
        <v>-0.23024235959423131</v>
      </c>
      <c r="P188" s="72">
        <v>0.46187162798195125</v>
      </c>
      <c r="Q188" s="72"/>
      <c r="R188" s="216">
        <v>0</v>
      </c>
      <c r="S188" s="216">
        <v>-0.68565671758023528</v>
      </c>
      <c r="T188" s="216">
        <v>0.29546625277765065</v>
      </c>
      <c r="U188" s="216"/>
      <c r="V188" s="72">
        <v>0.74958585080771822</v>
      </c>
      <c r="W188" s="72">
        <v>0.16757100488802873</v>
      </c>
      <c r="X188" s="72">
        <v>-0.33924784494702975</v>
      </c>
      <c r="Y188" s="72">
        <v>-9.908060310347926E-3</v>
      </c>
      <c r="Z188" s="72">
        <v>0.274694724491158</v>
      </c>
      <c r="AB188" s="114">
        <v>59</v>
      </c>
      <c r="AC188" s="114">
        <v>38</v>
      </c>
      <c r="AD188" s="115">
        <v>487</v>
      </c>
      <c r="AE188" s="115">
        <v>133</v>
      </c>
      <c r="AF188" s="115">
        <v>319</v>
      </c>
      <c r="AG188" s="115">
        <v>173</v>
      </c>
      <c r="AH188" s="116">
        <v>267</v>
      </c>
      <c r="AI188" s="116">
        <v>404</v>
      </c>
      <c r="AJ188" s="116">
        <v>203</v>
      </c>
      <c r="AK188" s="117">
        <v>144</v>
      </c>
      <c r="AL188" s="117">
        <v>240</v>
      </c>
      <c r="AM188" s="117">
        <v>331</v>
      </c>
      <c r="AN188" s="117">
        <v>268</v>
      </c>
      <c r="AO188" s="117">
        <v>195</v>
      </c>
    </row>
    <row r="189" spans="1:41" x14ac:dyDescent="0.3">
      <c r="A189" s="25" t="s">
        <v>393</v>
      </c>
      <c r="B189" s="25" t="s">
        <v>394</v>
      </c>
      <c r="C189" s="25" t="s">
        <v>63</v>
      </c>
      <c r="D189" s="215">
        <v>-32.048663106270318</v>
      </c>
      <c r="E189" s="72">
        <v>-21.098001907534776</v>
      </c>
      <c r="F189" s="72">
        <v>4.1385934494583099</v>
      </c>
      <c r="G189" s="72">
        <v>-17.098398360692961</v>
      </c>
      <c r="H189" s="72">
        <v>2.0091437124991121</v>
      </c>
      <c r="I189" s="72"/>
      <c r="J189" s="72">
        <v>-0.2550671165764069</v>
      </c>
      <c r="K189" s="72">
        <v>-1.4327730360263753</v>
      </c>
      <c r="L189" s="72"/>
      <c r="M189" s="72">
        <v>0.78531264555780955</v>
      </c>
      <c r="N189" s="72">
        <v>-5.9786459082987548E-2</v>
      </c>
      <c r="O189" s="72">
        <v>-1.3693799911525819</v>
      </c>
      <c r="P189" s="72">
        <v>1.3060287565910895</v>
      </c>
      <c r="Q189" s="72"/>
      <c r="R189" s="216">
        <v>-1.0676393527533794</v>
      </c>
      <c r="S189" s="216">
        <v>-0.13490658254006252</v>
      </c>
      <c r="T189" s="216">
        <v>-0.8492618679897137</v>
      </c>
      <c r="U189" s="216"/>
      <c r="V189" s="72">
        <v>-0.29048316978879096</v>
      </c>
      <c r="W189" s="72">
        <v>0.27010397920797785</v>
      </c>
      <c r="X189" s="72">
        <v>-0.67758676136792195</v>
      </c>
      <c r="Y189" s="72">
        <v>1.0997946944485575</v>
      </c>
      <c r="Z189" s="72">
        <v>0</v>
      </c>
      <c r="AB189" s="114">
        <v>315</v>
      </c>
      <c r="AC189" s="114">
        <v>487</v>
      </c>
      <c r="AD189" s="115">
        <v>100</v>
      </c>
      <c r="AE189" s="115">
        <v>279</v>
      </c>
      <c r="AF189" s="115">
        <v>466</v>
      </c>
      <c r="AG189" s="115">
        <v>74</v>
      </c>
      <c r="AH189" s="116">
        <v>442</v>
      </c>
      <c r="AI189" s="116">
        <v>302</v>
      </c>
      <c r="AJ189" s="116">
        <v>498</v>
      </c>
      <c r="AK189" s="117">
        <v>348</v>
      </c>
      <c r="AL189" s="117">
        <v>221</v>
      </c>
      <c r="AM189" s="117">
        <v>399</v>
      </c>
      <c r="AN189" s="117">
        <v>84</v>
      </c>
      <c r="AO189" s="117">
        <v>267</v>
      </c>
    </row>
    <row r="190" spans="1:41" x14ac:dyDescent="0.3">
      <c r="A190" s="25" t="s">
        <v>395</v>
      </c>
      <c r="B190" s="25" t="s">
        <v>396</v>
      </c>
      <c r="C190" s="25" t="s">
        <v>24</v>
      </c>
      <c r="D190" s="215">
        <v>-36.100625590132687</v>
      </c>
      <c r="E190" s="72">
        <v>10.037530671726326</v>
      </c>
      <c r="F190" s="72">
        <v>-28.629659470016065</v>
      </c>
      <c r="G190" s="72">
        <v>-13.270387843319366</v>
      </c>
      <c r="H190" s="72">
        <v>-4.2381089485235837</v>
      </c>
      <c r="I190" s="72"/>
      <c r="J190" s="72">
        <v>0.17239525749384588</v>
      </c>
      <c r="K190" s="72">
        <v>0.63060719624426032</v>
      </c>
      <c r="L190" s="72"/>
      <c r="M190" s="72">
        <v>-2.2758898601327315</v>
      </c>
      <c r="N190" s="72">
        <v>-0.83595417873295985</v>
      </c>
      <c r="O190" s="72">
        <v>-0.3618380381327112</v>
      </c>
      <c r="P190" s="72">
        <v>-1.1070634382041682</v>
      </c>
      <c r="Q190" s="72"/>
      <c r="R190" s="216">
        <v>-1.0958931473672531</v>
      </c>
      <c r="S190" s="216">
        <v>1.6848098631996971E-2</v>
      </c>
      <c r="T190" s="216">
        <v>-0.5134014924630681</v>
      </c>
      <c r="U190" s="216"/>
      <c r="V190" s="72">
        <v>0.32430655257241703</v>
      </c>
      <c r="W190" s="72">
        <v>0.28120870902114187</v>
      </c>
      <c r="X190" s="72">
        <v>-0.41186788034412958</v>
      </c>
      <c r="Y190" s="72">
        <v>-0.66879407094844789</v>
      </c>
      <c r="Z190" s="72">
        <v>-0.37247510000569822</v>
      </c>
      <c r="AB190" s="114">
        <v>229</v>
      </c>
      <c r="AC190" s="114">
        <v>130</v>
      </c>
      <c r="AD190" s="115">
        <v>509</v>
      </c>
      <c r="AE190" s="115">
        <v>444</v>
      </c>
      <c r="AF190" s="115">
        <v>338</v>
      </c>
      <c r="AG190" s="115">
        <v>501</v>
      </c>
      <c r="AH190" s="116">
        <v>450</v>
      </c>
      <c r="AI190" s="116">
        <v>264</v>
      </c>
      <c r="AJ190" s="116">
        <v>414</v>
      </c>
      <c r="AK190" s="117">
        <v>198</v>
      </c>
      <c r="AL190" s="117">
        <v>219</v>
      </c>
      <c r="AM190" s="117">
        <v>346</v>
      </c>
      <c r="AN190" s="117">
        <v>392</v>
      </c>
      <c r="AO190" s="117">
        <v>357</v>
      </c>
    </row>
    <row r="191" spans="1:41" x14ac:dyDescent="0.3">
      <c r="A191" s="25" t="s">
        <v>397</v>
      </c>
      <c r="B191" s="25" t="s">
        <v>398</v>
      </c>
      <c r="C191" s="25" t="s">
        <v>33</v>
      </c>
      <c r="D191" s="215">
        <v>-2.5033367166511518</v>
      </c>
      <c r="E191" s="72">
        <v>15.400507210988316</v>
      </c>
      <c r="F191" s="72">
        <v>5.3220113698979024</v>
      </c>
      <c r="G191" s="72">
        <v>-14.033234950233787</v>
      </c>
      <c r="H191" s="72">
        <v>-9.1926203473035812</v>
      </c>
      <c r="I191" s="72"/>
      <c r="J191" s="72">
        <v>0.42732436809755719</v>
      </c>
      <c r="K191" s="72">
        <v>0.80471620878150818</v>
      </c>
      <c r="L191" s="72"/>
      <c r="M191" s="72">
        <v>-0.15112499482820724</v>
      </c>
      <c r="N191" s="72">
        <v>-0.80823062949838087</v>
      </c>
      <c r="O191" s="72">
        <v>0.58609758236681464</v>
      </c>
      <c r="P191" s="72">
        <v>1.2247798611434377</v>
      </c>
      <c r="Q191" s="72"/>
      <c r="R191" s="216">
        <v>-1.0214610005265499</v>
      </c>
      <c r="S191" s="216">
        <v>-0.32843642875386936</v>
      </c>
      <c r="T191" s="216">
        <v>-0.33409076474763533</v>
      </c>
      <c r="U191" s="216"/>
      <c r="V191" s="72">
        <v>-0.5904169906494765</v>
      </c>
      <c r="W191" s="72">
        <v>0.15081183349888003</v>
      </c>
      <c r="X191" s="72">
        <v>-0.40737855139871243</v>
      </c>
      <c r="Y191" s="72">
        <v>-0.90658751839678409</v>
      </c>
      <c r="Z191" s="72">
        <v>-8.4952842514623192E-2</v>
      </c>
      <c r="AB191" s="114">
        <v>168</v>
      </c>
      <c r="AC191" s="114">
        <v>98</v>
      </c>
      <c r="AD191" s="115">
        <v>304</v>
      </c>
      <c r="AE191" s="115">
        <v>439</v>
      </c>
      <c r="AF191" s="115">
        <v>153</v>
      </c>
      <c r="AG191" s="115">
        <v>82</v>
      </c>
      <c r="AH191" s="116">
        <v>435</v>
      </c>
      <c r="AI191" s="116">
        <v>342</v>
      </c>
      <c r="AJ191" s="116">
        <v>356</v>
      </c>
      <c r="AK191" s="117">
        <v>426</v>
      </c>
      <c r="AL191" s="117">
        <v>243</v>
      </c>
      <c r="AM191" s="117">
        <v>343</v>
      </c>
      <c r="AN191" s="117">
        <v>431</v>
      </c>
      <c r="AO191" s="117">
        <v>284</v>
      </c>
    </row>
    <row r="192" spans="1:41" x14ac:dyDescent="0.3">
      <c r="A192" s="25" t="s">
        <v>399</v>
      </c>
      <c r="B192" s="25" t="s">
        <v>400</v>
      </c>
      <c r="C192" s="25" t="s">
        <v>24</v>
      </c>
      <c r="D192" s="215">
        <v>-29.979488277860604</v>
      </c>
      <c r="E192" s="72">
        <v>-1.5459145262880787</v>
      </c>
      <c r="F192" s="72">
        <v>-2.7302961558191461</v>
      </c>
      <c r="G192" s="72">
        <v>-17.946227766008096</v>
      </c>
      <c r="H192" s="72">
        <v>-7.7570498297452843</v>
      </c>
      <c r="I192" s="72"/>
      <c r="J192" s="72">
        <v>-0.70925795553615789</v>
      </c>
      <c r="K192" s="72">
        <v>0.58558479343311154</v>
      </c>
      <c r="L192" s="72"/>
      <c r="M192" s="72">
        <v>-2.5543827060781519</v>
      </c>
      <c r="N192" s="72">
        <v>0.26414591795192793</v>
      </c>
      <c r="O192" s="72">
        <v>1.1867705586851272</v>
      </c>
      <c r="P192" s="72">
        <v>0.66661884451003361</v>
      </c>
      <c r="Q192" s="72"/>
      <c r="R192" s="216">
        <v>-1.1594497405682047</v>
      </c>
      <c r="S192" s="216">
        <v>-0.79754433162790683</v>
      </c>
      <c r="T192" s="216">
        <v>-0.19655325972486015</v>
      </c>
      <c r="U192" s="216"/>
      <c r="V192" s="72">
        <v>1.8403899455796884E-2</v>
      </c>
      <c r="W192" s="72">
        <v>-0.4274936091884185</v>
      </c>
      <c r="X192" s="72">
        <v>-0.17923437443125984</v>
      </c>
      <c r="Y192" s="72">
        <v>-0.75301258358640111</v>
      </c>
      <c r="Z192" s="72">
        <v>-0.21007329819877435</v>
      </c>
      <c r="AB192" s="114">
        <v>401</v>
      </c>
      <c r="AC192" s="114">
        <v>137</v>
      </c>
      <c r="AD192" s="115">
        <v>520</v>
      </c>
      <c r="AE192" s="115">
        <v>208</v>
      </c>
      <c r="AF192" s="115">
        <v>1</v>
      </c>
      <c r="AG192" s="115">
        <v>139</v>
      </c>
      <c r="AH192" s="116">
        <v>461</v>
      </c>
      <c r="AI192" s="116">
        <v>421</v>
      </c>
      <c r="AJ192" s="116">
        <v>315</v>
      </c>
      <c r="AK192" s="117">
        <v>261</v>
      </c>
      <c r="AL192" s="117">
        <v>356</v>
      </c>
      <c r="AM192" s="117">
        <v>305</v>
      </c>
      <c r="AN192" s="117">
        <v>408</v>
      </c>
      <c r="AO192" s="117">
        <v>322</v>
      </c>
    </row>
    <row r="193" spans="1:41" x14ac:dyDescent="0.3">
      <c r="A193" s="25" t="s">
        <v>401</v>
      </c>
      <c r="B193" s="25" t="s">
        <v>402</v>
      </c>
      <c r="C193" s="25" t="s">
        <v>1239</v>
      </c>
      <c r="D193" s="215">
        <v>-41.460570926087598</v>
      </c>
      <c r="E193" s="72">
        <v>26.285989069944673</v>
      </c>
      <c r="F193" s="72">
        <v>-28.981501306440521</v>
      </c>
      <c r="G193" s="72">
        <v>-17.163028187062167</v>
      </c>
      <c r="H193" s="72">
        <v>-21.60203050252958</v>
      </c>
      <c r="I193" s="72"/>
      <c r="J193" s="72">
        <v>1.0991149774533837</v>
      </c>
      <c r="K193" s="72">
        <v>1.0037641481421902</v>
      </c>
      <c r="L193" s="72"/>
      <c r="M193" s="72">
        <v>-2.3896337088200239</v>
      </c>
      <c r="N193" s="72">
        <v>-0.1416927223673192</v>
      </c>
      <c r="O193" s="72">
        <v>-1.4390949333331036</v>
      </c>
      <c r="P193" s="72">
        <v>-0.66661884451003695</v>
      </c>
      <c r="Q193" s="72"/>
      <c r="R193" s="216">
        <v>-1.0957785556433832</v>
      </c>
      <c r="S193" s="216">
        <v>-5.4198100418592819E-2</v>
      </c>
      <c r="T193" s="216">
        <v>-0.90958672638548432</v>
      </c>
      <c r="U193" s="216"/>
      <c r="V193" s="72">
        <v>-1.3181171231854361</v>
      </c>
      <c r="W193" s="72">
        <v>0.89167782439941923</v>
      </c>
      <c r="X193" s="72">
        <v>-1.5285199751342462</v>
      </c>
      <c r="Y193" s="72">
        <v>-1.590243679810754</v>
      </c>
      <c r="Z193" s="72">
        <v>-0.77520314677489932</v>
      </c>
      <c r="AB193" s="114">
        <v>60</v>
      </c>
      <c r="AC193" s="114">
        <v>71</v>
      </c>
      <c r="AD193" s="115">
        <v>515</v>
      </c>
      <c r="AE193" s="115">
        <v>302</v>
      </c>
      <c r="AF193" s="115">
        <v>470</v>
      </c>
      <c r="AG193" s="115">
        <v>424</v>
      </c>
      <c r="AH193" s="116">
        <v>449</v>
      </c>
      <c r="AI193" s="116">
        <v>280</v>
      </c>
      <c r="AJ193" s="116">
        <v>511</v>
      </c>
      <c r="AK193" s="117">
        <v>525</v>
      </c>
      <c r="AL193" s="117">
        <v>50</v>
      </c>
      <c r="AM193" s="117">
        <v>519</v>
      </c>
      <c r="AN193" s="117">
        <v>503</v>
      </c>
      <c r="AO193" s="117">
        <v>422</v>
      </c>
    </row>
    <row r="194" spans="1:41" x14ac:dyDescent="0.3">
      <c r="A194" s="25" t="s">
        <v>403</v>
      </c>
      <c r="B194" s="25" t="s">
        <v>404</v>
      </c>
      <c r="C194" s="25" t="s">
        <v>56</v>
      </c>
      <c r="D194" s="215">
        <v>-16.753611565038636</v>
      </c>
      <c r="E194" s="72">
        <v>24.187495465902565</v>
      </c>
      <c r="F194" s="72">
        <v>-21.574453440034233</v>
      </c>
      <c r="G194" s="72">
        <v>-5.0105962416903749</v>
      </c>
      <c r="H194" s="72">
        <v>-14.356057349216591</v>
      </c>
      <c r="I194" s="72"/>
      <c r="J194" s="72">
        <v>2.0385294880973013</v>
      </c>
      <c r="K194" s="72">
        <v>-0.10352985082509601</v>
      </c>
      <c r="L194" s="72"/>
      <c r="M194" s="72">
        <v>-2.0102858449553804</v>
      </c>
      <c r="N194" s="72">
        <v>0.24350893289797487</v>
      </c>
      <c r="O194" s="72">
        <v>-1.2288191674037012</v>
      </c>
      <c r="P194" s="72">
        <v>-0.456316470944371</v>
      </c>
      <c r="Q194" s="72"/>
      <c r="R194" s="216">
        <v>-0.51664619245548915</v>
      </c>
      <c r="S194" s="216">
        <v>0.69320791359361145</v>
      </c>
      <c r="T194" s="216">
        <v>-0.77783327014096726</v>
      </c>
      <c r="U194" s="216"/>
      <c r="V194" s="72">
        <v>-1.5165807956952435</v>
      </c>
      <c r="W194" s="72">
        <v>0.33494614877234796</v>
      </c>
      <c r="X194" s="72">
        <v>-0.42411106285502165</v>
      </c>
      <c r="Y194" s="72">
        <v>-0.54494331706910548</v>
      </c>
      <c r="Z194" s="72">
        <v>-0.72052244299629575</v>
      </c>
      <c r="AB194" s="114">
        <v>1</v>
      </c>
      <c r="AC194" s="114">
        <v>284</v>
      </c>
      <c r="AD194" s="115">
        <v>499</v>
      </c>
      <c r="AE194" s="115">
        <v>212</v>
      </c>
      <c r="AF194" s="115">
        <v>454</v>
      </c>
      <c r="AG194" s="115">
        <v>377</v>
      </c>
      <c r="AH194" s="116">
        <v>372</v>
      </c>
      <c r="AI194" s="116">
        <v>133</v>
      </c>
      <c r="AJ194" s="116">
        <v>483</v>
      </c>
      <c r="AK194" s="117">
        <v>531</v>
      </c>
      <c r="AL194" s="117">
        <v>205</v>
      </c>
      <c r="AM194" s="117">
        <v>349</v>
      </c>
      <c r="AN194" s="117">
        <v>371</v>
      </c>
      <c r="AO194" s="117">
        <v>413</v>
      </c>
    </row>
    <row r="195" spans="1:41" x14ac:dyDescent="0.3">
      <c r="A195" s="25" t="s">
        <v>405</v>
      </c>
      <c r="B195" s="25" t="s">
        <v>406</v>
      </c>
      <c r="C195" s="25" t="s">
        <v>46</v>
      </c>
      <c r="D195" s="215">
        <v>59.098879589484696</v>
      </c>
      <c r="E195" s="72">
        <v>28.228576831862409</v>
      </c>
      <c r="F195" s="72">
        <v>28.73073405391186</v>
      </c>
      <c r="G195" s="72">
        <v>8.8205779559023298</v>
      </c>
      <c r="H195" s="72">
        <v>-6.6810092521919096</v>
      </c>
      <c r="I195" s="72"/>
      <c r="J195" s="72">
        <v>-0.31846305661157792</v>
      </c>
      <c r="K195" s="72">
        <v>2.5767492031605705</v>
      </c>
      <c r="L195" s="72"/>
      <c r="M195" s="72">
        <v>1.0665312407583434</v>
      </c>
      <c r="N195" s="72">
        <v>2.2365526656960033</v>
      </c>
      <c r="O195" s="72">
        <v>-0.13463541034995327</v>
      </c>
      <c r="P195" s="72">
        <v>1.428468952521504</v>
      </c>
      <c r="Q195" s="72"/>
      <c r="R195" s="216">
        <v>0.71121159392875966</v>
      </c>
      <c r="S195" s="216">
        <v>-1.0043226023884804</v>
      </c>
      <c r="T195" s="216">
        <v>1.3515803631680003</v>
      </c>
      <c r="U195" s="216"/>
      <c r="V195" s="72">
        <v>1.7991055224761228</v>
      </c>
      <c r="W195" s="72">
        <v>-1.6320885329575083</v>
      </c>
      <c r="X195" s="72">
        <v>1.3638865392816195</v>
      </c>
      <c r="Y195" s="72">
        <v>0.10403463325864704</v>
      </c>
      <c r="Z195" s="72">
        <v>-2.9711400124972629</v>
      </c>
      <c r="AB195" s="114">
        <v>327</v>
      </c>
      <c r="AC195" s="114">
        <v>1</v>
      </c>
      <c r="AD195" s="115">
        <v>36</v>
      </c>
      <c r="AE195" s="115">
        <v>17</v>
      </c>
      <c r="AF195" s="115">
        <v>299</v>
      </c>
      <c r="AG195" s="115">
        <v>64</v>
      </c>
      <c r="AH195" s="116">
        <v>122</v>
      </c>
      <c r="AI195" s="116">
        <v>450</v>
      </c>
      <c r="AJ195" s="116">
        <v>78</v>
      </c>
      <c r="AK195" s="117">
        <v>51</v>
      </c>
      <c r="AL195" s="117">
        <v>483</v>
      </c>
      <c r="AM195" s="117">
        <v>63</v>
      </c>
      <c r="AN195" s="117">
        <v>250</v>
      </c>
      <c r="AO195" s="117">
        <v>515</v>
      </c>
    </row>
    <row r="196" spans="1:41" x14ac:dyDescent="0.3">
      <c r="A196" s="25" t="s">
        <v>407</v>
      </c>
      <c r="B196" s="25" t="s">
        <v>408</v>
      </c>
      <c r="C196" s="25" t="s">
        <v>24</v>
      </c>
      <c r="D196" s="215">
        <v>5.9986102711400378</v>
      </c>
      <c r="E196" s="72">
        <v>-19.604691955012342</v>
      </c>
      <c r="F196" s="72">
        <v>4.0082308444329851</v>
      </c>
      <c r="G196" s="72">
        <v>-2.909863453170102</v>
      </c>
      <c r="H196" s="72">
        <v>24.504934834889497</v>
      </c>
      <c r="I196" s="72"/>
      <c r="J196" s="72">
        <v>-0.45020544730041295</v>
      </c>
      <c r="K196" s="72">
        <v>-1.1181699091005743</v>
      </c>
      <c r="L196" s="72"/>
      <c r="M196" s="72">
        <v>0.78097620695018222</v>
      </c>
      <c r="N196" s="72">
        <v>-0.31539978743307312</v>
      </c>
      <c r="O196" s="72">
        <v>-4.646576591117433E-2</v>
      </c>
      <c r="P196" s="72">
        <v>0.22220628150334285</v>
      </c>
      <c r="Q196" s="72"/>
      <c r="R196" s="216">
        <v>0.59061207781173974</v>
      </c>
      <c r="S196" s="216">
        <v>-1.1198910861774396</v>
      </c>
      <c r="T196" s="216">
        <v>0.18009539398528757</v>
      </c>
      <c r="U196" s="216"/>
      <c r="V196" s="72">
        <v>2.0100042621857908</v>
      </c>
      <c r="W196" s="72">
        <v>-1.3845369523754563</v>
      </c>
      <c r="X196" s="72">
        <v>1.5362018169699105</v>
      </c>
      <c r="Y196" s="72">
        <v>2.2441756602936782</v>
      </c>
      <c r="Z196" s="72">
        <v>0.49514217990397658</v>
      </c>
      <c r="AB196" s="114">
        <v>355</v>
      </c>
      <c r="AC196" s="114">
        <v>465</v>
      </c>
      <c r="AD196" s="115">
        <v>101</v>
      </c>
      <c r="AE196" s="115">
        <v>344</v>
      </c>
      <c r="AF196" s="115">
        <v>275</v>
      </c>
      <c r="AG196" s="115">
        <v>213</v>
      </c>
      <c r="AH196" s="116">
        <v>149</v>
      </c>
      <c r="AI196" s="116">
        <v>468</v>
      </c>
      <c r="AJ196" s="116">
        <v>228</v>
      </c>
      <c r="AK196" s="117">
        <v>38</v>
      </c>
      <c r="AL196" s="117">
        <v>465</v>
      </c>
      <c r="AM196" s="117">
        <v>55</v>
      </c>
      <c r="AN196" s="117">
        <v>5</v>
      </c>
      <c r="AO196" s="117">
        <v>141</v>
      </c>
    </row>
    <row r="197" spans="1:41" x14ac:dyDescent="0.3">
      <c r="A197" s="25" t="s">
        <v>409</v>
      </c>
      <c r="B197" s="25" t="s">
        <v>410</v>
      </c>
      <c r="C197" s="25" t="s">
        <v>46</v>
      </c>
      <c r="D197" s="215">
        <v>73.702081438347818</v>
      </c>
      <c r="E197" s="72">
        <v>10.185996318329657</v>
      </c>
      <c r="F197" s="72">
        <v>43.763366536037609</v>
      </c>
      <c r="G197" s="72">
        <v>39.188772444183329</v>
      </c>
      <c r="H197" s="72">
        <v>-19.436053860202769</v>
      </c>
      <c r="I197" s="72"/>
      <c r="J197" s="72">
        <v>-1.761869497694198</v>
      </c>
      <c r="K197" s="72">
        <v>2.5767492031605705</v>
      </c>
      <c r="L197" s="72"/>
      <c r="M197" s="72">
        <v>1.3809408360744237</v>
      </c>
      <c r="N197" s="72">
        <v>2.6619298787005743</v>
      </c>
      <c r="O197" s="72">
        <v>1.1832048666892803</v>
      </c>
      <c r="P197" s="72">
        <v>1.776063064301739</v>
      </c>
      <c r="Q197" s="72"/>
      <c r="R197" s="216">
        <v>1.2378831573701787</v>
      </c>
      <c r="S197" s="216">
        <v>0.58521769103671428</v>
      </c>
      <c r="T197" s="216">
        <v>2.879551844895107</v>
      </c>
      <c r="U197" s="216"/>
      <c r="V197" s="72">
        <v>1.8105457842999946</v>
      </c>
      <c r="W197" s="72">
        <v>-2.4489504136601035</v>
      </c>
      <c r="X197" s="72">
        <v>1.7980725048494532</v>
      </c>
      <c r="Y197" s="72">
        <v>-2.0757386350326361</v>
      </c>
      <c r="Z197" s="72">
        <v>-2.9711400124972629</v>
      </c>
      <c r="AB197" s="114">
        <v>500</v>
      </c>
      <c r="AC197" s="114">
        <v>1</v>
      </c>
      <c r="AD197" s="115">
        <v>6</v>
      </c>
      <c r="AE197" s="115">
        <v>1</v>
      </c>
      <c r="AF197" s="115">
        <v>54</v>
      </c>
      <c r="AG197" s="115">
        <v>42</v>
      </c>
      <c r="AH197" s="116">
        <v>45</v>
      </c>
      <c r="AI197" s="116">
        <v>151</v>
      </c>
      <c r="AJ197" s="116">
        <v>1</v>
      </c>
      <c r="AK197" s="117">
        <v>50</v>
      </c>
      <c r="AL197" s="117">
        <v>514</v>
      </c>
      <c r="AM197" s="117">
        <v>41</v>
      </c>
      <c r="AN197" s="117">
        <v>528</v>
      </c>
      <c r="AO197" s="117">
        <v>515</v>
      </c>
    </row>
    <row r="198" spans="1:41" x14ac:dyDescent="0.3">
      <c r="A198" s="25" t="s">
        <v>411</v>
      </c>
      <c r="B198" s="25" t="s">
        <v>412</v>
      </c>
      <c r="C198" s="25" t="s">
        <v>46</v>
      </c>
      <c r="D198" s="215">
        <v>91.806210596278945</v>
      </c>
      <c r="E198" s="72">
        <v>27.999700106704999</v>
      </c>
      <c r="F198" s="72">
        <v>37.544962722578944</v>
      </c>
      <c r="G198" s="72">
        <v>34.984987181929007</v>
      </c>
      <c r="H198" s="72">
        <v>-8.7234394149339902</v>
      </c>
      <c r="I198" s="72"/>
      <c r="J198" s="72">
        <v>-0.33677319460620553</v>
      </c>
      <c r="K198" s="72">
        <v>2.5767492031426054</v>
      </c>
      <c r="L198" s="72"/>
      <c r="M198" s="72">
        <v>0.4988709763598842</v>
      </c>
      <c r="N198" s="72">
        <v>2.2668696681105081</v>
      </c>
      <c r="O198" s="72">
        <v>1.1662054406734947</v>
      </c>
      <c r="P198" s="72">
        <v>2.0752479504687433</v>
      </c>
      <c r="Q198" s="72"/>
      <c r="R198" s="216">
        <v>0.42650934601151963</v>
      </c>
      <c r="S198" s="216">
        <v>0.89213727093526274</v>
      </c>
      <c r="T198" s="216">
        <v>2.8795518448846988</v>
      </c>
      <c r="U198" s="216"/>
      <c r="V198" s="72">
        <v>1.5588600241747752</v>
      </c>
      <c r="W198" s="72">
        <v>-2.8006751443887836</v>
      </c>
      <c r="X198" s="72">
        <v>0.89288566037924177</v>
      </c>
      <c r="Y198" s="72">
        <v>1.5753815893452312</v>
      </c>
      <c r="Z198" s="72">
        <v>-2.9711400124972629</v>
      </c>
      <c r="AB198" s="114">
        <v>333</v>
      </c>
      <c r="AC198" s="114">
        <v>10</v>
      </c>
      <c r="AD198" s="115">
        <v>161</v>
      </c>
      <c r="AE198" s="115">
        <v>15</v>
      </c>
      <c r="AF198" s="115">
        <v>55</v>
      </c>
      <c r="AG198" s="115">
        <v>33</v>
      </c>
      <c r="AH198" s="116">
        <v>181</v>
      </c>
      <c r="AI198" s="116">
        <v>102</v>
      </c>
      <c r="AJ198" s="116">
        <v>13</v>
      </c>
      <c r="AK198" s="117">
        <v>67</v>
      </c>
      <c r="AL198" s="117">
        <v>519</v>
      </c>
      <c r="AM198" s="117">
        <v>109</v>
      </c>
      <c r="AN198" s="117">
        <v>35</v>
      </c>
      <c r="AO198" s="117">
        <v>515</v>
      </c>
    </row>
    <row r="199" spans="1:41" x14ac:dyDescent="0.3">
      <c r="A199" s="25" t="s">
        <v>413</v>
      </c>
      <c r="B199" s="25" t="s">
        <v>414</v>
      </c>
      <c r="C199" s="25" t="s">
        <v>27</v>
      </c>
      <c r="D199" s="215">
        <v>-8.1669418751506093</v>
      </c>
      <c r="E199" s="72">
        <v>-11.245925127941137</v>
      </c>
      <c r="F199" s="72">
        <v>11.887245224603015</v>
      </c>
      <c r="G199" s="72">
        <v>-5.4292249320181876</v>
      </c>
      <c r="H199" s="72">
        <v>-3.3790370397942997</v>
      </c>
      <c r="I199" s="72"/>
      <c r="J199" s="72">
        <v>-0.98638523617611329</v>
      </c>
      <c r="K199" s="72">
        <v>8.6711225940822395E-2</v>
      </c>
      <c r="L199" s="72"/>
      <c r="M199" s="72">
        <v>0.28343505315689121</v>
      </c>
      <c r="N199" s="72">
        <v>0.73456912761301152</v>
      </c>
      <c r="O199" s="72">
        <v>0.76015441261471661</v>
      </c>
      <c r="P199" s="72">
        <v>0.12380064255186288</v>
      </c>
      <c r="Q199" s="72"/>
      <c r="R199" s="216">
        <v>-0.38589739434119869</v>
      </c>
      <c r="S199" s="216">
        <v>-1.0791579320551012</v>
      </c>
      <c r="T199" s="216">
        <v>0.81354833455411724</v>
      </c>
      <c r="U199" s="216"/>
      <c r="V199" s="72">
        <v>-0.17409094079807677</v>
      </c>
      <c r="W199" s="72">
        <v>0.56825022407505943</v>
      </c>
      <c r="X199" s="72">
        <v>-0.58898776688867605</v>
      </c>
      <c r="Y199" s="72">
        <v>-0.70347228203466405</v>
      </c>
      <c r="Z199" s="72">
        <v>0.22249335768749751</v>
      </c>
      <c r="AB199" s="114">
        <v>440</v>
      </c>
      <c r="AC199" s="114">
        <v>248</v>
      </c>
      <c r="AD199" s="115">
        <v>210</v>
      </c>
      <c r="AE199" s="115">
        <v>136</v>
      </c>
      <c r="AF199" s="115">
        <v>124</v>
      </c>
      <c r="AG199" s="115">
        <v>231</v>
      </c>
      <c r="AH199" s="116">
        <v>353</v>
      </c>
      <c r="AI199" s="116">
        <v>461</v>
      </c>
      <c r="AJ199" s="116">
        <v>125</v>
      </c>
      <c r="AK199" s="117">
        <v>311</v>
      </c>
      <c r="AL199" s="117">
        <v>149</v>
      </c>
      <c r="AM199" s="117">
        <v>382</v>
      </c>
      <c r="AN199" s="117">
        <v>398</v>
      </c>
      <c r="AO199" s="117">
        <v>217</v>
      </c>
    </row>
    <row r="200" spans="1:41" x14ac:dyDescent="0.3">
      <c r="A200" s="25" t="s">
        <v>415</v>
      </c>
      <c r="B200" s="25" t="s">
        <v>416</v>
      </c>
      <c r="C200" s="25" t="s">
        <v>1239</v>
      </c>
      <c r="D200" s="215">
        <v>13.309164385130716</v>
      </c>
      <c r="E200" s="72">
        <v>-9.5186374324467948</v>
      </c>
      <c r="F200" s="72">
        <v>-5.198125384604424E-2</v>
      </c>
      <c r="G200" s="72">
        <v>16.613332744614191</v>
      </c>
      <c r="H200" s="72">
        <v>6.2664503268093643</v>
      </c>
      <c r="I200" s="72"/>
      <c r="J200" s="72">
        <v>0.19884273808629474</v>
      </c>
      <c r="K200" s="72">
        <v>-0.96033373268203837</v>
      </c>
      <c r="L200" s="72"/>
      <c r="M200" s="72">
        <v>0.25092705523100939</v>
      </c>
      <c r="N200" s="72">
        <v>-1.153239354547309</v>
      </c>
      <c r="O200" s="72">
        <v>-0.37972285063074374</v>
      </c>
      <c r="P200" s="72">
        <v>1.2737181493316763</v>
      </c>
      <c r="Q200" s="72"/>
      <c r="R200" s="216">
        <v>0.58591801763023632</v>
      </c>
      <c r="S200" s="216">
        <v>0.88455900970319956</v>
      </c>
      <c r="T200" s="216">
        <v>0.52312290202026723</v>
      </c>
      <c r="U200" s="216"/>
      <c r="V200" s="72">
        <v>-0.16016366553423061</v>
      </c>
      <c r="W200" s="72">
        <v>0.97574151965329614</v>
      </c>
      <c r="X200" s="72">
        <v>-0.60064833573743759</v>
      </c>
      <c r="Y200" s="72">
        <v>1.0403463325864728</v>
      </c>
      <c r="Z200" s="72">
        <v>-1.9857856062277519E-3</v>
      </c>
      <c r="AB200" s="114">
        <v>221</v>
      </c>
      <c r="AC200" s="114">
        <v>448</v>
      </c>
      <c r="AD200" s="115">
        <v>216</v>
      </c>
      <c r="AE200" s="115">
        <v>484</v>
      </c>
      <c r="AF200" s="115">
        <v>339</v>
      </c>
      <c r="AG200" s="115">
        <v>78</v>
      </c>
      <c r="AH200" s="116">
        <v>152</v>
      </c>
      <c r="AI200" s="116">
        <v>105</v>
      </c>
      <c r="AJ200" s="116">
        <v>159</v>
      </c>
      <c r="AK200" s="117">
        <v>308</v>
      </c>
      <c r="AL200" s="117">
        <v>28</v>
      </c>
      <c r="AM200" s="117">
        <v>389</v>
      </c>
      <c r="AN200" s="117">
        <v>95</v>
      </c>
      <c r="AO200" s="117">
        <v>268</v>
      </c>
    </row>
    <row r="201" spans="1:41" x14ac:dyDescent="0.3">
      <c r="A201" s="25" t="s">
        <v>417</v>
      </c>
      <c r="B201" s="25" t="s">
        <v>418</v>
      </c>
      <c r="C201" s="25" t="s">
        <v>1239</v>
      </c>
      <c r="D201" s="215">
        <v>33.257698747586119</v>
      </c>
      <c r="E201" s="72">
        <v>3.5937771403522913</v>
      </c>
      <c r="F201" s="72">
        <v>-3.6384473603425107</v>
      </c>
      <c r="G201" s="72">
        <v>16.885431304057143</v>
      </c>
      <c r="H201" s="72">
        <v>16.416937663519199</v>
      </c>
      <c r="I201" s="72"/>
      <c r="J201" s="72">
        <v>0.39921653177511701</v>
      </c>
      <c r="K201" s="72">
        <v>-0.11171436054693371</v>
      </c>
      <c r="L201" s="72"/>
      <c r="M201" s="72">
        <v>-0.54979495374665621</v>
      </c>
      <c r="N201" s="72">
        <v>-0.38670189343930855</v>
      </c>
      <c r="O201" s="72">
        <v>-0.40155288451146631</v>
      </c>
      <c r="P201" s="72">
        <v>0.75589815404262939</v>
      </c>
      <c r="Q201" s="72"/>
      <c r="R201" s="216">
        <v>0.51986172858842106</v>
      </c>
      <c r="S201" s="216">
        <v>0.68562965236154938</v>
      </c>
      <c r="T201" s="216">
        <v>0.82076037553688708</v>
      </c>
      <c r="U201" s="216"/>
      <c r="V201" s="72">
        <v>0.12385326931063088</v>
      </c>
      <c r="W201" s="72">
        <v>0.36198242391653751</v>
      </c>
      <c r="X201" s="72">
        <v>1.0202052868586153</v>
      </c>
      <c r="Y201" s="72">
        <v>0.20311523636212053</v>
      </c>
      <c r="Z201" s="72">
        <v>1.5742313162559356</v>
      </c>
      <c r="AB201" s="114">
        <v>177</v>
      </c>
      <c r="AC201" s="114">
        <v>286</v>
      </c>
      <c r="AD201" s="115">
        <v>368</v>
      </c>
      <c r="AE201" s="115">
        <v>360</v>
      </c>
      <c r="AF201" s="115">
        <v>342</v>
      </c>
      <c r="AG201" s="115">
        <v>122</v>
      </c>
      <c r="AH201" s="116">
        <v>169</v>
      </c>
      <c r="AI201" s="116">
        <v>135</v>
      </c>
      <c r="AJ201" s="116">
        <v>124</v>
      </c>
      <c r="AK201" s="117">
        <v>240</v>
      </c>
      <c r="AL201" s="117">
        <v>202</v>
      </c>
      <c r="AM201" s="117">
        <v>96</v>
      </c>
      <c r="AN201" s="117">
        <v>234</v>
      </c>
      <c r="AO201" s="117">
        <v>5</v>
      </c>
    </row>
    <row r="202" spans="1:41" x14ac:dyDescent="0.3">
      <c r="A202" s="25" t="s">
        <v>419</v>
      </c>
      <c r="B202" s="25" t="s">
        <v>420</v>
      </c>
      <c r="C202" s="25" t="s">
        <v>30</v>
      </c>
      <c r="D202" s="215">
        <v>-17.990482946555201</v>
      </c>
      <c r="E202" s="72">
        <v>-15.697641092502312</v>
      </c>
      <c r="F202" s="72">
        <v>-10.260560597713681</v>
      </c>
      <c r="G202" s="72">
        <v>11.510324101708079</v>
      </c>
      <c r="H202" s="72">
        <v>-3.5426053580472869</v>
      </c>
      <c r="I202" s="72"/>
      <c r="J202" s="72">
        <v>0.24701784119623799</v>
      </c>
      <c r="K202" s="72">
        <v>-1.5028291285964228</v>
      </c>
      <c r="L202" s="72"/>
      <c r="M202" s="72">
        <v>5.0469691125108115E-2</v>
      </c>
      <c r="N202" s="72">
        <v>-0.85422195561936565</v>
      </c>
      <c r="O202" s="72">
        <v>-0.90936087876600602</v>
      </c>
      <c r="P202" s="72">
        <v>7.142344762607461E-2</v>
      </c>
      <c r="Q202" s="72"/>
      <c r="R202" s="216">
        <v>0.63521415402721537</v>
      </c>
      <c r="S202" s="216">
        <v>0.14188940896103536</v>
      </c>
      <c r="T202" s="216">
        <v>0.60413532921671886</v>
      </c>
      <c r="U202" s="216"/>
      <c r="V202" s="72">
        <v>-0.26213121657310373</v>
      </c>
      <c r="W202" s="72">
        <v>0.84366004721500898</v>
      </c>
      <c r="X202" s="72">
        <v>-1.0141686121690292</v>
      </c>
      <c r="Y202" s="72">
        <v>0.22293135698281555</v>
      </c>
      <c r="Z202" s="72">
        <v>-0.49881264706514905</v>
      </c>
      <c r="AB202" s="114">
        <v>213</v>
      </c>
      <c r="AC202" s="114">
        <v>494</v>
      </c>
      <c r="AD202" s="115">
        <v>258</v>
      </c>
      <c r="AE202" s="115">
        <v>448</v>
      </c>
      <c r="AF202" s="115">
        <v>417</v>
      </c>
      <c r="AG202" s="115">
        <v>245</v>
      </c>
      <c r="AH202" s="116">
        <v>138</v>
      </c>
      <c r="AI202" s="116">
        <v>232</v>
      </c>
      <c r="AJ202" s="116">
        <v>148</v>
      </c>
      <c r="AK202" s="117">
        <v>338</v>
      </c>
      <c r="AL202" s="117">
        <v>62</v>
      </c>
      <c r="AM202" s="117">
        <v>459</v>
      </c>
      <c r="AN202" s="117">
        <v>228</v>
      </c>
      <c r="AO202" s="117">
        <v>384</v>
      </c>
    </row>
    <row r="203" spans="1:41" x14ac:dyDescent="0.3">
      <c r="A203" s="25" t="s">
        <v>421</v>
      </c>
      <c r="B203" s="25" t="s">
        <v>422</v>
      </c>
      <c r="C203" s="25" t="s">
        <v>46</v>
      </c>
      <c r="D203" s="215">
        <v>60.516099174412332</v>
      </c>
      <c r="E203" s="72">
        <v>13.88733198327045</v>
      </c>
      <c r="F203" s="72">
        <v>29.688064876691268</v>
      </c>
      <c r="G203" s="72">
        <v>16.570079832390039</v>
      </c>
      <c r="H203" s="72">
        <v>0.37062248206057902</v>
      </c>
      <c r="I203" s="72"/>
      <c r="J203" s="72">
        <v>-1.1605577643657665</v>
      </c>
      <c r="K203" s="72">
        <v>2.2715443230274026</v>
      </c>
      <c r="L203" s="72"/>
      <c r="M203" s="72">
        <v>0.53372011545604647</v>
      </c>
      <c r="N203" s="72">
        <v>2.1394827966513463</v>
      </c>
      <c r="O203" s="72">
        <v>0.17226219813453719</v>
      </c>
      <c r="P203" s="72">
        <v>1.9046252700286725</v>
      </c>
      <c r="Q203" s="72"/>
      <c r="R203" s="216">
        <v>0.71647668506608986</v>
      </c>
      <c r="S203" s="216">
        <v>-1.0895780412491882</v>
      </c>
      <c r="T203" s="216">
        <v>2.3615109360699034</v>
      </c>
      <c r="U203" s="216"/>
      <c r="V203" s="72">
        <v>2.8884174091840871</v>
      </c>
      <c r="W203" s="72">
        <v>-3.0029778391468072</v>
      </c>
      <c r="X203" s="72">
        <v>1.5794893193716939</v>
      </c>
      <c r="Y203" s="72">
        <v>1.5803356195004048</v>
      </c>
      <c r="Z203" s="72">
        <v>-2.9711400124972629</v>
      </c>
      <c r="AB203" s="114">
        <v>459</v>
      </c>
      <c r="AC203" s="114">
        <v>14</v>
      </c>
      <c r="AD203" s="115">
        <v>153</v>
      </c>
      <c r="AE203" s="115">
        <v>21</v>
      </c>
      <c r="AF203" s="115">
        <v>237</v>
      </c>
      <c r="AG203" s="115">
        <v>37</v>
      </c>
      <c r="AH203" s="116">
        <v>121</v>
      </c>
      <c r="AI203" s="116">
        <v>464</v>
      </c>
      <c r="AJ203" s="116">
        <v>33</v>
      </c>
      <c r="AK203" s="117">
        <v>13</v>
      </c>
      <c r="AL203" s="117">
        <v>523</v>
      </c>
      <c r="AM203" s="117">
        <v>52</v>
      </c>
      <c r="AN203" s="117">
        <v>34</v>
      </c>
      <c r="AO203" s="117">
        <v>515</v>
      </c>
    </row>
    <row r="204" spans="1:41" x14ac:dyDescent="0.3">
      <c r="A204" s="25" t="s">
        <v>423</v>
      </c>
      <c r="B204" s="25" t="s">
        <v>424</v>
      </c>
      <c r="C204" s="25" t="s">
        <v>46</v>
      </c>
      <c r="D204" s="215">
        <v>81.266838168325975</v>
      </c>
      <c r="E204" s="72">
        <v>8.2894206376183952</v>
      </c>
      <c r="F204" s="72">
        <v>29.1433899587403</v>
      </c>
      <c r="G204" s="72">
        <v>45.067398890467928</v>
      </c>
      <c r="H204" s="72">
        <v>-1.233371318500641</v>
      </c>
      <c r="I204" s="72"/>
      <c r="J204" s="72">
        <v>-0.27041190077779281</v>
      </c>
      <c r="K204" s="72">
        <v>0.93356555178726441</v>
      </c>
      <c r="L204" s="72"/>
      <c r="M204" s="72">
        <v>0.17404104672914666</v>
      </c>
      <c r="N204" s="72">
        <v>2.4793521481435028</v>
      </c>
      <c r="O204" s="72">
        <v>0.68424744813084748</v>
      </c>
      <c r="P204" s="72">
        <v>1.3253017503949516</v>
      </c>
      <c r="Q204" s="72"/>
      <c r="R204" s="216">
        <v>1.3975249024012559</v>
      </c>
      <c r="S204" s="216">
        <v>1.189584024293733</v>
      </c>
      <c r="T204" s="216">
        <v>2.8209789401611629</v>
      </c>
      <c r="U204" s="216"/>
      <c r="V204" s="72">
        <v>2.8884174091841026</v>
      </c>
      <c r="W204" s="72">
        <v>-3.0029778391468072</v>
      </c>
      <c r="X204" s="72">
        <v>2.4777019669115687</v>
      </c>
      <c r="Y204" s="72">
        <v>-0.17339105543107963</v>
      </c>
      <c r="Z204" s="72">
        <v>-2.4364247452179129</v>
      </c>
      <c r="AB204" s="114">
        <v>319</v>
      </c>
      <c r="AC204" s="114">
        <v>79</v>
      </c>
      <c r="AD204" s="115">
        <v>236</v>
      </c>
      <c r="AE204" s="115">
        <v>8</v>
      </c>
      <c r="AF204" s="115">
        <v>142</v>
      </c>
      <c r="AG204" s="115">
        <v>71</v>
      </c>
      <c r="AH204" s="116">
        <v>30</v>
      </c>
      <c r="AI204" s="116">
        <v>60</v>
      </c>
      <c r="AJ204" s="116">
        <v>15</v>
      </c>
      <c r="AK204" s="117">
        <v>1</v>
      </c>
      <c r="AL204" s="117">
        <v>523</v>
      </c>
      <c r="AM204" s="117">
        <v>8</v>
      </c>
      <c r="AN204" s="117">
        <v>305</v>
      </c>
      <c r="AO204" s="117">
        <v>507</v>
      </c>
    </row>
    <row r="205" spans="1:41" x14ac:dyDescent="0.3">
      <c r="A205" s="25" t="s">
        <v>425</v>
      </c>
      <c r="B205" s="25" t="s">
        <v>426</v>
      </c>
      <c r="C205" s="25" t="s">
        <v>33</v>
      </c>
      <c r="D205" s="215">
        <v>-25.759840508055635</v>
      </c>
      <c r="E205" s="72">
        <v>-33.556316269069818</v>
      </c>
      <c r="F205" s="72">
        <v>2.3787136098875066</v>
      </c>
      <c r="G205" s="72">
        <v>-5.1680286779002644</v>
      </c>
      <c r="H205" s="72">
        <v>10.585790829026944</v>
      </c>
      <c r="I205" s="72"/>
      <c r="J205" s="72">
        <v>-0.28690929589474079</v>
      </c>
      <c r="K205" s="72">
        <v>-2.3975960056308447</v>
      </c>
      <c r="L205" s="72"/>
      <c r="M205" s="72">
        <v>0.3693749729857132</v>
      </c>
      <c r="N205" s="72">
        <v>0.1913573401261609</v>
      </c>
      <c r="O205" s="72">
        <v>0.41029569817901523</v>
      </c>
      <c r="P205" s="72">
        <v>-0.59043383370888824</v>
      </c>
      <c r="Q205" s="72"/>
      <c r="R205" s="216">
        <v>-1.0422994795869946</v>
      </c>
      <c r="S205" s="216">
        <v>-0.23986550060413386</v>
      </c>
      <c r="T205" s="216">
        <v>0.66200153884309654</v>
      </c>
      <c r="U205" s="216"/>
      <c r="V205" s="72">
        <v>0.34718707622016376</v>
      </c>
      <c r="W205" s="72">
        <v>0.10127429193959279</v>
      </c>
      <c r="X205" s="72">
        <v>0.52897425838212164</v>
      </c>
      <c r="Y205" s="72">
        <v>-0.17339105543107963</v>
      </c>
      <c r="Z205" s="72">
        <v>1.3131135946945904</v>
      </c>
      <c r="AB205" s="114">
        <v>320</v>
      </c>
      <c r="AC205" s="114">
        <v>530</v>
      </c>
      <c r="AD205" s="115">
        <v>188</v>
      </c>
      <c r="AE205" s="115">
        <v>223</v>
      </c>
      <c r="AF205" s="115">
        <v>191</v>
      </c>
      <c r="AG205" s="115">
        <v>406</v>
      </c>
      <c r="AH205" s="116">
        <v>438</v>
      </c>
      <c r="AI205" s="116">
        <v>317</v>
      </c>
      <c r="AJ205" s="116">
        <v>140</v>
      </c>
      <c r="AK205" s="117">
        <v>195</v>
      </c>
      <c r="AL205" s="117">
        <v>253</v>
      </c>
      <c r="AM205" s="117">
        <v>156</v>
      </c>
      <c r="AN205" s="117">
        <v>305</v>
      </c>
      <c r="AO205" s="117">
        <v>16</v>
      </c>
    </row>
    <row r="206" spans="1:41" x14ac:dyDescent="0.3">
      <c r="A206" s="25" t="s">
        <v>427</v>
      </c>
      <c r="B206" s="25" t="s">
        <v>428</v>
      </c>
      <c r="C206" s="25" t="s">
        <v>56</v>
      </c>
      <c r="D206" s="215">
        <v>5.1399453098959142</v>
      </c>
      <c r="E206" s="72">
        <v>10.552678806763133</v>
      </c>
      <c r="F206" s="72">
        <v>-3.657455004938682</v>
      </c>
      <c r="G206" s="72">
        <v>2.7365691567165205</v>
      </c>
      <c r="H206" s="72">
        <v>-4.4918476486450576</v>
      </c>
      <c r="I206" s="72"/>
      <c r="J206" s="72">
        <v>0.28043197521304719</v>
      </c>
      <c r="K206" s="72">
        <v>0.56378232932800354</v>
      </c>
      <c r="L206" s="72"/>
      <c r="M206" s="72">
        <v>-1.6806589511144605</v>
      </c>
      <c r="N206" s="72">
        <v>0.77710866573757009</v>
      </c>
      <c r="O206" s="72">
        <v>0.87387318834506511</v>
      </c>
      <c r="P206" s="72">
        <v>-0.5555157037583639</v>
      </c>
      <c r="Q206" s="72"/>
      <c r="R206" s="216">
        <v>0.49368507323056499</v>
      </c>
      <c r="S206" s="216">
        <v>-0.12666522345019413</v>
      </c>
      <c r="T206" s="216">
        <v>-3.8631550974388355E-2</v>
      </c>
      <c r="U206" s="216"/>
      <c r="V206" s="72">
        <v>0.11241300748675752</v>
      </c>
      <c r="W206" s="72">
        <v>-0.54516526410663613</v>
      </c>
      <c r="X206" s="72">
        <v>-0.82549288962283396</v>
      </c>
      <c r="Y206" s="72">
        <v>1.1493349960002939</v>
      </c>
      <c r="Z206" s="72">
        <v>-0.78945937948659284</v>
      </c>
      <c r="AB206" s="114">
        <v>202</v>
      </c>
      <c r="AC206" s="114">
        <v>140</v>
      </c>
      <c r="AD206" s="115">
        <v>485</v>
      </c>
      <c r="AE206" s="115">
        <v>127</v>
      </c>
      <c r="AF206" s="115">
        <v>106</v>
      </c>
      <c r="AG206" s="115">
        <v>401</v>
      </c>
      <c r="AH206" s="116">
        <v>172</v>
      </c>
      <c r="AI206" s="116">
        <v>298</v>
      </c>
      <c r="AJ206" s="116">
        <v>278</v>
      </c>
      <c r="AK206" s="117">
        <v>243</v>
      </c>
      <c r="AL206" s="117">
        <v>370</v>
      </c>
      <c r="AM206" s="117">
        <v>429</v>
      </c>
      <c r="AN206" s="117">
        <v>79</v>
      </c>
      <c r="AO206" s="117">
        <v>424</v>
      </c>
    </row>
    <row r="207" spans="1:41" x14ac:dyDescent="0.3">
      <c r="A207" s="25" t="s">
        <v>429</v>
      </c>
      <c r="B207" s="25" t="s">
        <v>430</v>
      </c>
      <c r="C207" s="25" t="s">
        <v>1239</v>
      </c>
      <c r="D207" s="215">
        <v>25.11933918974194</v>
      </c>
      <c r="E207" s="72">
        <v>-6.1539946377369006</v>
      </c>
      <c r="F207" s="72">
        <v>7.0438024116564453</v>
      </c>
      <c r="G207" s="72">
        <v>20.093084554826614</v>
      </c>
      <c r="H207" s="72">
        <v>4.136446860995779</v>
      </c>
      <c r="I207" s="72"/>
      <c r="J207" s="72">
        <v>0.60351682447073274</v>
      </c>
      <c r="K207" s="72">
        <v>-1.0958363954896848</v>
      </c>
      <c r="L207" s="72"/>
      <c r="M207" s="72">
        <v>0.24416014851377316</v>
      </c>
      <c r="N207" s="72">
        <v>-0.76647417262654549</v>
      </c>
      <c r="O207" s="72">
        <v>1.1867705586851272</v>
      </c>
      <c r="P207" s="72">
        <v>0.4625518512926764</v>
      </c>
      <c r="Q207" s="72"/>
      <c r="R207" s="216">
        <v>0.94817837441247366</v>
      </c>
      <c r="S207" s="216">
        <v>0.67994595643750333</v>
      </c>
      <c r="T207" s="216">
        <v>0.78304581572921705</v>
      </c>
      <c r="U207" s="216"/>
      <c r="V207" s="72">
        <v>-0.25467017625318616</v>
      </c>
      <c r="W207" s="72">
        <v>-0.41115697100730275</v>
      </c>
      <c r="X207" s="72">
        <v>0.45955267558810237</v>
      </c>
      <c r="Y207" s="72">
        <v>0.49044898536219389</v>
      </c>
      <c r="Z207" s="72">
        <v>0.54311485850934837</v>
      </c>
      <c r="AB207" s="114">
        <v>132</v>
      </c>
      <c r="AC207" s="114">
        <v>462</v>
      </c>
      <c r="AD207" s="115">
        <v>219</v>
      </c>
      <c r="AE207" s="115">
        <v>433</v>
      </c>
      <c r="AF207" s="115">
        <v>1</v>
      </c>
      <c r="AG207" s="115">
        <v>172</v>
      </c>
      <c r="AH207" s="116">
        <v>91</v>
      </c>
      <c r="AI207" s="116">
        <v>136</v>
      </c>
      <c r="AJ207" s="116">
        <v>126</v>
      </c>
      <c r="AK207" s="117">
        <v>337</v>
      </c>
      <c r="AL207" s="117">
        <v>350</v>
      </c>
      <c r="AM207" s="117">
        <v>169</v>
      </c>
      <c r="AN207" s="117">
        <v>173</v>
      </c>
      <c r="AO207" s="117">
        <v>128</v>
      </c>
    </row>
    <row r="208" spans="1:41" x14ac:dyDescent="0.3">
      <c r="A208" s="25" t="s">
        <v>431</v>
      </c>
      <c r="B208" s="25" t="s">
        <v>432</v>
      </c>
      <c r="C208" s="25" t="s">
        <v>46</v>
      </c>
      <c r="D208" s="215">
        <v>51.972000086015719</v>
      </c>
      <c r="E208" s="72">
        <v>4.0365437841744072</v>
      </c>
      <c r="F208" s="72">
        <v>23.521828314822471</v>
      </c>
      <c r="G208" s="72">
        <v>31.29742950175719</v>
      </c>
      <c r="H208" s="72">
        <v>-6.8838015147383453</v>
      </c>
      <c r="I208" s="72"/>
      <c r="J208" s="72">
        <v>-0.1934832578653165</v>
      </c>
      <c r="K208" s="72">
        <v>0.51640676059926904</v>
      </c>
      <c r="L208" s="72"/>
      <c r="M208" s="72">
        <v>6.4371202073277733E-2</v>
      </c>
      <c r="N208" s="72">
        <v>1.2678405213451871</v>
      </c>
      <c r="O208" s="72">
        <v>0.92662684363048164</v>
      </c>
      <c r="P208" s="72">
        <v>1.5046539633226492</v>
      </c>
      <c r="Q208" s="72"/>
      <c r="R208" s="216">
        <v>1.2264583533772071</v>
      </c>
      <c r="S208" s="216">
        <v>-0.35031865806145052</v>
      </c>
      <c r="T208" s="216">
        <v>2.879551844895107</v>
      </c>
      <c r="U208" s="216"/>
      <c r="V208" s="72">
        <v>1.1982430753787601</v>
      </c>
      <c r="W208" s="72">
        <v>-2.4673865801115205</v>
      </c>
      <c r="X208" s="72">
        <v>0.43040737408491586</v>
      </c>
      <c r="Y208" s="72">
        <v>-0.53998928691393233</v>
      </c>
      <c r="Z208" s="72">
        <v>1.9651146141079485E-3</v>
      </c>
      <c r="AB208" s="114">
        <v>305</v>
      </c>
      <c r="AC208" s="114">
        <v>148</v>
      </c>
      <c r="AD208" s="115">
        <v>257</v>
      </c>
      <c r="AE208" s="115">
        <v>67</v>
      </c>
      <c r="AF208" s="115">
        <v>94</v>
      </c>
      <c r="AG208" s="115">
        <v>60</v>
      </c>
      <c r="AH208" s="116">
        <v>48</v>
      </c>
      <c r="AI208" s="116">
        <v>345</v>
      </c>
      <c r="AJ208" s="116">
        <v>1</v>
      </c>
      <c r="AK208" s="117">
        <v>96</v>
      </c>
      <c r="AL208" s="117">
        <v>515</v>
      </c>
      <c r="AM208" s="117">
        <v>173</v>
      </c>
      <c r="AN208" s="117">
        <v>370</v>
      </c>
      <c r="AO208" s="117">
        <v>266</v>
      </c>
    </row>
    <row r="209" spans="1:41" x14ac:dyDescent="0.3">
      <c r="A209" s="25" t="s">
        <v>433</v>
      </c>
      <c r="B209" s="25" t="s">
        <v>434</v>
      </c>
      <c r="C209" s="25" t="s">
        <v>46</v>
      </c>
      <c r="D209" s="215">
        <v>55.439740132509868</v>
      </c>
      <c r="E209" s="72">
        <v>-11.734461675090111</v>
      </c>
      <c r="F209" s="72">
        <v>31.459517116704586</v>
      </c>
      <c r="G209" s="72">
        <v>44.119870590441039</v>
      </c>
      <c r="H209" s="72">
        <v>-8.405185899545641</v>
      </c>
      <c r="I209" s="72"/>
      <c r="J209" s="72">
        <v>-2.0630763836586694</v>
      </c>
      <c r="K209" s="72">
        <v>1.1243194496514606</v>
      </c>
      <c r="L209" s="72"/>
      <c r="M209" s="72">
        <v>0.79373307107007196</v>
      </c>
      <c r="N209" s="72">
        <v>1.4281356754243233</v>
      </c>
      <c r="O209" s="72">
        <v>1.1867705586851272</v>
      </c>
      <c r="P209" s="72">
        <v>1.6248834334932116</v>
      </c>
      <c r="Q209" s="72"/>
      <c r="R209" s="216">
        <v>1.3305864327897616</v>
      </c>
      <c r="S209" s="216">
        <v>1.0842461931680569</v>
      </c>
      <c r="T209" s="216">
        <v>2.879551844895107</v>
      </c>
      <c r="U209" s="216"/>
      <c r="V209" s="72">
        <v>1.5827353531985118</v>
      </c>
      <c r="W209" s="72">
        <v>-1.4457135973336814</v>
      </c>
      <c r="X209" s="72">
        <v>0.64564847126147984</v>
      </c>
      <c r="Y209" s="72">
        <v>-1.8131750367935691</v>
      </c>
      <c r="Z209" s="72">
        <v>-0.65053237024186916</v>
      </c>
      <c r="AB209" s="114">
        <v>509</v>
      </c>
      <c r="AC209" s="114">
        <v>56</v>
      </c>
      <c r="AD209" s="115">
        <v>95</v>
      </c>
      <c r="AE209" s="115">
        <v>54</v>
      </c>
      <c r="AF209" s="115">
        <v>1</v>
      </c>
      <c r="AG209" s="115">
        <v>51</v>
      </c>
      <c r="AH209" s="116">
        <v>36</v>
      </c>
      <c r="AI209" s="116">
        <v>75</v>
      </c>
      <c r="AJ209" s="116">
        <v>1</v>
      </c>
      <c r="AK209" s="117">
        <v>65</v>
      </c>
      <c r="AL209" s="117">
        <v>470</v>
      </c>
      <c r="AM209" s="117">
        <v>139</v>
      </c>
      <c r="AN209" s="117">
        <v>512</v>
      </c>
      <c r="AO209" s="117">
        <v>406</v>
      </c>
    </row>
    <row r="210" spans="1:41" x14ac:dyDescent="0.3">
      <c r="A210" s="25" t="s">
        <v>435</v>
      </c>
      <c r="B210" s="25" t="s">
        <v>436</v>
      </c>
      <c r="C210" s="25" t="s">
        <v>78</v>
      </c>
      <c r="D210" s="215">
        <v>6.4030990341841028</v>
      </c>
      <c r="E210" s="72">
        <v>34.703999081418239</v>
      </c>
      <c r="F210" s="72">
        <v>-9.5876822817975604</v>
      </c>
      <c r="G210" s="72">
        <v>-11.061349240421759</v>
      </c>
      <c r="H210" s="72">
        <v>-7.6518685250148151</v>
      </c>
      <c r="I210" s="72"/>
      <c r="J210" s="72">
        <v>2.0385294880973013</v>
      </c>
      <c r="K210" s="72">
        <v>0.73779043841615788</v>
      </c>
      <c r="L210" s="72"/>
      <c r="M210" s="72">
        <v>-0.49064002651687383</v>
      </c>
      <c r="N210" s="72">
        <v>0.3297518489685432</v>
      </c>
      <c r="O210" s="72">
        <v>-1.035070002109189</v>
      </c>
      <c r="P210" s="72">
        <v>-0.33807098543009007</v>
      </c>
      <c r="Q210" s="72"/>
      <c r="R210" s="216">
        <v>-0.66726908902388682</v>
      </c>
      <c r="S210" s="216">
        <v>-0.2247089781400077</v>
      </c>
      <c r="T210" s="216">
        <v>-0.43538384168671657</v>
      </c>
      <c r="U210" s="216"/>
      <c r="V210" s="72">
        <v>-5.0237671487445894E-2</v>
      </c>
      <c r="W210" s="72">
        <v>1.0022196760729121</v>
      </c>
      <c r="X210" s="72">
        <v>-1.0526003627589111</v>
      </c>
      <c r="Y210" s="72">
        <v>-0.99080603103473652</v>
      </c>
      <c r="Z210" s="72">
        <v>-0.43894931579478169</v>
      </c>
      <c r="AB210" s="114">
        <v>1</v>
      </c>
      <c r="AC210" s="114">
        <v>113</v>
      </c>
      <c r="AD210" s="115">
        <v>356</v>
      </c>
      <c r="AE210" s="115">
        <v>200</v>
      </c>
      <c r="AF210" s="115">
        <v>434</v>
      </c>
      <c r="AG210" s="115">
        <v>345</v>
      </c>
      <c r="AH210" s="116">
        <v>403</v>
      </c>
      <c r="AI210" s="116">
        <v>315</v>
      </c>
      <c r="AJ210" s="116">
        <v>392</v>
      </c>
      <c r="AK210" s="117">
        <v>280</v>
      </c>
      <c r="AL210" s="117">
        <v>24</v>
      </c>
      <c r="AM210" s="117">
        <v>471</v>
      </c>
      <c r="AN210" s="117">
        <v>452</v>
      </c>
      <c r="AO210" s="117">
        <v>376</v>
      </c>
    </row>
    <row r="211" spans="1:41" x14ac:dyDescent="0.3">
      <c r="A211" s="25" t="s">
        <v>437</v>
      </c>
      <c r="B211" s="25" t="s">
        <v>438</v>
      </c>
      <c r="C211" s="25" t="s">
        <v>56</v>
      </c>
      <c r="D211" s="215">
        <v>17.539809693726344</v>
      </c>
      <c r="E211" s="72">
        <v>19.579258285948878</v>
      </c>
      <c r="F211" s="72">
        <v>11.146820265104804</v>
      </c>
      <c r="G211" s="72">
        <v>-19.009441296759359</v>
      </c>
      <c r="H211" s="72">
        <v>5.823172439432021</v>
      </c>
      <c r="I211" s="72"/>
      <c r="J211" s="72">
        <v>1.771938883725378</v>
      </c>
      <c r="K211" s="72">
        <v>-0.20559822084946783</v>
      </c>
      <c r="L211" s="72"/>
      <c r="M211" s="72">
        <v>0.93587906338232052</v>
      </c>
      <c r="N211" s="72">
        <v>1.07573856070923</v>
      </c>
      <c r="O211" s="72">
        <v>0.28770962895798524</v>
      </c>
      <c r="P211" s="72">
        <v>-0.51583601063276707</v>
      </c>
      <c r="Q211" s="72"/>
      <c r="R211" s="216">
        <v>1.0520006928975469</v>
      </c>
      <c r="S211" s="216">
        <v>-2.4669270201766227</v>
      </c>
      <c r="T211" s="216">
        <v>-0.86620662833204798</v>
      </c>
      <c r="U211" s="216"/>
      <c r="V211" s="72">
        <v>0.30192343161266433</v>
      </c>
      <c r="W211" s="72">
        <v>-6.680381198327516E-2</v>
      </c>
      <c r="X211" s="72">
        <v>6.6641036358122463E-2</v>
      </c>
      <c r="Y211" s="72">
        <v>0.23283941729316224</v>
      </c>
      <c r="Z211" s="72">
        <v>0.63003441460573051</v>
      </c>
      <c r="AB211" s="114">
        <v>12</v>
      </c>
      <c r="AC211" s="114">
        <v>299</v>
      </c>
      <c r="AD211" s="115">
        <v>60</v>
      </c>
      <c r="AE211" s="115">
        <v>87</v>
      </c>
      <c r="AF211" s="115">
        <v>220</v>
      </c>
      <c r="AG211" s="115">
        <v>391</v>
      </c>
      <c r="AH211" s="116">
        <v>76</v>
      </c>
      <c r="AI211" s="116">
        <v>526</v>
      </c>
      <c r="AJ211" s="116">
        <v>501</v>
      </c>
      <c r="AK211" s="117">
        <v>207</v>
      </c>
      <c r="AL211" s="117">
        <v>277</v>
      </c>
      <c r="AM211" s="117">
        <v>256</v>
      </c>
      <c r="AN211" s="117">
        <v>226</v>
      </c>
      <c r="AO211" s="117">
        <v>109</v>
      </c>
    </row>
    <row r="212" spans="1:41" x14ac:dyDescent="0.3">
      <c r="A212" s="25" t="s">
        <v>439</v>
      </c>
      <c r="B212" s="25" t="s">
        <v>440</v>
      </c>
      <c r="C212" s="25" t="s">
        <v>24</v>
      </c>
      <c r="D212" s="215">
        <v>-64.948496388843196</v>
      </c>
      <c r="E212" s="72">
        <v>5.0996332177976686</v>
      </c>
      <c r="F212" s="72">
        <v>-31.194250382670493</v>
      </c>
      <c r="G212" s="72">
        <v>-25.987318435249058</v>
      </c>
      <c r="H212" s="72">
        <v>-12.866560788721319</v>
      </c>
      <c r="I212" s="72"/>
      <c r="J212" s="72">
        <v>-0.84563786914279659</v>
      </c>
      <c r="K212" s="72">
        <v>1.2536085265666101</v>
      </c>
      <c r="L212" s="72"/>
      <c r="M212" s="72">
        <v>-2.3353290635478103</v>
      </c>
      <c r="N212" s="72">
        <v>-0.64807774966494336</v>
      </c>
      <c r="O212" s="72">
        <v>-1.0117129505620306</v>
      </c>
      <c r="P212" s="72">
        <v>-0.99596029745249515</v>
      </c>
      <c r="Q212" s="72"/>
      <c r="R212" s="216">
        <v>-1.0547047870332584</v>
      </c>
      <c r="S212" s="216">
        <v>-0.9190671635277724</v>
      </c>
      <c r="T212" s="216">
        <v>-1.1447062616688568</v>
      </c>
      <c r="U212" s="216"/>
      <c r="V212" s="72">
        <v>-0.86597807979843233</v>
      </c>
      <c r="W212" s="72">
        <v>-0.26464630626024238</v>
      </c>
      <c r="X212" s="72">
        <v>-7.8885276817632757E-2</v>
      </c>
      <c r="Y212" s="72">
        <v>-0.44586271396563193</v>
      </c>
      <c r="Z212" s="72">
        <v>-0.91793978090232431</v>
      </c>
      <c r="AB212" s="114">
        <v>420</v>
      </c>
      <c r="AC212" s="114">
        <v>43</v>
      </c>
      <c r="AD212" s="115">
        <v>512</v>
      </c>
      <c r="AE212" s="115">
        <v>410</v>
      </c>
      <c r="AF212" s="115">
        <v>429</v>
      </c>
      <c r="AG212" s="115">
        <v>479</v>
      </c>
      <c r="AH212" s="116">
        <v>439</v>
      </c>
      <c r="AI212" s="116">
        <v>440</v>
      </c>
      <c r="AJ212" s="116">
        <v>530</v>
      </c>
      <c r="AK212" s="117">
        <v>482</v>
      </c>
      <c r="AL212" s="117">
        <v>319</v>
      </c>
      <c r="AM212" s="117">
        <v>282</v>
      </c>
      <c r="AN212" s="117">
        <v>354</v>
      </c>
      <c r="AO212" s="117">
        <v>439</v>
      </c>
    </row>
    <row r="213" spans="1:41" x14ac:dyDescent="0.3">
      <c r="A213" s="25" t="s">
        <v>441</v>
      </c>
      <c r="B213" s="25" t="s">
        <v>442</v>
      </c>
      <c r="C213" s="25" t="s">
        <v>24</v>
      </c>
      <c r="D213" s="215">
        <v>-56.460212805349983</v>
      </c>
      <c r="E213" s="72">
        <v>-30.83315377273447</v>
      </c>
      <c r="F213" s="72">
        <v>-3.6596392354465523</v>
      </c>
      <c r="G213" s="72">
        <v>-16.565126941752457</v>
      </c>
      <c r="H213" s="72">
        <v>-5.4022928554165039</v>
      </c>
      <c r="I213" s="72"/>
      <c r="J213" s="72">
        <v>-1.2977735166160251</v>
      </c>
      <c r="K213" s="72">
        <v>-1.1688787852027325</v>
      </c>
      <c r="L213" s="72"/>
      <c r="M213" s="72">
        <v>0.13261665211504364</v>
      </c>
      <c r="N213" s="72">
        <v>4.2304325421149196E-2</v>
      </c>
      <c r="O213" s="72">
        <v>-0.15166339210918828</v>
      </c>
      <c r="P213" s="72">
        <v>-0.60879986309845291</v>
      </c>
      <c r="Q213" s="72"/>
      <c r="R213" s="216">
        <v>-0.68300864345944079</v>
      </c>
      <c r="S213" s="216">
        <v>-0.48189621870314309</v>
      </c>
      <c r="T213" s="216">
        <v>-0.82291037084771101</v>
      </c>
      <c r="U213" s="216"/>
      <c r="V213" s="72">
        <v>-0.29247278054076803</v>
      </c>
      <c r="W213" s="72">
        <v>-0.55831745544954081</v>
      </c>
      <c r="X213" s="72">
        <v>-0.11002220615223164</v>
      </c>
      <c r="Y213" s="72">
        <v>0.47063286474150012</v>
      </c>
      <c r="Z213" s="72">
        <v>-0.59027899368226033</v>
      </c>
      <c r="AB213" s="114">
        <v>469</v>
      </c>
      <c r="AC213" s="114">
        <v>466</v>
      </c>
      <c r="AD213" s="115">
        <v>245</v>
      </c>
      <c r="AE213" s="115">
        <v>258</v>
      </c>
      <c r="AF213" s="115">
        <v>302</v>
      </c>
      <c r="AG213" s="115">
        <v>411</v>
      </c>
      <c r="AH213" s="116">
        <v>406</v>
      </c>
      <c r="AI213" s="116">
        <v>366</v>
      </c>
      <c r="AJ213" s="116">
        <v>492</v>
      </c>
      <c r="AK213" s="117">
        <v>350</v>
      </c>
      <c r="AL213" s="117">
        <v>371</v>
      </c>
      <c r="AM213" s="117">
        <v>293</v>
      </c>
      <c r="AN213" s="117">
        <v>177</v>
      </c>
      <c r="AO213" s="117">
        <v>397</v>
      </c>
    </row>
    <row r="214" spans="1:41" x14ac:dyDescent="0.3">
      <c r="A214" s="25" t="s">
        <v>443</v>
      </c>
      <c r="B214" s="25" t="s">
        <v>444</v>
      </c>
      <c r="C214" s="25" t="s">
        <v>46</v>
      </c>
      <c r="D214" s="215">
        <v>-5.9640627303411193</v>
      </c>
      <c r="E214" s="72">
        <v>-1.0725734690695239</v>
      </c>
      <c r="F214" s="72">
        <v>7.3471807648398659</v>
      </c>
      <c r="G214" s="72">
        <v>5.9158743338768733</v>
      </c>
      <c r="H214" s="72">
        <v>-18.154544359988336</v>
      </c>
      <c r="I214" s="72"/>
      <c r="J214" s="72">
        <v>-0.46757952160127347</v>
      </c>
      <c r="K214" s="72">
        <v>0.38177364407571157</v>
      </c>
      <c r="L214" s="72"/>
      <c r="M214" s="72">
        <v>-1.4449382951952006</v>
      </c>
      <c r="N214" s="72">
        <v>1.0361930589758412</v>
      </c>
      <c r="O214" s="72">
        <v>1.0605222093358535</v>
      </c>
      <c r="P214" s="72">
        <v>0.52377194925788439</v>
      </c>
      <c r="Q214" s="72"/>
      <c r="R214" s="216">
        <v>9.9682269860447259E-2</v>
      </c>
      <c r="S214" s="216">
        <v>-1.1181859774002254</v>
      </c>
      <c r="T214" s="216">
        <v>1.728408627605003</v>
      </c>
      <c r="U214" s="216"/>
      <c r="V214" s="72">
        <v>0.24870134399725072</v>
      </c>
      <c r="W214" s="72">
        <v>-1.6630155258416877</v>
      </c>
      <c r="X214" s="72">
        <v>-0.89566290799519499</v>
      </c>
      <c r="Y214" s="72">
        <v>-4.9540301551737158E-2</v>
      </c>
      <c r="Z214" s="72">
        <v>-1.2713914806062976</v>
      </c>
      <c r="AB214" s="114">
        <v>363</v>
      </c>
      <c r="AC214" s="114">
        <v>180</v>
      </c>
      <c r="AD214" s="115">
        <v>469</v>
      </c>
      <c r="AE214" s="115">
        <v>93</v>
      </c>
      <c r="AF214" s="115">
        <v>70</v>
      </c>
      <c r="AG214" s="115">
        <v>162</v>
      </c>
      <c r="AH214" s="116">
        <v>243</v>
      </c>
      <c r="AI214" s="116">
        <v>467</v>
      </c>
      <c r="AJ214" s="116">
        <v>58</v>
      </c>
      <c r="AK214" s="117">
        <v>216</v>
      </c>
      <c r="AL214" s="117">
        <v>484</v>
      </c>
      <c r="AM214" s="117">
        <v>441</v>
      </c>
      <c r="AN214" s="117">
        <v>278</v>
      </c>
      <c r="AO214" s="117">
        <v>462</v>
      </c>
    </row>
    <row r="215" spans="1:41" x14ac:dyDescent="0.3">
      <c r="A215" s="25" t="s">
        <v>445</v>
      </c>
      <c r="B215" s="25" t="s">
        <v>446</v>
      </c>
      <c r="C215" s="25" t="s">
        <v>30</v>
      </c>
      <c r="D215" s="215">
        <v>-23.108067349688881</v>
      </c>
      <c r="E215" s="72">
        <v>-4.5589805174150264</v>
      </c>
      <c r="F215" s="72">
        <v>-14.188621097005049</v>
      </c>
      <c r="G215" s="72">
        <v>-8.7260907181714096</v>
      </c>
      <c r="H215" s="72">
        <v>4.365624982902605</v>
      </c>
      <c r="I215" s="72"/>
      <c r="J215" s="72">
        <v>1.0819058754265041</v>
      </c>
      <c r="K215" s="72">
        <v>-1.4466243168197062</v>
      </c>
      <c r="L215" s="72"/>
      <c r="M215" s="72">
        <v>1.0948213275308439E-2</v>
      </c>
      <c r="N215" s="72">
        <v>-1.0770906705140437</v>
      </c>
      <c r="O215" s="72">
        <v>-0.55328995102227363</v>
      </c>
      <c r="P215" s="72">
        <v>-0.65074696725979897</v>
      </c>
      <c r="Q215" s="72"/>
      <c r="R215" s="216">
        <v>-1.5055699779714227</v>
      </c>
      <c r="S215" s="216">
        <v>0.85651840113364808</v>
      </c>
      <c r="T215" s="216">
        <v>-0.39807930934279473</v>
      </c>
      <c r="U215" s="216"/>
      <c r="V215" s="72">
        <v>0.29396498860475184</v>
      </c>
      <c r="W215" s="72">
        <v>0.25791835524456685</v>
      </c>
      <c r="X215" s="72">
        <v>0.35116087474226115</v>
      </c>
      <c r="Y215" s="72">
        <v>-1.0403463325864737</v>
      </c>
      <c r="Z215" s="72">
        <v>1.0104271105754148</v>
      </c>
      <c r="AB215" s="114">
        <v>65</v>
      </c>
      <c r="AC215" s="114">
        <v>488</v>
      </c>
      <c r="AD215" s="115">
        <v>266</v>
      </c>
      <c r="AE215" s="115">
        <v>476</v>
      </c>
      <c r="AF215" s="115">
        <v>370</v>
      </c>
      <c r="AG215" s="115">
        <v>418</v>
      </c>
      <c r="AH215" s="116">
        <v>488</v>
      </c>
      <c r="AI215" s="116">
        <v>109</v>
      </c>
      <c r="AJ215" s="116">
        <v>374</v>
      </c>
      <c r="AK215" s="117">
        <v>209</v>
      </c>
      <c r="AL215" s="117">
        <v>226</v>
      </c>
      <c r="AM215" s="117">
        <v>195</v>
      </c>
      <c r="AN215" s="117">
        <v>456</v>
      </c>
      <c r="AO215" s="117">
        <v>40</v>
      </c>
    </row>
    <row r="216" spans="1:41" x14ac:dyDescent="0.3">
      <c r="A216" s="25" t="s">
        <v>447</v>
      </c>
      <c r="B216" s="25" t="s">
        <v>448</v>
      </c>
      <c r="C216" s="25" t="s">
        <v>56</v>
      </c>
      <c r="D216" s="215">
        <v>-27.340935154519308</v>
      </c>
      <c r="E216" s="72">
        <v>2.4963355511704566</v>
      </c>
      <c r="F216" s="72">
        <v>-12.120664017752581</v>
      </c>
      <c r="G216" s="72">
        <v>-13.398100466653073</v>
      </c>
      <c r="H216" s="72">
        <v>-4.3185062212841103</v>
      </c>
      <c r="I216" s="72"/>
      <c r="J216" s="72">
        <v>0.47356686532693071</v>
      </c>
      <c r="K216" s="72">
        <v>-0.27386002123329417</v>
      </c>
      <c r="L216" s="72"/>
      <c r="M216" s="72">
        <v>4.229806458779245E-2</v>
      </c>
      <c r="N216" s="72">
        <v>-0.45993115565206844</v>
      </c>
      <c r="O216" s="72">
        <v>-0.80743867551538251</v>
      </c>
      <c r="P216" s="72">
        <v>-0.71423447626075454</v>
      </c>
      <c r="Q216" s="72"/>
      <c r="R216" s="216">
        <v>0.42173240429734554</v>
      </c>
      <c r="S216" s="216">
        <v>-1.7171527995293967</v>
      </c>
      <c r="T216" s="216">
        <v>-0.31235166076631782</v>
      </c>
      <c r="U216" s="216"/>
      <c r="V216" s="72">
        <v>0.83115989163881654</v>
      </c>
      <c r="W216" s="72">
        <v>-0.76471588501954935</v>
      </c>
      <c r="X216" s="72">
        <v>-0.97724019022602737</v>
      </c>
      <c r="Y216" s="72">
        <v>0.68365616141396779</v>
      </c>
      <c r="Z216" s="72">
        <v>-0.63656122206402965</v>
      </c>
      <c r="AB216" s="114">
        <v>158</v>
      </c>
      <c r="AC216" s="114">
        <v>312</v>
      </c>
      <c r="AD216" s="115">
        <v>260</v>
      </c>
      <c r="AE216" s="115">
        <v>377</v>
      </c>
      <c r="AF216" s="115">
        <v>398</v>
      </c>
      <c r="AG216" s="115">
        <v>434</v>
      </c>
      <c r="AH216" s="116">
        <v>184</v>
      </c>
      <c r="AI216" s="116">
        <v>506</v>
      </c>
      <c r="AJ216" s="116">
        <v>350</v>
      </c>
      <c r="AK216" s="117">
        <v>131</v>
      </c>
      <c r="AL216" s="117">
        <v>403</v>
      </c>
      <c r="AM216" s="117">
        <v>450</v>
      </c>
      <c r="AN216" s="117">
        <v>144</v>
      </c>
      <c r="AO216" s="117">
        <v>402</v>
      </c>
    </row>
    <row r="217" spans="1:41" x14ac:dyDescent="0.3">
      <c r="A217" s="25" t="s">
        <v>449</v>
      </c>
      <c r="B217" s="25" t="s">
        <v>450</v>
      </c>
      <c r="C217" s="25" t="s">
        <v>1239</v>
      </c>
      <c r="D217" s="215">
        <v>-92.2315932218455</v>
      </c>
      <c r="E217" s="72">
        <v>-45.51510708059719</v>
      </c>
      <c r="F217" s="72">
        <v>-19.421854252668687</v>
      </c>
      <c r="G217" s="72">
        <v>-21.293856781149643</v>
      </c>
      <c r="H217" s="72">
        <v>-6.0007751074299778</v>
      </c>
      <c r="I217" s="72"/>
      <c r="J217" s="72">
        <v>-2.4535611708041509</v>
      </c>
      <c r="K217" s="72">
        <v>-1.1876473956436242</v>
      </c>
      <c r="L217" s="72"/>
      <c r="M217" s="72">
        <v>-1.3080817810013787</v>
      </c>
      <c r="N217" s="72">
        <v>-0.70523755707513047</v>
      </c>
      <c r="O217" s="72">
        <v>-0.41735514817957586</v>
      </c>
      <c r="P217" s="72">
        <v>-0.67682219417090528</v>
      </c>
      <c r="Q217" s="72"/>
      <c r="R217" s="216">
        <v>-0.89482622721195693</v>
      </c>
      <c r="S217" s="216">
        <v>-1.3046112037089737</v>
      </c>
      <c r="T217" s="216">
        <v>-0.35582538281702736</v>
      </c>
      <c r="U217" s="216"/>
      <c r="V217" s="72">
        <v>-0.54216892991401111</v>
      </c>
      <c r="W217" s="72">
        <v>0.69814379387159731</v>
      </c>
      <c r="X217" s="72">
        <v>-0.64662565096547686</v>
      </c>
      <c r="Y217" s="72">
        <v>-0.67374810110362104</v>
      </c>
      <c r="Z217" s="72">
        <v>-3.5756133374483877E-2</v>
      </c>
      <c r="AB217" s="114">
        <v>518</v>
      </c>
      <c r="AC217" s="114">
        <v>468</v>
      </c>
      <c r="AD217" s="115">
        <v>452</v>
      </c>
      <c r="AE217" s="115">
        <v>423</v>
      </c>
      <c r="AF217" s="115">
        <v>347</v>
      </c>
      <c r="AG217" s="115">
        <v>429</v>
      </c>
      <c r="AH217" s="116">
        <v>427</v>
      </c>
      <c r="AI217" s="116">
        <v>486</v>
      </c>
      <c r="AJ217" s="116">
        <v>362</v>
      </c>
      <c r="AK217" s="117">
        <v>410</v>
      </c>
      <c r="AL217" s="117">
        <v>114</v>
      </c>
      <c r="AM217" s="117">
        <v>395</v>
      </c>
      <c r="AN217" s="117">
        <v>393</v>
      </c>
      <c r="AO217" s="117">
        <v>273</v>
      </c>
    </row>
    <row r="218" spans="1:41" x14ac:dyDescent="0.3">
      <c r="A218" s="25" t="s">
        <v>451</v>
      </c>
      <c r="B218" s="25" t="s">
        <v>452</v>
      </c>
      <c r="C218" s="25" t="s">
        <v>46</v>
      </c>
      <c r="D218" s="215">
        <v>67.767265197210136</v>
      </c>
      <c r="E218" s="72">
        <v>14.742712921822021</v>
      </c>
      <c r="F218" s="72">
        <v>30.870428158034883</v>
      </c>
      <c r="G218" s="72">
        <v>32.385053272940851</v>
      </c>
      <c r="H218" s="72">
        <v>-10.230929155587621</v>
      </c>
      <c r="I218" s="72"/>
      <c r="J218" s="72">
        <v>-0.14738296885522015</v>
      </c>
      <c r="K218" s="72">
        <v>1.3268000026009819</v>
      </c>
      <c r="L218" s="72"/>
      <c r="M218" s="72">
        <v>1.1648514298981498</v>
      </c>
      <c r="N218" s="72">
        <v>1.4205514553769971</v>
      </c>
      <c r="O218" s="72">
        <v>0.71112632461070324</v>
      </c>
      <c r="P218" s="72">
        <v>1.6427392953997311</v>
      </c>
      <c r="Q218" s="72"/>
      <c r="R218" s="216">
        <v>0.87834855385806199</v>
      </c>
      <c r="S218" s="216">
        <v>0.57385029918862118</v>
      </c>
      <c r="T218" s="216">
        <v>2.4340075397062191</v>
      </c>
      <c r="U218" s="216"/>
      <c r="V218" s="72">
        <v>0.41931046597936661</v>
      </c>
      <c r="W218" s="72">
        <v>-1.7931299855196188</v>
      </c>
      <c r="X218" s="72">
        <v>0.83372525496917993</v>
      </c>
      <c r="Y218" s="72">
        <v>-0.10403463325864827</v>
      </c>
      <c r="Z218" s="72">
        <v>-1.4020569332878035</v>
      </c>
      <c r="AB218" s="114">
        <v>296</v>
      </c>
      <c r="AC218" s="114">
        <v>39</v>
      </c>
      <c r="AD218" s="115">
        <v>21</v>
      </c>
      <c r="AE218" s="115">
        <v>56</v>
      </c>
      <c r="AF218" s="115">
        <v>135</v>
      </c>
      <c r="AG218" s="115">
        <v>49</v>
      </c>
      <c r="AH218" s="116">
        <v>101</v>
      </c>
      <c r="AI218" s="116">
        <v>154</v>
      </c>
      <c r="AJ218" s="116">
        <v>32</v>
      </c>
      <c r="AK218" s="117">
        <v>184</v>
      </c>
      <c r="AL218" s="117">
        <v>488</v>
      </c>
      <c r="AM218" s="117">
        <v>115</v>
      </c>
      <c r="AN218" s="117">
        <v>292</v>
      </c>
      <c r="AO218" s="117">
        <v>474</v>
      </c>
    </row>
    <row r="219" spans="1:41" x14ac:dyDescent="0.3">
      <c r="A219" s="25" t="s">
        <v>453</v>
      </c>
      <c r="B219" s="25" t="s">
        <v>454</v>
      </c>
      <c r="C219" s="25" t="s">
        <v>24</v>
      </c>
      <c r="D219" s="215">
        <v>-7.2088868341396584</v>
      </c>
      <c r="E219" s="72">
        <v>-12.689874343101998</v>
      </c>
      <c r="F219" s="72">
        <v>-16.902839526941573</v>
      </c>
      <c r="G219" s="72">
        <v>3.5855640240148787</v>
      </c>
      <c r="H219" s="72">
        <v>18.798263011889034</v>
      </c>
      <c r="I219" s="72"/>
      <c r="J219" s="72">
        <v>-0.31193181824741983</v>
      </c>
      <c r="K219" s="72">
        <v>-0.70325812920073993</v>
      </c>
      <c r="L219" s="72"/>
      <c r="M219" s="72">
        <v>-0.49855069226799603</v>
      </c>
      <c r="N219" s="72">
        <v>-2.3669101753535986</v>
      </c>
      <c r="O219" s="72">
        <v>0.92682462063497262</v>
      </c>
      <c r="P219" s="72">
        <v>-0.76581807732402984</v>
      </c>
      <c r="Q219" s="72"/>
      <c r="R219" s="216">
        <v>0.36059244654358036</v>
      </c>
      <c r="S219" s="216">
        <v>0.11726005995683109</v>
      </c>
      <c r="T219" s="216">
        <v>-4.7584823618625947E-2</v>
      </c>
      <c r="U219" s="216"/>
      <c r="V219" s="72">
        <v>1.605118474158266</v>
      </c>
      <c r="W219" s="72">
        <v>-1.5518060275629091</v>
      </c>
      <c r="X219" s="72">
        <v>1.8354428551688191</v>
      </c>
      <c r="Y219" s="72">
        <v>1.1493349960002939</v>
      </c>
      <c r="Z219" s="72">
        <v>0.72156230461333715</v>
      </c>
      <c r="AB219" s="114">
        <v>326</v>
      </c>
      <c r="AC219" s="114">
        <v>400</v>
      </c>
      <c r="AD219" s="115">
        <v>357</v>
      </c>
      <c r="AE219" s="115">
        <v>532</v>
      </c>
      <c r="AF219" s="115">
        <v>93</v>
      </c>
      <c r="AG219" s="115">
        <v>442</v>
      </c>
      <c r="AH219" s="116">
        <v>195</v>
      </c>
      <c r="AI219" s="116">
        <v>236</v>
      </c>
      <c r="AJ219" s="116">
        <v>279</v>
      </c>
      <c r="AK219" s="117">
        <v>62</v>
      </c>
      <c r="AL219" s="117">
        <v>478</v>
      </c>
      <c r="AM219" s="117">
        <v>40</v>
      </c>
      <c r="AN219" s="117">
        <v>79</v>
      </c>
      <c r="AO219" s="117">
        <v>81</v>
      </c>
    </row>
    <row r="220" spans="1:41" x14ac:dyDescent="0.3">
      <c r="A220" s="25" t="s">
        <v>455</v>
      </c>
      <c r="B220" s="25" t="s">
        <v>456</v>
      </c>
      <c r="C220" s="25" t="s">
        <v>27</v>
      </c>
      <c r="D220" s="215">
        <v>-16.707709682282811</v>
      </c>
      <c r="E220" s="72">
        <v>3.7774666953153653</v>
      </c>
      <c r="F220" s="72">
        <v>-12.545724126704549</v>
      </c>
      <c r="G220" s="72">
        <v>3.816924180826391</v>
      </c>
      <c r="H220" s="72">
        <v>-11.756376431720017</v>
      </c>
      <c r="I220" s="72"/>
      <c r="J220" s="72">
        <v>0.40438293998516561</v>
      </c>
      <c r="K220" s="72">
        <v>-0.10218560435993641</v>
      </c>
      <c r="L220" s="72"/>
      <c r="M220" s="72">
        <v>-0.30233944536254326</v>
      </c>
      <c r="N220" s="72">
        <v>-0.28783413056013879</v>
      </c>
      <c r="O220" s="72">
        <v>-0.74523281408992981</v>
      </c>
      <c r="P220" s="72">
        <v>-0.67190947026011583</v>
      </c>
      <c r="Q220" s="72"/>
      <c r="R220" s="216">
        <v>0.46187638960481497</v>
      </c>
      <c r="S220" s="216">
        <v>0.27924539379217489</v>
      </c>
      <c r="T220" s="216">
        <v>-0.28309088169782293</v>
      </c>
      <c r="U220" s="216"/>
      <c r="V220" s="72">
        <v>-0.73118195135192221</v>
      </c>
      <c r="W220" s="72">
        <v>-0.14168693852447098</v>
      </c>
      <c r="X220" s="72">
        <v>-0.81828555853235285</v>
      </c>
      <c r="Y220" s="72">
        <v>-0.3814603219483737</v>
      </c>
      <c r="Z220" s="72">
        <v>-0.27866051598688407</v>
      </c>
      <c r="AB220" s="114">
        <v>176</v>
      </c>
      <c r="AC220" s="114">
        <v>283</v>
      </c>
      <c r="AD220" s="115">
        <v>331</v>
      </c>
      <c r="AE220" s="115">
        <v>336</v>
      </c>
      <c r="AF220" s="115">
        <v>392</v>
      </c>
      <c r="AG220" s="115">
        <v>426</v>
      </c>
      <c r="AH220" s="116">
        <v>174</v>
      </c>
      <c r="AI220" s="116">
        <v>213</v>
      </c>
      <c r="AJ220" s="116">
        <v>339</v>
      </c>
      <c r="AK220" s="117">
        <v>459</v>
      </c>
      <c r="AL220" s="117">
        <v>295</v>
      </c>
      <c r="AM220" s="117">
        <v>426</v>
      </c>
      <c r="AN220" s="117">
        <v>340</v>
      </c>
      <c r="AO220" s="117">
        <v>338</v>
      </c>
    </row>
    <row r="221" spans="1:41" x14ac:dyDescent="0.3">
      <c r="A221" s="25" t="s">
        <v>457</v>
      </c>
      <c r="B221" s="25" t="s">
        <v>458</v>
      </c>
      <c r="C221" s="25" t="s">
        <v>56</v>
      </c>
      <c r="D221" s="215">
        <v>63.683699213455263</v>
      </c>
      <c r="E221" s="72">
        <v>12.501467298928395</v>
      </c>
      <c r="F221" s="72">
        <v>17.750576664927447</v>
      </c>
      <c r="G221" s="72">
        <v>17.415335744942332</v>
      </c>
      <c r="H221" s="72">
        <v>16.016319504657091</v>
      </c>
      <c r="I221" s="72"/>
      <c r="J221" s="72">
        <v>1.6590101963388235</v>
      </c>
      <c r="K221" s="72">
        <v>-0.658892812424552</v>
      </c>
      <c r="L221" s="72"/>
      <c r="M221" s="72">
        <v>0.84869079733336017</v>
      </c>
      <c r="N221" s="72">
        <v>0.61185892148447729</v>
      </c>
      <c r="O221" s="72">
        <v>0.40818365985593036</v>
      </c>
      <c r="P221" s="72">
        <v>0.97135888771462342</v>
      </c>
      <c r="Q221" s="72"/>
      <c r="R221" s="216">
        <v>4.3022707236932333E-3</v>
      </c>
      <c r="S221" s="216">
        <v>1.1665785884106845</v>
      </c>
      <c r="T221" s="216">
        <v>0.91895943025870275</v>
      </c>
      <c r="U221" s="216"/>
      <c r="V221" s="72">
        <v>1.3051846532975779</v>
      </c>
      <c r="W221" s="72">
        <v>-0.90656279575104326</v>
      </c>
      <c r="X221" s="72">
        <v>1.2672757857678976</v>
      </c>
      <c r="Y221" s="72">
        <v>0.72824243281053047</v>
      </c>
      <c r="Z221" s="72">
        <v>0.80912382480645495</v>
      </c>
      <c r="AB221" s="114">
        <v>15</v>
      </c>
      <c r="AC221" s="114">
        <v>386</v>
      </c>
      <c r="AD221" s="115">
        <v>83</v>
      </c>
      <c r="AE221" s="115">
        <v>153</v>
      </c>
      <c r="AF221" s="115">
        <v>192</v>
      </c>
      <c r="AG221" s="115">
        <v>105</v>
      </c>
      <c r="AH221" s="116">
        <v>265</v>
      </c>
      <c r="AI221" s="116">
        <v>62</v>
      </c>
      <c r="AJ221" s="116">
        <v>114</v>
      </c>
      <c r="AK221" s="117">
        <v>88</v>
      </c>
      <c r="AL221" s="117">
        <v>423</v>
      </c>
      <c r="AM221" s="117">
        <v>72</v>
      </c>
      <c r="AN221" s="117">
        <v>138</v>
      </c>
      <c r="AO221" s="117">
        <v>67</v>
      </c>
    </row>
    <row r="222" spans="1:41" x14ac:dyDescent="0.3">
      <c r="A222" s="25" t="s">
        <v>459</v>
      </c>
      <c r="B222" s="25" t="s">
        <v>460</v>
      </c>
      <c r="C222" s="25" t="s">
        <v>56</v>
      </c>
      <c r="D222" s="215">
        <v>-9.007365066037277</v>
      </c>
      <c r="E222" s="72">
        <v>-22.519477146609251</v>
      </c>
      <c r="F222" s="72">
        <v>2.0102782886002322</v>
      </c>
      <c r="G222" s="72">
        <v>10.01029320095731</v>
      </c>
      <c r="H222" s="72">
        <v>1.4915405910144304</v>
      </c>
      <c r="I222" s="72"/>
      <c r="J222" s="72">
        <v>-1.3083319515596123</v>
      </c>
      <c r="K222" s="72">
        <v>-0.49322622016912793</v>
      </c>
      <c r="L222" s="72"/>
      <c r="M222" s="72">
        <v>0.28123829970067032</v>
      </c>
      <c r="N222" s="72">
        <v>-0.23445584015457616</v>
      </c>
      <c r="O222" s="72">
        <v>-0.12094287229788958</v>
      </c>
      <c r="P222" s="72">
        <v>0.39580493892783253</v>
      </c>
      <c r="Q222" s="72"/>
      <c r="R222" s="216">
        <v>0.37990885376092748</v>
      </c>
      <c r="S222" s="216">
        <v>0.39684376898258034</v>
      </c>
      <c r="T222" s="216">
        <v>0.42448256137136958</v>
      </c>
      <c r="U222" s="216"/>
      <c r="V222" s="72">
        <v>1.0644417523082381</v>
      </c>
      <c r="W222" s="72">
        <v>-2.1684622167525873</v>
      </c>
      <c r="X222" s="72">
        <v>-2.4065922740559714E-2</v>
      </c>
      <c r="Y222" s="72">
        <v>1.2137373880175522</v>
      </c>
      <c r="Z222" s="72">
        <v>0.21265711737024279</v>
      </c>
      <c r="AB222" s="114">
        <v>471</v>
      </c>
      <c r="AC222" s="114">
        <v>360</v>
      </c>
      <c r="AD222" s="115">
        <v>211</v>
      </c>
      <c r="AE222" s="115">
        <v>324</v>
      </c>
      <c r="AF222" s="115">
        <v>295</v>
      </c>
      <c r="AG222" s="115">
        <v>179</v>
      </c>
      <c r="AH222" s="116">
        <v>191</v>
      </c>
      <c r="AI222" s="116">
        <v>194</v>
      </c>
      <c r="AJ222" s="116">
        <v>180</v>
      </c>
      <c r="AK222" s="117">
        <v>109</v>
      </c>
      <c r="AL222" s="117">
        <v>504</v>
      </c>
      <c r="AM222" s="117">
        <v>272</v>
      </c>
      <c r="AN222" s="117">
        <v>69</v>
      </c>
      <c r="AO222" s="117">
        <v>220</v>
      </c>
    </row>
    <row r="223" spans="1:41" x14ac:dyDescent="0.3">
      <c r="A223" s="25" t="s">
        <v>461</v>
      </c>
      <c r="B223" s="25" t="s">
        <v>462</v>
      </c>
      <c r="C223" s="25" t="s">
        <v>78</v>
      </c>
      <c r="D223" s="215">
        <v>42.955491863788843</v>
      </c>
      <c r="E223" s="72">
        <v>23.342340765805687</v>
      </c>
      <c r="F223" s="72">
        <v>-5.9710871618482244</v>
      </c>
      <c r="G223" s="72">
        <v>22.303585179884713</v>
      </c>
      <c r="H223" s="72">
        <v>3.2806530799466649</v>
      </c>
      <c r="I223" s="72"/>
      <c r="J223" s="72">
        <v>0.39512891104164494</v>
      </c>
      <c r="K223" s="72">
        <v>1.4722583502228099</v>
      </c>
      <c r="L223" s="72"/>
      <c r="M223" s="72">
        <v>-9.3116901887180317E-2</v>
      </c>
      <c r="N223" s="72">
        <v>-0.59250896649750928</v>
      </c>
      <c r="O223" s="72">
        <v>9.9273068557030344E-2</v>
      </c>
      <c r="P223" s="72">
        <v>-0.36902114606805664</v>
      </c>
      <c r="Q223" s="72"/>
      <c r="R223" s="216">
        <v>0.93111853746742057</v>
      </c>
      <c r="S223" s="216">
        <v>1.1422198915933395</v>
      </c>
      <c r="T223" s="216">
        <v>0.60309179252540612</v>
      </c>
      <c r="U223" s="216"/>
      <c r="V223" s="72">
        <v>0</v>
      </c>
      <c r="W223" s="72">
        <v>0.20443430970119195</v>
      </c>
      <c r="X223" s="72">
        <v>1.0769201749352009</v>
      </c>
      <c r="Y223" s="72">
        <v>-1.0651164833623428</v>
      </c>
      <c r="Z223" s="72">
        <v>0.4398926147152829</v>
      </c>
      <c r="AB223" s="114">
        <v>178</v>
      </c>
      <c r="AC223" s="114">
        <v>27</v>
      </c>
      <c r="AD223" s="115">
        <v>285</v>
      </c>
      <c r="AE223" s="115">
        <v>401</v>
      </c>
      <c r="AF223" s="115">
        <v>251</v>
      </c>
      <c r="AG223" s="115">
        <v>350</v>
      </c>
      <c r="AH223" s="116">
        <v>94</v>
      </c>
      <c r="AI223" s="116">
        <v>65</v>
      </c>
      <c r="AJ223" s="116">
        <v>149</v>
      </c>
      <c r="AK223" s="117">
        <v>267</v>
      </c>
      <c r="AL223" s="117">
        <v>234</v>
      </c>
      <c r="AM223" s="117">
        <v>89</v>
      </c>
      <c r="AN223" s="117">
        <v>458</v>
      </c>
      <c r="AO223" s="117">
        <v>148</v>
      </c>
    </row>
    <row r="224" spans="1:41" x14ac:dyDescent="0.3">
      <c r="A224" s="25" t="s">
        <v>463</v>
      </c>
      <c r="B224" s="25" t="s">
        <v>464</v>
      </c>
      <c r="C224" s="25" t="s">
        <v>30</v>
      </c>
      <c r="D224" s="215">
        <v>-27.540589954526382</v>
      </c>
      <c r="E224" s="72">
        <v>0.67699026100439053</v>
      </c>
      <c r="F224" s="72">
        <v>-2.909516866877413</v>
      </c>
      <c r="G224" s="72">
        <v>-18.793154557265428</v>
      </c>
      <c r="H224" s="72">
        <v>-6.5149087913879296</v>
      </c>
      <c r="I224" s="72"/>
      <c r="J224" s="72">
        <v>0.5225481342169217</v>
      </c>
      <c r="K224" s="72">
        <v>-0.46838891333657046</v>
      </c>
      <c r="L224" s="72"/>
      <c r="M224" s="72">
        <v>0.70450253609251912</v>
      </c>
      <c r="N224" s="72">
        <v>0.71338792172033416</v>
      </c>
      <c r="O224" s="72">
        <v>-2.323857750207369</v>
      </c>
      <c r="P224" s="72">
        <v>0.44044459369412958</v>
      </c>
      <c r="Q224" s="72"/>
      <c r="R224" s="216">
        <v>-1.1794205484351701</v>
      </c>
      <c r="S224" s="216">
        <v>-0.99484977584840129</v>
      </c>
      <c r="T224" s="216">
        <v>-8.0908222588279968E-2</v>
      </c>
      <c r="U224" s="216"/>
      <c r="V224" s="72">
        <v>-0.44219098962711334</v>
      </c>
      <c r="W224" s="72">
        <v>0.82636858069020835</v>
      </c>
      <c r="X224" s="72">
        <v>-0.48040990143185985</v>
      </c>
      <c r="Y224" s="72">
        <v>-1.3375881418968949</v>
      </c>
      <c r="Z224" s="72">
        <v>0.1308386939880738</v>
      </c>
      <c r="AB224" s="114">
        <v>146</v>
      </c>
      <c r="AC224" s="114">
        <v>350</v>
      </c>
      <c r="AD224" s="115">
        <v>116</v>
      </c>
      <c r="AE224" s="115">
        <v>138</v>
      </c>
      <c r="AF224" s="115">
        <v>520</v>
      </c>
      <c r="AG224" s="115">
        <v>176</v>
      </c>
      <c r="AH224" s="116">
        <v>464</v>
      </c>
      <c r="AI224" s="116">
        <v>448</v>
      </c>
      <c r="AJ224" s="116">
        <v>284</v>
      </c>
      <c r="AK224" s="117">
        <v>387</v>
      </c>
      <c r="AL224" s="117">
        <v>71</v>
      </c>
      <c r="AM224" s="117">
        <v>358</v>
      </c>
      <c r="AN224" s="117">
        <v>485</v>
      </c>
      <c r="AO224" s="117">
        <v>239</v>
      </c>
    </row>
    <row r="225" spans="1:41" x14ac:dyDescent="0.3">
      <c r="A225" s="25" t="s">
        <v>465</v>
      </c>
      <c r="B225" s="25" t="s">
        <v>466</v>
      </c>
      <c r="C225" s="25" t="s">
        <v>33</v>
      </c>
      <c r="D225" s="215">
        <v>-21.820326996568749</v>
      </c>
      <c r="E225" s="72">
        <v>3.0417664228505892</v>
      </c>
      <c r="F225" s="72">
        <v>-16.595949178345538</v>
      </c>
      <c r="G225" s="72">
        <v>-10.849216889455082</v>
      </c>
      <c r="H225" s="72">
        <v>2.5830726483812811</v>
      </c>
      <c r="I225" s="72"/>
      <c r="J225" s="72">
        <v>0.97487422858437645</v>
      </c>
      <c r="K225" s="72">
        <v>-0.7315329147563292</v>
      </c>
      <c r="L225" s="72"/>
      <c r="M225" s="72">
        <v>-0.62298129664176927</v>
      </c>
      <c r="N225" s="72">
        <v>-0.85537405621611917</v>
      </c>
      <c r="O225" s="72">
        <v>-0.92191277415569761</v>
      </c>
      <c r="P225" s="72">
        <v>-0.25508374152170032</v>
      </c>
      <c r="Q225" s="72"/>
      <c r="R225" s="216">
        <v>-0.72045225907937793</v>
      </c>
      <c r="S225" s="216">
        <v>-0.77981661338861585</v>
      </c>
      <c r="T225" s="216">
        <v>0.19836284573338364</v>
      </c>
      <c r="U225" s="216"/>
      <c r="V225" s="72">
        <v>2.5367537087719549E-2</v>
      </c>
      <c r="W225" s="72">
        <v>0.45207820752866523</v>
      </c>
      <c r="X225" s="72">
        <v>0.47554236114918907</v>
      </c>
      <c r="Y225" s="72">
        <v>-1.089886634138211</v>
      </c>
      <c r="Z225" s="72">
        <v>0.65351305804889348</v>
      </c>
      <c r="AB225" s="114">
        <v>77</v>
      </c>
      <c r="AC225" s="114">
        <v>403</v>
      </c>
      <c r="AD225" s="115">
        <v>384</v>
      </c>
      <c r="AE225" s="115">
        <v>449</v>
      </c>
      <c r="AF225" s="115">
        <v>420</v>
      </c>
      <c r="AG225" s="115">
        <v>327</v>
      </c>
      <c r="AH225" s="116">
        <v>412</v>
      </c>
      <c r="AI225" s="116">
        <v>419</v>
      </c>
      <c r="AJ225" s="116">
        <v>221</v>
      </c>
      <c r="AK225" s="117">
        <v>259</v>
      </c>
      <c r="AL225" s="117">
        <v>178</v>
      </c>
      <c r="AM225" s="117">
        <v>166</v>
      </c>
      <c r="AN225" s="117">
        <v>461</v>
      </c>
      <c r="AO225" s="117">
        <v>101</v>
      </c>
    </row>
    <row r="226" spans="1:41" x14ac:dyDescent="0.3">
      <c r="A226" s="25" t="s">
        <v>467</v>
      </c>
      <c r="B226" s="25" t="s">
        <v>468</v>
      </c>
      <c r="C226" s="25" t="s">
        <v>56</v>
      </c>
      <c r="D226" s="215">
        <v>63.363364644135217</v>
      </c>
      <c r="E226" s="72">
        <v>-12.134538817909249</v>
      </c>
      <c r="F226" s="72">
        <v>18.78746663335696</v>
      </c>
      <c r="G226" s="72">
        <v>36.112352108424091</v>
      </c>
      <c r="H226" s="72">
        <v>20.598084720263415</v>
      </c>
      <c r="I226" s="72"/>
      <c r="J226" s="72">
        <v>-0.18121608947260096</v>
      </c>
      <c r="K226" s="72">
        <v>-0.78954701596013888</v>
      </c>
      <c r="L226" s="72"/>
      <c r="M226" s="72">
        <v>6.6800014725085483E-2</v>
      </c>
      <c r="N226" s="72">
        <v>0.95724303768993035</v>
      </c>
      <c r="O226" s="72">
        <v>1.1867705586851272</v>
      </c>
      <c r="P226" s="72">
        <v>0.79518105023697061</v>
      </c>
      <c r="Q226" s="72"/>
      <c r="R226" s="216">
        <v>0.63306504123268637</v>
      </c>
      <c r="S226" s="216">
        <v>1.5365262963241126</v>
      </c>
      <c r="T226" s="216">
        <v>2.1638909154540924</v>
      </c>
      <c r="U226" s="216"/>
      <c r="V226" s="72">
        <v>2.6814978909783731</v>
      </c>
      <c r="W226" s="72">
        <v>-0.83969430550937096</v>
      </c>
      <c r="X226" s="72">
        <v>1.3511040542263424</v>
      </c>
      <c r="Y226" s="72">
        <v>0.17834508558625237</v>
      </c>
      <c r="Z226" s="72">
        <v>0.74836421877108561</v>
      </c>
      <c r="AB226" s="114">
        <v>302</v>
      </c>
      <c r="AC226" s="114">
        <v>416</v>
      </c>
      <c r="AD226" s="115">
        <v>256</v>
      </c>
      <c r="AE226" s="115">
        <v>109</v>
      </c>
      <c r="AF226" s="115">
        <v>1</v>
      </c>
      <c r="AG226" s="115">
        <v>112</v>
      </c>
      <c r="AH226" s="116">
        <v>139</v>
      </c>
      <c r="AI226" s="116">
        <v>27</v>
      </c>
      <c r="AJ226" s="116">
        <v>44</v>
      </c>
      <c r="AK226" s="117">
        <v>16</v>
      </c>
      <c r="AL226" s="117">
        <v>410</v>
      </c>
      <c r="AM226" s="117">
        <v>65</v>
      </c>
      <c r="AN226" s="117">
        <v>239</v>
      </c>
      <c r="AO226" s="117">
        <v>76</v>
      </c>
    </row>
    <row r="227" spans="1:41" x14ac:dyDescent="0.3">
      <c r="A227" s="25" t="s">
        <v>469</v>
      </c>
      <c r="B227" s="25" t="s">
        <v>470</v>
      </c>
      <c r="C227" s="25" t="s">
        <v>46</v>
      </c>
      <c r="D227" s="215">
        <v>38.350588934067261</v>
      </c>
      <c r="E227" s="72">
        <v>-20.421924373519165</v>
      </c>
      <c r="F227" s="72">
        <v>32.371716268600771</v>
      </c>
      <c r="G227" s="72">
        <v>27.53934738732907</v>
      </c>
      <c r="H227" s="72">
        <v>-1.1385503483434114</v>
      </c>
      <c r="I227" s="72"/>
      <c r="J227" s="72">
        <v>-1.3533329096921001</v>
      </c>
      <c r="K227" s="72">
        <v>-0.28042104018943309</v>
      </c>
      <c r="L227" s="72"/>
      <c r="M227" s="72">
        <v>1.3347750504161411</v>
      </c>
      <c r="N227" s="72">
        <v>2.0569498419400807</v>
      </c>
      <c r="O227" s="72">
        <v>0.26107351761254516</v>
      </c>
      <c r="P227" s="72">
        <v>1.526676193007356</v>
      </c>
      <c r="Q227" s="72"/>
      <c r="R227" s="216">
        <v>0.85034694566317881</v>
      </c>
      <c r="S227" s="216">
        <v>0.40428670412121326</v>
      </c>
      <c r="T227" s="216">
        <v>2.0500880366950969</v>
      </c>
      <c r="U227" s="216"/>
      <c r="V227" s="72">
        <v>1.7593133074365614</v>
      </c>
      <c r="W227" s="72">
        <v>-3.0029778391468072</v>
      </c>
      <c r="X227" s="72">
        <v>2.0203445029348739</v>
      </c>
      <c r="Y227" s="72">
        <v>1.966749971603952</v>
      </c>
      <c r="Z227" s="72">
        <v>-2.9711400124972629</v>
      </c>
      <c r="AB227" s="114">
        <v>474</v>
      </c>
      <c r="AC227" s="114">
        <v>313</v>
      </c>
      <c r="AD227" s="115">
        <v>8</v>
      </c>
      <c r="AE227" s="115">
        <v>24</v>
      </c>
      <c r="AF227" s="115">
        <v>225</v>
      </c>
      <c r="AG227" s="115">
        <v>57</v>
      </c>
      <c r="AH227" s="116">
        <v>104</v>
      </c>
      <c r="AI227" s="116">
        <v>192</v>
      </c>
      <c r="AJ227" s="116">
        <v>47</v>
      </c>
      <c r="AK227" s="117">
        <v>54</v>
      </c>
      <c r="AL227" s="117">
        <v>523</v>
      </c>
      <c r="AM227" s="117">
        <v>19</v>
      </c>
      <c r="AN227" s="117">
        <v>13</v>
      </c>
      <c r="AO227" s="117">
        <v>515</v>
      </c>
    </row>
    <row r="228" spans="1:41" x14ac:dyDescent="0.3">
      <c r="A228" s="25" t="s">
        <v>471</v>
      </c>
      <c r="B228" s="25" t="s">
        <v>472</v>
      </c>
      <c r="C228" s="25" t="s">
        <v>46</v>
      </c>
      <c r="D228" s="215">
        <v>14.079825547803154</v>
      </c>
      <c r="E228" s="72">
        <v>-7.6033664303657362</v>
      </c>
      <c r="F228" s="72">
        <v>19.903056964470476</v>
      </c>
      <c r="G228" s="72">
        <v>0.80795617626996963</v>
      </c>
      <c r="H228" s="72">
        <v>0.97217883742844347</v>
      </c>
      <c r="I228" s="72"/>
      <c r="J228" s="72">
        <v>-0.66319751538249072</v>
      </c>
      <c r="K228" s="72">
        <v>5.4928200953231893E-2</v>
      </c>
      <c r="L228" s="72"/>
      <c r="M228" s="72">
        <v>-0.15568902870278542</v>
      </c>
      <c r="N228" s="72">
        <v>2.3611835418252958</v>
      </c>
      <c r="O228" s="72">
        <v>-0.14790868357419801</v>
      </c>
      <c r="P228" s="72">
        <v>1.126903284766964</v>
      </c>
      <c r="Q228" s="72"/>
      <c r="R228" s="216">
        <v>0.24819137917183165</v>
      </c>
      <c r="S228" s="216">
        <v>0.14700473529267802</v>
      </c>
      <c r="T228" s="216">
        <v>-0.29824137331211326</v>
      </c>
      <c r="U228" s="216"/>
      <c r="V228" s="72">
        <v>1.7926392875321933</v>
      </c>
      <c r="W228" s="72">
        <v>-0.84626421539065011</v>
      </c>
      <c r="X228" s="72">
        <v>-0.31271879600005908</v>
      </c>
      <c r="Y228" s="72">
        <v>-1.2038293277072054</v>
      </c>
      <c r="Z228" s="72">
        <v>0.76460881905140976</v>
      </c>
      <c r="AB228" s="114">
        <v>395</v>
      </c>
      <c r="AC228" s="114">
        <v>255</v>
      </c>
      <c r="AD228" s="115">
        <v>305</v>
      </c>
      <c r="AE228" s="115">
        <v>12</v>
      </c>
      <c r="AF228" s="115">
        <v>301</v>
      </c>
      <c r="AG228" s="115">
        <v>92</v>
      </c>
      <c r="AH228" s="116">
        <v>213</v>
      </c>
      <c r="AI228" s="116">
        <v>231</v>
      </c>
      <c r="AJ228" s="116">
        <v>343</v>
      </c>
      <c r="AK228" s="117">
        <v>52</v>
      </c>
      <c r="AL228" s="117">
        <v>412</v>
      </c>
      <c r="AM228" s="117">
        <v>325</v>
      </c>
      <c r="AN228" s="117">
        <v>472</v>
      </c>
      <c r="AO228" s="117">
        <v>73</v>
      </c>
    </row>
    <row r="229" spans="1:41" x14ac:dyDescent="0.3">
      <c r="A229" s="25" t="s">
        <v>473</v>
      </c>
      <c r="B229" s="25" t="s">
        <v>474</v>
      </c>
      <c r="C229" s="25" t="s">
        <v>46</v>
      </c>
      <c r="D229" s="215">
        <v>89.132368041816719</v>
      </c>
      <c r="E229" s="72">
        <v>30.944745200471409</v>
      </c>
      <c r="F229" s="72">
        <v>26.908946937900392</v>
      </c>
      <c r="G229" s="72">
        <v>35.597022393300222</v>
      </c>
      <c r="H229" s="72">
        <v>-4.3183464898553021</v>
      </c>
      <c r="I229" s="72"/>
      <c r="J229" s="72">
        <v>0.39324013486640258</v>
      </c>
      <c r="K229" s="72">
        <v>2.0823394811713101</v>
      </c>
      <c r="L229" s="72"/>
      <c r="M229" s="72">
        <v>0.90564966540705394</v>
      </c>
      <c r="N229" s="72">
        <v>0.96310095251556549</v>
      </c>
      <c r="O229" s="72">
        <v>1.1867705586851272</v>
      </c>
      <c r="P229" s="72">
        <v>1.2499103334563157</v>
      </c>
      <c r="Q229" s="72"/>
      <c r="R229" s="216">
        <v>1.0940147866137599</v>
      </c>
      <c r="S229" s="216">
        <v>0.31429485199046625</v>
      </c>
      <c r="T229" s="216">
        <v>2.8633330485918012</v>
      </c>
      <c r="U229" s="216"/>
      <c r="V229" s="72">
        <v>2.3984757615094998</v>
      </c>
      <c r="W229" s="72">
        <v>-2.7265854494147619</v>
      </c>
      <c r="X229" s="72">
        <v>1.9344444192985522</v>
      </c>
      <c r="Y229" s="72">
        <v>-1.0007140913450845</v>
      </c>
      <c r="Z229" s="72">
        <v>-1.4692899380192661</v>
      </c>
      <c r="AB229" s="114">
        <v>181</v>
      </c>
      <c r="AC229" s="114">
        <v>19</v>
      </c>
      <c r="AD229" s="115">
        <v>66</v>
      </c>
      <c r="AE229" s="115">
        <v>107</v>
      </c>
      <c r="AF229" s="115">
        <v>1</v>
      </c>
      <c r="AG229" s="115">
        <v>80</v>
      </c>
      <c r="AH229" s="116">
        <v>70</v>
      </c>
      <c r="AI229" s="116">
        <v>204</v>
      </c>
      <c r="AJ229" s="116">
        <v>14</v>
      </c>
      <c r="AK229" s="117">
        <v>19</v>
      </c>
      <c r="AL229" s="117">
        <v>517</v>
      </c>
      <c r="AM229" s="117">
        <v>30</v>
      </c>
      <c r="AN229" s="117">
        <v>453</v>
      </c>
      <c r="AO229" s="117">
        <v>479</v>
      </c>
    </row>
    <row r="230" spans="1:41" x14ac:dyDescent="0.3">
      <c r="A230" s="25" t="s">
        <v>475</v>
      </c>
      <c r="B230" s="25" t="s">
        <v>476</v>
      </c>
      <c r="C230" s="25" t="s">
        <v>24</v>
      </c>
      <c r="D230" s="215">
        <v>-9.5340551776283284</v>
      </c>
      <c r="E230" s="72">
        <v>-6.5132137533234982</v>
      </c>
      <c r="F230" s="72">
        <v>5.6201306992702094E-2</v>
      </c>
      <c r="G230" s="72">
        <v>-17.229348430224427</v>
      </c>
      <c r="H230" s="72">
        <v>14.152305698926895</v>
      </c>
      <c r="I230" s="72"/>
      <c r="J230" s="72">
        <v>0.98716885900524887</v>
      </c>
      <c r="K230" s="72">
        <v>-1.5082259592711287</v>
      </c>
      <c r="L230" s="72"/>
      <c r="M230" s="72">
        <v>-0.11763466811751551</v>
      </c>
      <c r="N230" s="72">
        <v>-1.6553390783327382</v>
      </c>
      <c r="O230" s="72">
        <v>1.1867705586851272</v>
      </c>
      <c r="P230" s="72">
        <v>0.59519539688395895</v>
      </c>
      <c r="Q230" s="72"/>
      <c r="R230" s="216">
        <v>-2.3465376723988296</v>
      </c>
      <c r="S230" s="216">
        <v>-0.20197419444381945</v>
      </c>
      <c r="T230" s="216">
        <v>0.48099005521571736</v>
      </c>
      <c r="U230" s="216"/>
      <c r="V230" s="72">
        <v>1.1470105985153278</v>
      </c>
      <c r="W230" s="72">
        <v>-0.91549021013304521</v>
      </c>
      <c r="X230" s="72">
        <v>0.89885299710216504</v>
      </c>
      <c r="Y230" s="72">
        <v>0.79759885498296235</v>
      </c>
      <c r="Z230" s="72">
        <v>0.90248889931796905</v>
      </c>
      <c r="AB230" s="114">
        <v>76</v>
      </c>
      <c r="AC230" s="114">
        <v>495</v>
      </c>
      <c r="AD230" s="115">
        <v>297</v>
      </c>
      <c r="AE230" s="115">
        <v>514</v>
      </c>
      <c r="AF230" s="115">
        <v>1</v>
      </c>
      <c r="AG230" s="115">
        <v>149</v>
      </c>
      <c r="AH230" s="116">
        <v>518</v>
      </c>
      <c r="AI230" s="116">
        <v>312</v>
      </c>
      <c r="AJ230" s="116">
        <v>169</v>
      </c>
      <c r="AK230" s="117">
        <v>99</v>
      </c>
      <c r="AL230" s="117">
        <v>425</v>
      </c>
      <c r="AM230" s="117">
        <v>107</v>
      </c>
      <c r="AN230" s="117">
        <v>128</v>
      </c>
      <c r="AO230" s="117">
        <v>53</v>
      </c>
    </row>
    <row r="231" spans="1:41" x14ac:dyDescent="0.3">
      <c r="A231" s="25" t="s">
        <v>477</v>
      </c>
      <c r="B231" s="25" t="s">
        <v>478</v>
      </c>
      <c r="C231" s="25" t="s">
        <v>78</v>
      </c>
      <c r="D231" s="215">
        <v>32.316785931682666</v>
      </c>
      <c r="E231" s="72">
        <v>32.033280155946045</v>
      </c>
      <c r="F231" s="72">
        <v>-4.3731353088484912</v>
      </c>
      <c r="G231" s="72">
        <v>2.6702637823752617</v>
      </c>
      <c r="H231" s="72">
        <v>1.9863773022098492</v>
      </c>
      <c r="I231" s="72"/>
      <c r="J231" s="72">
        <v>2.0385294880973013</v>
      </c>
      <c r="K231" s="72">
        <v>0.5241329243783821</v>
      </c>
      <c r="L231" s="72"/>
      <c r="M231" s="72">
        <v>0.44811222031927456</v>
      </c>
      <c r="N231" s="72">
        <v>0.97509386970861966</v>
      </c>
      <c r="O231" s="72">
        <v>-1.1563104149040984</v>
      </c>
      <c r="P231" s="72">
        <v>-0.96659732453955438</v>
      </c>
      <c r="Q231" s="72"/>
      <c r="R231" s="216">
        <v>-0.61460253895271766</v>
      </c>
      <c r="S231" s="216">
        <v>1.1018181916716385</v>
      </c>
      <c r="T231" s="216">
        <v>-0.16678399883388936</v>
      </c>
      <c r="U231" s="216"/>
      <c r="V231" s="72">
        <v>-2.0890912895769689E-2</v>
      </c>
      <c r="W231" s="72">
        <v>1.0428611405961612</v>
      </c>
      <c r="X231" s="72">
        <v>-1.2248036895208894</v>
      </c>
      <c r="Y231" s="72">
        <v>1.0254842421209522</v>
      </c>
      <c r="Z231" s="72">
        <v>-0.42537531985848442</v>
      </c>
      <c r="AB231" s="114">
        <v>1</v>
      </c>
      <c r="AC231" s="114">
        <v>147</v>
      </c>
      <c r="AD231" s="115">
        <v>171</v>
      </c>
      <c r="AE231" s="115">
        <v>104</v>
      </c>
      <c r="AF231" s="115">
        <v>443</v>
      </c>
      <c r="AG231" s="115">
        <v>477</v>
      </c>
      <c r="AH231" s="116">
        <v>394</v>
      </c>
      <c r="AI231" s="116">
        <v>73</v>
      </c>
      <c r="AJ231" s="116">
        <v>306</v>
      </c>
      <c r="AK231" s="117">
        <v>270</v>
      </c>
      <c r="AL231" s="117">
        <v>18</v>
      </c>
      <c r="AM231" s="117">
        <v>492</v>
      </c>
      <c r="AN231" s="117">
        <v>96</v>
      </c>
      <c r="AO231" s="117">
        <v>373</v>
      </c>
    </row>
    <row r="232" spans="1:41" x14ac:dyDescent="0.3">
      <c r="A232" s="25" t="s">
        <v>479</v>
      </c>
      <c r="B232" s="25" t="s">
        <v>480</v>
      </c>
      <c r="C232" s="25" t="s">
        <v>24</v>
      </c>
      <c r="D232" s="215">
        <v>16.613742049444941</v>
      </c>
      <c r="E232" s="72">
        <v>2.060855943040115</v>
      </c>
      <c r="F232" s="72">
        <v>7.4661373150740413</v>
      </c>
      <c r="G232" s="72">
        <v>1.7732957146687349</v>
      </c>
      <c r="H232" s="72">
        <v>5.31345307666205</v>
      </c>
      <c r="I232" s="72"/>
      <c r="J232" s="72">
        <v>0.47756270424717151</v>
      </c>
      <c r="K232" s="72">
        <v>-0.3126942288039623</v>
      </c>
      <c r="L232" s="72"/>
      <c r="M232" s="72">
        <v>0.87469701417361412</v>
      </c>
      <c r="N232" s="72">
        <v>0.68268024045008802</v>
      </c>
      <c r="O232" s="72">
        <v>-0.21399643499086371</v>
      </c>
      <c r="P232" s="72">
        <v>-0.14879884922099187</v>
      </c>
      <c r="Q232" s="72"/>
      <c r="R232" s="216">
        <v>0.56798071464028344</v>
      </c>
      <c r="S232" s="216">
        <v>-0.28651917131402116</v>
      </c>
      <c r="T232" s="216">
        <v>-6.8666057566014072E-2</v>
      </c>
      <c r="U232" s="216"/>
      <c r="V232" s="72">
        <v>0.10047534297489009</v>
      </c>
      <c r="W232" s="72">
        <v>-1.2385048537816683</v>
      </c>
      <c r="X232" s="72">
        <v>1.6988906262132051</v>
      </c>
      <c r="Y232" s="72">
        <v>0.89172542793126308</v>
      </c>
      <c r="Z232" s="72">
        <v>-0.38989592800527995</v>
      </c>
      <c r="AB232" s="114">
        <v>154</v>
      </c>
      <c r="AC232" s="114">
        <v>319</v>
      </c>
      <c r="AD232" s="115">
        <v>74</v>
      </c>
      <c r="AE232" s="115">
        <v>141</v>
      </c>
      <c r="AF232" s="115">
        <v>317</v>
      </c>
      <c r="AG232" s="115">
        <v>300</v>
      </c>
      <c r="AH232" s="116">
        <v>158</v>
      </c>
      <c r="AI232" s="116">
        <v>328</v>
      </c>
      <c r="AJ232" s="116">
        <v>282</v>
      </c>
      <c r="AK232" s="117">
        <v>244</v>
      </c>
      <c r="AL232" s="117">
        <v>456</v>
      </c>
      <c r="AM232" s="117">
        <v>47</v>
      </c>
      <c r="AN232" s="117">
        <v>114</v>
      </c>
      <c r="AO232" s="117">
        <v>363</v>
      </c>
    </row>
    <row r="233" spans="1:41" x14ac:dyDescent="0.3">
      <c r="A233" s="25" t="s">
        <v>481</v>
      </c>
      <c r="B233" s="25" t="s">
        <v>482</v>
      </c>
      <c r="C233" s="25" t="s">
        <v>1239</v>
      </c>
      <c r="D233" s="215">
        <v>32.230396352757609</v>
      </c>
      <c r="E233" s="72">
        <v>23.67449507650506</v>
      </c>
      <c r="F233" s="72">
        <v>-11.330507499391341</v>
      </c>
      <c r="G233" s="72">
        <v>26.1191418208297</v>
      </c>
      <c r="H233" s="72">
        <v>-6.2327330451858138</v>
      </c>
      <c r="I233" s="72"/>
      <c r="J233" s="72">
        <v>1.1617426114963101</v>
      </c>
      <c r="K233" s="72">
        <v>0.73221699462409462</v>
      </c>
      <c r="L233" s="72"/>
      <c r="M233" s="72">
        <v>0.23249873428251885</v>
      </c>
      <c r="N233" s="72">
        <v>-0.38972197966702765</v>
      </c>
      <c r="O233" s="72">
        <v>-1.1318860052602198</v>
      </c>
      <c r="P233" s="72">
        <v>-0.52377194925788606</v>
      </c>
      <c r="Q233" s="72"/>
      <c r="R233" s="216">
        <v>0.88758515145364958</v>
      </c>
      <c r="S233" s="216">
        <v>0.92623944647954604</v>
      </c>
      <c r="T233" s="216">
        <v>1.3204724205663687</v>
      </c>
      <c r="U233" s="216"/>
      <c r="V233" s="72">
        <v>-0.67945207180049327</v>
      </c>
      <c r="W233" s="72">
        <v>0.74344071808862544</v>
      </c>
      <c r="X233" s="72">
        <v>-6.1983428303809519E-2</v>
      </c>
      <c r="Y233" s="72">
        <v>-0.82236900575883165</v>
      </c>
      <c r="Z233" s="72">
        <v>-0.42618282126265389</v>
      </c>
      <c r="AB233" s="114">
        <v>49</v>
      </c>
      <c r="AC233" s="114">
        <v>114</v>
      </c>
      <c r="AD233" s="115">
        <v>223</v>
      </c>
      <c r="AE233" s="115">
        <v>361</v>
      </c>
      <c r="AF233" s="115">
        <v>442</v>
      </c>
      <c r="AG233" s="115">
        <v>394</v>
      </c>
      <c r="AH233" s="116">
        <v>99</v>
      </c>
      <c r="AI233" s="116">
        <v>96</v>
      </c>
      <c r="AJ233" s="116">
        <v>82</v>
      </c>
      <c r="AK233" s="117">
        <v>446</v>
      </c>
      <c r="AL233" s="117">
        <v>96</v>
      </c>
      <c r="AM233" s="117">
        <v>277</v>
      </c>
      <c r="AN233" s="117">
        <v>420</v>
      </c>
      <c r="AO233" s="117">
        <v>374</v>
      </c>
    </row>
    <row r="234" spans="1:41" x14ac:dyDescent="0.3">
      <c r="A234" s="25" t="s">
        <v>483</v>
      </c>
      <c r="B234" s="25" t="s">
        <v>484</v>
      </c>
      <c r="C234" s="25" t="s">
        <v>56</v>
      </c>
      <c r="D234" s="215">
        <v>-41.428184069856634</v>
      </c>
      <c r="E234" s="72">
        <v>-14.383765672375816</v>
      </c>
      <c r="F234" s="72">
        <v>-31.895228892720258</v>
      </c>
      <c r="G234" s="72">
        <v>-2.9846969402743753</v>
      </c>
      <c r="H234" s="72">
        <v>7.8355074355138115</v>
      </c>
      <c r="I234" s="72"/>
      <c r="J234" s="72">
        <v>-0.40770854972737713</v>
      </c>
      <c r="K234" s="72">
        <v>-0.74299270406268803</v>
      </c>
      <c r="L234" s="72"/>
      <c r="M234" s="72">
        <v>-1.5048338826994851</v>
      </c>
      <c r="N234" s="72">
        <v>-1.6299652252606767</v>
      </c>
      <c r="O234" s="72">
        <v>-0.89708580048394815</v>
      </c>
      <c r="P234" s="72">
        <v>-1.0713517143911309</v>
      </c>
      <c r="Q234" s="72"/>
      <c r="R234" s="216">
        <v>0.32958890929530188</v>
      </c>
      <c r="S234" s="216">
        <v>-0.50676238837085008</v>
      </c>
      <c r="T234" s="216">
        <v>-0.1809901537573769</v>
      </c>
      <c r="U234" s="216"/>
      <c r="V234" s="72">
        <v>0.83215469701480549</v>
      </c>
      <c r="W234" s="72">
        <v>-0.15072709473789522</v>
      </c>
      <c r="X234" s="72">
        <v>-0.18566080733838736</v>
      </c>
      <c r="Y234" s="72">
        <v>0.70347228203466239</v>
      </c>
      <c r="Z234" s="72">
        <v>0.36786241012957699</v>
      </c>
      <c r="AB234" s="114">
        <v>348</v>
      </c>
      <c r="AC234" s="114">
        <v>408</v>
      </c>
      <c r="AD234" s="115">
        <v>473</v>
      </c>
      <c r="AE234" s="115">
        <v>512</v>
      </c>
      <c r="AF234" s="115">
        <v>413</v>
      </c>
      <c r="AG234" s="115">
        <v>498</v>
      </c>
      <c r="AH234" s="116">
        <v>200</v>
      </c>
      <c r="AI234" s="116">
        <v>373</v>
      </c>
      <c r="AJ234" s="116">
        <v>312</v>
      </c>
      <c r="AK234" s="117">
        <v>130</v>
      </c>
      <c r="AL234" s="117">
        <v>299</v>
      </c>
      <c r="AM234" s="117">
        <v>307</v>
      </c>
      <c r="AN234" s="117">
        <v>139</v>
      </c>
      <c r="AO234" s="117">
        <v>167</v>
      </c>
    </row>
    <row r="235" spans="1:41" x14ac:dyDescent="0.3">
      <c r="A235" s="25" t="s">
        <v>485</v>
      </c>
      <c r="B235" s="25" t="s">
        <v>486</v>
      </c>
      <c r="C235" s="25" t="s">
        <v>30</v>
      </c>
      <c r="D235" s="215">
        <v>16.081507670332456</v>
      </c>
      <c r="E235" s="72">
        <v>16.331024050139231</v>
      </c>
      <c r="F235" s="72">
        <v>5.0589937495708241</v>
      </c>
      <c r="G235" s="72">
        <v>0.59804579994167595</v>
      </c>
      <c r="H235" s="72">
        <v>-5.9065559293192766</v>
      </c>
      <c r="I235" s="72"/>
      <c r="J235" s="72">
        <v>1.1356597067004039</v>
      </c>
      <c r="K235" s="72">
        <v>0.17082221731073441</v>
      </c>
      <c r="L235" s="72"/>
      <c r="M235" s="72">
        <v>0.37587735305179626</v>
      </c>
      <c r="N235" s="72">
        <v>0.70104745167715099</v>
      </c>
      <c r="O235" s="72">
        <v>3.1812451921178542E-2</v>
      </c>
      <c r="P235" s="72">
        <v>-0.29929825671879395</v>
      </c>
      <c r="Q235" s="72"/>
      <c r="R235" s="216">
        <v>0.25124503443943719</v>
      </c>
      <c r="S235" s="216">
        <v>-0.65761715102160156</v>
      </c>
      <c r="T235" s="216">
        <v>0.47813761257516552</v>
      </c>
      <c r="U235" s="216"/>
      <c r="V235" s="72">
        <v>-0.70481960888821282</v>
      </c>
      <c r="W235" s="72">
        <v>1.1627605754222896</v>
      </c>
      <c r="X235" s="72">
        <v>-1.0447766261565776</v>
      </c>
      <c r="Y235" s="72">
        <v>-0.82236900575883165</v>
      </c>
      <c r="Z235" s="72">
        <v>0.22789347951747696</v>
      </c>
      <c r="AB235" s="114">
        <v>55</v>
      </c>
      <c r="AC235" s="114">
        <v>224</v>
      </c>
      <c r="AD235" s="115">
        <v>187</v>
      </c>
      <c r="AE235" s="115">
        <v>139</v>
      </c>
      <c r="AF235" s="115">
        <v>264</v>
      </c>
      <c r="AG235" s="115">
        <v>335</v>
      </c>
      <c r="AH235" s="116">
        <v>212</v>
      </c>
      <c r="AI235" s="116">
        <v>402</v>
      </c>
      <c r="AJ235" s="116">
        <v>170</v>
      </c>
      <c r="AK235" s="117">
        <v>452</v>
      </c>
      <c r="AL235" s="117">
        <v>8</v>
      </c>
      <c r="AM235" s="117">
        <v>468</v>
      </c>
      <c r="AN235" s="117">
        <v>420</v>
      </c>
      <c r="AO235" s="117">
        <v>213</v>
      </c>
    </row>
    <row r="236" spans="1:41" x14ac:dyDescent="0.3">
      <c r="A236" s="25" t="s">
        <v>487</v>
      </c>
      <c r="B236" s="25" t="s">
        <v>488</v>
      </c>
      <c r="C236" s="25" t="s">
        <v>46</v>
      </c>
      <c r="D236" s="215">
        <v>61.010830279358558</v>
      </c>
      <c r="E236" s="72">
        <v>7.6060953912296929</v>
      </c>
      <c r="F236" s="72">
        <v>31.71557226281584</v>
      </c>
      <c r="G236" s="72">
        <v>24.012956628105233</v>
      </c>
      <c r="H236" s="72">
        <v>-2.3237940027922126</v>
      </c>
      <c r="I236" s="72"/>
      <c r="J236" s="72">
        <v>-0.32937191219681816</v>
      </c>
      <c r="K236" s="72">
        <v>0.93785954349519352</v>
      </c>
      <c r="L236" s="72"/>
      <c r="M236" s="72">
        <v>1.3265231236374957</v>
      </c>
      <c r="N236" s="72">
        <v>0.99242728630647736</v>
      </c>
      <c r="O236" s="72">
        <v>1.0243728263126448</v>
      </c>
      <c r="P236" s="72">
        <v>1.7311683257939168</v>
      </c>
      <c r="Q236" s="72"/>
      <c r="R236" s="216">
        <v>0.58023722881458217</v>
      </c>
      <c r="S236" s="216">
        <v>0.32092583056852136</v>
      </c>
      <c r="T236" s="216">
        <v>1.9803917359895249</v>
      </c>
      <c r="U236" s="216"/>
      <c r="V236" s="72">
        <v>1.5986522392143367</v>
      </c>
      <c r="W236" s="72">
        <v>-1.4269884041841308</v>
      </c>
      <c r="X236" s="72">
        <v>0.64548616340325904</v>
      </c>
      <c r="Y236" s="72">
        <v>-1.4465768053107164</v>
      </c>
      <c r="Z236" s="72">
        <v>0.16466800631880904</v>
      </c>
      <c r="AB236" s="114">
        <v>331</v>
      </c>
      <c r="AC236" s="114">
        <v>78</v>
      </c>
      <c r="AD236" s="115">
        <v>9</v>
      </c>
      <c r="AE236" s="115">
        <v>101</v>
      </c>
      <c r="AF236" s="115">
        <v>78</v>
      </c>
      <c r="AG236" s="115">
        <v>46</v>
      </c>
      <c r="AH236" s="116">
        <v>155</v>
      </c>
      <c r="AI236" s="116">
        <v>203</v>
      </c>
      <c r="AJ236" s="116">
        <v>50</v>
      </c>
      <c r="AK236" s="117">
        <v>64</v>
      </c>
      <c r="AL236" s="117">
        <v>469</v>
      </c>
      <c r="AM236" s="117">
        <v>140</v>
      </c>
      <c r="AN236" s="117">
        <v>494</v>
      </c>
      <c r="AO236" s="117">
        <v>233</v>
      </c>
    </row>
    <row r="237" spans="1:41" x14ac:dyDescent="0.3">
      <c r="A237" s="25" t="s">
        <v>489</v>
      </c>
      <c r="B237" s="25" t="s">
        <v>490</v>
      </c>
      <c r="C237" s="25" t="s">
        <v>46</v>
      </c>
      <c r="D237" s="215">
        <v>68.002593001793386</v>
      </c>
      <c r="E237" s="72">
        <v>10.108094719473975</v>
      </c>
      <c r="F237" s="72">
        <v>35.985529229264415</v>
      </c>
      <c r="G237" s="72">
        <v>36.569779670642049</v>
      </c>
      <c r="H237" s="72">
        <v>-14.660810617587046</v>
      </c>
      <c r="I237" s="72"/>
      <c r="J237" s="72">
        <v>-0.37994097986042769</v>
      </c>
      <c r="K237" s="72">
        <v>1.1885885574183457</v>
      </c>
      <c r="L237" s="72"/>
      <c r="M237" s="72">
        <v>0.9765127571507608</v>
      </c>
      <c r="N237" s="72">
        <v>1.2612354050612926</v>
      </c>
      <c r="O237" s="72">
        <v>1.1867705586851272</v>
      </c>
      <c r="P237" s="72">
        <v>2.3331659557851254</v>
      </c>
      <c r="Q237" s="72"/>
      <c r="R237" s="216">
        <v>1.1217214253262977</v>
      </c>
      <c r="S237" s="216">
        <v>0.38710029025564197</v>
      </c>
      <c r="T237" s="216">
        <v>2.879551844895107</v>
      </c>
      <c r="U237" s="216"/>
      <c r="V237" s="72">
        <v>1.0276339533966452</v>
      </c>
      <c r="W237" s="72">
        <v>-1.0096617955060778</v>
      </c>
      <c r="X237" s="72">
        <v>-0.53251851785353732</v>
      </c>
      <c r="Y237" s="72">
        <v>-1.540703378259016</v>
      </c>
      <c r="Z237" s="72">
        <v>-0.87691238529542315</v>
      </c>
      <c r="AB237" s="114">
        <v>342</v>
      </c>
      <c r="AC237" s="114">
        <v>49</v>
      </c>
      <c r="AD237" s="115">
        <v>51</v>
      </c>
      <c r="AE237" s="115">
        <v>69</v>
      </c>
      <c r="AF237" s="115">
        <v>1</v>
      </c>
      <c r="AG237" s="115">
        <v>19</v>
      </c>
      <c r="AH237" s="116">
        <v>66</v>
      </c>
      <c r="AI237" s="116">
        <v>195</v>
      </c>
      <c r="AJ237" s="116">
        <v>1</v>
      </c>
      <c r="AK237" s="117">
        <v>114</v>
      </c>
      <c r="AL237" s="117">
        <v>438</v>
      </c>
      <c r="AM237" s="117">
        <v>373</v>
      </c>
      <c r="AN237" s="117">
        <v>499</v>
      </c>
      <c r="AO237" s="117">
        <v>436</v>
      </c>
    </row>
    <row r="238" spans="1:41" x14ac:dyDescent="0.3">
      <c r="A238" s="25" t="s">
        <v>491</v>
      </c>
      <c r="B238" s="25" t="s">
        <v>492</v>
      </c>
      <c r="C238" s="25" t="s">
        <v>56</v>
      </c>
      <c r="D238" s="215">
        <v>-46.236049452571208</v>
      </c>
      <c r="E238" s="72">
        <v>-11.747763951657316</v>
      </c>
      <c r="F238" s="72">
        <v>-32.396844545971419</v>
      </c>
      <c r="G238" s="72">
        <v>5.3454525262124806</v>
      </c>
      <c r="H238" s="72">
        <v>-7.4368934811549519</v>
      </c>
      <c r="I238" s="72"/>
      <c r="J238" s="72">
        <v>-1.1480257274081169</v>
      </c>
      <c r="K238" s="72">
        <v>0.20820461127553169</v>
      </c>
      <c r="L238" s="72"/>
      <c r="M238" s="72">
        <v>-2.7965777025691918</v>
      </c>
      <c r="N238" s="72">
        <v>-0.30683720915334539</v>
      </c>
      <c r="O238" s="72">
        <v>-1.5761481129378005</v>
      </c>
      <c r="P238" s="72">
        <v>-0.50393210269508848</v>
      </c>
      <c r="Q238" s="72"/>
      <c r="R238" s="216">
        <v>0.18979695135852473</v>
      </c>
      <c r="S238" s="216">
        <v>-0.12903343008521365</v>
      </c>
      <c r="T238" s="216">
        <v>0.5806907818721867</v>
      </c>
      <c r="U238" s="216"/>
      <c r="V238" s="72">
        <v>-0.50685333906640029</v>
      </c>
      <c r="W238" s="72">
        <v>0.30455221533327503</v>
      </c>
      <c r="X238" s="72">
        <v>-0.69013803652764749</v>
      </c>
      <c r="Y238" s="72">
        <v>0.44586271396563154</v>
      </c>
      <c r="Z238" s="72">
        <v>-1.0408022499358491</v>
      </c>
      <c r="AB238" s="114">
        <v>457</v>
      </c>
      <c r="AC238" s="114">
        <v>218</v>
      </c>
      <c r="AD238" s="115">
        <v>528</v>
      </c>
      <c r="AE238" s="115">
        <v>339</v>
      </c>
      <c r="AF238" s="115">
        <v>481</v>
      </c>
      <c r="AG238" s="115">
        <v>386</v>
      </c>
      <c r="AH238" s="116">
        <v>224</v>
      </c>
      <c r="AI238" s="116">
        <v>300</v>
      </c>
      <c r="AJ238" s="116">
        <v>153</v>
      </c>
      <c r="AK238" s="117">
        <v>398</v>
      </c>
      <c r="AL238" s="117">
        <v>214</v>
      </c>
      <c r="AM238" s="117">
        <v>405</v>
      </c>
      <c r="AN238" s="117">
        <v>185</v>
      </c>
      <c r="AO238" s="117">
        <v>447</v>
      </c>
    </row>
    <row r="239" spans="1:41" x14ac:dyDescent="0.3">
      <c r="A239" s="25" t="s">
        <v>493</v>
      </c>
      <c r="B239" s="25" t="s">
        <v>494</v>
      </c>
      <c r="C239" s="25" t="s">
        <v>24</v>
      </c>
      <c r="D239" s="215">
        <v>-23.663124846009897</v>
      </c>
      <c r="E239" s="72">
        <v>24.471299317113292</v>
      </c>
      <c r="F239" s="72">
        <v>-32.201269808605907</v>
      </c>
      <c r="G239" s="72">
        <v>-5.7530688078622436</v>
      </c>
      <c r="H239" s="72">
        <v>-10.180085546655038</v>
      </c>
      <c r="I239" s="72"/>
      <c r="J239" s="72">
        <v>1.2977908961036857</v>
      </c>
      <c r="K239" s="72">
        <v>0.65991304926537775</v>
      </c>
      <c r="L239" s="72"/>
      <c r="M239" s="72">
        <v>-1.6702080192341273</v>
      </c>
      <c r="N239" s="72">
        <v>-7.5022545591631185E-2</v>
      </c>
      <c r="O239" s="72">
        <v>-2.0329215168876411</v>
      </c>
      <c r="P239" s="72">
        <v>-1.3740510876635454</v>
      </c>
      <c r="Q239" s="72"/>
      <c r="R239" s="216">
        <v>0.35048490562966605</v>
      </c>
      <c r="S239" s="216">
        <v>-0.56800421195245809</v>
      </c>
      <c r="T239" s="216">
        <v>-0.47284895062067728</v>
      </c>
      <c r="U239" s="216"/>
      <c r="V239" s="72">
        <v>-0.60683127935329639</v>
      </c>
      <c r="W239" s="72">
        <v>-4.5767501691861411E-2</v>
      </c>
      <c r="X239" s="72">
        <v>-0.49174228737849729</v>
      </c>
      <c r="Y239" s="72">
        <v>-0.62420779955188477</v>
      </c>
      <c r="Z239" s="72">
        <v>-0.2674682413554676</v>
      </c>
      <c r="AB239" s="114">
        <v>37</v>
      </c>
      <c r="AC239" s="114">
        <v>126</v>
      </c>
      <c r="AD239" s="115">
        <v>482</v>
      </c>
      <c r="AE239" s="115">
        <v>286</v>
      </c>
      <c r="AF239" s="115">
        <v>509</v>
      </c>
      <c r="AG239" s="115">
        <v>517</v>
      </c>
      <c r="AH239" s="116">
        <v>197</v>
      </c>
      <c r="AI239" s="116">
        <v>384</v>
      </c>
      <c r="AJ239" s="116">
        <v>400</v>
      </c>
      <c r="AK239" s="117">
        <v>432</v>
      </c>
      <c r="AL239" s="117">
        <v>274</v>
      </c>
      <c r="AM239" s="117">
        <v>363</v>
      </c>
      <c r="AN239" s="117">
        <v>384</v>
      </c>
      <c r="AO239" s="117">
        <v>337</v>
      </c>
    </row>
    <row r="240" spans="1:41" x14ac:dyDescent="0.3">
      <c r="A240" s="25" t="s">
        <v>495</v>
      </c>
      <c r="B240" s="25" t="s">
        <v>496</v>
      </c>
      <c r="C240" s="25" t="s">
        <v>46</v>
      </c>
      <c r="D240" s="215">
        <v>49.047572863580172</v>
      </c>
      <c r="E240" s="72">
        <v>0.93385730482414608</v>
      </c>
      <c r="F240" s="72">
        <v>27.303868739514936</v>
      </c>
      <c r="G240" s="72">
        <v>21.787051191842931</v>
      </c>
      <c r="H240" s="72">
        <v>-0.9772043726018449</v>
      </c>
      <c r="I240" s="72"/>
      <c r="J240" s="72">
        <v>-0.99384047342628346</v>
      </c>
      <c r="K240" s="72">
        <v>1.0685490578122152</v>
      </c>
      <c r="L240" s="72"/>
      <c r="M240" s="72">
        <v>1.1024334047275406</v>
      </c>
      <c r="N240" s="72">
        <v>1.8209486792095937</v>
      </c>
      <c r="O240" s="72">
        <v>0.70719462224914564</v>
      </c>
      <c r="P240" s="72">
        <v>0.73804229213610995</v>
      </c>
      <c r="Q240" s="72"/>
      <c r="R240" s="216">
        <v>0.45153230959571172</v>
      </c>
      <c r="S240" s="216">
        <v>-0.60078019178112985</v>
      </c>
      <c r="T240" s="216">
        <v>2.7636940252065703</v>
      </c>
      <c r="U240" s="216"/>
      <c r="V240" s="72">
        <v>2.361667962597906</v>
      </c>
      <c r="W240" s="72">
        <v>-2.7270133641255736</v>
      </c>
      <c r="X240" s="72">
        <v>2.4078480765388566</v>
      </c>
      <c r="Y240" s="72">
        <v>0.73319646296570484</v>
      </c>
      <c r="Z240" s="72">
        <v>-2.9711400124972629</v>
      </c>
      <c r="AB240" s="114">
        <v>441</v>
      </c>
      <c r="AC240" s="114">
        <v>64</v>
      </c>
      <c r="AD240" s="115">
        <v>28</v>
      </c>
      <c r="AE240" s="115">
        <v>27</v>
      </c>
      <c r="AF240" s="115">
        <v>137</v>
      </c>
      <c r="AG240" s="115">
        <v>127</v>
      </c>
      <c r="AH240" s="116">
        <v>177</v>
      </c>
      <c r="AI240" s="116">
        <v>389</v>
      </c>
      <c r="AJ240" s="116">
        <v>20</v>
      </c>
      <c r="AK240" s="117">
        <v>22</v>
      </c>
      <c r="AL240" s="117">
        <v>518</v>
      </c>
      <c r="AM240" s="117">
        <v>11</v>
      </c>
      <c r="AN240" s="117">
        <v>136</v>
      </c>
      <c r="AO240" s="117">
        <v>515</v>
      </c>
    </row>
    <row r="241" spans="1:41" x14ac:dyDescent="0.3">
      <c r="A241" s="25" t="s">
        <v>497</v>
      </c>
      <c r="B241" s="25" t="s">
        <v>498</v>
      </c>
      <c r="C241" s="25" t="s">
        <v>46</v>
      </c>
      <c r="D241" s="215">
        <v>81.190421852855422</v>
      </c>
      <c r="E241" s="72">
        <v>4.4578595740488698</v>
      </c>
      <c r="F241" s="72">
        <v>34.949314181663112</v>
      </c>
      <c r="G241" s="72">
        <v>37.227758812071073</v>
      </c>
      <c r="H241" s="72">
        <v>4.555489285072376</v>
      </c>
      <c r="I241" s="72"/>
      <c r="J241" s="72">
        <v>-0.49507365576414925</v>
      </c>
      <c r="K241" s="72">
        <v>0.85170242168805887</v>
      </c>
      <c r="L241" s="72"/>
      <c r="M241" s="72">
        <v>0.13307605311652762</v>
      </c>
      <c r="N241" s="72">
        <v>1.6948475887568921</v>
      </c>
      <c r="O241" s="72">
        <v>1.1867705586851272</v>
      </c>
      <c r="P241" s="72">
        <v>2.5771960685075506</v>
      </c>
      <c r="Q241" s="72"/>
      <c r="R241" s="216">
        <v>1.5052635421090197</v>
      </c>
      <c r="S241" s="216">
        <v>0.50138317615701888</v>
      </c>
      <c r="T241" s="216">
        <v>2.4606843391824911</v>
      </c>
      <c r="U241" s="216"/>
      <c r="V241" s="72">
        <v>2.8884174091841026</v>
      </c>
      <c r="W241" s="72">
        <v>-3.0029778391468072</v>
      </c>
      <c r="X241" s="72">
        <v>1.7526226391659021</v>
      </c>
      <c r="Y241" s="72">
        <v>2.2441756603085405</v>
      </c>
      <c r="Z241" s="72">
        <v>-2.9711400124972629</v>
      </c>
      <c r="AB241" s="114">
        <v>366</v>
      </c>
      <c r="AC241" s="114">
        <v>87</v>
      </c>
      <c r="AD241" s="115">
        <v>244</v>
      </c>
      <c r="AE241" s="115">
        <v>33</v>
      </c>
      <c r="AF241" s="115">
        <v>1</v>
      </c>
      <c r="AG241" s="115">
        <v>16</v>
      </c>
      <c r="AH241" s="116">
        <v>17</v>
      </c>
      <c r="AI241" s="116">
        <v>170</v>
      </c>
      <c r="AJ241" s="116">
        <v>30</v>
      </c>
      <c r="AK241" s="117">
        <v>1</v>
      </c>
      <c r="AL241" s="117">
        <v>523</v>
      </c>
      <c r="AM241" s="117">
        <v>45</v>
      </c>
      <c r="AN241" s="117">
        <v>1</v>
      </c>
      <c r="AO241" s="117">
        <v>515</v>
      </c>
    </row>
    <row r="242" spans="1:41" x14ac:dyDescent="0.3">
      <c r="A242" s="25" t="s">
        <v>499</v>
      </c>
      <c r="B242" s="25" t="s">
        <v>500</v>
      </c>
      <c r="C242" s="25" t="s">
        <v>78</v>
      </c>
      <c r="D242" s="215">
        <v>-7.2401789415252136</v>
      </c>
      <c r="E242" s="72">
        <v>0.60119958032326792</v>
      </c>
      <c r="F242" s="72">
        <v>10.974926623108786</v>
      </c>
      <c r="G242" s="72">
        <v>-10.718014163237514</v>
      </c>
      <c r="H242" s="72">
        <v>-8.098290981719753</v>
      </c>
      <c r="I242" s="72"/>
      <c r="J242" s="72">
        <v>0.43565347931111592</v>
      </c>
      <c r="K242" s="72">
        <v>-0.38755751288525442</v>
      </c>
      <c r="L242" s="72"/>
      <c r="M242" s="72">
        <v>0.75558238594514393</v>
      </c>
      <c r="N242" s="72">
        <v>1.1298723413437233</v>
      </c>
      <c r="O242" s="72">
        <v>5.1472933061263833E-2</v>
      </c>
      <c r="P242" s="72">
        <v>-0.18093940065272526</v>
      </c>
      <c r="Q242" s="72"/>
      <c r="R242" s="216">
        <v>4.7292297250325951E-2</v>
      </c>
      <c r="S242" s="216">
        <v>-0.91243618494971734</v>
      </c>
      <c r="T242" s="216">
        <v>-0.42101781188911047</v>
      </c>
      <c r="U242" s="216"/>
      <c r="V242" s="72">
        <v>-0.41533124447541248</v>
      </c>
      <c r="W242" s="72">
        <v>0.69788641642787574</v>
      </c>
      <c r="X242" s="72">
        <v>-0.56151324303153738</v>
      </c>
      <c r="Y242" s="72">
        <v>-0.66384004079327397</v>
      </c>
      <c r="Z242" s="72">
        <v>-0.67686008447160251</v>
      </c>
      <c r="AB242" s="114">
        <v>166</v>
      </c>
      <c r="AC242" s="114">
        <v>336</v>
      </c>
      <c r="AD242" s="115">
        <v>106</v>
      </c>
      <c r="AE242" s="115">
        <v>82</v>
      </c>
      <c r="AF242" s="115">
        <v>262</v>
      </c>
      <c r="AG242" s="115">
        <v>312</v>
      </c>
      <c r="AH242" s="116">
        <v>260</v>
      </c>
      <c r="AI242" s="116">
        <v>439</v>
      </c>
      <c r="AJ242" s="116">
        <v>383</v>
      </c>
      <c r="AK242" s="117">
        <v>381</v>
      </c>
      <c r="AL242" s="117">
        <v>115</v>
      </c>
      <c r="AM242" s="117">
        <v>377</v>
      </c>
      <c r="AN242" s="117">
        <v>390</v>
      </c>
      <c r="AO242" s="117">
        <v>410</v>
      </c>
    </row>
    <row r="243" spans="1:41" x14ac:dyDescent="0.3">
      <c r="A243" s="25" t="s">
        <v>501</v>
      </c>
      <c r="B243" s="25" t="s">
        <v>502</v>
      </c>
      <c r="C243" s="25" t="s">
        <v>1239</v>
      </c>
      <c r="D243" s="215">
        <v>-20.616525998322</v>
      </c>
      <c r="E243" s="72">
        <v>7.5852419979346237</v>
      </c>
      <c r="F243" s="72">
        <v>-30.338837648511401</v>
      </c>
      <c r="G243" s="72">
        <v>-3.9786540129622976</v>
      </c>
      <c r="H243" s="72">
        <v>6.1157236652170752</v>
      </c>
      <c r="I243" s="72"/>
      <c r="J243" s="72">
        <v>0.13406196797630823</v>
      </c>
      <c r="K243" s="72">
        <v>0.47275739185846172</v>
      </c>
      <c r="L243" s="72"/>
      <c r="M243" s="72">
        <v>-1.7460873366643861</v>
      </c>
      <c r="N243" s="72">
        <v>-0.55886625018881786</v>
      </c>
      <c r="O243" s="72">
        <v>-2.1266717051210069</v>
      </c>
      <c r="P243" s="72">
        <v>-0.42258873178761341</v>
      </c>
      <c r="Q243" s="72"/>
      <c r="R243" s="216">
        <v>-0.57592406749094716</v>
      </c>
      <c r="S243" s="216">
        <v>-0.60835845301319302</v>
      </c>
      <c r="T243" s="216">
        <v>0.70684403894866432</v>
      </c>
      <c r="U243" s="216"/>
      <c r="V243" s="72">
        <v>-0.14772859833436827</v>
      </c>
      <c r="W243" s="72">
        <v>0.53571794810178097</v>
      </c>
      <c r="X243" s="72">
        <v>0.50317897677448353</v>
      </c>
      <c r="Y243" s="72">
        <v>-0.4310006235001117</v>
      </c>
      <c r="Z243" s="72">
        <v>0.76297703000163031</v>
      </c>
      <c r="AB243" s="114">
        <v>240</v>
      </c>
      <c r="AC243" s="114">
        <v>161</v>
      </c>
      <c r="AD243" s="115">
        <v>490</v>
      </c>
      <c r="AE243" s="115">
        <v>395</v>
      </c>
      <c r="AF243" s="115">
        <v>512</v>
      </c>
      <c r="AG243" s="115">
        <v>368</v>
      </c>
      <c r="AH243" s="116">
        <v>384</v>
      </c>
      <c r="AI243" s="116">
        <v>390</v>
      </c>
      <c r="AJ243" s="116">
        <v>135</v>
      </c>
      <c r="AK243" s="117">
        <v>303</v>
      </c>
      <c r="AL243" s="117">
        <v>156</v>
      </c>
      <c r="AM243" s="117">
        <v>163</v>
      </c>
      <c r="AN243" s="117">
        <v>351</v>
      </c>
      <c r="AO243" s="117">
        <v>74</v>
      </c>
    </row>
    <row r="244" spans="1:41" x14ac:dyDescent="0.3">
      <c r="A244" s="25" t="s">
        <v>503</v>
      </c>
      <c r="B244" s="25" t="s">
        <v>504</v>
      </c>
      <c r="C244" s="25" t="s">
        <v>27</v>
      </c>
      <c r="D244" s="215">
        <v>40.164284548646407</v>
      </c>
      <c r="E244" s="72">
        <v>-14.391812766071759</v>
      </c>
      <c r="F244" s="72">
        <v>12.2054877261968</v>
      </c>
      <c r="G244" s="72">
        <v>11.631758857232885</v>
      </c>
      <c r="H244" s="72">
        <v>30.718850731288477</v>
      </c>
      <c r="I244" s="72"/>
      <c r="J244" s="72">
        <v>-0.85727035808528995</v>
      </c>
      <c r="K244" s="72">
        <v>-0.29407466320045078</v>
      </c>
      <c r="L244" s="72"/>
      <c r="M244" s="72">
        <v>0.81406387369644551</v>
      </c>
      <c r="N244" s="72">
        <v>-1.2244672377045494E-2</v>
      </c>
      <c r="O244" s="72">
        <v>1.1867705586851272</v>
      </c>
      <c r="P244" s="72">
        <v>-3.5711723813038998E-2</v>
      </c>
      <c r="Q244" s="72"/>
      <c r="R244" s="216">
        <v>0.91054956441608115</v>
      </c>
      <c r="S244" s="216">
        <v>0.8132759899891091</v>
      </c>
      <c r="T244" s="216">
        <v>-0.32801449153724377</v>
      </c>
      <c r="U244" s="216"/>
      <c r="V244" s="72">
        <v>1.4932028693595027</v>
      </c>
      <c r="W244" s="72">
        <v>-0.29414814959519797</v>
      </c>
      <c r="X244" s="72">
        <v>2.1155219966415357</v>
      </c>
      <c r="Y244" s="72">
        <v>1.6695081622935311</v>
      </c>
      <c r="Z244" s="72">
        <v>1.1596852675583234</v>
      </c>
      <c r="AB244" s="114">
        <v>422</v>
      </c>
      <c r="AC244" s="114">
        <v>316</v>
      </c>
      <c r="AD244" s="115">
        <v>92</v>
      </c>
      <c r="AE244" s="115">
        <v>270</v>
      </c>
      <c r="AF244" s="115">
        <v>1</v>
      </c>
      <c r="AG244" s="115">
        <v>276</v>
      </c>
      <c r="AH244" s="116">
        <v>95</v>
      </c>
      <c r="AI244" s="116">
        <v>116</v>
      </c>
      <c r="AJ244" s="116">
        <v>354</v>
      </c>
      <c r="AK244" s="117">
        <v>71</v>
      </c>
      <c r="AL244" s="117">
        <v>324</v>
      </c>
      <c r="AM244" s="117">
        <v>18</v>
      </c>
      <c r="AN244" s="117">
        <v>26</v>
      </c>
      <c r="AO244" s="117">
        <v>28</v>
      </c>
    </row>
    <row r="245" spans="1:41" x14ac:dyDescent="0.3">
      <c r="A245" s="25" t="s">
        <v>505</v>
      </c>
      <c r="B245" s="25" t="s">
        <v>506</v>
      </c>
      <c r="C245" s="25" t="s">
        <v>46</v>
      </c>
      <c r="D245" s="215">
        <v>95.191915745962049</v>
      </c>
      <c r="E245" s="72">
        <v>4.3572541226314225</v>
      </c>
      <c r="F245" s="72">
        <v>40.273353647529575</v>
      </c>
      <c r="G245" s="72">
        <v>52.394510220305172</v>
      </c>
      <c r="H245" s="72">
        <v>-1.8332022445041183</v>
      </c>
      <c r="I245" s="72"/>
      <c r="J245" s="72">
        <v>0.21751059054139599</v>
      </c>
      <c r="K245" s="72">
        <v>0.13106973926911777</v>
      </c>
      <c r="L245" s="72"/>
      <c r="M245" s="72">
        <v>0.45644973908454567</v>
      </c>
      <c r="N245" s="72">
        <v>2.6619298787005743</v>
      </c>
      <c r="O245" s="72">
        <v>0.54460407157751067</v>
      </c>
      <c r="P245" s="72">
        <v>2.7807528942421009</v>
      </c>
      <c r="Q245" s="72"/>
      <c r="R245" s="216">
        <v>1.2625068159105393</v>
      </c>
      <c r="S245" s="216">
        <v>2.2505405967825398</v>
      </c>
      <c r="T245" s="216">
        <v>2.7742938137435429</v>
      </c>
      <c r="U245" s="216"/>
      <c r="V245" s="72">
        <v>2.8884174091841026</v>
      </c>
      <c r="W245" s="72">
        <v>-3.0029778391468072</v>
      </c>
      <c r="X245" s="72">
        <v>2.2038408574210813</v>
      </c>
      <c r="Y245" s="72">
        <v>0.51521913613806247</v>
      </c>
      <c r="Z245" s="72">
        <v>-2.9711400124972629</v>
      </c>
      <c r="AB245" s="114">
        <v>218</v>
      </c>
      <c r="AC245" s="114">
        <v>240</v>
      </c>
      <c r="AD245" s="115">
        <v>170</v>
      </c>
      <c r="AE245" s="115">
        <v>1</v>
      </c>
      <c r="AF245" s="115">
        <v>162</v>
      </c>
      <c r="AG245" s="115">
        <v>1</v>
      </c>
      <c r="AH245" s="116">
        <v>40</v>
      </c>
      <c r="AI245" s="116">
        <v>7</v>
      </c>
      <c r="AJ245" s="116">
        <v>18</v>
      </c>
      <c r="AK245" s="117">
        <v>1</v>
      </c>
      <c r="AL245" s="117">
        <v>523</v>
      </c>
      <c r="AM245" s="117">
        <v>13</v>
      </c>
      <c r="AN245" s="117">
        <v>168</v>
      </c>
      <c r="AO245" s="117">
        <v>515</v>
      </c>
    </row>
    <row r="246" spans="1:41" x14ac:dyDescent="0.3">
      <c r="A246" s="25" t="s">
        <v>507</v>
      </c>
      <c r="B246" s="25" t="s">
        <v>508</v>
      </c>
      <c r="C246" s="25" t="s">
        <v>33</v>
      </c>
      <c r="D246" s="215">
        <v>-36.068952323894287</v>
      </c>
      <c r="E246" s="72">
        <v>-3.0190091795655416</v>
      </c>
      <c r="F246" s="72">
        <v>-26.209633001110472</v>
      </c>
      <c r="G246" s="72">
        <v>-12.570647071648876</v>
      </c>
      <c r="H246" s="72">
        <v>5.7303369284306038</v>
      </c>
      <c r="I246" s="72"/>
      <c r="J246" s="72">
        <v>0.42176922624883645</v>
      </c>
      <c r="K246" s="72">
        <v>-0.66328996061407974</v>
      </c>
      <c r="L246" s="72"/>
      <c r="M246" s="72">
        <v>-1.2370447984373563</v>
      </c>
      <c r="N246" s="72">
        <v>-0.54879003332318843</v>
      </c>
      <c r="O246" s="72">
        <v>-2.0188454557862747</v>
      </c>
      <c r="P246" s="72">
        <v>-0.38886099263085588</v>
      </c>
      <c r="Q246" s="72"/>
      <c r="R246" s="216">
        <v>-1.2108639962767878</v>
      </c>
      <c r="S246" s="216">
        <v>0.1936110418698623</v>
      </c>
      <c r="T246" s="216">
        <v>-0.49122469419093989</v>
      </c>
      <c r="U246" s="216"/>
      <c r="V246" s="72">
        <v>6.2672738687307369E-2</v>
      </c>
      <c r="W246" s="72">
        <v>0.45699763681287242</v>
      </c>
      <c r="X246" s="72">
        <v>0.10217264586747446</v>
      </c>
      <c r="Y246" s="72">
        <v>0.1733910554310788</v>
      </c>
      <c r="Z246" s="72">
        <v>0.35083330888738767</v>
      </c>
      <c r="AB246" s="114">
        <v>169</v>
      </c>
      <c r="AC246" s="114">
        <v>388</v>
      </c>
      <c r="AD246" s="115">
        <v>448</v>
      </c>
      <c r="AE246" s="115">
        <v>392</v>
      </c>
      <c r="AF246" s="115">
        <v>507</v>
      </c>
      <c r="AG246" s="115">
        <v>359</v>
      </c>
      <c r="AH246" s="116">
        <v>468</v>
      </c>
      <c r="AI246" s="116">
        <v>224</v>
      </c>
      <c r="AJ246" s="116">
        <v>403</v>
      </c>
      <c r="AK246" s="117">
        <v>251</v>
      </c>
      <c r="AL246" s="117">
        <v>175</v>
      </c>
      <c r="AM246" s="117">
        <v>247</v>
      </c>
      <c r="AN246" s="117">
        <v>241</v>
      </c>
      <c r="AO246" s="117">
        <v>171</v>
      </c>
    </row>
    <row r="247" spans="1:41" x14ac:dyDescent="0.3">
      <c r="A247" s="25" t="s">
        <v>509</v>
      </c>
      <c r="B247" s="25" t="s">
        <v>510</v>
      </c>
      <c r="C247" s="25" t="s">
        <v>46</v>
      </c>
      <c r="D247" s="215">
        <v>44.128356430190799</v>
      </c>
      <c r="E247" s="72">
        <v>-6.3029769324944063</v>
      </c>
      <c r="F247" s="72">
        <v>25.000711582332809</v>
      </c>
      <c r="G247" s="72">
        <v>16.136945982959183</v>
      </c>
      <c r="H247" s="72">
        <v>9.2936757973932149</v>
      </c>
      <c r="I247" s="72"/>
      <c r="J247" s="72">
        <v>-1.530617281439459</v>
      </c>
      <c r="K247" s="72">
        <v>1.0263791268399063</v>
      </c>
      <c r="L247" s="72"/>
      <c r="M247" s="72">
        <v>1.1551279103204082</v>
      </c>
      <c r="N247" s="72">
        <v>0.15992590879230706</v>
      </c>
      <c r="O247" s="72">
        <v>0.91137775134633225</v>
      </c>
      <c r="P247" s="72">
        <v>1.7736822827142018</v>
      </c>
      <c r="Q247" s="72"/>
      <c r="R247" s="216">
        <v>-0.88130089511633802</v>
      </c>
      <c r="S247" s="216">
        <v>1.2388427223021405</v>
      </c>
      <c r="T247" s="216">
        <v>1.5788916907692996</v>
      </c>
      <c r="U247" s="216"/>
      <c r="V247" s="72">
        <v>2.0910809003288957</v>
      </c>
      <c r="W247" s="72">
        <v>-1.49092781463026</v>
      </c>
      <c r="X247" s="72">
        <v>1.1883504999167449</v>
      </c>
      <c r="Y247" s="72">
        <v>-1.9816120620695026E-2</v>
      </c>
      <c r="Z247" s="72">
        <v>9.0047694483957622E-2</v>
      </c>
      <c r="AB247" s="114">
        <v>494</v>
      </c>
      <c r="AC247" s="114">
        <v>70</v>
      </c>
      <c r="AD247" s="115">
        <v>23</v>
      </c>
      <c r="AE247" s="115">
        <v>229</v>
      </c>
      <c r="AF247" s="115">
        <v>98</v>
      </c>
      <c r="AG247" s="115">
        <v>43</v>
      </c>
      <c r="AH247" s="116">
        <v>426</v>
      </c>
      <c r="AI247" s="116">
        <v>51</v>
      </c>
      <c r="AJ247" s="116">
        <v>65</v>
      </c>
      <c r="AK247" s="117">
        <v>31</v>
      </c>
      <c r="AL247" s="117">
        <v>474</v>
      </c>
      <c r="AM247" s="117">
        <v>82</v>
      </c>
      <c r="AN247" s="117">
        <v>272</v>
      </c>
      <c r="AO247" s="117">
        <v>246</v>
      </c>
    </row>
    <row r="248" spans="1:41" x14ac:dyDescent="0.3">
      <c r="A248" s="25" t="s">
        <v>511</v>
      </c>
      <c r="B248" s="25" t="s">
        <v>512</v>
      </c>
      <c r="C248" s="25" t="s">
        <v>1239</v>
      </c>
      <c r="D248" s="215">
        <v>-43.076420404687184</v>
      </c>
      <c r="E248" s="72">
        <v>19.022674119599536</v>
      </c>
      <c r="F248" s="72">
        <v>-26.157074795802263</v>
      </c>
      <c r="G248" s="72">
        <v>-21.816972041498392</v>
      </c>
      <c r="H248" s="72">
        <v>-14.125047686986067</v>
      </c>
      <c r="I248" s="72"/>
      <c r="J248" s="72">
        <v>1.5453368700092462</v>
      </c>
      <c r="K248" s="72">
        <v>-2.352294044128336E-2</v>
      </c>
      <c r="L248" s="72"/>
      <c r="M248" s="72">
        <v>-1.7806608818425387</v>
      </c>
      <c r="N248" s="72">
        <v>-0.15958758867664397</v>
      </c>
      <c r="O248" s="72">
        <v>-2.1734600491831029</v>
      </c>
      <c r="P248" s="72">
        <v>-7.1423447626076303E-2</v>
      </c>
      <c r="Q248" s="72"/>
      <c r="R248" s="216">
        <v>-0.81152317680407349</v>
      </c>
      <c r="S248" s="216">
        <v>-1.4964359411455663</v>
      </c>
      <c r="T248" s="216">
        <v>-0.31007752703016772</v>
      </c>
      <c r="U248" s="216"/>
      <c r="V248" s="72">
        <v>-1.0490222689804096</v>
      </c>
      <c r="W248" s="72">
        <v>1.1565828815604633</v>
      </c>
      <c r="X248" s="72">
        <v>-1.641212402982194</v>
      </c>
      <c r="Y248" s="72">
        <v>-0.53008122660358437</v>
      </c>
      <c r="Z248" s="72">
        <v>-0.76127652039148863</v>
      </c>
      <c r="AB248" s="114">
        <v>19</v>
      </c>
      <c r="AC248" s="114">
        <v>273</v>
      </c>
      <c r="AD248" s="115">
        <v>493</v>
      </c>
      <c r="AE248" s="115">
        <v>307</v>
      </c>
      <c r="AF248" s="115">
        <v>517</v>
      </c>
      <c r="AG248" s="115">
        <v>281</v>
      </c>
      <c r="AH248" s="116">
        <v>419</v>
      </c>
      <c r="AI248" s="116">
        <v>499</v>
      </c>
      <c r="AJ248" s="116">
        <v>348</v>
      </c>
      <c r="AK248" s="117">
        <v>501</v>
      </c>
      <c r="AL248" s="117">
        <v>10</v>
      </c>
      <c r="AM248" s="117">
        <v>525</v>
      </c>
      <c r="AN248" s="117">
        <v>366</v>
      </c>
      <c r="AO248" s="117">
        <v>420</v>
      </c>
    </row>
    <row r="249" spans="1:41" x14ac:dyDescent="0.3">
      <c r="A249" s="25" t="s">
        <v>513</v>
      </c>
      <c r="B249" s="25" t="s">
        <v>514</v>
      </c>
      <c r="C249" s="25" t="s">
        <v>1239</v>
      </c>
      <c r="D249" s="215">
        <v>17.267114932204446</v>
      </c>
      <c r="E249" s="72">
        <v>18.927873235951427</v>
      </c>
      <c r="F249" s="72">
        <v>15.006143261289614</v>
      </c>
      <c r="G249" s="72">
        <v>2.2960302643334609</v>
      </c>
      <c r="H249" s="72">
        <v>-18.962931829370053</v>
      </c>
      <c r="I249" s="72"/>
      <c r="J249" s="72">
        <v>1.3461162065451049</v>
      </c>
      <c r="K249" s="72">
        <v>0.16811365233100933</v>
      </c>
      <c r="L249" s="72"/>
      <c r="M249" s="72">
        <v>0.48639285395978998</v>
      </c>
      <c r="N249" s="72">
        <v>1.7646036580706126</v>
      </c>
      <c r="O249" s="72">
        <v>-0.44520898710802331</v>
      </c>
      <c r="P249" s="72">
        <v>0.59519539688395895</v>
      </c>
      <c r="Q249" s="72"/>
      <c r="R249" s="216">
        <v>7.3689843552354223E-2</v>
      </c>
      <c r="S249" s="216">
        <v>0.77704242847330796</v>
      </c>
      <c r="T249" s="216">
        <v>-0.57520864030564689</v>
      </c>
      <c r="U249" s="216"/>
      <c r="V249" s="72">
        <v>-1.1276118936835411</v>
      </c>
      <c r="W249" s="72">
        <v>0.93071590408143756</v>
      </c>
      <c r="X249" s="72">
        <v>-0.84358323091987009</v>
      </c>
      <c r="Y249" s="72">
        <v>-0.94126572948300025</v>
      </c>
      <c r="Z249" s="72">
        <v>-1.8108414158690367</v>
      </c>
      <c r="AB249" s="114">
        <v>32</v>
      </c>
      <c r="AC249" s="114">
        <v>227</v>
      </c>
      <c r="AD249" s="115">
        <v>164</v>
      </c>
      <c r="AE249" s="115">
        <v>30</v>
      </c>
      <c r="AF249" s="115">
        <v>354</v>
      </c>
      <c r="AG249" s="115">
        <v>149</v>
      </c>
      <c r="AH249" s="116">
        <v>252</v>
      </c>
      <c r="AI249" s="116">
        <v>120</v>
      </c>
      <c r="AJ249" s="116">
        <v>431</v>
      </c>
      <c r="AK249" s="117">
        <v>514</v>
      </c>
      <c r="AL249" s="117">
        <v>38</v>
      </c>
      <c r="AM249" s="117">
        <v>430</v>
      </c>
      <c r="AN249" s="117">
        <v>439</v>
      </c>
      <c r="AO249" s="117">
        <v>493</v>
      </c>
    </row>
    <row r="250" spans="1:41" x14ac:dyDescent="0.3">
      <c r="A250" s="25" t="s">
        <v>515</v>
      </c>
      <c r="B250" s="25" t="s">
        <v>516</v>
      </c>
      <c r="C250" s="25" t="s">
        <v>1239</v>
      </c>
      <c r="D250" s="215">
        <v>-0.37486359413550474</v>
      </c>
      <c r="E250" s="72">
        <v>10.172395807578898</v>
      </c>
      <c r="F250" s="72">
        <v>13.022021249897389</v>
      </c>
      <c r="G250" s="72">
        <v>-12.96014541156838</v>
      </c>
      <c r="H250" s="72">
        <v>-10.609135240043411</v>
      </c>
      <c r="I250" s="72"/>
      <c r="J250" s="72">
        <v>0.45778391730224327</v>
      </c>
      <c r="K250" s="72">
        <v>0.35600774730406864</v>
      </c>
      <c r="L250" s="72"/>
      <c r="M250" s="72">
        <v>-0.14701062657046257</v>
      </c>
      <c r="N250" s="72">
        <v>1.2104181789964272</v>
      </c>
      <c r="O250" s="72">
        <v>1.1867705586851272</v>
      </c>
      <c r="P250" s="72">
        <v>-0.16665471112750968</v>
      </c>
      <c r="Q250" s="72"/>
      <c r="R250" s="216">
        <v>-0.72728468253027945</v>
      </c>
      <c r="S250" s="216">
        <v>-0.65524894438658199</v>
      </c>
      <c r="T250" s="216">
        <v>-0.17268382247134423</v>
      </c>
      <c r="U250" s="216"/>
      <c r="V250" s="72">
        <v>-0.76202091800758054</v>
      </c>
      <c r="W250" s="72">
        <v>1.0075240193477208</v>
      </c>
      <c r="X250" s="72">
        <v>-0.85796980406109591</v>
      </c>
      <c r="Y250" s="72">
        <v>-0.35669017117250557</v>
      </c>
      <c r="Z250" s="72">
        <v>-1.152670174115221</v>
      </c>
      <c r="AB250" s="114">
        <v>159</v>
      </c>
      <c r="AC250" s="114">
        <v>188</v>
      </c>
      <c r="AD250" s="115">
        <v>303</v>
      </c>
      <c r="AE250" s="115">
        <v>75</v>
      </c>
      <c r="AF250" s="115">
        <v>1</v>
      </c>
      <c r="AG250" s="115">
        <v>309</v>
      </c>
      <c r="AH250" s="116">
        <v>414</v>
      </c>
      <c r="AI250" s="116">
        <v>401</v>
      </c>
      <c r="AJ250" s="116">
        <v>308</v>
      </c>
      <c r="AK250" s="117">
        <v>467</v>
      </c>
      <c r="AL250" s="117">
        <v>22</v>
      </c>
      <c r="AM250" s="117">
        <v>434</v>
      </c>
      <c r="AN250" s="117">
        <v>335</v>
      </c>
      <c r="AO250" s="117">
        <v>458</v>
      </c>
    </row>
    <row r="251" spans="1:41" x14ac:dyDescent="0.3">
      <c r="A251" s="25" t="s">
        <v>517</v>
      </c>
      <c r="B251" s="25" t="s">
        <v>518</v>
      </c>
      <c r="C251" s="25" t="s">
        <v>63</v>
      </c>
      <c r="D251" s="215">
        <v>-25.992437685894249</v>
      </c>
      <c r="E251" s="72">
        <v>10.349511454540997</v>
      </c>
      <c r="F251" s="72">
        <v>-17.17403499017195</v>
      </c>
      <c r="G251" s="72">
        <v>-15.111119038479876</v>
      </c>
      <c r="H251" s="72">
        <v>-4.0567951117834191</v>
      </c>
      <c r="I251" s="72"/>
      <c r="J251" s="72">
        <v>7.1115326551375313E-2</v>
      </c>
      <c r="K251" s="72">
        <v>0.75684558981190431</v>
      </c>
      <c r="L251" s="72"/>
      <c r="M251" s="72">
        <v>0.47304223869960044</v>
      </c>
      <c r="N251" s="72">
        <v>6.7944478907354916E-2</v>
      </c>
      <c r="O251" s="72">
        <v>-1.927818841826477</v>
      </c>
      <c r="P251" s="72">
        <v>-1.3610134742079905</v>
      </c>
      <c r="Q251" s="72"/>
      <c r="R251" s="216">
        <v>-0.60460472367865503</v>
      </c>
      <c r="S251" s="216">
        <v>-7.9774732076805105E-2</v>
      </c>
      <c r="T251" s="216">
        <v>-1.1289548288621254</v>
      </c>
      <c r="U251" s="216"/>
      <c r="V251" s="72">
        <v>0.31883512300447653</v>
      </c>
      <c r="W251" s="72">
        <v>-0.17327376795357721</v>
      </c>
      <c r="X251" s="72">
        <v>0.22469990716125215</v>
      </c>
      <c r="Y251" s="72">
        <v>-1.9023475795866955</v>
      </c>
      <c r="Z251" s="72">
        <v>0.72072729501786026</v>
      </c>
      <c r="AB251" s="114">
        <v>256</v>
      </c>
      <c r="AC251" s="114">
        <v>105</v>
      </c>
      <c r="AD251" s="115">
        <v>167</v>
      </c>
      <c r="AE251" s="115">
        <v>251</v>
      </c>
      <c r="AF251" s="115">
        <v>502</v>
      </c>
      <c r="AG251" s="115">
        <v>514</v>
      </c>
      <c r="AH251" s="116">
        <v>390</v>
      </c>
      <c r="AI251" s="116">
        <v>283</v>
      </c>
      <c r="AJ251" s="116">
        <v>529</v>
      </c>
      <c r="AK251" s="117">
        <v>202</v>
      </c>
      <c r="AL251" s="117">
        <v>302</v>
      </c>
      <c r="AM251" s="117">
        <v>221</v>
      </c>
      <c r="AN251" s="117">
        <v>519</v>
      </c>
      <c r="AO251" s="117">
        <v>82</v>
      </c>
    </row>
    <row r="252" spans="1:41" x14ac:dyDescent="0.3">
      <c r="A252" s="25" t="s">
        <v>519</v>
      </c>
      <c r="B252" s="25" t="s">
        <v>520</v>
      </c>
      <c r="C252" s="25" t="s">
        <v>30</v>
      </c>
      <c r="D252" s="215">
        <v>-55.059407163754386</v>
      </c>
      <c r="E252" s="72">
        <v>27.621081375738392</v>
      </c>
      <c r="F252" s="72">
        <v>-19.459825050249581</v>
      </c>
      <c r="G252" s="72">
        <v>-51.758765834915195</v>
      </c>
      <c r="H252" s="72">
        <v>-11.461897654328002</v>
      </c>
      <c r="I252" s="72"/>
      <c r="J252" s="72">
        <v>2.0385294880973013</v>
      </c>
      <c r="K252" s="72">
        <v>0.17115702196176996</v>
      </c>
      <c r="L252" s="72"/>
      <c r="M252" s="72">
        <v>-9.2480116380495456E-2</v>
      </c>
      <c r="N252" s="72">
        <v>0.27274211502644308</v>
      </c>
      <c r="O252" s="72">
        <v>-2.6807827478953987</v>
      </c>
      <c r="P252" s="72">
        <v>-0.61305125879048183</v>
      </c>
      <c r="Q252" s="72"/>
      <c r="R252" s="216">
        <v>-2.6303399178155544</v>
      </c>
      <c r="S252" s="216">
        <v>-2.6630145295565333</v>
      </c>
      <c r="T252" s="216">
        <v>-0.91769745281773696</v>
      </c>
      <c r="U252" s="216"/>
      <c r="V252" s="72">
        <v>-0.10345975910285694</v>
      </c>
      <c r="W252" s="72">
        <v>0.99659065751838505</v>
      </c>
      <c r="X252" s="72">
        <v>-1.3590126336395323</v>
      </c>
      <c r="Y252" s="72">
        <v>-0.97594394056921629</v>
      </c>
      <c r="Z252" s="72">
        <v>-0.85055385507238013</v>
      </c>
      <c r="AB252" s="114">
        <v>1</v>
      </c>
      <c r="AC252" s="114">
        <v>223</v>
      </c>
      <c r="AD252" s="115">
        <v>284</v>
      </c>
      <c r="AE252" s="115">
        <v>207</v>
      </c>
      <c r="AF252" s="115">
        <v>527</v>
      </c>
      <c r="AG252" s="115">
        <v>412</v>
      </c>
      <c r="AH252" s="116">
        <v>527</v>
      </c>
      <c r="AI252" s="116">
        <v>529</v>
      </c>
      <c r="AJ252" s="116">
        <v>514</v>
      </c>
      <c r="AK252" s="117">
        <v>294</v>
      </c>
      <c r="AL252" s="117">
        <v>26</v>
      </c>
      <c r="AM252" s="117">
        <v>500</v>
      </c>
      <c r="AN252" s="117">
        <v>446</v>
      </c>
      <c r="AO252" s="117">
        <v>434</v>
      </c>
    </row>
    <row r="253" spans="1:41" x14ac:dyDescent="0.3">
      <c r="A253" s="25" t="s">
        <v>521</v>
      </c>
      <c r="B253" s="25" t="s">
        <v>522</v>
      </c>
      <c r="C253" s="25" t="s">
        <v>30</v>
      </c>
      <c r="D253" s="215">
        <v>10.670655135669611</v>
      </c>
      <c r="E253" s="72">
        <v>-3.256622426405082</v>
      </c>
      <c r="F253" s="72">
        <v>5.9503144237011742</v>
      </c>
      <c r="G253" s="72">
        <v>2.8500079468536041</v>
      </c>
      <c r="H253" s="72">
        <v>5.1269551915199143</v>
      </c>
      <c r="I253" s="72"/>
      <c r="J253" s="72">
        <v>4.7849595656262566E-4</v>
      </c>
      <c r="K253" s="72">
        <v>-0.2610082900689692</v>
      </c>
      <c r="L253" s="72"/>
      <c r="M253" s="72">
        <v>0.68559845245764184</v>
      </c>
      <c r="N253" s="72">
        <v>6.2433467825590032E-3</v>
      </c>
      <c r="O253" s="72">
        <v>-0.5095775380846006</v>
      </c>
      <c r="P253" s="72">
        <v>0.76978604663658767</v>
      </c>
      <c r="Q253" s="72"/>
      <c r="R253" s="216">
        <v>-0.27915090395683878</v>
      </c>
      <c r="S253" s="216">
        <v>1.4505603954728985</v>
      </c>
      <c r="T253" s="216">
        <v>-0.82940853789362712</v>
      </c>
      <c r="U253" s="216"/>
      <c r="V253" s="72">
        <v>-0.50088450681046581</v>
      </c>
      <c r="W253" s="72">
        <v>0.81203987665096511</v>
      </c>
      <c r="X253" s="72">
        <v>0.41493926047231444</v>
      </c>
      <c r="Y253" s="72">
        <v>2.9724180931042128E-2</v>
      </c>
      <c r="Z253" s="72">
        <v>0.2695722270601269</v>
      </c>
      <c r="AB253" s="114">
        <v>266</v>
      </c>
      <c r="AC253" s="114">
        <v>309</v>
      </c>
      <c r="AD253" s="115">
        <v>118</v>
      </c>
      <c r="AE253" s="115">
        <v>266</v>
      </c>
      <c r="AF253" s="115">
        <v>363</v>
      </c>
      <c r="AG253" s="115">
        <v>117</v>
      </c>
      <c r="AH253" s="116">
        <v>321</v>
      </c>
      <c r="AI253" s="116">
        <v>34</v>
      </c>
      <c r="AJ253" s="116">
        <v>494</v>
      </c>
      <c r="AK253" s="117">
        <v>395</v>
      </c>
      <c r="AL253" s="117">
        <v>75</v>
      </c>
      <c r="AM253" s="117">
        <v>176</v>
      </c>
      <c r="AN253" s="117">
        <v>263</v>
      </c>
      <c r="AO253" s="117">
        <v>198</v>
      </c>
    </row>
    <row r="254" spans="1:41" x14ac:dyDescent="0.3">
      <c r="A254" s="25" t="s">
        <v>523</v>
      </c>
      <c r="B254" s="25" t="s">
        <v>524</v>
      </c>
      <c r="C254" s="25" t="s">
        <v>1239</v>
      </c>
      <c r="D254" s="215">
        <v>-75.194334640271975</v>
      </c>
      <c r="E254" s="72">
        <v>-8.3899427564681996</v>
      </c>
      <c r="F254" s="72">
        <v>-32.719060957524505</v>
      </c>
      <c r="G254" s="72">
        <v>-22.420259625088534</v>
      </c>
      <c r="H254" s="72">
        <v>-11.665071301190734</v>
      </c>
      <c r="I254" s="72"/>
      <c r="J254" s="72">
        <v>0.78953519553664009</v>
      </c>
      <c r="K254" s="72">
        <v>-1.460730616054096</v>
      </c>
      <c r="L254" s="72"/>
      <c r="M254" s="72">
        <v>8.8265161996802843E-2</v>
      </c>
      <c r="N254" s="72">
        <v>-1.2092795846778706</v>
      </c>
      <c r="O254" s="72">
        <v>-2.1498905208057817</v>
      </c>
      <c r="P254" s="72">
        <v>-1.9641448097170711</v>
      </c>
      <c r="Q254" s="72"/>
      <c r="R254" s="216">
        <v>-1.202596499295268</v>
      </c>
      <c r="S254" s="216">
        <v>-0.81960248485694631</v>
      </c>
      <c r="T254" s="216">
        <v>-0.66823217085841025</v>
      </c>
      <c r="U254" s="216"/>
      <c r="V254" s="72">
        <v>-0.72073649490403602</v>
      </c>
      <c r="W254" s="72">
        <v>0.94745094329985113</v>
      </c>
      <c r="X254" s="72">
        <v>-1.4507140376575856</v>
      </c>
      <c r="Y254" s="72">
        <v>1.6447380115176626</v>
      </c>
      <c r="Z254" s="72">
        <v>-2.7537526824940395</v>
      </c>
      <c r="AB254" s="114">
        <v>98</v>
      </c>
      <c r="AC254" s="114">
        <v>489</v>
      </c>
      <c r="AD254" s="115">
        <v>253</v>
      </c>
      <c r="AE254" s="115">
        <v>490</v>
      </c>
      <c r="AF254" s="115">
        <v>515</v>
      </c>
      <c r="AG254" s="115">
        <v>530</v>
      </c>
      <c r="AH254" s="116">
        <v>466</v>
      </c>
      <c r="AI254" s="116">
        <v>424</v>
      </c>
      <c r="AJ254" s="116">
        <v>459</v>
      </c>
      <c r="AK254" s="117">
        <v>456</v>
      </c>
      <c r="AL254" s="117">
        <v>35</v>
      </c>
      <c r="AM254" s="117">
        <v>508</v>
      </c>
      <c r="AN254" s="117">
        <v>28</v>
      </c>
      <c r="AO254" s="117">
        <v>512</v>
      </c>
    </row>
    <row r="255" spans="1:41" x14ac:dyDescent="0.3">
      <c r="A255" s="25" t="s">
        <v>525</v>
      </c>
      <c r="B255" s="25" t="s">
        <v>526</v>
      </c>
      <c r="C255" s="25" t="s">
        <v>1239</v>
      </c>
      <c r="D255" s="215">
        <v>-67.733976633611007</v>
      </c>
      <c r="E255" s="72">
        <v>1.1113023247100475</v>
      </c>
      <c r="F255" s="72">
        <v>-15.385482259915927</v>
      </c>
      <c r="G255" s="72">
        <v>-42.612680019608909</v>
      </c>
      <c r="H255" s="72">
        <v>-10.847116678796214</v>
      </c>
      <c r="I255" s="72"/>
      <c r="J255" s="72">
        <v>0.91444374886526414</v>
      </c>
      <c r="K255" s="72">
        <v>-0.82553956288846042</v>
      </c>
      <c r="L255" s="72"/>
      <c r="M255" s="72">
        <v>0.52939183860965899</v>
      </c>
      <c r="N255" s="72">
        <v>-0.32707303056046594</v>
      </c>
      <c r="O255" s="72">
        <v>-1.8069145981228376</v>
      </c>
      <c r="P255" s="72">
        <v>-0.85708137151290376</v>
      </c>
      <c r="Q255" s="72"/>
      <c r="R255" s="216">
        <v>-2.6303399178155544</v>
      </c>
      <c r="S255" s="216">
        <v>-2.0567536309912171</v>
      </c>
      <c r="T255" s="216">
        <v>-0.42642805354629859</v>
      </c>
      <c r="U255" s="216"/>
      <c r="V255" s="72">
        <v>-0.63020920568903716</v>
      </c>
      <c r="W255" s="72">
        <v>0.5687109767491425</v>
      </c>
      <c r="X255" s="72">
        <v>-1.1631262017988446</v>
      </c>
      <c r="Y255" s="72">
        <v>0.45577077427597823</v>
      </c>
      <c r="Z255" s="72">
        <v>-1.4005696792964817</v>
      </c>
      <c r="AB255" s="114">
        <v>84</v>
      </c>
      <c r="AC255" s="114">
        <v>421</v>
      </c>
      <c r="AD255" s="115">
        <v>156</v>
      </c>
      <c r="AE255" s="115">
        <v>348</v>
      </c>
      <c r="AF255" s="115">
        <v>494</v>
      </c>
      <c r="AG255" s="115">
        <v>459</v>
      </c>
      <c r="AH255" s="116">
        <v>527</v>
      </c>
      <c r="AI255" s="116">
        <v>517</v>
      </c>
      <c r="AJ255" s="116">
        <v>387</v>
      </c>
      <c r="AK255" s="117">
        <v>435</v>
      </c>
      <c r="AL255" s="117">
        <v>148</v>
      </c>
      <c r="AM255" s="117">
        <v>484</v>
      </c>
      <c r="AN255" s="117">
        <v>182</v>
      </c>
      <c r="AO255" s="117">
        <v>473</v>
      </c>
    </row>
    <row r="256" spans="1:41" x14ac:dyDescent="0.3">
      <c r="A256" s="25" t="s">
        <v>527</v>
      </c>
      <c r="B256" s="25" t="s">
        <v>528</v>
      </c>
      <c r="C256" s="25" t="s">
        <v>1239</v>
      </c>
      <c r="D256" s="215">
        <v>1.9200495940546567</v>
      </c>
      <c r="E256" s="72">
        <v>-13.81011619488787</v>
      </c>
      <c r="F256" s="72">
        <v>7.9624765302703571</v>
      </c>
      <c r="G256" s="72">
        <v>-1.3297073684583127</v>
      </c>
      <c r="H256" s="72">
        <v>9.0973966271304825</v>
      </c>
      <c r="I256" s="72"/>
      <c r="J256" s="72">
        <v>-5.360330551748521E-3</v>
      </c>
      <c r="K256" s="72">
        <v>-1.0994489650392811</v>
      </c>
      <c r="L256" s="72"/>
      <c r="M256" s="72">
        <v>0.66332669150061585</v>
      </c>
      <c r="N256" s="72">
        <v>-0.97394727237174228</v>
      </c>
      <c r="O256" s="72">
        <v>0.81324359135277147</v>
      </c>
      <c r="P256" s="72">
        <v>0.77137323436161187</v>
      </c>
      <c r="Q256" s="72"/>
      <c r="R256" s="216">
        <v>-0.24934000349715793</v>
      </c>
      <c r="S256" s="216">
        <v>-6.2723644304662901E-2</v>
      </c>
      <c r="T256" s="216">
        <v>0.15249876358682324</v>
      </c>
      <c r="U256" s="216"/>
      <c r="V256" s="72">
        <v>0.47352735897076831</v>
      </c>
      <c r="W256" s="72">
        <v>5.385953416114319E-3</v>
      </c>
      <c r="X256" s="72">
        <v>1.9234832026382815</v>
      </c>
      <c r="Y256" s="72">
        <v>-0.80750691529331142</v>
      </c>
      <c r="Z256" s="72">
        <v>0.2245897256942439</v>
      </c>
      <c r="AB256" s="114">
        <v>269</v>
      </c>
      <c r="AC256" s="114">
        <v>464</v>
      </c>
      <c r="AD256" s="115">
        <v>124</v>
      </c>
      <c r="AE256" s="115">
        <v>465</v>
      </c>
      <c r="AF256" s="115">
        <v>115</v>
      </c>
      <c r="AG256" s="115">
        <v>116</v>
      </c>
      <c r="AH256" s="116">
        <v>313</v>
      </c>
      <c r="AI256" s="116">
        <v>282</v>
      </c>
      <c r="AJ256" s="116">
        <v>233</v>
      </c>
      <c r="AK256" s="117">
        <v>177</v>
      </c>
      <c r="AL256" s="117">
        <v>264</v>
      </c>
      <c r="AM256" s="117">
        <v>32</v>
      </c>
      <c r="AN256" s="117">
        <v>419</v>
      </c>
      <c r="AO256" s="117">
        <v>216</v>
      </c>
    </row>
    <row r="257" spans="1:41" x14ac:dyDescent="0.3">
      <c r="A257" s="25" t="s">
        <v>529</v>
      </c>
      <c r="B257" s="25" t="s">
        <v>530</v>
      </c>
      <c r="C257" s="25" t="s">
        <v>1239</v>
      </c>
      <c r="D257" s="215">
        <v>11.990441346607817</v>
      </c>
      <c r="E257" s="72">
        <v>-16.389985695752824</v>
      </c>
      <c r="F257" s="72">
        <v>19.283679717942647</v>
      </c>
      <c r="G257" s="72">
        <v>-9.2693638923637351</v>
      </c>
      <c r="H257" s="72">
        <v>18.366111216781729</v>
      </c>
      <c r="I257" s="72"/>
      <c r="J257" s="72">
        <v>-0.45091896510908147</v>
      </c>
      <c r="K257" s="72">
        <v>-0.86027989055114451</v>
      </c>
      <c r="L257" s="72"/>
      <c r="M257" s="72">
        <v>1.0736355433069225</v>
      </c>
      <c r="N257" s="72">
        <v>0.34089039674648652</v>
      </c>
      <c r="O257" s="72">
        <v>1.1867705586851272</v>
      </c>
      <c r="P257" s="72">
        <v>0.48409225613228757</v>
      </c>
      <c r="Q257" s="72"/>
      <c r="R257" s="216">
        <v>-1.5714291455623259</v>
      </c>
      <c r="S257" s="216">
        <v>-5.988179634263887E-2</v>
      </c>
      <c r="T257" s="216">
        <v>0.51898727482131646</v>
      </c>
      <c r="U257" s="216"/>
      <c r="V257" s="72">
        <v>1.049022268980409</v>
      </c>
      <c r="W257" s="72">
        <v>0.2693268706518569</v>
      </c>
      <c r="X257" s="72">
        <v>1.0495942957054805</v>
      </c>
      <c r="Y257" s="72">
        <v>0.66879407094844667</v>
      </c>
      <c r="Z257" s="72">
        <v>0.63648473707015263</v>
      </c>
      <c r="AB257" s="114">
        <v>356</v>
      </c>
      <c r="AC257" s="114">
        <v>429</v>
      </c>
      <c r="AD257" s="115">
        <v>35</v>
      </c>
      <c r="AE257" s="115">
        <v>199</v>
      </c>
      <c r="AF257" s="115">
        <v>1</v>
      </c>
      <c r="AG257" s="115">
        <v>167</v>
      </c>
      <c r="AH257" s="116">
        <v>491</v>
      </c>
      <c r="AI257" s="116">
        <v>281</v>
      </c>
      <c r="AJ257" s="116">
        <v>160</v>
      </c>
      <c r="AK257" s="117">
        <v>110</v>
      </c>
      <c r="AL257" s="117">
        <v>222</v>
      </c>
      <c r="AM257" s="117">
        <v>92</v>
      </c>
      <c r="AN257" s="117">
        <v>147</v>
      </c>
      <c r="AO257" s="117">
        <v>105</v>
      </c>
    </row>
    <row r="258" spans="1:41" x14ac:dyDescent="0.3">
      <c r="A258" s="25" t="s">
        <v>531</v>
      </c>
      <c r="B258" s="25" t="s">
        <v>532</v>
      </c>
      <c r="C258" s="25" t="s">
        <v>1239</v>
      </c>
      <c r="D258" s="215">
        <v>-45.294407605935682</v>
      </c>
      <c r="E258" s="72">
        <v>-5.5421072611081321</v>
      </c>
      <c r="F258" s="72">
        <v>-8.5934593361915486</v>
      </c>
      <c r="G258" s="72">
        <v>-25.342014698823562</v>
      </c>
      <c r="H258" s="72">
        <v>-5.8168263098124431</v>
      </c>
      <c r="I258" s="72"/>
      <c r="J258" s="72">
        <v>1.4905376902216834</v>
      </c>
      <c r="K258" s="72">
        <v>-1.9339062711103339</v>
      </c>
      <c r="L258" s="72"/>
      <c r="M258" s="72">
        <v>0.10516230487833983</v>
      </c>
      <c r="N258" s="72">
        <v>-1.0041614214423278</v>
      </c>
      <c r="O258" s="72">
        <v>-0.73784035185560115</v>
      </c>
      <c r="P258" s="72">
        <v>0.26188597462894136</v>
      </c>
      <c r="Q258" s="72"/>
      <c r="R258" s="216">
        <v>-2.2526030388188123</v>
      </c>
      <c r="S258" s="216">
        <v>7.0843209910444571E-2</v>
      </c>
      <c r="T258" s="216">
        <v>-0.85928193495045946</v>
      </c>
      <c r="U258" s="216"/>
      <c r="V258" s="72">
        <v>-0.34320785471620796</v>
      </c>
      <c r="W258" s="72">
        <v>0.72101135311425002</v>
      </c>
      <c r="X258" s="72">
        <v>-0.64194970415114816</v>
      </c>
      <c r="Y258" s="72">
        <v>0.38641435210354647</v>
      </c>
      <c r="Z258" s="72">
        <v>-1.2856334083129288</v>
      </c>
      <c r="AB258" s="114">
        <v>21</v>
      </c>
      <c r="AC258" s="114">
        <v>516</v>
      </c>
      <c r="AD258" s="115">
        <v>251</v>
      </c>
      <c r="AE258" s="115">
        <v>468</v>
      </c>
      <c r="AF258" s="115">
        <v>391</v>
      </c>
      <c r="AG258" s="115">
        <v>205</v>
      </c>
      <c r="AH258" s="116">
        <v>516</v>
      </c>
      <c r="AI258" s="116">
        <v>251</v>
      </c>
      <c r="AJ258" s="116">
        <v>500</v>
      </c>
      <c r="AK258" s="117">
        <v>366</v>
      </c>
      <c r="AL258" s="117">
        <v>108</v>
      </c>
      <c r="AM258" s="117">
        <v>394</v>
      </c>
      <c r="AN258" s="117">
        <v>202</v>
      </c>
      <c r="AO258" s="117">
        <v>463</v>
      </c>
    </row>
    <row r="259" spans="1:41" x14ac:dyDescent="0.3">
      <c r="A259" s="25" t="s">
        <v>533</v>
      </c>
      <c r="B259" s="25" t="s">
        <v>534</v>
      </c>
      <c r="C259" s="25" t="s">
        <v>33</v>
      </c>
      <c r="D259" s="215">
        <v>-45.576339493599477</v>
      </c>
      <c r="E259" s="72">
        <v>-19.466665271730925</v>
      </c>
      <c r="F259" s="72">
        <v>-2.6309171631131361</v>
      </c>
      <c r="G259" s="72">
        <v>5.2638296958290063</v>
      </c>
      <c r="H259" s="72">
        <v>-28.742586754584423</v>
      </c>
      <c r="I259" s="72"/>
      <c r="J259" s="72">
        <v>-1.4211422312095987</v>
      </c>
      <c r="K259" s="72">
        <v>-0.13619099052887534</v>
      </c>
      <c r="L259" s="72"/>
      <c r="M259" s="72">
        <v>-0.34551656051369423</v>
      </c>
      <c r="N259" s="72">
        <v>0.72175164405437697</v>
      </c>
      <c r="O259" s="72">
        <v>-0.82892558413926065</v>
      </c>
      <c r="P259" s="72">
        <v>3.1743754500476097E-2</v>
      </c>
      <c r="Q259" s="72"/>
      <c r="R259" s="216">
        <v>-0.5350854523607349</v>
      </c>
      <c r="S259" s="216">
        <v>-0.2247089781400077</v>
      </c>
      <c r="T259" s="216">
        <v>1.3914539940002235</v>
      </c>
      <c r="U259" s="216"/>
      <c r="V259" s="72">
        <v>-1.6513769241417546</v>
      </c>
      <c r="W259" s="72">
        <v>0.11632747363724695</v>
      </c>
      <c r="X259" s="72">
        <v>-1.6190616962977507</v>
      </c>
      <c r="Y259" s="72">
        <v>-1.9172096700522157</v>
      </c>
      <c r="Z259" s="72">
        <v>-0.67719653406241065</v>
      </c>
      <c r="AB259" s="114">
        <v>478</v>
      </c>
      <c r="AC259" s="114">
        <v>289</v>
      </c>
      <c r="AD259" s="115">
        <v>336</v>
      </c>
      <c r="AE259" s="115">
        <v>137</v>
      </c>
      <c r="AF259" s="115">
        <v>401</v>
      </c>
      <c r="AG259" s="115">
        <v>259</v>
      </c>
      <c r="AH259" s="116">
        <v>378</v>
      </c>
      <c r="AI259" s="116">
        <v>315</v>
      </c>
      <c r="AJ259" s="116">
        <v>76</v>
      </c>
      <c r="AK259" s="117">
        <v>532</v>
      </c>
      <c r="AL259" s="117">
        <v>248</v>
      </c>
      <c r="AM259" s="117">
        <v>524</v>
      </c>
      <c r="AN259" s="117">
        <v>520</v>
      </c>
      <c r="AO259" s="117">
        <v>411</v>
      </c>
    </row>
    <row r="260" spans="1:41" x14ac:dyDescent="0.3">
      <c r="A260" s="25" t="s">
        <v>535</v>
      </c>
      <c r="B260" s="25" t="s">
        <v>536</v>
      </c>
      <c r="C260" s="25" t="s">
        <v>33</v>
      </c>
      <c r="D260" s="215">
        <v>-11.30757176531775</v>
      </c>
      <c r="E260" s="72">
        <v>-7.7735496378777977</v>
      </c>
      <c r="F260" s="72">
        <v>6.3906174418720827</v>
      </c>
      <c r="G260" s="72">
        <v>-4.5038003598232033</v>
      </c>
      <c r="H260" s="72">
        <v>-5.4208392094888316</v>
      </c>
      <c r="I260" s="72"/>
      <c r="J260" s="72">
        <v>-0.1936983252899151</v>
      </c>
      <c r="K260" s="72">
        <v>-0.42818564574030871</v>
      </c>
      <c r="L260" s="72"/>
      <c r="M260" s="72">
        <v>-0.55288951690378285</v>
      </c>
      <c r="N260" s="72">
        <v>1.6490647630730377</v>
      </c>
      <c r="O260" s="72">
        <v>-0.17911106863202148</v>
      </c>
      <c r="P260" s="72">
        <v>0.10543461316229996</v>
      </c>
      <c r="Q260" s="72"/>
      <c r="R260" s="216">
        <v>-1.1685419936392476</v>
      </c>
      <c r="S260" s="216">
        <v>-0.26449484960833913</v>
      </c>
      <c r="T260" s="216">
        <v>0.89258080006880236</v>
      </c>
      <c r="U260" s="216"/>
      <c r="V260" s="72">
        <v>-0.55012737292192271</v>
      </c>
      <c r="W260" s="72">
        <v>0.42962813726221194</v>
      </c>
      <c r="X260" s="72">
        <v>0</v>
      </c>
      <c r="Y260" s="72">
        <v>0.28237971884489899</v>
      </c>
      <c r="Z260" s="72">
        <v>-1.2460483250829546</v>
      </c>
      <c r="AB260" s="114">
        <v>306</v>
      </c>
      <c r="AC260" s="114">
        <v>341</v>
      </c>
      <c r="AD260" s="115">
        <v>369</v>
      </c>
      <c r="AE260" s="115">
        <v>38</v>
      </c>
      <c r="AF260" s="115">
        <v>309</v>
      </c>
      <c r="AG260" s="115">
        <v>236</v>
      </c>
      <c r="AH260" s="116">
        <v>462</v>
      </c>
      <c r="AI260" s="116">
        <v>324</v>
      </c>
      <c r="AJ260" s="116">
        <v>115</v>
      </c>
      <c r="AK260" s="117">
        <v>412</v>
      </c>
      <c r="AL260" s="117">
        <v>187</v>
      </c>
      <c r="AM260" s="117">
        <v>267</v>
      </c>
      <c r="AN260" s="117">
        <v>218</v>
      </c>
      <c r="AO260" s="117">
        <v>461</v>
      </c>
    </row>
    <row r="261" spans="1:41" x14ac:dyDescent="0.3">
      <c r="A261" s="25" t="s">
        <v>537</v>
      </c>
      <c r="B261" s="25" t="s">
        <v>538</v>
      </c>
      <c r="C261" s="25" t="s">
        <v>33</v>
      </c>
      <c r="D261" s="215">
        <v>-76.518357757579665</v>
      </c>
      <c r="E261" s="72">
        <v>-34.774768160689163</v>
      </c>
      <c r="F261" s="72">
        <v>2.8491554274249853</v>
      </c>
      <c r="G261" s="72">
        <v>-27.194825590028827</v>
      </c>
      <c r="H261" s="72">
        <v>-17.397919434286663</v>
      </c>
      <c r="I261" s="72"/>
      <c r="J261" s="72">
        <v>-1.402413267606377</v>
      </c>
      <c r="K261" s="72">
        <v>-1.3795681852487558</v>
      </c>
      <c r="L261" s="72"/>
      <c r="M261" s="72">
        <v>-0.1439409782932099</v>
      </c>
      <c r="N261" s="72">
        <v>0.73579622967429703</v>
      </c>
      <c r="O261" s="72">
        <v>0.31635811863872187</v>
      </c>
      <c r="P261" s="72">
        <v>-0.45234850163181145</v>
      </c>
      <c r="Q261" s="72"/>
      <c r="R261" s="216">
        <v>-1.5444662247357837</v>
      </c>
      <c r="S261" s="216">
        <v>-0.99769162381042531</v>
      </c>
      <c r="T261" s="216">
        <v>-0.72122122225725094</v>
      </c>
      <c r="U261" s="216"/>
      <c r="V261" s="72">
        <v>-0.73814558898384397</v>
      </c>
      <c r="W261" s="72">
        <v>0.59896763409580178</v>
      </c>
      <c r="X261" s="72">
        <v>-1.028636101134077</v>
      </c>
      <c r="Y261" s="72">
        <v>-0.2724716585345523</v>
      </c>
      <c r="Z261" s="72">
        <v>-2.0392981723006618</v>
      </c>
      <c r="AB261" s="114">
        <v>477</v>
      </c>
      <c r="AC261" s="114">
        <v>484</v>
      </c>
      <c r="AD261" s="115">
        <v>301</v>
      </c>
      <c r="AE261" s="115">
        <v>135</v>
      </c>
      <c r="AF261" s="115">
        <v>211</v>
      </c>
      <c r="AG261" s="115">
        <v>375</v>
      </c>
      <c r="AH261" s="116">
        <v>490</v>
      </c>
      <c r="AI261" s="116">
        <v>449</v>
      </c>
      <c r="AJ261" s="116">
        <v>471</v>
      </c>
      <c r="AK261" s="117">
        <v>463</v>
      </c>
      <c r="AL261" s="117">
        <v>144</v>
      </c>
      <c r="AM261" s="117">
        <v>464</v>
      </c>
      <c r="AN261" s="117">
        <v>318</v>
      </c>
      <c r="AO261" s="117">
        <v>499</v>
      </c>
    </row>
    <row r="262" spans="1:41" x14ac:dyDescent="0.3">
      <c r="A262" s="25" t="s">
        <v>539</v>
      </c>
      <c r="B262" s="25" t="s">
        <v>540</v>
      </c>
      <c r="C262" s="25" t="s">
        <v>30</v>
      </c>
      <c r="D262" s="215">
        <v>-55.073594883781901</v>
      </c>
      <c r="E262" s="72">
        <v>-48.149152400189905</v>
      </c>
      <c r="F262" s="72">
        <v>5.3056812517254981</v>
      </c>
      <c r="G262" s="72">
        <v>-6.066103448868466</v>
      </c>
      <c r="H262" s="72">
        <v>-6.1640202864490226</v>
      </c>
      <c r="I262" s="72"/>
      <c r="J262" s="72">
        <v>-2.0695405154560116</v>
      </c>
      <c r="K262" s="72">
        <v>-1.7823916765591812</v>
      </c>
      <c r="L262" s="72"/>
      <c r="M262" s="72">
        <v>0.50468525526727348</v>
      </c>
      <c r="N262" s="72">
        <v>0.34714264998496736</v>
      </c>
      <c r="O262" s="72">
        <v>-0.11515575124570887</v>
      </c>
      <c r="P262" s="72">
        <v>0.11223684626954775</v>
      </c>
      <c r="Q262" s="72"/>
      <c r="R262" s="216">
        <v>-0.11756135498776572</v>
      </c>
      <c r="S262" s="216">
        <v>-8.5458428000852169E-2</v>
      </c>
      <c r="T262" s="216">
        <v>-0.52491263087559814</v>
      </c>
      <c r="U262" s="216"/>
      <c r="V262" s="72">
        <v>-0.19100263218988897</v>
      </c>
      <c r="W262" s="72">
        <v>0.93298091915012948</v>
      </c>
      <c r="X262" s="72">
        <v>-0.90642551671553506</v>
      </c>
      <c r="Y262" s="72">
        <v>-1.2434615689485946</v>
      </c>
      <c r="Z262" s="72">
        <v>0.17510474141408469</v>
      </c>
      <c r="AB262" s="114">
        <v>510</v>
      </c>
      <c r="AC262" s="114">
        <v>506</v>
      </c>
      <c r="AD262" s="115">
        <v>159</v>
      </c>
      <c r="AE262" s="115">
        <v>196</v>
      </c>
      <c r="AF262" s="115">
        <v>293</v>
      </c>
      <c r="AG262" s="115">
        <v>234</v>
      </c>
      <c r="AH262" s="116">
        <v>287</v>
      </c>
      <c r="AI262" s="116">
        <v>284</v>
      </c>
      <c r="AJ262" s="116">
        <v>420</v>
      </c>
      <c r="AK262" s="117">
        <v>319</v>
      </c>
      <c r="AL262" s="117">
        <v>37</v>
      </c>
      <c r="AM262" s="117">
        <v>442</v>
      </c>
      <c r="AN262" s="117">
        <v>477</v>
      </c>
      <c r="AO262" s="117">
        <v>230</v>
      </c>
    </row>
    <row r="263" spans="1:41" x14ac:dyDescent="0.3">
      <c r="A263" s="25" t="s">
        <v>541</v>
      </c>
      <c r="B263" s="25" t="s">
        <v>542</v>
      </c>
      <c r="C263" s="25" t="s">
        <v>24</v>
      </c>
      <c r="D263" s="215">
        <v>6.6508477018991572</v>
      </c>
      <c r="E263" s="72">
        <v>16.148048272232707</v>
      </c>
      <c r="F263" s="72">
        <v>-10.959234033178326</v>
      </c>
      <c r="G263" s="72">
        <v>4.6883011348608497</v>
      </c>
      <c r="H263" s="72">
        <v>-3.2262676720160739</v>
      </c>
      <c r="I263" s="72"/>
      <c r="J263" s="72">
        <v>0.45395180682759328</v>
      </c>
      <c r="K263" s="72">
        <v>0.83789205495102304</v>
      </c>
      <c r="L263" s="72"/>
      <c r="M263" s="72">
        <v>-0.62064612874576031</v>
      </c>
      <c r="N263" s="72">
        <v>-0.15545882480837558</v>
      </c>
      <c r="O263" s="72">
        <v>7.4139376073935628E-2</v>
      </c>
      <c r="P263" s="72">
        <v>-1.0515118678283317</v>
      </c>
      <c r="Q263" s="72"/>
      <c r="R263" s="216">
        <v>0.11603354155476571</v>
      </c>
      <c r="S263" s="216">
        <v>0.70885139347233417</v>
      </c>
      <c r="T263" s="216">
        <v>-0.26228879884379774</v>
      </c>
      <c r="U263" s="216"/>
      <c r="V263" s="72">
        <v>-0.42826371436326888</v>
      </c>
      <c r="W263" s="72">
        <v>-0.94298133430075126</v>
      </c>
      <c r="X263" s="72">
        <v>0.46922467110254173</v>
      </c>
      <c r="Y263" s="72">
        <v>6.4402392017256574E-2</v>
      </c>
      <c r="Z263" s="72">
        <v>0.19236445114100714</v>
      </c>
      <c r="AB263" s="114">
        <v>160</v>
      </c>
      <c r="AC263" s="114">
        <v>93</v>
      </c>
      <c r="AD263" s="115">
        <v>382</v>
      </c>
      <c r="AE263" s="115">
        <v>306</v>
      </c>
      <c r="AF263" s="115">
        <v>256</v>
      </c>
      <c r="AG263" s="115">
        <v>492</v>
      </c>
      <c r="AH263" s="116">
        <v>240</v>
      </c>
      <c r="AI263" s="116">
        <v>129</v>
      </c>
      <c r="AJ263" s="116">
        <v>332</v>
      </c>
      <c r="AK263" s="117">
        <v>385</v>
      </c>
      <c r="AL263" s="117">
        <v>428</v>
      </c>
      <c r="AM263" s="117">
        <v>167</v>
      </c>
      <c r="AN263" s="117">
        <v>259</v>
      </c>
      <c r="AO263" s="117">
        <v>226</v>
      </c>
    </row>
    <row r="264" spans="1:41" x14ac:dyDescent="0.3">
      <c r="A264" s="25" t="s">
        <v>543</v>
      </c>
      <c r="B264" s="25" t="s">
        <v>544</v>
      </c>
      <c r="C264" s="25" t="s">
        <v>46</v>
      </c>
      <c r="D264" s="215">
        <v>19.454963237058372</v>
      </c>
      <c r="E264" s="72">
        <v>22.972819077945779</v>
      </c>
      <c r="F264" s="72">
        <v>5.6977010047120267</v>
      </c>
      <c r="G264" s="72">
        <v>-2.5471147374753365</v>
      </c>
      <c r="H264" s="72">
        <v>-6.6684421081240952</v>
      </c>
      <c r="I264" s="72"/>
      <c r="J264" s="72">
        <v>-0.73892367692490857</v>
      </c>
      <c r="K264" s="72">
        <v>2.5767492031605705</v>
      </c>
      <c r="L264" s="72"/>
      <c r="M264" s="72">
        <v>1.0463422233144992</v>
      </c>
      <c r="N264" s="72">
        <v>0.442477933625057</v>
      </c>
      <c r="O264" s="72">
        <v>-1.3342765410220281</v>
      </c>
      <c r="P264" s="72">
        <v>0.7570885448363962</v>
      </c>
      <c r="Q264" s="72"/>
      <c r="R264" s="216">
        <v>-0.46843564898108392</v>
      </c>
      <c r="S264" s="216">
        <v>-1.4808057773544356</v>
      </c>
      <c r="T264" s="216">
        <v>1.6435876578384792</v>
      </c>
      <c r="U264" s="216"/>
      <c r="V264" s="72">
        <v>0.9301430265497227</v>
      </c>
      <c r="W264" s="72">
        <v>-1.3832344398729606</v>
      </c>
      <c r="X264" s="72">
        <v>0.37024522715557856</v>
      </c>
      <c r="Y264" s="72">
        <v>0.39136838225872123</v>
      </c>
      <c r="Z264" s="72">
        <v>-1.6422106177158808</v>
      </c>
      <c r="AB264" s="114">
        <v>407</v>
      </c>
      <c r="AC264" s="114">
        <v>1</v>
      </c>
      <c r="AD264" s="115">
        <v>42</v>
      </c>
      <c r="AE264" s="115">
        <v>177</v>
      </c>
      <c r="AF264" s="115">
        <v>463</v>
      </c>
      <c r="AG264" s="115">
        <v>121</v>
      </c>
      <c r="AH264" s="116">
        <v>360</v>
      </c>
      <c r="AI264" s="116">
        <v>497</v>
      </c>
      <c r="AJ264" s="116">
        <v>60</v>
      </c>
      <c r="AK264" s="117">
        <v>122</v>
      </c>
      <c r="AL264" s="117">
        <v>464</v>
      </c>
      <c r="AM264" s="117">
        <v>187</v>
      </c>
      <c r="AN264" s="117">
        <v>198</v>
      </c>
      <c r="AO264" s="117">
        <v>484</v>
      </c>
    </row>
    <row r="265" spans="1:41" x14ac:dyDescent="0.3">
      <c r="A265" s="25" t="s">
        <v>545</v>
      </c>
      <c r="B265" s="25" t="s">
        <v>546</v>
      </c>
      <c r="C265" s="25" t="s">
        <v>46</v>
      </c>
      <c r="D265" s="215">
        <v>10.601850518448691</v>
      </c>
      <c r="E265" s="72">
        <v>-0.53314488393098003</v>
      </c>
      <c r="F265" s="72">
        <v>7.5324320511816047</v>
      </c>
      <c r="G265" s="72">
        <v>11.411407286367506</v>
      </c>
      <c r="H265" s="72">
        <v>-7.8088439351694401</v>
      </c>
      <c r="I265" s="72"/>
      <c r="J265" s="72">
        <v>-2.619400793875049</v>
      </c>
      <c r="K265" s="72">
        <v>2.5767492031605705</v>
      </c>
      <c r="L265" s="72"/>
      <c r="M265" s="72">
        <v>0.85192006078107552</v>
      </c>
      <c r="N265" s="72">
        <v>0.94224705571555978</v>
      </c>
      <c r="O265" s="72">
        <v>-1.0115667200951903</v>
      </c>
      <c r="P265" s="72">
        <v>0.42258873178761175</v>
      </c>
      <c r="Q265" s="72"/>
      <c r="R265" s="216">
        <v>0.4887299441043792</v>
      </c>
      <c r="S265" s="216">
        <v>-0.17829212809362319</v>
      </c>
      <c r="T265" s="216">
        <v>1.0589310583533449</v>
      </c>
      <c r="U265" s="216"/>
      <c r="V265" s="72">
        <v>2.1671835115920537</v>
      </c>
      <c r="W265" s="72">
        <v>-1.1027313964708483</v>
      </c>
      <c r="X265" s="72">
        <v>0.88948154640576349</v>
      </c>
      <c r="Y265" s="72">
        <v>-1.7537266749314848</v>
      </c>
      <c r="Z265" s="72">
        <v>-1.761975773629372</v>
      </c>
      <c r="AB265" s="114">
        <v>523</v>
      </c>
      <c r="AC265" s="114">
        <v>1</v>
      </c>
      <c r="AD265" s="115">
        <v>80</v>
      </c>
      <c r="AE265" s="115">
        <v>111</v>
      </c>
      <c r="AF265" s="115">
        <v>428</v>
      </c>
      <c r="AG265" s="115">
        <v>177</v>
      </c>
      <c r="AH265" s="116">
        <v>173</v>
      </c>
      <c r="AI265" s="116">
        <v>308</v>
      </c>
      <c r="AJ265" s="116">
        <v>105</v>
      </c>
      <c r="AK265" s="117">
        <v>28</v>
      </c>
      <c r="AL265" s="117">
        <v>444</v>
      </c>
      <c r="AM265" s="117">
        <v>110</v>
      </c>
      <c r="AN265" s="117">
        <v>509</v>
      </c>
      <c r="AO265" s="117">
        <v>490</v>
      </c>
    </row>
    <row r="266" spans="1:41" x14ac:dyDescent="0.3">
      <c r="A266" s="25" t="s">
        <v>547</v>
      </c>
      <c r="B266" s="25" t="s">
        <v>548</v>
      </c>
      <c r="C266" s="25" t="s">
        <v>46</v>
      </c>
      <c r="D266" s="215">
        <v>18.25175410627692</v>
      </c>
      <c r="E266" s="72">
        <v>5.2844289518139327</v>
      </c>
      <c r="F266" s="72">
        <v>13.058396433268424</v>
      </c>
      <c r="G266" s="72">
        <v>1.7401339800482738</v>
      </c>
      <c r="H266" s="72">
        <v>-1.8312052588537089</v>
      </c>
      <c r="I266" s="72"/>
      <c r="J266" s="72">
        <v>-2.1539948870154562</v>
      </c>
      <c r="K266" s="72">
        <v>2.5767492031605705</v>
      </c>
      <c r="L266" s="72"/>
      <c r="M266" s="72">
        <v>1.4361360380317931</v>
      </c>
      <c r="N266" s="72">
        <v>1.1896152703170186</v>
      </c>
      <c r="O266" s="72">
        <v>-1.3300017415378103</v>
      </c>
      <c r="P266" s="72">
        <v>0.79359386251194641</v>
      </c>
      <c r="Q266" s="72"/>
      <c r="R266" s="216">
        <v>-0.58167875332439822</v>
      </c>
      <c r="S266" s="216">
        <v>-1.1719916321478723</v>
      </c>
      <c r="T266" s="216">
        <v>1.9624864630780634</v>
      </c>
      <c r="U266" s="216"/>
      <c r="V266" s="72">
        <v>1.8224834488118635</v>
      </c>
      <c r="W266" s="72">
        <v>-1.3768351044358267</v>
      </c>
      <c r="X266" s="72">
        <v>0.87615680615100044</v>
      </c>
      <c r="Y266" s="72">
        <v>1.2830938101899834</v>
      </c>
      <c r="Z266" s="72">
        <v>-2.9711400124877625</v>
      </c>
      <c r="AB266" s="114">
        <v>511</v>
      </c>
      <c r="AC266" s="114">
        <v>1</v>
      </c>
      <c r="AD266" s="115">
        <v>3</v>
      </c>
      <c r="AE266" s="115">
        <v>79</v>
      </c>
      <c r="AF266" s="115">
        <v>462</v>
      </c>
      <c r="AG266" s="115">
        <v>113</v>
      </c>
      <c r="AH266" s="116">
        <v>386</v>
      </c>
      <c r="AI266" s="116">
        <v>472</v>
      </c>
      <c r="AJ266" s="116">
        <v>51</v>
      </c>
      <c r="AK266" s="117">
        <v>48</v>
      </c>
      <c r="AL266" s="117">
        <v>463</v>
      </c>
      <c r="AM266" s="117">
        <v>111</v>
      </c>
      <c r="AN266" s="117">
        <v>63</v>
      </c>
      <c r="AO266" s="117">
        <v>514</v>
      </c>
    </row>
    <row r="267" spans="1:41" x14ac:dyDescent="0.3">
      <c r="A267" s="25" t="s">
        <v>549</v>
      </c>
      <c r="B267" s="25" t="s">
        <v>550</v>
      </c>
      <c r="C267" s="25" t="s">
        <v>46</v>
      </c>
      <c r="D267" s="215">
        <v>76.14939092879797</v>
      </c>
      <c r="E267" s="72">
        <v>34.952182615543741</v>
      </c>
      <c r="F267" s="72">
        <v>20.747265554953756</v>
      </c>
      <c r="G267" s="72">
        <v>32.170721573341666</v>
      </c>
      <c r="H267" s="72">
        <v>-11.7207788150412</v>
      </c>
      <c r="I267" s="72"/>
      <c r="J267" s="72">
        <v>0.38802668224390335</v>
      </c>
      <c r="K267" s="72">
        <v>2.4081479269995962</v>
      </c>
      <c r="L267" s="72"/>
      <c r="M267" s="72">
        <v>-0.10935993242568968</v>
      </c>
      <c r="N267" s="72">
        <v>1.604165514086666</v>
      </c>
      <c r="O267" s="72">
        <v>0.65817392923906382</v>
      </c>
      <c r="P267" s="72">
        <v>1.1665829778925609</v>
      </c>
      <c r="Q267" s="72"/>
      <c r="R267" s="216">
        <v>1.0010306687802035</v>
      </c>
      <c r="S267" s="216">
        <v>-2.0095924874310445E-2</v>
      </c>
      <c r="T267" s="216">
        <v>2.879551844895107</v>
      </c>
      <c r="U267" s="216"/>
      <c r="V267" s="72">
        <v>1.1236326721795846</v>
      </c>
      <c r="W267" s="72">
        <v>-1.948529474686937</v>
      </c>
      <c r="X267" s="72">
        <v>0.79471061073965887</v>
      </c>
      <c r="Y267" s="72">
        <v>-0.61925376939671073</v>
      </c>
      <c r="Z267" s="72">
        <v>-1.6947158018438355</v>
      </c>
      <c r="AB267" s="114">
        <v>182</v>
      </c>
      <c r="AC267" s="114">
        <v>12</v>
      </c>
      <c r="AD267" s="115">
        <v>293</v>
      </c>
      <c r="AE267" s="115">
        <v>41</v>
      </c>
      <c r="AF267" s="115">
        <v>145</v>
      </c>
      <c r="AG267" s="115">
        <v>89</v>
      </c>
      <c r="AH267" s="116">
        <v>82</v>
      </c>
      <c r="AI267" s="116">
        <v>272</v>
      </c>
      <c r="AJ267" s="116">
        <v>1</v>
      </c>
      <c r="AK267" s="117">
        <v>100</v>
      </c>
      <c r="AL267" s="117">
        <v>491</v>
      </c>
      <c r="AM267" s="117">
        <v>122</v>
      </c>
      <c r="AN267" s="117">
        <v>382</v>
      </c>
      <c r="AO267" s="117">
        <v>488</v>
      </c>
    </row>
    <row r="268" spans="1:41" x14ac:dyDescent="0.3">
      <c r="A268" s="25" t="s">
        <v>551</v>
      </c>
      <c r="B268" s="25" t="s">
        <v>552</v>
      </c>
      <c r="C268" s="25" t="s">
        <v>27</v>
      </c>
      <c r="D268" s="215">
        <v>43.083385746353805</v>
      </c>
      <c r="E268" s="72">
        <v>10.30948913527782</v>
      </c>
      <c r="F268" s="72">
        <v>9.5981832851409088</v>
      </c>
      <c r="G268" s="72">
        <v>7.4218916845301486</v>
      </c>
      <c r="H268" s="72">
        <v>15.753821641404929</v>
      </c>
      <c r="I268" s="72"/>
      <c r="J268" s="72">
        <v>9.9115038224458968E-2</v>
      </c>
      <c r="K268" s="72">
        <v>0.72564409259776663</v>
      </c>
      <c r="L268" s="72"/>
      <c r="M268" s="72">
        <v>-0.11353340789145627</v>
      </c>
      <c r="N268" s="72">
        <v>9.4640233763182924E-2</v>
      </c>
      <c r="O268" s="72">
        <v>0.8800477166156645</v>
      </c>
      <c r="P268" s="72">
        <v>0.67455478313515427</v>
      </c>
      <c r="Q268" s="72"/>
      <c r="R268" s="216">
        <v>0.96900167159114137</v>
      </c>
      <c r="S268" s="216">
        <v>-0.27586224145643329</v>
      </c>
      <c r="T268" s="216">
        <v>0.19748757200890987</v>
      </c>
      <c r="U268" s="216"/>
      <c r="V268" s="72">
        <v>0.7814196228393655</v>
      </c>
      <c r="W268" s="72">
        <v>0.3491812330732455</v>
      </c>
      <c r="X268" s="72">
        <v>0.80950498323258246</v>
      </c>
      <c r="Y268" s="72">
        <v>0.37650629179319933</v>
      </c>
      <c r="Z268" s="72">
        <v>0.83415219734259316</v>
      </c>
      <c r="AB268" s="114">
        <v>250</v>
      </c>
      <c r="AC268" s="114">
        <v>116</v>
      </c>
      <c r="AD268" s="115">
        <v>294</v>
      </c>
      <c r="AE268" s="115">
        <v>243</v>
      </c>
      <c r="AF268" s="115">
        <v>104</v>
      </c>
      <c r="AG268" s="115">
        <v>138</v>
      </c>
      <c r="AH268" s="116">
        <v>85</v>
      </c>
      <c r="AI268" s="116">
        <v>327</v>
      </c>
      <c r="AJ268" s="116">
        <v>222</v>
      </c>
      <c r="AK268" s="117">
        <v>139</v>
      </c>
      <c r="AL268" s="117">
        <v>203</v>
      </c>
      <c r="AM268" s="117">
        <v>121</v>
      </c>
      <c r="AN268" s="117">
        <v>203</v>
      </c>
      <c r="AO268" s="117">
        <v>63</v>
      </c>
    </row>
    <row r="269" spans="1:41" x14ac:dyDescent="0.3">
      <c r="A269" s="25" t="s">
        <v>553</v>
      </c>
      <c r="B269" s="25" t="s">
        <v>554</v>
      </c>
      <c r="C269" s="25" t="s">
        <v>33</v>
      </c>
      <c r="D269" s="215">
        <v>-49.445017985398856</v>
      </c>
      <c r="E269" s="72">
        <v>-3.2214184547164884</v>
      </c>
      <c r="F269" s="72">
        <v>-5.2343967683478061</v>
      </c>
      <c r="G269" s="72">
        <v>-28.566112979987629</v>
      </c>
      <c r="H269" s="72">
        <v>-12.423089782346926</v>
      </c>
      <c r="I269" s="72"/>
      <c r="J269" s="72">
        <v>0.32605511973599366</v>
      </c>
      <c r="K269" s="72">
        <v>-0.58376859611331267</v>
      </c>
      <c r="L269" s="72"/>
      <c r="M269" s="72">
        <v>-0.69361568320051747</v>
      </c>
      <c r="N269" s="72">
        <v>-0.40023553985571092</v>
      </c>
      <c r="O269" s="72">
        <v>0.11009972831480642</v>
      </c>
      <c r="P269" s="72">
        <v>0.1462480118057731</v>
      </c>
      <c r="Q269" s="72"/>
      <c r="R269" s="216">
        <v>-1.1497351478753728</v>
      </c>
      <c r="S269" s="216">
        <v>-1.3387133792532571</v>
      </c>
      <c r="T269" s="216">
        <v>-0.93948503046988607</v>
      </c>
      <c r="U269" s="216"/>
      <c r="V269" s="72">
        <v>-0.93263003998969551</v>
      </c>
      <c r="W269" s="72">
        <v>0.51229310223571189</v>
      </c>
      <c r="X269" s="72">
        <v>-0.68681447529438089</v>
      </c>
      <c r="Y269" s="72">
        <v>-0.4310006235001117</v>
      </c>
      <c r="Z269" s="72">
        <v>-0.94646591992090912</v>
      </c>
      <c r="AB269" s="114">
        <v>196</v>
      </c>
      <c r="AC269" s="114">
        <v>376</v>
      </c>
      <c r="AD269" s="115">
        <v>390</v>
      </c>
      <c r="AE269" s="115">
        <v>363</v>
      </c>
      <c r="AF269" s="115">
        <v>248</v>
      </c>
      <c r="AG269" s="115">
        <v>227</v>
      </c>
      <c r="AH269" s="116">
        <v>458</v>
      </c>
      <c r="AI269" s="116">
        <v>489</v>
      </c>
      <c r="AJ269" s="116">
        <v>515</v>
      </c>
      <c r="AK269" s="117">
        <v>491</v>
      </c>
      <c r="AL269" s="117">
        <v>165</v>
      </c>
      <c r="AM269" s="117">
        <v>402</v>
      </c>
      <c r="AN269" s="117">
        <v>351</v>
      </c>
      <c r="AO269" s="117">
        <v>441</v>
      </c>
    </row>
    <row r="270" spans="1:41" x14ac:dyDescent="0.3">
      <c r="A270" s="25" t="s">
        <v>555</v>
      </c>
      <c r="B270" s="25" t="s">
        <v>556</v>
      </c>
      <c r="C270" s="25" t="s">
        <v>30</v>
      </c>
      <c r="D270" s="215">
        <v>-46.104552578095422</v>
      </c>
      <c r="E270" s="72">
        <v>-47.303722373953136</v>
      </c>
      <c r="F270" s="72">
        <v>3.6597482438948026</v>
      </c>
      <c r="G270" s="72">
        <v>-1.6570294598473292</v>
      </c>
      <c r="H270" s="72">
        <v>-0.80354898818976395</v>
      </c>
      <c r="I270" s="72"/>
      <c r="J270" s="72">
        <v>-2.2456161463159039</v>
      </c>
      <c r="K270" s="72">
        <v>-1.5386816436003472</v>
      </c>
      <c r="L270" s="72"/>
      <c r="M270" s="72">
        <v>0.26949680253084268</v>
      </c>
      <c r="N270" s="72">
        <v>-1.0456203148070211</v>
      </c>
      <c r="O270" s="72">
        <v>-5.4881813284478387E-2</v>
      </c>
      <c r="P270" s="72">
        <v>1.4165650445838254</v>
      </c>
      <c r="Q270" s="72"/>
      <c r="R270" s="216">
        <v>-0.59416246788496863</v>
      </c>
      <c r="S270" s="216">
        <v>0.42749512914440602</v>
      </c>
      <c r="T270" s="216">
        <v>-3.2176196441116967E-2</v>
      </c>
      <c r="U270" s="216"/>
      <c r="V270" s="72">
        <v>-0.2118935450856595</v>
      </c>
      <c r="W270" s="72">
        <v>0.72755520767803172</v>
      </c>
      <c r="X270" s="72">
        <v>0.90112937931050408</v>
      </c>
      <c r="Y270" s="72">
        <v>0.92144960886230431</v>
      </c>
      <c r="Z270" s="72">
        <v>-2.4989504484031335</v>
      </c>
      <c r="AB270" s="114">
        <v>513</v>
      </c>
      <c r="AC270" s="114">
        <v>497</v>
      </c>
      <c r="AD270" s="115">
        <v>214</v>
      </c>
      <c r="AE270" s="115">
        <v>474</v>
      </c>
      <c r="AF270" s="115">
        <v>278</v>
      </c>
      <c r="AG270" s="115">
        <v>66</v>
      </c>
      <c r="AH270" s="116">
        <v>389</v>
      </c>
      <c r="AI270" s="116">
        <v>185</v>
      </c>
      <c r="AJ270" s="116">
        <v>276</v>
      </c>
      <c r="AK270" s="117">
        <v>325</v>
      </c>
      <c r="AL270" s="117">
        <v>104</v>
      </c>
      <c r="AM270" s="117">
        <v>105</v>
      </c>
      <c r="AN270" s="117">
        <v>110</v>
      </c>
      <c r="AO270" s="117">
        <v>508</v>
      </c>
    </row>
    <row r="271" spans="1:41" x14ac:dyDescent="0.3">
      <c r="A271" s="25" t="s">
        <v>557</v>
      </c>
      <c r="B271" s="25" t="s">
        <v>558</v>
      </c>
      <c r="C271" s="25" t="s">
        <v>30</v>
      </c>
      <c r="D271" s="215">
        <v>-66.692881360488741</v>
      </c>
      <c r="E271" s="72">
        <v>-16.142041733179624</v>
      </c>
      <c r="F271" s="72">
        <v>-23.26227188321921</v>
      </c>
      <c r="G271" s="72">
        <v>-10.713267296763872</v>
      </c>
      <c r="H271" s="72">
        <v>-16.575300447326033</v>
      </c>
      <c r="I271" s="72"/>
      <c r="J271" s="72">
        <v>-0.51526960822257095</v>
      </c>
      <c r="K271" s="72">
        <v>-0.77609373043179919</v>
      </c>
      <c r="L271" s="72"/>
      <c r="M271" s="72">
        <v>-0.61311396260868278</v>
      </c>
      <c r="N271" s="72">
        <v>-0.52478683592439623</v>
      </c>
      <c r="O271" s="72">
        <v>-1.9317285477971733</v>
      </c>
      <c r="P271" s="72">
        <v>-0.65233415498482139</v>
      </c>
      <c r="Q271" s="72"/>
      <c r="R271" s="216">
        <v>-0.37170746396164267</v>
      </c>
      <c r="S271" s="216">
        <v>-0.5662991031752439</v>
      </c>
      <c r="T271" s="216">
        <v>-0.3475855084747782</v>
      </c>
      <c r="U271" s="216"/>
      <c r="V271" s="72">
        <v>-1.1400469608834043</v>
      </c>
      <c r="W271" s="72">
        <v>1.3280470897141541</v>
      </c>
      <c r="X271" s="72">
        <v>-1.7259833488788396</v>
      </c>
      <c r="Y271" s="72">
        <v>-9.9080603103474316E-2</v>
      </c>
      <c r="Z271" s="72">
        <v>-1.6779962663136423</v>
      </c>
      <c r="AB271" s="114">
        <v>374</v>
      </c>
      <c r="AC271" s="114">
        <v>414</v>
      </c>
      <c r="AD271" s="115">
        <v>380</v>
      </c>
      <c r="AE271" s="115">
        <v>388</v>
      </c>
      <c r="AF271" s="115">
        <v>503</v>
      </c>
      <c r="AG271" s="115">
        <v>420</v>
      </c>
      <c r="AH271" s="116">
        <v>348</v>
      </c>
      <c r="AI271" s="116">
        <v>383</v>
      </c>
      <c r="AJ271" s="116">
        <v>359</v>
      </c>
      <c r="AK271" s="117">
        <v>515</v>
      </c>
      <c r="AL271" s="117">
        <v>2</v>
      </c>
      <c r="AM271" s="117">
        <v>527</v>
      </c>
      <c r="AN271" s="117">
        <v>291</v>
      </c>
      <c r="AO271" s="117">
        <v>487</v>
      </c>
    </row>
    <row r="272" spans="1:41" x14ac:dyDescent="0.3">
      <c r="A272" s="25" t="s">
        <v>559</v>
      </c>
      <c r="B272" s="25" t="s">
        <v>560</v>
      </c>
      <c r="C272" s="25" t="s">
        <v>30</v>
      </c>
      <c r="D272" s="215">
        <v>6.8412987677360677</v>
      </c>
      <c r="E272" s="72">
        <v>1.1093737009087867</v>
      </c>
      <c r="F272" s="72">
        <v>-7.0973106390241654</v>
      </c>
      <c r="G272" s="72">
        <v>3.3769228830150633</v>
      </c>
      <c r="H272" s="72">
        <v>9.4523128228363831</v>
      </c>
      <c r="I272" s="72"/>
      <c r="J272" s="72">
        <v>1.4220387154872292</v>
      </c>
      <c r="K272" s="72">
        <v>-1.3332888194145263</v>
      </c>
      <c r="L272" s="72"/>
      <c r="M272" s="72">
        <v>-0.28538917251765716</v>
      </c>
      <c r="N272" s="72">
        <v>-0.78428955880767759</v>
      </c>
      <c r="O272" s="72">
        <v>-2.6807827478953987</v>
      </c>
      <c r="P272" s="72">
        <v>2.6148917769768674</v>
      </c>
      <c r="Q272" s="72"/>
      <c r="R272" s="216">
        <v>-0.13885799905477</v>
      </c>
      <c r="S272" s="216">
        <v>0.53832719966332732</v>
      </c>
      <c r="T272" s="216">
        <v>5.761545353250323E-3</v>
      </c>
      <c r="U272" s="216"/>
      <c r="V272" s="72">
        <v>0.17956237036601561</v>
      </c>
      <c r="W272" s="72">
        <v>0.93059264377050621</v>
      </c>
      <c r="X272" s="72">
        <v>0.68032013730447949</v>
      </c>
      <c r="Y272" s="72">
        <v>0.45577077427597823</v>
      </c>
      <c r="Z272" s="72">
        <v>-0.35578336114970294</v>
      </c>
      <c r="AB272" s="114">
        <v>26</v>
      </c>
      <c r="AC272" s="114">
        <v>482</v>
      </c>
      <c r="AD272" s="115">
        <v>326</v>
      </c>
      <c r="AE272" s="115">
        <v>435</v>
      </c>
      <c r="AF272" s="115">
        <v>527</v>
      </c>
      <c r="AG272" s="115">
        <v>14</v>
      </c>
      <c r="AH272" s="116">
        <v>292</v>
      </c>
      <c r="AI272" s="116">
        <v>160</v>
      </c>
      <c r="AJ272" s="116">
        <v>266</v>
      </c>
      <c r="AK272" s="117">
        <v>232</v>
      </c>
      <c r="AL272" s="117">
        <v>39</v>
      </c>
      <c r="AM272" s="117">
        <v>136</v>
      </c>
      <c r="AN272" s="117">
        <v>182</v>
      </c>
      <c r="AO272" s="117">
        <v>353</v>
      </c>
    </row>
    <row r="273" spans="1:41" x14ac:dyDescent="0.3">
      <c r="A273" s="25" t="s">
        <v>561</v>
      </c>
      <c r="B273" s="25" t="s">
        <v>562</v>
      </c>
      <c r="C273" s="25" t="s">
        <v>30</v>
      </c>
      <c r="D273" s="215">
        <v>-38.490170480726178</v>
      </c>
      <c r="E273" s="72">
        <v>-29.195880784461373</v>
      </c>
      <c r="F273" s="72">
        <v>-9.4037122697898496</v>
      </c>
      <c r="G273" s="72">
        <v>1.3246211710567883</v>
      </c>
      <c r="H273" s="72">
        <v>-1.2151985975317441</v>
      </c>
      <c r="I273" s="72"/>
      <c r="J273" s="72">
        <v>-1.384913776653127</v>
      </c>
      <c r="K273" s="72">
        <v>-0.95075668610378283</v>
      </c>
      <c r="L273" s="72"/>
      <c r="M273" s="72">
        <v>-5.3916658737069849E-2</v>
      </c>
      <c r="N273" s="72">
        <v>-0.44942948456815207</v>
      </c>
      <c r="O273" s="72">
        <v>-0.82864115476480349</v>
      </c>
      <c r="P273" s="72">
        <v>-0.17260666509635064</v>
      </c>
      <c r="Q273" s="72"/>
      <c r="R273" s="216">
        <v>3.9411063831578358E-2</v>
      </c>
      <c r="S273" s="216">
        <v>0.10494538545472895</v>
      </c>
      <c r="T273" s="216">
        <v>1.4598091240507313E-2</v>
      </c>
      <c r="U273" s="216"/>
      <c r="V273" s="72">
        <v>-0.28799615634881814</v>
      </c>
      <c r="W273" s="72">
        <v>1.1588226241531137</v>
      </c>
      <c r="X273" s="72">
        <v>-0.25668791438556932</v>
      </c>
      <c r="Y273" s="72">
        <v>-4.9540301551737158E-2</v>
      </c>
      <c r="Z273" s="72">
        <v>-0.8076379713733377</v>
      </c>
      <c r="AB273" s="114">
        <v>476</v>
      </c>
      <c r="AC273" s="114">
        <v>445</v>
      </c>
      <c r="AD273" s="115">
        <v>280</v>
      </c>
      <c r="AE273" s="115">
        <v>374</v>
      </c>
      <c r="AF273" s="115">
        <v>400</v>
      </c>
      <c r="AG273" s="115">
        <v>311</v>
      </c>
      <c r="AH273" s="116">
        <v>261</v>
      </c>
      <c r="AI273" s="116">
        <v>242</v>
      </c>
      <c r="AJ273" s="116">
        <v>264</v>
      </c>
      <c r="AK273" s="117">
        <v>347</v>
      </c>
      <c r="AL273" s="117">
        <v>9</v>
      </c>
      <c r="AM273" s="117">
        <v>316</v>
      </c>
      <c r="AN273" s="117">
        <v>278</v>
      </c>
      <c r="AO273" s="117">
        <v>429</v>
      </c>
    </row>
    <row r="274" spans="1:41" x14ac:dyDescent="0.3">
      <c r="A274" s="25" t="s">
        <v>563</v>
      </c>
      <c r="B274" s="25" t="s">
        <v>564</v>
      </c>
      <c r="C274" s="25" t="s">
        <v>33</v>
      </c>
      <c r="D274" s="215">
        <v>-37.715030061335014</v>
      </c>
      <c r="E274" s="72">
        <v>-36.916106827968804</v>
      </c>
      <c r="F274" s="72">
        <v>-8.4266176959230883</v>
      </c>
      <c r="G274" s="72">
        <v>-1.2516353964377211</v>
      </c>
      <c r="H274" s="72">
        <v>8.8793298589945913</v>
      </c>
      <c r="I274" s="72"/>
      <c r="J274" s="72">
        <v>-1.1019217647107951</v>
      </c>
      <c r="K274" s="72">
        <v>-1.851366781526709</v>
      </c>
      <c r="L274" s="72"/>
      <c r="M274" s="72">
        <v>-0.82112767033974832</v>
      </c>
      <c r="N274" s="72">
        <v>-1.3164632735952647E-2</v>
      </c>
      <c r="O274" s="72">
        <v>-2.7606861103954598E-2</v>
      </c>
      <c r="P274" s="72">
        <v>-0.48635966716803852</v>
      </c>
      <c r="Q274" s="72"/>
      <c r="R274" s="216">
        <v>0.14077541983010861</v>
      </c>
      <c r="S274" s="216">
        <v>-0.50377844801072524</v>
      </c>
      <c r="T274" s="216">
        <v>0.21280678060809008</v>
      </c>
      <c r="U274" s="216"/>
      <c r="V274" s="72">
        <v>0.37752864018782806</v>
      </c>
      <c r="W274" s="72">
        <v>0.51121803030618729</v>
      </c>
      <c r="X274" s="72">
        <v>0.29746147110086069</v>
      </c>
      <c r="Y274" s="72">
        <v>7.9264482482778467E-2</v>
      </c>
      <c r="Z274" s="72">
        <v>0.5103933477212641</v>
      </c>
      <c r="AB274" s="114">
        <v>452</v>
      </c>
      <c r="AC274" s="114">
        <v>513</v>
      </c>
      <c r="AD274" s="115">
        <v>405</v>
      </c>
      <c r="AE274" s="115">
        <v>271</v>
      </c>
      <c r="AF274" s="115">
        <v>271</v>
      </c>
      <c r="AG274" s="115">
        <v>381</v>
      </c>
      <c r="AH274" s="116">
        <v>232</v>
      </c>
      <c r="AI274" s="116">
        <v>372</v>
      </c>
      <c r="AJ274" s="116">
        <v>218</v>
      </c>
      <c r="AK274" s="117">
        <v>191</v>
      </c>
      <c r="AL274" s="117">
        <v>166</v>
      </c>
      <c r="AM274" s="117">
        <v>205</v>
      </c>
      <c r="AN274" s="117">
        <v>255</v>
      </c>
      <c r="AO274" s="117">
        <v>138</v>
      </c>
    </row>
    <row r="275" spans="1:41" x14ac:dyDescent="0.3">
      <c r="A275" s="25" t="s">
        <v>565</v>
      </c>
      <c r="B275" s="25" t="s">
        <v>566</v>
      </c>
      <c r="C275" s="25" t="s">
        <v>33</v>
      </c>
      <c r="D275" s="215">
        <v>3.9093668837135978</v>
      </c>
      <c r="E275" s="72">
        <v>-6.6194334352795696</v>
      </c>
      <c r="F275" s="72">
        <v>0.54393277431023446</v>
      </c>
      <c r="G275" s="72">
        <v>12.429583595426141</v>
      </c>
      <c r="H275" s="72">
        <v>-2.4447160507432084</v>
      </c>
      <c r="I275" s="72"/>
      <c r="J275" s="72">
        <v>-0.54762340002830801</v>
      </c>
      <c r="K275" s="72">
        <v>1.8068725205942403E-2</v>
      </c>
      <c r="L275" s="72"/>
      <c r="M275" s="72">
        <v>0.73854196189886445</v>
      </c>
      <c r="N275" s="72">
        <v>-0.44560617581253098</v>
      </c>
      <c r="O275" s="72">
        <v>-0.89633320258209015</v>
      </c>
      <c r="P275" s="72">
        <v>0.69042666038539402</v>
      </c>
      <c r="Q275" s="72"/>
      <c r="R275" s="216">
        <v>0.34079167182207998</v>
      </c>
      <c r="S275" s="216">
        <v>1.4500867541458959</v>
      </c>
      <c r="T275" s="216">
        <v>-0.29932839451683868</v>
      </c>
      <c r="U275" s="216"/>
      <c r="V275" s="72">
        <v>-0.38101045900379066</v>
      </c>
      <c r="W275" s="72">
        <v>0.42926127002200581</v>
      </c>
      <c r="X275" s="72">
        <v>-8.3205771813327084E-2</v>
      </c>
      <c r="Y275" s="72">
        <v>-0.39632241241389476</v>
      </c>
      <c r="Z275" s="72">
        <v>-5.7665836939634972E-2</v>
      </c>
      <c r="AB275" s="114">
        <v>380</v>
      </c>
      <c r="AC275" s="114">
        <v>261</v>
      </c>
      <c r="AD275" s="115">
        <v>111</v>
      </c>
      <c r="AE275" s="115">
        <v>372</v>
      </c>
      <c r="AF275" s="115">
        <v>412</v>
      </c>
      <c r="AG275" s="115">
        <v>133</v>
      </c>
      <c r="AH275" s="116">
        <v>198</v>
      </c>
      <c r="AI275" s="116">
        <v>35</v>
      </c>
      <c r="AJ275" s="116">
        <v>344</v>
      </c>
      <c r="AK275" s="117">
        <v>373</v>
      </c>
      <c r="AL275" s="117">
        <v>188</v>
      </c>
      <c r="AM275" s="117">
        <v>283</v>
      </c>
      <c r="AN275" s="117">
        <v>343</v>
      </c>
      <c r="AO275" s="117">
        <v>277</v>
      </c>
    </row>
    <row r="276" spans="1:41" x14ac:dyDescent="0.3">
      <c r="A276" s="25" t="s">
        <v>567</v>
      </c>
      <c r="B276" s="25" t="s">
        <v>568</v>
      </c>
      <c r="C276" s="25" t="s">
        <v>27</v>
      </c>
      <c r="D276" s="215">
        <v>-30.638686276095314</v>
      </c>
      <c r="E276" s="72">
        <v>-11.655365398780317</v>
      </c>
      <c r="F276" s="72">
        <v>-2.2346850049226656</v>
      </c>
      <c r="G276" s="72">
        <v>-4.2820819328010717</v>
      </c>
      <c r="H276" s="72">
        <v>-12.466553939591257</v>
      </c>
      <c r="I276" s="72"/>
      <c r="J276" s="72">
        <v>4.3083493074357895E-2</v>
      </c>
      <c r="K276" s="72">
        <v>-0.97551272497678332</v>
      </c>
      <c r="L276" s="72"/>
      <c r="M276" s="72">
        <v>-0.29067607002601797</v>
      </c>
      <c r="N276" s="72">
        <v>-0.58630778965484343</v>
      </c>
      <c r="O276" s="72">
        <v>-3.8348855900876486E-2</v>
      </c>
      <c r="P276" s="72">
        <v>0.55778311479411147</v>
      </c>
      <c r="Q276" s="72"/>
      <c r="R276" s="216">
        <v>0.82634868622194346</v>
      </c>
      <c r="S276" s="216">
        <v>-1.1909372852280296</v>
      </c>
      <c r="T276" s="216">
        <v>-0.14926123293004248</v>
      </c>
      <c r="U276" s="216"/>
      <c r="V276" s="72">
        <v>-0.40190137189955955</v>
      </c>
      <c r="W276" s="72">
        <v>-0.12168208080177706</v>
      </c>
      <c r="X276" s="72">
        <v>-0.1797832236889135</v>
      </c>
      <c r="Y276" s="72">
        <v>-1.8428992177246104</v>
      </c>
      <c r="Z276" s="72">
        <v>5.295510619660914E-2</v>
      </c>
      <c r="AB276" s="114">
        <v>259</v>
      </c>
      <c r="AC276" s="114">
        <v>451</v>
      </c>
      <c r="AD276" s="115">
        <v>327</v>
      </c>
      <c r="AE276" s="115">
        <v>399</v>
      </c>
      <c r="AF276" s="115">
        <v>272</v>
      </c>
      <c r="AG276" s="115">
        <v>155</v>
      </c>
      <c r="AH276" s="116">
        <v>109</v>
      </c>
      <c r="AI276" s="116">
        <v>474</v>
      </c>
      <c r="AJ276" s="116">
        <v>302</v>
      </c>
      <c r="AK276" s="117">
        <v>380</v>
      </c>
      <c r="AL276" s="117">
        <v>287</v>
      </c>
      <c r="AM276" s="117">
        <v>306</v>
      </c>
      <c r="AN276" s="117">
        <v>517</v>
      </c>
      <c r="AO276" s="117">
        <v>254</v>
      </c>
    </row>
    <row r="277" spans="1:41" x14ac:dyDescent="0.3">
      <c r="A277" s="25" t="s">
        <v>569</v>
      </c>
      <c r="B277" s="25" t="s">
        <v>570</v>
      </c>
      <c r="C277" s="25" t="s">
        <v>56</v>
      </c>
      <c r="D277" s="215">
        <v>25.200913397391183</v>
      </c>
      <c r="E277" s="72">
        <v>17.195226344719241</v>
      </c>
      <c r="F277" s="72">
        <v>3.3469821095909893</v>
      </c>
      <c r="G277" s="72">
        <v>12.159915554743698</v>
      </c>
      <c r="H277" s="72">
        <v>-7.501210611662751</v>
      </c>
      <c r="I277" s="72"/>
      <c r="J277" s="72">
        <v>0.77571774420248041</v>
      </c>
      <c r="K277" s="72">
        <v>0.59990036337505892</v>
      </c>
      <c r="L277" s="72"/>
      <c r="M277" s="72">
        <v>-8.9890456045347622E-2</v>
      </c>
      <c r="N277" s="72">
        <v>6.5114650459596676E-2</v>
      </c>
      <c r="O277" s="72">
        <v>0.62831527419276167</v>
      </c>
      <c r="P277" s="72">
        <v>-6.8022331072452411E-2</v>
      </c>
      <c r="Q277" s="72"/>
      <c r="R277" s="216">
        <v>5.8967173316310732E-2</v>
      </c>
      <c r="S277" s="216">
        <v>-0.13376984335525269</v>
      </c>
      <c r="T277" s="216">
        <v>1.5339925366081859</v>
      </c>
      <c r="U277" s="216"/>
      <c r="V277" s="72">
        <v>-8.3563651583076215E-2</v>
      </c>
      <c r="W277" s="72">
        <v>-0.31031442834721501</v>
      </c>
      <c r="X277" s="72">
        <v>-0.50973945260123765</v>
      </c>
      <c r="Y277" s="72">
        <v>-0.44586271396563193</v>
      </c>
      <c r="Z277" s="72">
        <v>-0.15076187583538958</v>
      </c>
      <c r="AB277" s="114">
        <v>100</v>
      </c>
      <c r="AC277" s="114">
        <v>134</v>
      </c>
      <c r="AD277" s="115">
        <v>283</v>
      </c>
      <c r="AE277" s="115">
        <v>252</v>
      </c>
      <c r="AF277" s="115">
        <v>148</v>
      </c>
      <c r="AG277" s="115">
        <v>279</v>
      </c>
      <c r="AH277" s="116">
        <v>254</v>
      </c>
      <c r="AI277" s="116">
        <v>301</v>
      </c>
      <c r="AJ277" s="116">
        <v>66</v>
      </c>
      <c r="AK277" s="117">
        <v>289</v>
      </c>
      <c r="AL277" s="117">
        <v>328</v>
      </c>
      <c r="AM277" s="117">
        <v>372</v>
      </c>
      <c r="AN277" s="117">
        <v>354</v>
      </c>
      <c r="AO277" s="117">
        <v>308</v>
      </c>
    </row>
    <row r="278" spans="1:41" x14ac:dyDescent="0.3">
      <c r="A278" s="25" t="s">
        <v>571</v>
      </c>
      <c r="B278" s="25" t="s">
        <v>572</v>
      </c>
      <c r="C278" s="25" t="s">
        <v>56</v>
      </c>
      <c r="D278" s="215">
        <v>33.502958029561917</v>
      </c>
      <c r="E278" s="72">
        <v>27.099914608628964</v>
      </c>
      <c r="F278" s="72">
        <v>-1.3512450693050773</v>
      </c>
      <c r="G278" s="72">
        <v>12.96529368941348</v>
      </c>
      <c r="H278" s="72">
        <v>-5.211005199175454</v>
      </c>
      <c r="I278" s="72"/>
      <c r="J278" s="72">
        <v>1.0991149774533837</v>
      </c>
      <c r="K278" s="72">
        <v>1.0688781912369334</v>
      </c>
      <c r="L278" s="72"/>
      <c r="M278" s="72">
        <v>-0.79354834303254174</v>
      </c>
      <c r="N278" s="72">
        <v>-7.7232512050919036E-2</v>
      </c>
      <c r="O278" s="72">
        <v>0.76965275405888278</v>
      </c>
      <c r="P278" s="72">
        <v>-0.11507111006423432</v>
      </c>
      <c r="Q278" s="72"/>
      <c r="R278" s="216">
        <v>-8.0140115326639255E-2</v>
      </c>
      <c r="S278" s="216">
        <v>-0.31848996088678677</v>
      </c>
      <c r="T278" s="216">
        <v>1.9544653189430437</v>
      </c>
      <c r="U278" s="216"/>
      <c r="V278" s="72">
        <v>-0.19050522950189577</v>
      </c>
      <c r="W278" s="72">
        <v>0</v>
      </c>
      <c r="X278" s="72">
        <v>-1.0399375237163848</v>
      </c>
      <c r="Y278" s="72">
        <v>0.91649557870713161</v>
      </c>
      <c r="Z278" s="72">
        <v>-0.72825386532394165</v>
      </c>
      <c r="AB278" s="114">
        <v>60</v>
      </c>
      <c r="AC278" s="114">
        <v>63</v>
      </c>
      <c r="AD278" s="115">
        <v>403</v>
      </c>
      <c r="AE278" s="115">
        <v>287</v>
      </c>
      <c r="AF278" s="115">
        <v>123</v>
      </c>
      <c r="AG278" s="115">
        <v>292</v>
      </c>
      <c r="AH278" s="116">
        <v>284</v>
      </c>
      <c r="AI278" s="116">
        <v>336</v>
      </c>
      <c r="AJ278" s="116">
        <v>52</v>
      </c>
      <c r="AK278" s="117">
        <v>318</v>
      </c>
      <c r="AL278" s="117">
        <v>267</v>
      </c>
      <c r="AM278" s="117">
        <v>467</v>
      </c>
      <c r="AN278" s="117">
        <v>111</v>
      </c>
      <c r="AO278" s="117">
        <v>415</v>
      </c>
    </row>
    <row r="279" spans="1:41" x14ac:dyDescent="0.3">
      <c r="A279" s="25" t="s">
        <v>573</v>
      </c>
      <c r="B279" s="25" t="s">
        <v>574</v>
      </c>
      <c r="C279" s="25" t="s">
        <v>30</v>
      </c>
      <c r="D279" s="215">
        <v>22.201310073399085</v>
      </c>
      <c r="E279" s="72">
        <v>7.2761898708020301</v>
      </c>
      <c r="F279" s="72">
        <v>0.32271303657774753</v>
      </c>
      <c r="G279" s="72">
        <v>-8.1784177547523544</v>
      </c>
      <c r="H279" s="72">
        <v>22.780824920771661</v>
      </c>
      <c r="I279" s="72"/>
      <c r="J279" s="72">
        <v>0.31810898520158104</v>
      </c>
      <c r="K279" s="72">
        <v>0.26398620446258136</v>
      </c>
      <c r="L279" s="72"/>
      <c r="M279" s="72">
        <v>0.87758999934917981</v>
      </c>
      <c r="N279" s="72">
        <v>-1.3253350913085715</v>
      </c>
      <c r="O279" s="72">
        <v>0.79935765784134849</v>
      </c>
      <c r="P279" s="72">
        <v>-0.29997848002951738</v>
      </c>
      <c r="Q279" s="72"/>
      <c r="R279" s="216">
        <v>-0.62465028568992109</v>
      </c>
      <c r="S279" s="216">
        <v>-1.0168740975540842</v>
      </c>
      <c r="T279" s="216">
        <v>0.66011425267372259</v>
      </c>
      <c r="U279" s="216"/>
      <c r="V279" s="72">
        <v>0.40538319071552126</v>
      </c>
      <c r="W279" s="72">
        <v>0.25486972391848428</v>
      </c>
      <c r="X279" s="72">
        <v>1.5278296835778893</v>
      </c>
      <c r="Y279" s="72">
        <v>1.3574042625175884</v>
      </c>
      <c r="Z279" s="72">
        <v>1.0106781234248485</v>
      </c>
      <c r="AB279" s="114">
        <v>197</v>
      </c>
      <c r="AC279" s="114">
        <v>207</v>
      </c>
      <c r="AD279" s="115">
        <v>73</v>
      </c>
      <c r="AE279" s="115">
        <v>496</v>
      </c>
      <c r="AF279" s="115">
        <v>120</v>
      </c>
      <c r="AG279" s="115">
        <v>336</v>
      </c>
      <c r="AH279" s="116">
        <v>399</v>
      </c>
      <c r="AI279" s="116">
        <v>453</v>
      </c>
      <c r="AJ279" s="116">
        <v>141</v>
      </c>
      <c r="AK279" s="117">
        <v>187</v>
      </c>
      <c r="AL279" s="117">
        <v>229</v>
      </c>
      <c r="AM279" s="117">
        <v>56</v>
      </c>
      <c r="AN279" s="117">
        <v>57</v>
      </c>
      <c r="AO279" s="117">
        <v>39</v>
      </c>
    </row>
    <row r="280" spans="1:41" x14ac:dyDescent="0.3">
      <c r="A280" s="25" t="s">
        <v>575</v>
      </c>
      <c r="B280" s="25" t="s">
        <v>576</v>
      </c>
      <c r="C280" s="25" t="s">
        <v>24</v>
      </c>
      <c r="D280" s="215">
        <v>13.699167559338992</v>
      </c>
      <c r="E280" s="72">
        <v>-22.702622065313172</v>
      </c>
      <c r="F280" s="72">
        <v>2.3936968029571473</v>
      </c>
      <c r="G280" s="72">
        <v>10.911055306832104</v>
      </c>
      <c r="H280" s="72">
        <v>23.097037514862912</v>
      </c>
      <c r="I280" s="72"/>
      <c r="J280" s="72">
        <v>-0.80681253933379848</v>
      </c>
      <c r="K280" s="72">
        <v>-1.0093972258912554</v>
      </c>
      <c r="L280" s="72"/>
      <c r="M280" s="72">
        <v>0.60100697644882883</v>
      </c>
      <c r="N280" s="72">
        <v>-0.8597005099338858</v>
      </c>
      <c r="O280" s="72">
        <v>0.12088904968473664</v>
      </c>
      <c r="P280" s="72">
        <v>0.52079597227346386</v>
      </c>
      <c r="Q280" s="72"/>
      <c r="R280" s="216">
        <v>0.93251552464102005</v>
      </c>
      <c r="S280" s="216">
        <v>-2.4358696817344982E-2</v>
      </c>
      <c r="T280" s="216">
        <v>0.4011698089961776</v>
      </c>
      <c r="U280" s="216"/>
      <c r="V280" s="72">
        <v>1.9423574966185386</v>
      </c>
      <c r="W280" s="72">
        <v>-1.5738110557655693</v>
      </c>
      <c r="X280" s="72">
        <v>1.7199012084906489</v>
      </c>
      <c r="Y280" s="72">
        <v>1.8181290669487418</v>
      </c>
      <c r="Z280" s="72">
        <v>0.71283078668022204</v>
      </c>
      <c r="AB280" s="114">
        <v>413</v>
      </c>
      <c r="AC280" s="114">
        <v>456</v>
      </c>
      <c r="AD280" s="115">
        <v>139</v>
      </c>
      <c r="AE280" s="115">
        <v>451</v>
      </c>
      <c r="AF280" s="115">
        <v>244</v>
      </c>
      <c r="AG280" s="115">
        <v>163</v>
      </c>
      <c r="AH280" s="116">
        <v>92</v>
      </c>
      <c r="AI280" s="116">
        <v>275</v>
      </c>
      <c r="AJ280" s="116">
        <v>183</v>
      </c>
      <c r="AK280" s="117">
        <v>43</v>
      </c>
      <c r="AL280" s="117">
        <v>479</v>
      </c>
      <c r="AM280" s="117">
        <v>46</v>
      </c>
      <c r="AN280" s="117">
        <v>18</v>
      </c>
      <c r="AO280" s="117">
        <v>86</v>
      </c>
    </row>
    <row r="281" spans="1:41" x14ac:dyDescent="0.3">
      <c r="A281" s="25" t="s">
        <v>577</v>
      </c>
      <c r="B281" s="25" t="s">
        <v>578</v>
      </c>
      <c r="C281" s="25" t="s">
        <v>24</v>
      </c>
      <c r="D281" s="215">
        <v>15.512372482198241</v>
      </c>
      <c r="E281" s="72">
        <v>8.6100569546684849</v>
      </c>
      <c r="F281" s="72">
        <v>-0.57048546124080346</v>
      </c>
      <c r="G281" s="72">
        <v>1.3907169934098291</v>
      </c>
      <c r="H281" s="72">
        <v>6.0820839953607315</v>
      </c>
      <c r="I281" s="72"/>
      <c r="J281" s="72">
        <v>-0.15378819384193529</v>
      </c>
      <c r="K281" s="72">
        <v>0.84259275021541413</v>
      </c>
      <c r="L281" s="72"/>
      <c r="M281" s="72">
        <v>-2.1584783085729242</v>
      </c>
      <c r="N281" s="72">
        <v>0.6596943737682669</v>
      </c>
      <c r="O281" s="72">
        <v>-0.15428646041738317</v>
      </c>
      <c r="P281" s="72">
        <v>1.5617927214235117</v>
      </c>
      <c r="Q281" s="72"/>
      <c r="R281" s="216">
        <v>-0.61232867523788403</v>
      </c>
      <c r="S281" s="216">
        <v>0.59536714804394308</v>
      </c>
      <c r="T281" s="216">
        <v>0.18384756640312047</v>
      </c>
      <c r="U281" s="216"/>
      <c r="V281" s="72">
        <v>0.47452216434675643</v>
      </c>
      <c r="W281" s="72">
        <v>-0.38280017581910564</v>
      </c>
      <c r="X281" s="72">
        <v>0.17623180702649729</v>
      </c>
      <c r="Y281" s="72">
        <v>0.68861019156914127</v>
      </c>
      <c r="Z281" s="72">
        <v>0.25985281194885695</v>
      </c>
      <c r="AB281" s="114">
        <v>300</v>
      </c>
      <c r="AC281" s="114">
        <v>91</v>
      </c>
      <c r="AD281" s="115">
        <v>504</v>
      </c>
      <c r="AE281" s="115">
        <v>143</v>
      </c>
      <c r="AF281" s="115">
        <v>303</v>
      </c>
      <c r="AG281" s="115">
        <v>54</v>
      </c>
      <c r="AH281" s="116">
        <v>393</v>
      </c>
      <c r="AI281" s="116">
        <v>148</v>
      </c>
      <c r="AJ281" s="116">
        <v>226</v>
      </c>
      <c r="AK281" s="117">
        <v>176</v>
      </c>
      <c r="AL281" s="117">
        <v>347</v>
      </c>
      <c r="AM281" s="117">
        <v>230</v>
      </c>
      <c r="AN281" s="117">
        <v>142</v>
      </c>
      <c r="AO281" s="117">
        <v>203</v>
      </c>
    </row>
    <row r="282" spans="1:41" x14ac:dyDescent="0.3">
      <c r="A282" s="25" t="s">
        <v>579</v>
      </c>
      <c r="B282" s="25" t="s">
        <v>580</v>
      </c>
      <c r="C282" s="25" t="s">
        <v>30</v>
      </c>
      <c r="D282" s="215">
        <v>0.69528531384072023</v>
      </c>
      <c r="E282" s="72">
        <v>-19.439160571414504</v>
      </c>
      <c r="F282" s="72">
        <v>8.2944944033219823</v>
      </c>
      <c r="G282" s="72">
        <v>9.1823393095430355</v>
      </c>
      <c r="H282" s="72">
        <v>2.6576121723902069</v>
      </c>
      <c r="I282" s="72"/>
      <c r="J282" s="72">
        <v>-0.69412294397578733</v>
      </c>
      <c r="K282" s="72">
        <v>-0.86100990173737313</v>
      </c>
      <c r="L282" s="72"/>
      <c r="M282" s="72">
        <v>0.99308346645539458</v>
      </c>
      <c r="N282" s="72">
        <v>0.48861111153215314</v>
      </c>
      <c r="O282" s="72">
        <v>-0.6346997602757587</v>
      </c>
      <c r="P282" s="72">
        <v>0.48012428681972807</v>
      </c>
      <c r="Q282" s="72"/>
      <c r="R282" s="216">
        <v>-1.1551300889017007</v>
      </c>
      <c r="S282" s="216">
        <v>2.2050710293901634</v>
      </c>
      <c r="T282" s="216">
        <v>5.1939776656701707E-2</v>
      </c>
      <c r="U282" s="216"/>
      <c r="V282" s="72">
        <v>0.32132213644444935</v>
      </c>
      <c r="W282" s="72">
        <v>0.98469505317482686</v>
      </c>
      <c r="X282" s="72">
        <v>-0.9902428346150326</v>
      </c>
      <c r="Y282" s="72">
        <v>-0.53008122660358437</v>
      </c>
      <c r="Z282" s="72">
        <v>0.74582930607738229</v>
      </c>
      <c r="AB282" s="114">
        <v>399</v>
      </c>
      <c r="AC282" s="114">
        <v>430</v>
      </c>
      <c r="AD282" s="115">
        <v>49</v>
      </c>
      <c r="AE282" s="115">
        <v>172</v>
      </c>
      <c r="AF282" s="115">
        <v>381</v>
      </c>
      <c r="AG282" s="115">
        <v>170</v>
      </c>
      <c r="AH282" s="116">
        <v>460</v>
      </c>
      <c r="AI282" s="116">
        <v>8</v>
      </c>
      <c r="AJ282" s="116">
        <v>255</v>
      </c>
      <c r="AK282" s="117">
        <v>200</v>
      </c>
      <c r="AL282" s="117">
        <v>27</v>
      </c>
      <c r="AM282" s="117">
        <v>453</v>
      </c>
      <c r="AN282" s="117">
        <v>366</v>
      </c>
      <c r="AO282" s="117">
        <v>77</v>
      </c>
    </row>
    <row r="283" spans="1:41" x14ac:dyDescent="0.3">
      <c r="A283" s="25" t="s">
        <v>581</v>
      </c>
      <c r="B283" s="25" t="s">
        <v>582</v>
      </c>
      <c r="C283" s="25" t="s">
        <v>56</v>
      </c>
      <c r="D283" s="215">
        <v>65.500066310598186</v>
      </c>
      <c r="E283" s="72">
        <v>28.422940171749278</v>
      </c>
      <c r="F283" s="72">
        <v>6.4301565358858435</v>
      </c>
      <c r="G283" s="72">
        <v>24.097811017454717</v>
      </c>
      <c r="H283" s="72">
        <v>6.5491585855083425</v>
      </c>
      <c r="I283" s="72"/>
      <c r="J283" s="72">
        <v>1.4583028785819423</v>
      </c>
      <c r="K283" s="72">
        <v>0.81553233515800005</v>
      </c>
      <c r="L283" s="72"/>
      <c r="M283" s="72">
        <v>0.30910286192146963</v>
      </c>
      <c r="N283" s="72">
        <v>-0.53847182249093473</v>
      </c>
      <c r="O283" s="72">
        <v>1.1867705586851272</v>
      </c>
      <c r="P283" s="72">
        <v>7.1423447626072917E-2</v>
      </c>
      <c r="Q283" s="72"/>
      <c r="R283" s="216">
        <v>1.0292280013398825</v>
      </c>
      <c r="S283" s="216">
        <v>1.1038549441060206</v>
      </c>
      <c r="T283" s="216">
        <v>0.75865437664866364</v>
      </c>
      <c r="U283" s="216"/>
      <c r="V283" s="72">
        <v>0.77097416639148197</v>
      </c>
      <c r="W283" s="72">
        <v>-0.4932293223555303</v>
      </c>
      <c r="X283" s="72">
        <v>-0.41328880539047663</v>
      </c>
      <c r="Y283" s="72">
        <v>0.21797732682764159</v>
      </c>
      <c r="Z283" s="72">
        <v>1.2273983516285518</v>
      </c>
      <c r="AB283" s="114">
        <v>23</v>
      </c>
      <c r="AC283" s="114">
        <v>96</v>
      </c>
      <c r="AD283" s="115">
        <v>201</v>
      </c>
      <c r="AE283" s="115">
        <v>391</v>
      </c>
      <c r="AF283" s="115">
        <v>1</v>
      </c>
      <c r="AG283" s="115">
        <v>246</v>
      </c>
      <c r="AH283" s="116">
        <v>79</v>
      </c>
      <c r="AI283" s="116">
        <v>72</v>
      </c>
      <c r="AJ283" s="116">
        <v>128</v>
      </c>
      <c r="AK283" s="117">
        <v>142</v>
      </c>
      <c r="AL283" s="117">
        <v>365</v>
      </c>
      <c r="AM283" s="117">
        <v>347</v>
      </c>
      <c r="AN283" s="117">
        <v>229</v>
      </c>
      <c r="AO283" s="117">
        <v>25</v>
      </c>
    </row>
    <row r="284" spans="1:41" x14ac:dyDescent="0.3">
      <c r="A284" s="25" t="s">
        <v>583</v>
      </c>
      <c r="B284" s="25" t="s">
        <v>584</v>
      </c>
      <c r="C284" s="25" t="s">
        <v>30</v>
      </c>
      <c r="D284" s="215">
        <v>-9.257072905122623</v>
      </c>
      <c r="E284" s="72">
        <v>-8.1398773598890788</v>
      </c>
      <c r="F284" s="72">
        <v>6.0939285698108172</v>
      </c>
      <c r="G284" s="72">
        <v>-1.1036960079312967</v>
      </c>
      <c r="H284" s="72">
        <v>-6.1074281071130638</v>
      </c>
      <c r="I284" s="72"/>
      <c r="J284" s="72">
        <v>-1.4960176082004395</v>
      </c>
      <c r="K284" s="72">
        <v>0.84482741940931316</v>
      </c>
      <c r="L284" s="72"/>
      <c r="M284" s="72">
        <v>0.72939319436330974</v>
      </c>
      <c r="N284" s="72">
        <v>1.0603747175720648</v>
      </c>
      <c r="O284" s="72">
        <v>-0.42786233279106772</v>
      </c>
      <c r="P284" s="72">
        <v>-0.38687700797457614</v>
      </c>
      <c r="Q284" s="72"/>
      <c r="R284" s="216">
        <v>-0.27218247074934582</v>
      </c>
      <c r="S284" s="216">
        <v>-0.7286633500721913</v>
      </c>
      <c r="T284" s="216">
        <v>0.86840229986978157</v>
      </c>
      <c r="U284" s="216"/>
      <c r="V284" s="72">
        <v>-0.37504162674785696</v>
      </c>
      <c r="W284" s="72">
        <v>0.51804612054402188</v>
      </c>
      <c r="X284" s="72">
        <v>9.0716669795338614E-2</v>
      </c>
      <c r="Y284" s="72">
        <v>1.5159332274831465</v>
      </c>
      <c r="Z284" s="72">
        <v>-2.9711400124972629</v>
      </c>
      <c r="AB284" s="114">
        <v>488</v>
      </c>
      <c r="AC284" s="114">
        <v>90</v>
      </c>
      <c r="AD284" s="115">
        <v>112</v>
      </c>
      <c r="AE284" s="115">
        <v>90</v>
      </c>
      <c r="AF284" s="115">
        <v>349</v>
      </c>
      <c r="AG284" s="115">
        <v>358</v>
      </c>
      <c r="AH284" s="116">
        <v>318</v>
      </c>
      <c r="AI284" s="116">
        <v>410</v>
      </c>
      <c r="AJ284" s="116">
        <v>117</v>
      </c>
      <c r="AK284" s="117">
        <v>372</v>
      </c>
      <c r="AL284" s="117">
        <v>163</v>
      </c>
      <c r="AM284" s="117">
        <v>248</v>
      </c>
      <c r="AN284" s="117">
        <v>38</v>
      </c>
      <c r="AO284" s="117">
        <v>515</v>
      </c>
    </row>
    <row r="285" spans="1:41" x14ac:dyDescent="0.3">
      <c r="A285" s="25" t="s">
        <v>585</v>
      </c>
      <c r="B285" s="25" t="s">
        <v>586</v>
      </c>
      <c r="C285" s="25" t="s">
        <v>30</v>
      </c>
      <c r="D285" s="215">
        <v>-17.870195267527176</v>
      </c>
      <c r="E285" s="72">
        <v>-22.743458796171073</v>
      </c>
      <c r="F285" s="72">
        <v>10.253594246296599</v>
      </c>
      <c r="G285" s="72">
        <v>13.95489032842316</v>
      </c>
      <c r="H285" s="72">
        <v>-19.335221046075862</v>
      </c>
      <c r="I285" s="72"/>
      <c r="J285" s="72">
        <v>-2.2861371929726104</v>
      </c>
      <c r="K285" s="72">
        <v>0.46666048927892456</v>
      </c>
      <c r="L285" s="72"/>
      <c r="M285" s="72">
        <v>-0.16196860917479136</v>
      </c>
      <c r="N285" s="72">
        <v>0.77742991329638245</v>
      </c>
      <c r="O285" s="72">
        <v>4.8993324396170594E-2</v>
      </c>
      <c r="P285" s="72">
        <v>0.97612045088969412</v>
      </c>
      <c r="Q285" s="72"/>
      <c r="R285" s="216">
        <v>5.8375638966332619E-2</v>
      </c>
      <c r="S285" s="216">
        <v>8.7894297682586761E-2</v>
      </c>
      <c r="T285" s="216">
        <v>1.5283169027618602</v>
      </c>
      <c r="U285" s="216"/>
      <c r="V285" s="72">
        <v>-1.1823261893629369</v>
      </c>
      <c r="W285" s="72">
        <v>0.7229362831941113</v>
      </c>
      <c r="X285" s="72">
        <v>-0.68855896018009277</v>
      </c>
      <c r="Y285" s="72">
        <v>-0.61925376939671073</v>
      </c>
      <c r="Z285" s="72">
        <v>-2.0998415734695435</v>
      </c>
      <c r="AB285" s="114">
        <v>515</v>
      </c>
      <c r="AC285" s="114">
        <v>164</v>
      </c>
      <c r="AD285" s="115">
        <v>307</v>
      </c>
      <c r="AE285" s="115">
        <v>126</v>
      </c>
      <c r="AF285" s="115">
        <v>263</v>
      </c>
      <c r="AG285" s="115">
        <v>104</v>
      </c>
      <c r="AH285" s="116">
        <v>255</v>
      </c>
      <c r="AI285" s="116">
        <v>247</v>
      </c>
      <c r="AJ285" s="116">
        <v>67</v>
      </c>
      <c r="AK285" s="117">
        <v>518</v>
      </c>
      <c r="AL285" s="117">
        <v>107</v>
      </c>
      <c r="AM285" s="117">
        <v>403</v>
      </c>
      <c r="AN285" s="117">
        <v>382</v>
      </c>
      <c r="AO285" s="117">
        <v>502</v>
      </c>
    </row>
    <row r="286" spans="1:41" x14ac:dyDescent="0.3">
      <c r="A286" s="25" t="s">
        <v>587</v>
      </c>
      <c r="B286" s="25" t="s">
        <v>588</v>
      </c>
      <c r="C286" s="25" t="s">
        <v>30</v>
      </c>
      <c r="D286" s="215">
        <v>28.46672029924202</v>
      </c>
      <c r="E286" s="72">
        <v>-8.5613427513559035</v>
      </c>
      <c r="F286" s="72">
        <v>13.215902981052071</v>
      </c>
      <c r="G286" s="72">
        <v>4.3391055020215248</v>
      </c>
      <c r="H286" s="72">
        <v>19.473054567524326</v>
      </c>
      <c r="I286" s="72"/>
      <c r="J286" s="72">
        <v>-0.93488985565939253</v>
      </c>
      <c r="K286" s="72">
        <v>0.24998243555092028</v>
      </c>
      <c r="L286" s="72"/>
      <c r="M286" s="72">
        <v>0.89780835286289917</v>
      </c>
      <c r="N286" s="72">
        <v>1.4294910489424582</v>
      </c>
      <c r="O286" s="72">
        <v>-0.58891841566768843</v>
      </c>
      <c r="P286" s="72">
        <v>0.37616349083066275</v>
      </c>
      <c r="Q286" s="72"/>
      <c r="R286" s="216">
        <v>8.6973620013170286E-2</v>
      </c>
      <c r="S286" s="216">
        <v>-0.42932203140570696</v>
      </c>
      <c r="T286" s="216">
        <v>0.86304107163511967</v>
      </c>
      <c r="U286" s="216"/>
      <c r="V286" s="72">
        <v>1.249475552242195</v>
      </c>
      <c r="W286" s="72">
        <v>0.17614262963406524</v>
      </c>
      <c r="X286" s="72">
        <v>1.9005732333367467</v>
      </c>
      <c r="Y286" s="72">
        <v>1.1988752975520314</v>
      </c>
      <c r="Z286" s="72">
        <v>-0.63045579926017326</v>
      </c>
      <c r="AB286" s="114">
        <v>433</v>
      </c>
      <c r="AC286" s="114">
        <v>212</v>
      </c>
      <c r="AD286" s="115">
        <v>67</v>
      </c>
      <c r="AE286" s="115">
        <v>53</v>
      </c>
      <c r="AF286" s="115">
        <v>375</v>
      </c>
      <c r="AG286" s="115">
        <v>184</v>
      </c>
      <c r="AH286" s="116">
        <v>247</v>
      </c>
      <c r="AI286" s="116">
        <v>358</v>
      </c>
      <c r="AJ286" s="116">
        <v>118</v>
      </c>
      <c r="AK286" s="117">
        <v>93</v>
      </c>
      <c r="AL286" s="117">
        <v>238</v>
      </c>
      <c r="AM286" s="117">
        <v>33</v>
      </c>
      <c r="AN286" s="117">
        <v>72</v>
      </c>
      <c r="AO286" s="117">
        <v>401</v>
      </c>
    </row>
    <row r="287" spans="1:41" x14ac:dyDescent="0.3">
      <c r="A287" s="25" t="s">
        <v>589</v>
      </c>
      <c r="B287" s="25" t="s">
        <v>590</v>
      </c>
      <c r="C287" s="25" t="s">
        <v>33</v>
      </c>
      <c r="D287" s="215">
        <v>-75.33414102871771</v>
      </c>
      <c r="E287" s="72">
        <v>-19.976261119939025</v>
      </c>
      <c r="F287" s="72">
        <v>-10.606876103830839</v>
      </c>
      <c r="G287" s="72">
        <v>-24.219915671785948</v>
      </c>
      <c r="H287" s="72">
        <v>-20.531088133161898</v>
      </c>
      <c r="I287" s="72"/>
      <c r="J287" s="72">
        <v>-0.70937141139493354</v>
      </c>
      <c r="K287" s="72">
        <v>-0.88872947820018866</v>
      </c>
      <c r="L287" s="72"/>
      <c r="M287" s="72">
        <v>-0.40877601573267397</v>
      </c>
      <c r="N287" s="72">
        <v>-0.24790485552768116</v>
      </c>
      <c r="O287" s="72">
        <v>-4.3467015571943199E-2</v>
      </c>
      <c r="P287" s="72">
        <v>-0.99695228978063588</v>
      </c>
      <c r="Q287" s="72"/>
      <c r="R287" s="216">
        <v>-1.8527486817574428</v>
      </c>
      <c r="S287" s="216">
        <v>5.8054894081338931E-2</v>
      </c>
      <c r="T287" s="216">
        <v>-1.11169609293821</v>
      </c>
      <c r="U287" s="216"/>
      <c r="V287" s="72">
        <v>-1.057478114676317</v>
      </c>
      <c r="W287" s="72">
        <v>0.67130166419983595</v>
      </c>
      <c r="X287" s="72">
        <v>-1.7947749338688623</v>
      </c>
      <c r="Y287" s="72">
        <v>-1.8230830971039169</v>
      </c>
      <c r="Z287" s="72">
        <v>-0.10218314518312001</v>
      </c>
      <c r="AB287" s="114">
        <v>402</v>
      </c>
      <c r="AC287" s="114">
        <v>433</v>
      </c>
      <c r="AD287" s="115">
        <v>344</v>
      </c>
      <c r="AE287" s="115">
        <v>326</v>
      </c>
      <c r="AF287" s="115">
        <v>273</v>
      </c>
      <c r="AG287" s="115">
        <v>481</v>
      </c>
      <c r="AH287" s="116">
        <v>505</v>
      </c>
      <c r="AI287" s="116">
        <v>253</v>
      </c>
      <c r="AJ287" s="116">
        <v>528</v>
      </c>
      <c r="AK287" s="117">
        <v>504</v>
      </c>
      <c r="AL287" s="117">
        <v>125</v>
      </c>
      <c r="AM287" s="117">
        <v>528</v>
      </c>
      <c r="AN287" s="117">
        <v>513</v>
      </c>
      <c r="AO287" s="117">
        <v>293</v>
      </c>
    </row>
    <row r="288" spans="1:41" x14ac:dyDescent="0.3">
      <c r="A288" s="25" t="s">
        <v>591</v>
      </c>
      <c r="B288" s="25" t="s">
        <v>592</v>
      </c>
      <c r="C288" s="25" t="s">
        <v>24</v>
      </c>
      <c r="D288" s="215">
        <v>-15.895713499758379</v>
      </c>
      <c r="E288" s="72">
        <v>-28.912423018088855</v>
      </c>
      <c r="F288" s="72">
        <v>-1.6024174202751968</v>
      </c>
      <c r="G288" s="72">
        <v>-8.2554063393982879</v>
      </c>
      <c r="H288" s="72">
        <v>22.874533278003959</v>
      </c>
      <c r="I288" s="72"/>
      <c r="J288" s="72">
        <v>-1.2625318093599032</v>
      </c>
      <c r="K288" s="72">
        <v>-1.0504620320872053</v>
      </c>
      <c r="L288" s="72"/>
      <c r="M288" s="72">
        <v>-0.47881756032732598</v>
      </c>
      <c r="N288" s="72">
        <v>0.14669162191489515</v>
      </c>
      <c r="O288" s="72">
        <v>1.1867705586851272</v>
      </c>
      <c r="P288" s="72">
        <v>-1.1110314075167278</v>
      </c>
      <c r="Q288" s="72"/>
      <c r="R288" s="216">
        <v>-1.8989892030480453</v>
      </c>
      <c r="S288" s="216">
        <v>1.0394381849016396</v>
      </c>
      <c r="T288" s="216">
        <v>-0.13109774258138879</v>
      </c>
      <c r="U288" s="216"/>
      <c r="V288" s="72">
        <v>2.0184601078816966</v>
      </c>
      <c r="W288" s="72">
        <v>-0.23801146881205643</v>
      </c>
      <c r="X288" s="72">
        <v>0.45847136589430171</v>
      </c>
      <c r="Y288" s="72">
        <v>1.3375881418968938</v>
      </c>
      <c r="Z288" s="72">
        <v>0.99839850873995573</v>
      </c>
      <c r="AB288" s="114">
        <v>466</v>
      </c>
      <c r="AC288" s="114">
        <v>458</v>
      </c>
      <c r="AD288" s="115">
        <v>354</v>
      </c>
      <c r="AE288" s="115">
        <v>233</v>
      </c>
      <c r="AF288" s="115">
        <v>1</v>
      </c>
      <c r="AG288" s="115">
        <v>503</v>
      </c>
      <c r="AH288" s="116">
        <v>507</v>
      </c>
      <c r="AI288" s="116">
        <v>79</v>
      </c>
      <c r="AJ288" s="116">
        <v>298</v>
      </c>
      <c r="AK288" s="117">
        <v>36</v>
      </c>
      <c r="AL288" s="117">
        <v>313</v>
      </c>
      <c r="AM288" s="117">
        <v>170</v>
      </c>
      <c r="AN288" s="117">
        <v>59</v>
      </c>
      <c r="AO288" s="117">
        <v>41</v>
      </c>
    </row>
    <row r="289" spans="1:41" x14ac:dyDescent="0.3">
      <c r="A289" s="25" t="s">
        <v>593</v>
      </c>
      <c r="B289" s="25" t="s">
        <v>594</v>
      </c>
      <c r="C289" s="25" t="s">
        <v>27</v>
      </c>
      <c r="D289" s="215">
        <v>6.2145623115078923</v>
      </c>
      <c r="E289" s="72">
        <v>0.90294476039576788</v>
      </c>
      <c r="F289" s="72">
        <v>4.1282713282921186</v>
      </c>
      <c r="G289" s="72">
        <v>-2.6057916317791769</v>
      </c>
      <c r="H289" s="72">
        <v>3.7891378545991836</v>
      </c>
      <c r="I289" s="72"/>
      <c r="J289" s="72">
        <v>0.16636379585646976</v>
      </c>
      <c r="K289" s="72">
        <v>-9.4128215024808351E-2</v>
      </c>
      <c r="L289" s="72"/>
      <c r="M289" s="72">
        <v>-9.7789148881287355E-2</v>
      </c>
      <c r="N289" s="72">
        <v>0.51129936147453869</v>
      </c>
      <c r="O289" s="72">
        <v>-0.12030738785775531</v>
      </c>
      <c r="P289" s="72">
        <v>0.36732058779124299</v>
      </c>
      <c r="Q289" s="72"/>
      <c r="R289" s="216">
        <v>0.1398271248439435</v>
      </c>
      <c r="S289" s="216">
        <v>-0.47668616410609949</v>
      </c>
      <c r="T289" s="216">
        <v>2.4164043448654696E-2</v>
      </c>
      <c r="U289" s="216"/>
      <c r="V289" s="72">
        <v>0.3541507138520873</v>
      </c>
      <c r="W289" s="72">
        <v>-0.34840610399137772</v>
      </c>
      <c r="X289" s="72">
        <v>0.53917098231410887</v>
      </c>
      <c r="Y289" s="72">
        <v>1.9816120620694204E-2</v>
      </c>
      <c r="Z289" s="72">
        <v>0.19309585812432412</v>
      </c>
      <c r="AB289" s="114">
        <v>232</v>
      </c>
      <c r="AC289" s="114">
        <v>281</v>
      </c>
      <c r="AD289" s="115">
        <v>287</v>
      </c>
      <c r="AE289" s="115">
        <v>168</v>
      </c>
      <c r="AF289" s="115">
        <v>294</v>
      </c>
      <c r="AG289" s="115">
        <v>187</v>
      </c>
      <c r="AH289" s="116">
        <v>233</v>
      </c>
      <c r="AI289" s="116">
        <v>364</v>
      </c>
      <c r="AJ289" s="116">
        <v>261</v>
      </c>
      <c r="AK289" s="117">
        <v>194</v>
      </c>
      <c r="AL289" s="117">
        <v>343</v>
      </c>
      <c r="AM289" s="117">
        <v>153</v>
      </c>
      <c r="AN289" s="117">
        <v>265</v>
      </c>
      <c r="AO289" s="117">
        <v>225</v>
      </c>
    </row>
    <row r="290" spans="1:41" x14ac:dyDescent="0.3">
      <c r="A290" s="25" t="s">
        <v>595</v>
      </c>
      <c r="B290" s="25" t="s">
        <v>596</v>
      </c>
      <c r="C290" s="25" t="s">
        <v>56</v>
      </c>
      <c r="D290" s="215">
        <v>-13.567188763000306</v>
      </c>
      <c r="E290" s="72">
        <v>-23.340252458915344</v>
      </c>
      <c r="F290" s="72">
        <v>3.6824665093355797</v>
      </c>
      <c r="G290" s="72">
        <v>-8.7043132703000126</v>
      </c>
      <c r="H290" s="72">
        <v>14.794910456879471</v>
      </c>
      <c r="I290" s="72"/>
      <c r="J290" s="72">
        <v>-0.51359061295052988</v>
      </c>
      <c r="K290" s="72">
        <v>-1.3536295837626977</v>
      </c>
      <c r="L290" s="72"/>
      <c r="M290" s="72">
        <v>1.0656634032684811</v>
      </c>
      <c r="N290" s="72">
        <v>-0.69806308969099973</v>
      </c>
      <c r="O290" s="72">
        <v>0.16802674219665636</v>
      </c>
      <c r="P290" s="72">
        <v>5.3567585719555111E-2</v>
      </c>
      <c r="Q290" s="72"/>
      <c r="R290" s="216">
        <v>-0.61682050363151242</v>
      </c>
      <c r="S290" s="216">
        <v>7.7237367824997891E-2</v>
      </c>
      <c r="T290" s="216">
        <v>-0.50493445662948711</v>
      </c>
      <c r="U290" s="216"/>
      <c r="V290" s="72">
        <v>1.3325418011372763</v>
      </c>
      <c r="W290" s="72">
        <v>-0.2820040443144915</v>
      </c>
      <c r="X290" s="72">
        <v>0.78870651858542085</v>
      </c>
      <c r="Y290" s="72">
        <v>0.23779344744833622</v>
      </c>
      <c r="Z290" s="72">
        <v>0.88194436851935265</v>
      </c>
      <c r="AB290" s="114">
        <v>372</v>
      </c>
      <c r="AC290" s="114">
        <v>483</v>
      </c>
      <c r="AD290" s="115">
        <v>37</v>
      </c>
      <c r="AE290" s="115">
        <v>421</v>
      </c>
      <c r="AF290" s="115">
        <v>238</v>
      </c>
      <c r="AG290" s="115">
        <v>255</v>
      </c>
      <c r="AH290" s="116">
        <v>397</v>
      </c>
      <c r="AI290" s="116">
        <v>249</v>
      </c>
      <c r="AJ290" s="116">
        <v>409</v>
      </c>
      <c r="AK290" s="117">
        <v>85</v>
      </c>
      <c r="AL290" s="117">
        <v>322</v>
      </c>
      <c r="AM290" s="117">
        <v>123</v>
      </c>
      <c r="AN290" s="117">
        <v>224</v>
      </c>
      <c r="AO290" s="117">
        <v>56</v>
      </c>
    </row>
    <row r="291" spans="1:41" x14ac:dyDescent="0.3">
      <c r="A291" s="25" t="s">
        <v>597</v>
      </c>
      <c r="B291" s="25" t="s">
        <v>598</v>
      </c>
      <c r="C291" s="25" t="s">
        <v>33</v>
      </c>
      <c r="D291" s="215">
        <v>6.6530859241693152</v>
      </c>
      <c r="E291" s="72">
        <v>-15.400813889061585</v>
      </c>
      <c r="F291" s="72">
        <v>14.95312571494415</v>
      </c>
      <c r="G291" s="72">
        <v>-7.5054928748487155</v>
      </c>
      <c r="H291" s="72">
        <v>14.606266973135465</v>
      </c>
      <c r="I291" s="72"/>
      <c r="J291" s="72">
        <v>-0.85137450971049256</v>
      </c>
      <c r="K291" s="72">
        <v>-0.38069060141443412</v>
      </c>
      <c r="L291" s="72"/>
      <c r="M291" s="72">
        <v>0.37710337939696764</v>
      </c>
      <c r="N291" s="72">
        <v>0.50126870802279244</v>
      </c>
      <c r="O291" s="72">
        <v>1.1867705586851272</v>
      </c>
      <c r="P291" s="72">
        <v>0.32735746828617668</v>
      </c>
      <c r="Q291" s="72"/>
      <c r="R291" s="216">
        <v>0.20172492484985272</v>
      </c>
      <c r="S291" s="216">
        <v>-0.69929758779794793</v>
      </c>
      <c r="T291" s="216">
        <v>-0.40308648203375086</v>
      </c>
      <c r="U291" s="216"/>
      <c r="V291" s="72">
        <v>1.1037365646598045</v>
      </c>
      <c r="W291" s="72">
        <v>0.51441634446571705</v>
      </c>
      <c r="X291" s="72">
        <v>0.73789920979973123</v>
      </c>
      <c r="Y291" s="72">
        <v>-0.91649557870713205</v>
      </c>
      <c r="Z291" s="72">
        <v>1.4816968544089726</v>
      </c>
      <c r="AB291" s="114">
        <v>421</v>
      </c>
      <c r="AC291" s="114">
        <v>335</v>
      </c>
      <c r="AD291" s="115">
        <v>186</v>
      </c>
      <c r="AE291" s="115">
        <v>170</v>
      </c>
      <c r="AF291" s="115">
        <v>1</v>
      </c>
      <c r="AG291" s="115">
        <v>193</v>
      </c>
      <c r="AH291" s="116">
        <v>220</v>
      </c>
      <c r="AI291" s="116">
        <v>406</v>
      </c>
      <c r="AJ291" s="116">
        <v>376</v>
      </c>
      <c r="AK291" s="117">
        <v>105</v>
      </c>
      <c r="AL291" s="117">
        <v>164</v>
      </c>
      <c r="AM291" s="117">
        <v>129</v>
      </c>
      <c r="AN291" s="117">
        <v>434</v>
      </c>
      <c r="AO291" s="117">
        <v>7</v>
      </c>
    </row>
    <row r="292" spans="1:41" x14ac:dyDescent="0.3">
      <c r="A292" s="25" t="s">
        <v>599</v>
      </c>
      <c r="B292" s="25" t="s">
        <v>600</v>
      </c>
      <c r="C292" s="25" t="s">
        <v>63</v>
      </c>
      <c r="D292" s="215">
        <v>15.683357691459921</v>
      </c>
      <c r="E292" s="72">
        <v>0.34668945017603559</v>
      </c>
      <c r="F292" s="72">
        <v>2.9668247653557058</v>
      </c>
      <c r="G292" s="72">
        <v>7.1054817776387162</v>
      </c>
      <c r="H292" s="72">
        <v>5.2643616982894637</v>
      </c>
      <c r="I292" s="72"/>
      <c r="J292" s="72">
        <v>-0.43516389416254542</v>
      </c>
      <c r="K292" s="72">
        <v>0.46289905017662825</v>
      </c>
      <c r="L292" s="72"/>
      <c r="M292" s="72">
        <v>-0.18301001791907184</v>
      </c>
      <c r="N292" s="72">
        <v>-1.1010355063780828</v>
      </c>
      <c r="O292" s="72">
        <v>0.75880921998901463</v>
      </c>
      <c r="P292" s="72">
        <v>0.99992826676505298</v>
      </c>
      <c r="Q292" s="72"/>
      <c r="R292" s="216">
        <v>1.1204934534890396</v>
      </c>
      <c r="S292" s="216">
        <v>-0.90959433698769332</v>
      </c>
      <c r="T292" s="216">
        <v>0.64175869681529985</v>
      </c>
      <c r="U292" s="216"/>
      <c r="V292" s="72">
        <v>-0.27158186764500003</v>
      </c>
      <c r="W292" s="72">
        <v>-0.86423778693193487</v>
      </c>
      <c r="X292" s="72">
        <v>0.21387040576147939</v>
      </c>
      <c r="Y292" s="72">
        <v>1.1939212673968567</v>
      </c>
      <c r="Z292" s="72">
        <v>0.78090032107649177</v>
      </c>
      <c r="AB292" s="114">
        <v>353</v>
      </c>
      <c r="AC292" s="114">
        <v>166</v>
      </c>
      <c r="AD292" s="115">
        <v>310</v>
      </c>
      <c r="AE292" s="115">
        <v>480</v>
      </c>
      <c r="AF292" s="115">
        <v>125</v>
      </c>
      <c r="AG292" s="115">
        <v>100</v>
      </c>
      <c r="AH292" s="116">
        <v>67</v>
      </c>
      <c r="AI292" s="116">
        <v>438</v>
      </c>
      <c r="AJ292" s="116">
        <v>146</v>
      </c>
      <c r="AK292" s="117">
        <v>343</v>
      </c>
      <c r="AL292" s="117">
        <v>418</v>
      </c>
      <c r="AM292" s="117">
        <v>225</v>
      </c>
      <c r="AN292" s="117">
        <v>76</v>
      </c>
      <c r="AO292" s="117">
        <v>72</v>
      </c>
    </row>
    <row r="293" spans="1:41" x14ac:dyDescent="0.3">
      <c r="A293" s="25" t="s">
        <v>601</v>
      </c>
      <c r="B293" s="25" t="s">
        <v>602</v>
      </c>
      <c r="C293" s="25" t="s">
        <v>56</v>
      </c>
      <c r="D293" s="215">
        <v>-47.24631485669169</v>
      </c>
      <c r="E293" s="72">
        <v>-35.723889477491092</v>
      </c>
      <c r="F293" s="72">
        <v>-6.5538352761149365</v>
      </c>
      <c r="G293" s="72">
        <v>5.7227523852601632</v>
      </c>
      <c r="H293" s="72">
        <v>-10.691342488345823</v>
      </c>
      <c r="I293" s="72"/>
      <c r="J293" s="72">
        <v>-1.5295291142072134</v>
      </c>
      <c r="K293" s="72">
        <v>-1.3283820439920739</v>
      </c>
      <c r="L293" s="72"/>
      <c r="M293" s="72">
        <v>-1.1042142419193337</v>
      </c>
      <c r="N293" s="72">
        <v>-0.4093160138385481</v>
      </c>
      <c r="O293" s="72">
        <v>0.80417798780335048</v>
      </c>
      <c r="P293" s="72">
        <v>-0.3392613762238586</v>
      </c>
      <c r="Q293" s="72"/>
      <c r="R293" s="216">
        <v>0.70440747615128951</v>
      </c>
      <c r="S293" s="216">
        <v>0.28398180706221493</v>
      </c>
      <c r="T293" s="216">
        <v>-0.30165899698228482</v>
      </c>
      <c r="U293" s="216"/>
      <c r="V293" s="72">
        <v>-1.1858080081788986</v>
      </c>
      <c r="W293" s="72">
        <v>-8.5795262711631695E-2</v>
      </c>
      <c r="X293" s="72">
        <v>1.9318051847215256E-2</v>
      </c>
      <c r="Y293" s="72">
        <v>-1.124564845224427</v>
      </c>
      <c r="Z293" s="72">
        <v>0.23858156659857765</v>
      </c>
      <c r="AB293" s="114">
        <v>493</v>
      </c>
      <c r="AC293" s="114">
        <v>481</v>
      </c>
      <c r="AD293" s="115">
        <v>436</v>
      </c>
      <c r="AE293" s="115">
        <v>366</v>
      </c>
      <c r="AF293" s="115">
        <v>119</v>
      </c>
      <c r="AG293" s="115">
        <v>346</v>
      </c>
      <c r="AH293" s="116">
        <v>124</v>
      </c>
      <c r="AI293" s="116">
        <v>212</v>
      </c>
      <c r="AJ293" s="116">
        <v>346</v>
      </c>
      <c r="AK293" s="117">
        <v>519</v>
      </c>
      <c r="AL293" s="117">
        <v>281</v>
      </c>
      <c r="AM293" s="117">
        <v>264</v>
      </c>
      <c r="AN293" s="117">
        <v>465</v>
      </c>
      <c r="AO293" s="117">
        <v>209</v>
      </c>
    </row>
    <row r="294" spans="1:41" x14ac:dyDescent="0.3">
      <c r="A294" s="25" t="s">
        <v>603</v>
      </c>
      <c r="B294" s="25" t="s">
        <v>604</v>
      </c>
      <c r="C294" s="25" t="s">
        <v>24</v>
      </c>
      <c r="D294" s="215">
        <v>-21.097886473547071</v>
      </c>
      <c r="E294" s="72">
        <v>-17.636782962301503</v>
      </c>
      <c r="F294" s="72">
        <v>-10.208289334111797</v>
      </c>
      <c r="G294" s="72">
        <v>-7.6814666022904126</v>
      </c>
      <c r="H294" s="72">
        <v>14.428652425156644</v>
      </c>
      <c r="I294" s="72"/>
      <c r="J294" s="72">
        <v>0.61213907303870752</v>
      </c>
      <c r="K294" s="72">
        <v>-2.0230817100228276</v>
      </c>
      <c r="L294" s="72"/>
      <c r="M294" s="72">
        <v>-0.68592659288550073</v>
      </c>
      <c r="N294" s="72">
        <v>-1.2631530281595251</v>
      </c>
      <c r="O294" s="72">
        <v>0.70858228953055191</v>
      </c>
      <c r="P294" s="72">
        <v>-0.39282896194341371</v>
      </c>
      <c r="Q294" s="72"/>
      <c r="R294" s="216">
        <v>-0.37616940395723553</v>
      </c>
      <c r="S294" s="216">
        <v>-0.15934647501346599</v>
      </c>
      <c r="T294" s="216">
        <v>-0.38626011330414811</v>
      </c>
      <c r="U294" s="216"/>
      <c r="V294" s="72">
        <v>1.2847911430898049</v>
      </c>
      <c r="W294" s="72">
        <v>-0.79817629026552983</v>
      </c>
      <c r="X294" s="72">
        <v>0.5335400608222286</v>
      </c>
      <c r="Y294" s="72">
        <v>1.0056681215002576</v>
      </c>
      <c r="Z294" s="72">
        <v>0.85990744988456735</v>
      </c>
      <c r="AB294" s="114">
        <v>128</v>
      </c>
      <c r="AC294" s="114">
        <v>522</v>
      </c>
      <c r="AD294" s="115">
        <v>387</v>
      </c>
      <c r="AE294" s="115">
        <v>495</v>
      </c>
      <c r="AF294" s="115">
        <v>136</v>
      </c>
      <c r="AG294" s="115">
        <v>361</v>
      </c>
      <c r="AH294" s="116">
        <v>349</v>
      </c>
      <c r="AI294" s="116">
        <v>304</v>
      </c>
      <c r="AJ294" s="116">
        <v>370</v>
      </c>
      <c r="AK294" s="117">
        <v>91</v>
      </c>
      <c r="AL294" s="117">
        <v>406</v>
      </c>
      <c r="AM294" s="117">
        <v>154</v>
      </c>
      <c r="AN294" s="117">
        <v>98</v>
      </c>
      <c r="AO294" s="117">
        <v>58</v>
      </c>
    </row>
    <row r="295" spans="1:41" x14ac:dyDescent="0.3">
      <c r="A295" s="25" t="s">
        <v>605</v>
      </c>
      <c r="B295" s="25" t="s">
        <v>606</v>
      </c>
      <c r="C295" s="25" t="s">
        <v>27</v>
      </c>
      <c r="D295" s="215">
        <v>-74.926149267175759</v>
      </c>
      <c r="E295" s="72">
        <v>-34.21447040805301</v>
      </c>
      <c r="F295" s="72">
        <v>-16.30946503608174</v>
      </c>
      <c r="G295" s="72">
        <v>-24.348051657788744</v>
      </c>
      <c r="H295" s="72">
        <v>-5.4162165252270356E-2</v>
      </c>
      <c r="I295" s="72"/>
      <c r="J295" s="72">
        <v>-0.45234232042823974</v>
      </c>
      <c r="K295" s="72">
        <v>-2.2848153122160011</v>
      </c>
      <c r="L295" s="72"/>
      <c r="M295" s="72">
        <v>0.36596283406212599</v>
      </c>
      <c r="N295" s="72">
        <v>-2.3669101753673556</v>
      </c>
      <c r="O295" s="72">
        <v>0.75641437905270326</v>
      </c>
      <c r="P295" s="72">
        <v>-1.3649814435205518</v>
      </c>
      <c r="Q295" s="72"/>
      <c r="R295" s="216">
        <v>-1.3447901225744037</v>
      </c>
      <c r="S295" s="216">
        <v>-0.8186552022029383</v>
      </c>
      <c r="T295" s="216">
        <v>-0.75832087415730742</v>
      </c>
      <c r="U295" s="216"/>
      <c r="V295" s="72">
        <v>-0.32828577407637283</v>
      </c>
      <c r="W295" s="72">
        <v>-0.18823145092577001</v>
      </c>
      <c r="X295" s="72">
        <v>0.23935221367090967</v>
      </c>
      <c r="Y295" s="72">
        <v>-0.21797732682764284</v>
      </c>
      <c r="Z295" s="72">
        <v>0.48430990510842203</v>
      </c>
      <c r="AB295" s="114">
        <v>358</v>
      </c>
      <c r="AC295" s="114">
        <v>529</v>
      </c>
      <c r="AD295" s="115">
        <v>191</v>
      </c>
      <c r="AE295" s="115">
        <v>533</v>
      </c>
      <c r="AF295" s="115">
        <v>126</v>
      </c>
      <c r="AG295" s="115">
        <v>515</v>
      </c>
      <c r="AH295" s="116">
        <v>477</v>
      </c>
      <c r="AI295" s="116">
        <v>423</v>
      </c>
      <c r="AJ295" s="116">
        <v>480</v>
      </c>
      <c r="AK295" s="117">
        <v>365</v>
      </c>
      <c r="AL295" s="117">
        <v>305</v>
      </c>
      <c r="AM295" s="117">
        <v>215</v>
      </c>
      <c r="AN295" s="117">
        <v>311</v>
      </c>
      <c r="AO295" s="117">
        <v>143</v>
      </c>
    </row>
    <row r="296" spans="1:41" x14ac:dyDescent="0.3">
      <c r="A296" s="25" t="s">
        <v>607</v>
      </c>
      <c r="B296" s="25" t="s">
        <v>608</v>
      </c>
      <c r="C296" s="25" t="s">
        <v>78</v>
      </c>
      <c r="D296" s="215">
        <v>-31.226670800111478</v>
      </c>
      <c r="E296" s="72">
        <v>-4.022684164821638</v>
      </c>
      <c r="F296" s="72">
        <v>-3.281521376232893</v>
      </c>
      <c r="G296" s="72">
        <v>-13.888294366288891</v>
      </c>
      <c r="H296" s="72">
        <v>-10.034170892768056</v>
      </c>
      <c r="I296" s="72"/>
      <c r="J296" s="72">
        <v>0.14163480314323368</v>
      </c>
      <c r="K296" s="72">
        <v>-0.46344953632896468</v>
      </c>
      <c r="L296" s="72"/>
      <c r="M296" s="72">
        <v>-0.22002240097997242</v>
      </c>
      <c r="N296" s="72">
        <v>0.18065525714880834</v>
      </c>
      <c r="O296" s="72">
        <v>-0.84279351449647344</v>
      </c>
      <c r="P296" s="72">
        <v>0.35711723813037471</v>
      </c>
      <c r="Q296" s="72"/>
      <c r="R296" s="216">
        <v>-1.4788778012141819</v>
      </c>
      <c r="S296" s="216">
        <v>-0.2408127832581419</v>
      </c>
      <c r="T296" s="216">
        <v>5.3095260517656638E-2</v>
      </c>
      <c r="U296" s="216"/>
      <c r="V296" s="72">
        <v>-1.195756061938789</v>
      </c>
      <c r="W296" s="72">
        <v>1.1248659048613336</v>
      </c>
      <c r="X296" s="72">
        <v>-1.0510149366505057</v>
      </c>
      <c r="Y296" s="72">
        <v>0.23779344744833622</v>
      </c>
      <c r="Z296" s="72">
        <v>-1.1227225322739864</v>
      </c>
      <c r="AB296" s="114">
        <v>238</v>
      </c>
      <c r="AC296" s="114">
        <v>348</v>
      </c>
      <c r="AD296" s="115">
        <v>316</v>
      </c>
      <c r="AE296" s="115">
        <v>224</v>
      </c>
      <c r="AF296" s="115">
        <v>405</v>
      </c>
      <c r="AG296" s="115">
        <v>191</v>
      </c>
      <c r="AH296" s="116">
        <v>486</v>
      </c>
      <c r="AI296" s="116">
        <v>318</v>
      </c>
      <c r="AJ296" s="116">
        <v>254</v>
      </c>
      <c r="AK296" s="117">
        <v>520</v>
      </c>
      <c r="AL296" s="117">
        <v>12</v>
      </c>
      <c r="AM296" s="117">
        <v>470</v>
      </c>
      <c r="AN296" s="117">
        <v>224</v>
      </c>
      <c r="AO296" s="117">
        <v>454</v>
      </c>
    </row>
    <row r="297" spans="1:41" x14ac:dyDescent="0.3">
      <c r="A297" s="25" t="s">
        <v>609</v>
      </c>
      <c r="B297" s="25" t="s">
        <v>610</v>
      </c>
      <c r="C297" s="25" t="s">
        <v>78</v>
      </c>
      <c r="D297" s="215">
        <v>12.441033424971446</v>
      </c>
      <c r="E297" s="72">
        <v>2.3536639972060698</v>
      </c>
      <c r="F297" s="72">
        <v>4.3830927288870516</v>
      </c>
      <c r="G297" s="72">
        <v>8.7202361601441982</v>
      </c>
      <c r="H297" s="72">
        <v>-3.0159594612658736</v>
      </c>
      <c r="I297" s="72"/>
      <c r="J297" s="72">
        <v>0.55112317957776591</v>
      </c>
      <c r="K297" s="72">
        <v>-0.3628300598012803</v>
      </c>
      <c r="L297" s="72"/>
      <c r="M297" s="72">
        <v>-3.5721661323786659E-2</v>
      </c>
      <c r="N297" s="72">
        <v>0.87469148885254289</v>
      </c>
      <c r="O297" s="72">
        <v>0.46942431391481282</v>
      </c>
      <c r="P297" s="72">
        <v>-0.60709930482164087</v>
      </c>
      <c r="Q297" s="72"/>
      <c r="R297" s="216">
        <v>-0.47619475330809502</v>
      </c>
      <c r="S297" s="216">
        <v>1.8754166657954277</v>
      </c>
      <c r="T297" s="216">
        <v>-0.35279357327002858</v>
      </c>
      <c r="U297" s="216"/>
      <c r="V297" s="72">
        <v>-0.18602860530994422</v>
      </c>
      <c r="W297" s="72">
        <v>0.68129886290359742</v>
      </c>
      <c r="X297" s="72">
        <v>-0.21369823066126822</v>
      </c>
      <c r="Y297" s="72">
        <v>-0.96603588025886833</v>
      </c>
      <c r="Z297" s="72">
        <v>8.1271961073308779E-2</v>
      </c>
      <c r="AB297" s="114">
        <v>140</v>
      </c>
      <c r="AC297" s="114">
        <v>331</v>
      </c>
      <c r="AD297" s="115">
        <v>276</v>
      </c>
      <c r="AE297" s="115">
        <v>115</v>
      </c>
      <c r="AF297" s="115">
        <v>179</v>
      </c>
      <c r="AG297" s="115">
        <v>410</v>
      </c>
      <c r="AH297" s="116">
        <v>361</v>
      </c>
      <c r="AI297" s="116">
        <v>16</v>
      </c>
      <c r="AJ297" s="116">
        <v>361</v>
      </c>
      <c r="AK297" s="117">
        <v>315</v>
      </c>
      <c r="AL297" s="117">
        <v>123</v>
      </c>
      <c r="AM297" s="117">
        <v>308</v>
      </c>
      <c r="AN297" s="117">
        <v>444</v>
      </c>
      <c r="AO297" s="117">
        <v>249</v>
      </c>
    </row>
    <row r="298" spans="1:41" x14ac:dyDescent="0.3">
      <c r="A298" s="25" t="s">
        <v>611</v>
      </c>
      <c r="B298" s="25" t="s">
        <v>612</v>
      </c>
      <c r="C298" s="25" t="s">
        <v>24</v>
      </c>
      <c r="D298" s="215">
        <v>16.309052877451268</v>
      </c>
      <c r="E298" s="72">
        <v>-6.8537803679363556</v>
      </c>
      <c r="F298" s="72">
        <v>2.8674276126418587</v>
      </c>
      <c r="G298" s="72">
        <v>11.022945377071501</v>
      </c>
      <c r="H298" s="72">
        <v>9.2724602556742646</v>
      </c>
      <c r="I298" s="72"/>
      <c r="J298" s="72">
        <v>-1.4383839880790394</v>
      </c>
      <c r="K298" s="72">
        <v>0.89008155864413119</v>
      </c>
      <c r="L298" s="72"/>
      <c r="M298" s="72">
        <v>0.81409667749838721</v>
      </c>
      <c r="N298" s="72">
        <v>1.1928318564046509</v>
      </c>
      <c r="O298" s="72">
        <v>-1.7207467809766879</v>
      </c>
      <c r="P298" s="72">
        <v>0.17260666509634726</v>
      </c>
      <c r="Q298" s="72"/>
      <c r="R298" s="216">
        <v>-6.1858720458041639E-4</v>
      </c>
      <c r="S298" s="216">
        <v>0.58024445710317452</v>
      </c>
      <c r="T298" s="216">
        <v>0.74312757534998619</v>
      </c>
      <c r="U298" s="216"/>
      <c r="V298" s="72">
        <v>0.78241442821535534</v>
      </c>
      <c r="W298" s="72">
        <v>-0.15947261296456988</v>
      </c>
      <c r="X298" s="72">
        <v>-7.4535633675128707E-2</v>
      </c>
      <c r="Y298" s="72">
        <v>1.8676693685004782</v>
      </c>
      <c r="Z298" s="72">
        <v>-0.56158349894128157</v>
      </c>
      <c r="AB298" s="114">
        <v>481</v>
      </c>
      <c r="AC298" s="114">
        <v>83</v>
      </c>
      <c r="AD298" s="115">
        <v>90</v>
      </c>
      <c r="AE298" s="115">
        <v>78</v>
      </c>
      <c r="AF298" s="115">
        <v>487</v>
      </c>
      <c r="AG298" s="115">
        <v>224</v>
      </c>
      <c r="AH298" s="116">
        <v>268</v>
      </c>
      <c r="AI298" s="116">
        <v>152</v>
      </c>
      <c r="AJ298" s="116">
        <v>132</v>
      </c>
      <c r="AK298" s="117">
        <v>138</v>
      </c>
      <c r="AL298" s="117">
        <v>300</v>
      </c>
      <c r="AM298" s="117">
        <v>280</v>
      </c>
      <c r="AN298" s="117">
        <v>16</v>
      </c>
      <c r="AO298" s="117">
        <v>392</v>
      </c>
    </row>
    <row r="299" spans="1:41" x14ac:dyDescent="0.3">
      <c r="A299" s="25" t="s">
        <v>613</v>
      </c>
      <c r="B299" s="25" t="s">
        <v>614</v>
      </c>
      <c r="C299" s="25" t="s">
        <v>24</v>
      </c>
      <c r="D299" s="215">
        <v>19.938679171743182</v>
      </c>
      <c r="E299" s="72">
        <v>11.827424757092542</v>
      </c>
      <c r="F299" s="72">
        <v>2.0352221747379979</v>
      </c>
      <c r="G299" s="72">
        <v>-3.4311952677774915</v>
      </c>
      <c r="H299" s="72">
        <v>9.507227507690132</v>
      </c>
      <c r="I299" s="72"/>
      <c r="J299" s="72">
        <v>3.6545080621752262E-3</v>
      </c>
      <c r="K299" s="72">
        <v>0.94253947250522818</v>
      </c>
      <c r="L299" s="72"/>
      <c r="M299" s="72">
        <v>-0.74919891260718163</v>
      </c>
      <c r="N299" s="72">
        <v>0.35578805025460986</v>
      </c>
      <c r="O299" s="72">
        <v>0.33812135630491791</v>
      </c>
      <c r="P299" s="72">
        <v>0.38092505400573351</v>
      </c>
      <c r="Q299" s="72"/>
      <c r="R299" s="216">
        <v>9.8959772736504442E-2</v>
      </c>
      <c r="S299" s="216">
        <v>-0.89380629275423051</v>
      </c>
      <c r="T299" s="216">
        <v>0.38310308788442704</v>
      </c>
      <c r="U299" s="216"/>
      <c r="V299" s="72">
        <v>0.66303778309667427</v>
      </c>
      <c r="W299" s="72">
        <v>-0.26417363381335535</v>
      </c>
      <c r="X299" s="72">
        <v>0.22684231562267398</v>
      </c>
      <c r="Y299" s="72">
        <v>1.5704275591900572</v>
      </c>
      <c r="Z299" s="72">
        <v>-0.29468852255802402</v>
      </c>
      <c r="AB299" s="114">
        <v>264</v>
      </c>
      <c r="AC299" s="114">
        <v>76</v>
      </c>
      <c r="AD299" s="115">
        <v>400</v>
      </c>
      <c r="AE299" s="115">
        <v>193</v>
      </c>
      <c r="AF299" s="115">
        <v>208</v>
      </c>
      <c r="AG299" s="115">
        <v>183</v>
      </c>
      <c r="AH299" s="116">
        <v>244</v>
      </c>
      <c r="AI299" s="116">
        <v>436</v>
      </c>
      <c r="AJ299" s="116">
        <v>187</v>
      </c>
      <c r="AK299" s="117">
        <v>154</v>
      </c>
      <c r="AL299" s="117">
        <v>318</v>
      </c>
      <c r="AM299" s="117">
        <v>219</v>
      </c>
      <c r="AN299" s="117">
        <v>36</v>
      </c>
      <c r="AO299" s="117">
        <v>341</v>
      </c>
    </row>
    <row r="300" spans="1:41" x14ac:dyDescent="0.3">
      <c r="A300" s="25" t="s">
        <v>615</v>
      </c>
      <c r="B300" s="25" t="s">
        <v>616</v>
      </c>
      <c r="C300" s="25" t="s">
        <v>46</v>
      </c>
      <c r="D300" s="215">
        <v>-13.399587704281968</v>
      </c>
      <c r="E300" s="72">
        <v>5.5304692313700023</v>
      </c>
      <c r="F300" s="72">
        <v>16.669384972304542</v>
      </c>
      <c r="G300" s="72">
        <v>-14.825113113499752</v>
      </c>
      <c r="H300" s="72">
        <v>-20.774328794456761</v>
      </c>
      <c r="I300" s="72"/>
      <c r="J300" s="72">
        <v>-0.64851994838245719</v>
      </c>
      <c r="K300" s="72">
        <v>1.0909574868920573</v>
      </c>
      <c r="L300" s="72"/>
      <c r="M300" s="72">
        <v>-1.1300770227003265</v>
      </c>
      <c r="N300" s="72">
        <v>1.2851063091889741</v>
      </c>
      <c r="O300" s="72">
        <v>1.1867705586851272</v>
      </c>
      <c r="P300" s="72">
        <v>1.3253017503949516</v>
      </c>
      <c r="Q300" s="72"/>
      <c r="R300" s="216">
        <v>-0.48367240162824987</v>
      </c>
      <c r="S300" s="216">
        <v>-2.6630145295565333</v>
      </c>
      <c r="T300" s="216">
        <v>1.367673357564813</v>
      </c>
      <c r="U300" s="216"/>
      <c r="V300" s="72">
        <v>0.67547285029653659</v>
      </c>
      <c r="W300" s="72">
        <v>-1.6233039633895483</v>
      </c>
      <c r="X300" s="72">
        <v>-0.39338103136050379</v>
      </c>
      <c r="Y300" s="72">
        <v>-1.5159332274831478</v>
      </c>
      <c r="Z300" s="72">
        <v>-1.2977203869546889</v>
      </c>
      <c r="AB300" s="114">
        <v>391</v>
      </c>
      <c r="AC300" s="114">
        <v>59</v>
      </c>
      <c r="AD300" s="115">
        <v>440</v>
      </c>
      <c r="AE300" s="115">
        <v>66</v>
      </c>
      <c r="AF300" s="115">
        <v>1</v>
      </c>
      <c r="AG300" s="115">
        <v>71</v>
      </c>
      <c r="AH300" s="116">
        <v>364</v>
      </c>
      <c r="AI300" s="116">
        <v>529</v>
      </c>
      <c r="AJ300" s="116">
        <v>77</v>
      </c>
      <c r="AK300" s="117">
        <v>152</v>
      </c>
      <c r="AL300" s="117">
        <v>482</v>
      </c>
      <c r="AM300" s="117">
        <v>340</v>
      </c>
      <c r="AN300" s="117">
        <v>497</v>
      </c>
      <c r="AO300" s="117">
        <v>465</v>
      </c>
    </row>
    <row r="301" spans="1:41" x14ac:dyDescent="0.3">
      <c r="A301" s="25" t="s">
        <v>617</v>
      </c>
      <c r="B301" s="25" t="s">
        <v>618</v>
      </c>
      <c r="C301" s="25" t="s">
        <v>24</v>
      </c>
      <c r="D301" s="215">
        <v>25.109986245988388</v>
      </c>
      <c r="E301" s="72">
        <v>14.059593533537075</v>
      </c>
      <c r="F301" s="72">
        <v>-12.778231452598041</v>
      </c>
      <c r="G301" s="72">
        <v>6.1928229902176</v>
      </c>
      <c r="H301" s="72">
        <v>17.635801174831752</v>
      </c>
      <c r="I301" s="72"/>
      <c r="J301" s="72">
        <v>-3.066225623250533E-2</v>
      </c>
      <c r="K301" s="72">
        <v>1.1554297389154713</v>
      </c>
      <c r="L301" s="72"/>
      <c r="M301" s="72">
        <v>-1.1986936404112261</v>
      </c>
      <c r="N301" s="72">
        <v>-0.96719419026729758</v>
      </c>
      <c r="O301" s="72">
        <v>1.1867705586851272</v>
      </c>
      <c r="P301" s="72">
        <v>-1.06539976042229</v>
      </c>
      <c r="Q301" s="72"/>
      <c r="R301" s="216">
        <v>0.39429980238747703</v>
      </c>
      <c r="S301" s="216">
        <v>-0.12240245150715857</v>
      </c>
      <c r="T301" s="216">
        <v>0.47124140794579361</v>
      </c>
      <c r="U301" s="216"/>
      <c r="V301" s="72">
        <v>1.4932028693595027</v>
      </c>
      <c r="W301" s="72">
        <v>-2.0930849178296502</v>
      </c>
      <c r="X301" s="72">
        <v>1.4512782516993337</v>
      </c>
      <c r="Y301" s="72">
        <v>1.7933589161728731</v>
      </c>
      <c r="Z301" s="72">
        <v>0.88240511556429058</v>
      </c>
      <c r="AB301" s="114">
        <v>276</v>
      </c>
      <c r="AC301" s="114">
        <v>54</v>
      </c>
      <c r="AD301" s="115">
        <v>445</v>
      </c>
      <c r="AE301" s="115">
        <v>464</v>
      </c>
      <c r="AF301" s="115">
        <v>1</v>
      </c>
      <c r="AG301" s="115">
        <v>497</v>
      </c>
      <c r="AH301" s="116">
        <v>189</v>
      </c>
      <c r="AI301" s="116">
        <v>295</v>
      </c>
      <c r="AJ301" s="116">
        <v>172</v>
      </c>
      <c r="AK301" s="117">
        <v>71</v>
      </c>
      <c r="AL301" s="117">
        <v>499</v>
      </c>
      <c r="AM301" s="117">
        <v>61</v>
      </c>
      <c r="AN301" s="117">
        <v>19</v>
      </c>
      <c r="AO301" s="117">
        <v>55</v>
      </c>
    </row>
    <row r="302" spans="1:41" x14ac:dyDescent="0.3">
      <c r="A302" s="25" t="s">
        <v>619</v>
      </c>
      <c r="B302" s="25" t="s">
        <v>620</v>
      </c>
      <c r="C302" s="25" t="s">
        <v>30</v>
      </c>
      <c r="D302" s="215">
        <v>-39.765335510790656</v>
      </c>
      <c r="E302" s="72">
        <v>1.8278259745432885</v>
      </c>
      <c r="F302" s="72">
        <v>-8.543680767084032</v>
      </c>
      <c r="G302" s="72">
        <v>-26.168188287007627</v>
      </c>
      <c r="H302" s="72">
        <v>-6.8812924312422874</v>
      </c>
      <c r="I302" s="72"/>
      <c r="J302" s="72">
        <v>0.51678373108049136</v>
      </c>
      <c r="K302" s="72">
        <v>-0.37055765311702826</v>
      </c>
      <c r="L302" s="72"/>
      <c r="M302" s="72">
        <v>0.22560949545389167</v>
      </c>
      <c r="N302" s="72">
        <v>0</v>
      </c>
      <c r="O302" s="72">
        <v>-1.3961839372156291</v>
      </c>
      <c r="P302" s="72">
        <v>-0.19641448097170772</v>
      </c>
      <c r="Q302" s="72"/>
      <c r="R302" s="216">
        <v>-1.1315671972333161</v>
      </c>
      <c r="S302" s="216">
        <v>-1.0507394524348648</v>
      </c>
      <c r="T302" s="216">
        <v>-0.95787594477273486</v>
      </c>
      <c r="U302" s="216"/>
      <c r="V302" s="72">
        <v>-0.72421831371999867</v>
      </c>
      <c r="W302" s="72">
        <v>0.56253971811575609</v>
      </c>
      <c r="X302" s="72">
        <v>-0.16258845145217654</v>
      </c>
      <c r="Y302" s="72">
        <v>-1.3177720212761999</v>
      </c>
      <c r="Z302" s="72">
        <v>0.26578058208416144</v>
      </c>
      <c r="AB302" s="114">
        <v>147</v>
      </c>
      <c r="AC302" s="114">
        <v>332</v>
      </c>
      <c r="AD302" s="115">
        <v>225</v>
      </c>
      <c r="AE302" s="115">
        <v>267</v>
      </c>
      <c r="AF302" s="115">
        <v>467</v>
      </c>
      <c r="AG302" s="115">
        <v>316</v>
      </c>
      <c r="AH302" s="116">
        <v>456</v>
      </c>
      <c r="AI302" s="116">
        <v>457</v>
      </c>
      <c r="AJ302" s="116">
        <v>516</v>
      </c>
      <c r="AK302" s="117">
        <v>457</v>
      </c>
      <c r="AL302" s="117">
        <v>152</v>
      </c>
      <c r="AM302" s="117">
        <v>301</v>
      </c>
      <c r="AN302" s="117">
        <v>483</v>
      </c>
      <c r="AO302" s="117">
        <v>200</v>
      </c>
    </row>
    <row r="303" spans="1:41" x14ac:dyDescent="0.3">
      <c r="A303" s="25" t="s">
        <v>621</v>
      </c>
      <c r="B303" s="25" t="s">
        <v>622</v>
      </c>
      <c r="C303" s="25" t="s">
        <v>1239</v>
      </c>
      <c r="D303" s="215">
        <v>-11.348812244114113</v>
      </c>
      <c r="E303" s="72">
        <v>-14.615331091331569</v>
      </c>
      <c r="F303" s="72">
        <v>9.9386565305919632</v>
      </c>
      <c r="G303" s="72">
        <v>-15.908025528152097</v>
      </c>
      <c r="H303" s="72">
        <v>9.2358878447775883</v>
      </c>
      <c r="I303" s="72"/>
      <c r="J303" s="72">
        <v>1.0839631305075148</v>
      </c>
      <c r="K303" s="72">
        <v>-2.2531896178140403</v>
      </c>
      <c r="L303" s="72"/>
      <c r="M303" s="72">
        <v>0.66662435595007319</v>
      </c>
      <c r="N303" s="72">
        <v>-0.91411918560267558</v>
      </c>
      <c r="O303" s="72">
        <v>0.34254903757480848</v>
      </c>
      <c r="P303" s="72">
        <v>1.4951308369725078</v>
      </c>
      <c r="Q303" s="72"/>
      <c r="R303" s="216">
        <v>-2.2613443506360222</v>
      </c>
      <c r="S303" s="216">
        <v>0.34437107625521585</v>
      </c>
      <c r="T303" s="216">
        <v>8.0102110025546212E-3</v>
      </c>
      <c r="U303" s="216"/>
      <c r="V303" s="72">
        <v>0.79882871691917434</v>
      </c>
      <c r="W303" s="72">
        <v>0.84575990779800869</v>
      </c>
      <c r="X303" s="72">
        <v>-0.73243687558452919</v>
      </c>
      <c r="Y303" s="72">
        <v>0.10403463325864704</v>
      </c>
      <c r="Z303" s="72">
        <v>0.830991186564217</v>
      </c>
      <c r="AB303" s="114">
        <v>64</v>
      </c>
      <c r="AC303" s="114">
        <v>527</v>
      </c>
      <c r="AD303" s="115">
        <v>122</v>
      </c>
      <c r="AE303" s="115">
        <v>460</v>
      </c>
      <c r="AF303" s="115">
        <v>207</v>
      </c>
      <c r="AG303" s="115">
        <v>61</v>
      </c>
      <c r="AH303" s="116">
        <v>517</v>
      </c>
      <c r="AI303" s="116">
        <v>200</v>
      </c>
      <c r="AJ303" s="116">
        <v>265</v>
      </c>
      <c r="AK303" s="117">
        <v>135</v>
      </c>
      <c r="AL303" s="117">
        <v>61</v>
      </c>
      <c r="AM303" s="117">
        <v>411</v>
      </c>
      <c r="AN303" s="117">
        <v>250</v>
      </c>
      <c r="AO303" s="117">
        <v>64</v>
      </c>
    </row>
    <row r="304" spans="1:41" x14ac:dyDescent="0.3">
      <c r="A304" s="25" t="s">
        <v>623</v>
      </c>
      <c r="B304" s="25" t="s">
        <v>624</v>
      </c>
      <c r="C304" s="25" t="s">
        <v>24</v>
      </c>
      <c r="D304" s="215">
        <v>-52.288570832308487</v>
      </c>
      <c r="E304" s="72">
        <v>-14.478413975280638</v>
      </c>
      <c r="F304" s="72">
        <v>-1.7211275636595564</v>
      </c>
      <c r="G304" s="72">
        <v>-35.859944610029679</v>
      </c>
      <c r="H304" s="72">
        <v>-0.22908468333861554</v>
      </c>
      <c r="I304" s="72"/>
      <c r="J304" s="72">
        <v>-2.222225869037346</v>
      </c>
      <c r="K304" s="72">
        <v>1.0639527510148949</v>
      </c>
      <c r="L304" s="72"/>
      <c r="M304" s="72">
        <v>-0.14580632296265453</v>
      </c>
      <c r="N304" s="72">
        <v>0.2635422212164063</v>
      </c>
      <c r="O304" s="72">
        <v>0.54015007387476999</v>
      </c>
      <c r="P304" s="72">
        <v>-0.93326638231405079</v>
      </c>
      <c r="Q304" s="72"/>
      <c r="R304" s="216">
        <v>-1.7540903797935672</v>
      </c>
      <c r="S304" s="216">
        <v>-2.1259052647337908</v>
      </c>
      <c r="T304" s="216">
        <v>-0.42319770867620377</v>
      </c>
      <c r="U304" s="216"/>
      <c r="V304" s="72">
        <v>1.591688601582408E-2</v>
      </c>
      <c r="W304" s="72">
        <v>-0.6003413366097875</v>
      </c>
      <c r="X304" s="72">
        <v>-0.32447139300885092</v>
      </c>
      <c r="Y304" s="72">
        <v>0.47558689489667322</v>
      </c>
      <c r="Z304" s="72">
        <v>0.38749201203841799</v>
      </c>
      <c r="AB304" s="114">
        <v>512</v>
      </c>
      <c r="AC304" s="114">
        <v>65</v>
      </c>
      <c r="AD304" s="115">
        <v>302</v>
      </c>
      <c r="AE304" s="115">
        <v>209</v>
      </c>
      <c r="AF304" s="115">
        <v>164</v>
      </c>
      <c r="AG304" s="115">
        <v>469</v>
      </c>
      <c r="AH304" s="116">
        <v>500</v>
      </c>
      <c r="AI304" s="116">
        <v>519</v>
      </c>
      <c r="AJ304" s="116">
        <v>385</v>
      </c>
      <c r="AK304" s="117">
        <v>263</v>
      </c>
      <c r="AL304" s="117">
        <v>374</v>
      </c>
      <c r="AM304" s="117">
        <v>328</v>
      </c>
      <c r="AN304" s="117">
        <v>176</v>
      </c>
      <c r="AO304" s="117">
        <v>161</v>
      </c>
    </row>
    <row r="305" spans="1:41" x14ac:dyDescent="0.3">
      <c r="A305" s="25" t="s">
        <v>625</v>
      </c>
      <c r="B305" s="25" t="s">
        <v>626</v>
      </c>
      <c r="C305" s="25" t="s">
        <v>24</v>
      </c>
      <c r="D305" s="215">
        <v>14.33043375476548</v>
      </c>
      <c r="E305" s="72">
        <v>-9.577299308907417</v>
      </c>
      <c r="F305" s="72">
        <v>12.295622870338835</v>
      </c>
      <c r="G305" s="72">
        <v>17.127069885914967</v>
      </c>
      <c r="H305" s="72">
        <v>-5.5149596925809048</v>
      </c>
      <c r="I305" s="72"/>
      <c r="J305" s="72">
        <v>-1.6201216330134456</v>
      </c>
      <c r="K305" s="72">
        <v>0.85393768830085237</v>
      </c>
      <c r="L305" s="72"/>
      <c r="M305" s="72">
        <v>0.65021773388838899</v>
      </c>
      <c r="N305" s="72">
        <v>0.20086681561630162</v>
      </c>
      <c r="O305" s="72">
        <v>1.0566955700611287</v>
      </c>
      <c r="P305" s="72">
        <v>5.9519539688394379E-2</v>
      </c>
      <c r="Q305" s="72"/>
      <c r="R305" s="216">
        <v>1.6020548891895756</v>
      </c>
      <c r="S305" s="216">
        <v>0.68941878297758141</v>
      </c>
      <c r="T305" s="216">
        <v>-0.23622528585736055</v>
      </c>
      <c r="U305" s="216"/>
      <c r="V305" s="72">
        <v>-0.32530135794840598</v>
      </c>
      <c r="W305" s="72">
        <v>-1.2555295573024752</v>
      </c>
      <c r="X305" s="72">
        <v>0.26470595173195194</v>
      </c>
      <c r="Y305" s="72">
        <v>7.9264482482778467E-2</v>
      </c>
      <c r="Z305" s="72">
        <v>0.13386854251996999</v>
      </c>
      <c r="AB305" s="114">
        <v>497</v>
      </c>
      <c r="AC305" s="114">
        <v>86</v>
      </c>
      <c r="AD305" s="115">
        <v>127</v>
      </c>
      <c r="AE305" s="115">
        <v>221</v>
      </c>
      <c r="AF305" s="115">
        <v>72</v>
      </c>
      <c r="AG305" s="115">
        <v>249</v>
      </c>
      <c r="AH305" s="116">
        <v>14</v>
      </c>
      <c r="AI305" s="116">
        <v>134</v>
      </c>
      <c r="AJ305" s="116">
        <v>325</v>
      </c>
      <c r="AK305" s="117">
        <v>363</v>
      </c>
      <c r="AL305" s="117">
        <v>458</v>
      </c>
      <c r="AM305" s="117">
        <v>210</v>
      </c>
      <c r="AN305" s="117">
        <v>255</v>
      </c>
      <c r="AO305" s="117">
        <v>237</v>
      </c>
    </row>
    <row r="306" spans="1:41" x14ac:dyDescent="0.3">
      <c r="A306" s="25" t="s">
        <v>627</v>
      </c>
      <c r="B306" s="25" t="s">
        <v>628</v>
      </c>
      <c r="C306" s="25" t="s">
        <v>33</v>
      </c>
      <c r="D306" s="215">
        <v>-56.387781601774932</v>
      </c>
      <c r="E306" s="72">
        <v>-44.588894053528939</v>
      </c>
      <c r="F306" s="72">
        <v>-13.896650144017716</v>
      </c>
      <c r="G306" s="72">
        <v>5.2735764937452005</v>
      </c>
      <c r="H306" s="72">
        <v>-3.1758138979734789</v>
      </c>
      <c r="I306" s="72"/>
      <c r="J306" s="72">
        <v>-1.5885315176064991</v>
      </c>
      <c r="K306" s="72">
        <v>-1.9785800066758159</v>
      </c>
      <c r="L306" s="72"/>
      <c r="M306" s="72">
        <v>-1.3262749295589524</v>
      </c>
      <c r="N306" s="72">
        <v>-0.31342646157650433</v>
      </c>
      <c r="O306" s="72">
        <v>-1.1694349024411939</v>
      </c>
      <c r="P306" s="72">
        <v>0.58567227053381588</v>
      </c>
      <c r="Q306" s="72"/>
      <c r="R306" s="216">
        <v>-0.53981824288359392</v>
      </c>
      <c r="S306" s="216">
        <v>1.5855481736690193</v>
      </c>
      <c r="T306" s="216">
        <v>-0.41290075153600125</v>
      </c>
      <c r="U306" s="216"/>
      <c r="V306" s="72">
        <v>-0.64264427288889947</v>
      </c>
      <c r="W306" s="72">
        <v>6.1451632070946081E-2</v>
      </c>
      <c r="X306" s="72">
        <v>-0.23996761059234623</v>
      </c>
      <c r="Y306" s="72">
        <v>-0.4310006235001117</v>
      </c>
      <c r="Z306" s="72">
        <v>0.61699809531571548</v>
      </c>
      <c r="AB306" s="114">
        <v>496</v>
      </c>
      <c r="AC306" s="114">
        <v>520</v>
      </c>
      <c r="AD306" s="115">
        <v>457</v>
      </c>
      <c r="AE306" s="115">
        <v>342</v>
      </c>
      <c r="AF306" s="115">
        <v>444</v>
      </c>
      <c r="AG306" s="115">
        <v>153</v>
      </c>
      <c r="AH306" s="116">
        <v>379</v>
      </c>
      <c r="AI306" s="116">
        <v>26</v>
      </c>
      <c r="AJ306" s="116">
        <v>380</v>
      </c>
      <c r="AK306" s="117">
        <v>439</v>
      </c>
      <c r="AL306" s="117">
        <v>257</v>
      </c>
      <c r="AM306" s="117">
        <v>310</v>
      </c>
      <c r="AN306" s="117">
        <v>351</v>
      </c>
      <c r="AO306" s="117">
        <v>113</v>
      </c>
    </row>
    <row r="307" spans="1:41" x14ac:dyDescent="0.3">
      <c r="A307" s="25" t="s">
        <v>629</v>
      </c>
      <c r="B307" s="25" t="s">
        <v>630</v>
      </c>
      <c r="C307" s="25" t="s">
        <v>24</v>
      </c>
      <c r="D307" s="215">
        <v>-8.4229675166064411</v>
      </c>
      <c r="E307" s="72">
        <v>-20.604112146755206</v>
      </c>
      <c r="F307" s="72">
        <v>-16.334606416007698</v>
      </c>
      <c r="G307" s="72">
        <v>7.2525598863056899</v>
      </c>
      <c r="H307" s="72">
        <v>21.26319115985077</v>
      </c>
      <c r="I307" s="72"/>
      <c r="J307" s="72">
        <v>-0.97492812998459388</v>
      </c>
      <c r="K307" s="72">
        <v>-0.67340084175582271</v>
      </c>
      <c r="L307" s="72"/>
      <c r="M307" s="72">
        <v>-1.1415252684720603</v>
      </c>
      <c r="N307" s="72">
        <v>-1.2162163743153609</v>
      </c>
      <c r="O307" s="72">
        <v>0.52192660148789949</v>
      </c>
      <c r="P307" s="72">
        <v>-0.7777219852617101</v>
      </c>
      <c r="Q307" s="72"/>
      <c r="R307" s="216">
        <v>1.4417264207645553</v>
      </c>
      <c r="S307" s="216">
        <v>-0.12524429946918261</v>
      </c>
      <c r="T307" s="216">
        <v>-0.44617493493868982</v>
      </c>
      <c r="U307" s="216"/>
      <c r="V307" s="72">
        <v>1.424063895728265</v>
      </c>
      <c r="W307" s="72">
        <v>-0.629832949978825</v>
      </c>
      <c r="X307" s="72">
        <v>1.1614682256453206</v>
      </c>
      <c r="Y307" s="72">
        <v>2.2441756602936782</v>
      </c>
      <c r="Z307" s="72">
        <v>5.2763400281715243E-2</v>
      </c>
      <c r="AB307" s="114">
        <v>438</v>
      </c>
      <c r="AC307" s="114">
        <v>394</v>
      </c>
      <c r="AD307" s="115">
        <v>442</v>
      </c>
      <c r="AE307" s="115">
        <v>491</v>
      </c>
      <c r="AF307" s="115">
        <v>170</v>
      </c>
      <c r="AG307" s="115">
        <v>448</v>
      </c>
      <c r="AH307" s="116">
        <v>25</v>
      </c>
      <c r="AI307" s="116">
        <v>297</v>
      </c>
      <c r="AJ307" s="116">
        <v>395</v>
      </c>
      <c r="AK307" s="117">
        <v>78</v>
      </c>
      <c r="AL307" s="117">
        <v>381</v>
      </c>
      <c r="AM307" s="117">
        <v>84</v>
      </c>
      <c r="AN307" s="117">
        <v>5</v>
      </c>
      <c r="AO307" s="117">
        <v>256</v>
      </c>
    </row>
    <row r="308" spans="1:41" x14ac:dyDescent="0.3">
      <c r="A308" s="25" t="s">
        <v>631</v>
      </c>
      <c r="B308" s="25" t="s">
        <v>632</v>
      </c>
      <c r="C308" s="25" t="s">
        <v>78</v>
      </c>
      <c r="D308" s="215">
        <v>1.5414026302323283</v>
      </c>
      <c r="E308" s="72">
        <v>20.924500379530823</v>
      </c>
      <c r="F308" s="72">
        <v>-5.235871598325625</v>
      </c>
      <c r="G308" s="72">
        <v>-5.4558060408732167</v>
      </c>
      <c r="H308" s="72">
        <v>-8.6914201100996529</v>
      </c>
      <c r="I308" s="72"/>
      <c r="J308" s="72">
        <v>1.1930564285177783</v>
      </c>
      <c r="K308" s="72">
        <v>0.48090360184468744</v>
      </c>
      <c r="L308" s="72"/>
      <c r="M308" s="72">
        <v>-0.44295945717348501</v>
      </c>
      <c r="N308" s="72">
        <v>0.4139613424745453</v>
      </c>
      <c r="O308" s="72">
        <v>-0.41829316067728023</v>
      </c>
      <c r="P308" s="72">
        <v>-0.39044818035588003</v>
      </c>
      <c r="Q308" s="72"/>
      <c r="R308" s="216">
        <v>-0.37883026136273745</v>
      </c>
      <c r="S308" s="216">
        <v>0.44142018415832046</v>
      </c>
      <c r="T308" s="216">
        <v>-0.7172866477003691</v>
      </c>
      <c r="U308" s="216"/>
      <c r="V308" s="72">
        <v>-1.0385768125325245</v>
      </c>
      <c r="W308" s="72">
        <v>0.6902455306793388</v>
      </c>
      <c r="X308" s="72">
        <v>-0.25896286943104108</v>
      </c>
      <c r="Y308" s="72">
        <v>0.69356422172431564</v>
      </c>
      <c r="Z308" s="72">
        <v>-1.8245540924600196</v>
      </c>
      <c r="AB308" s="114">
        <v>45</v>
      </c>
      <c r="AC308" s="114">
        <v>157</v>
      </c>
      <c r="AD308" s="115">
        <v>350</v>
      </c>
      <c r="AE308" s="115">
        <v>183</v>
      </c>
      <c r="AF308" s="115">
        <v>348</v>
      </c>
      <c r="AG308" s="115">
        <v>360</v>
      </c>
      <c r="AH308" s="116">
        <v>350</v>
      </c>
      <c r="AI308" s="116">
        <v>181</v>
      </c>
      <c r="AJ308" s="116">
        <v>469</v>
      </c>
      <c r="AK308" s="117">
        <v>499</v>
      </c>
      <c r="AL308" s="117">
        <v>120</v>
      </c>
      <c r="AM308" s="117">
        <v>317</v>
      </c>
      <c r="AN308" s="117">
        <v>140</v>
      </c>
      <c r="AO308" s="117">
        <v>494</v>
      </c>
    </row>
    <row r="309" spans="1:41" x14ac:dyDescent="0.3">
      <c r="A309" s="25" t="s">
        <v>633</v>
      </c>
      <c r="B309" s="25" t="s">
        <v>634</v>
      </c>
      <c r="C309" s="25" t="s">
        <v>78</v>
      </c>
      <c r="D309" s="215">
        <v>37.339019718096857</v>
      </c>
      <c r="E309" s="72">
        <v>24.365690451888746</v>
      </c>
      <c r="F309" s="72">
        <v>19.159956840838767</v>
      </c>
      <c r="G309" s="72">
        <v>-5.3200151880699051</v>
      </c>
      <c r="H309" s="72">
        <v>-0.86661238656075401</v>
      </c>
      <c r="I309" s="72"/>
      <c r="J309" s="72">
        <v>1.6096663419337718</v>
      </c>
      <c r="K309" s="72">
        <v>0.33958889421732763</v>
      </c>
      <c r="L309" s="72"/>
      <c r="M309" s="72">
        <v>1.006227056345482</v>
      </c>
      <c r="N309" s="72">
        <v>2.1580567434285296</v>
      </c>
      <c r="O309" s="72">
        <v>0.14533940748261609</v>
      </c>
      <c r="P309" s="72">
        <v>-0.24403011272242522</v>
      </c>
      <c r="Q309" s="72"/>
      <c r="R309" s="216">
        <v>0.44548387195031802</v>
      </c>
      <c r="S309" s="216">
        <v>-0.52949717206703839</v>
      </c>
      <c r="T309" s="216">
        <v>-0.55438852245166825</v>
      </c>
      <c r="U309" s="216"/>
      <c r="V309" s="72">
        <v>-0.41781825791538446</v>
      </c>
      <c r="W309" s="72">
        <v>0.52107987943825562</v>
      </c>
      <c r="X309" s="72">
        <v>-9.0920110991589247E-3</v>
      </c>
      <c r="Y309" s="72">
        <v>1.0898866341382101</v>
      </c>
      <c r="Z309" s="72">
        <v>-1.3573787218740732</v>
      </c>
      <c r="AB309" s="114">
        <v>16</v>
      </c>
      <c r="AC309" s="114">
        <v>193</v>
      </c>
      <c r="AD309" s="115">
        <v>47</v>
      </c>
      <c r="AE309" s="115">
        <v>20</v>
      </c>
      <c r="AF309" s="115">
        <v>240</v>
      </c>
      <c r="AG309" s="115">
        <v>326</v>
      </c>
      <c r="AH309" s="116">
        <v>178</v>
      </c>
      <c r="AI309" s="116">
        <v>377</v>
      </c>
      <c r="AJ309" s="116">
        <v>425</v>
      </c>
      <c r="AK309" s="117">
        <v>382</v>
      </c>
      <c r="AL309" s="117">
        <v>161</v>
      </c>
      <c r="AM309" s="117">
        <v>269</v>
      </c>
      <c r="AN309" s="117">
        <v>88</v>
      </c>
      <c r="AO309" s="117">
        <v>470</v>
      </c>
    </row>
    <row r="310" spans="1:41" x14ac:dyDescent="0.3">
      <c r="A310" s="25" t="s">
        <v>635</v>
      </c>
      <c r="B310" s="25" t="s">
        <v>636</v>
      </c>
      <c r="C310" s="25" t="s">
        <v>78</v>
      </c>
      <c r="D310" s="215">
        <v>32.469138607548004</v>
      </c>
      <c r="E310" s="72">
        <v>29.438496422955573</v>
      </c>
      <c r="F310" s="72">
        <v>16.468277566534546</v>
      </c>
      <c r="G310" s="72">
        <v>-15.486454711367106</v>
      </c>
      <c r="H310" s="72">
        <v>2.048819329424993</v>
      </c>
      <c r="I310" s="72"/>
      <c r="J310" s="72">
        <v>1.1137933291821949</v>
      </c>
      <c r="K310" s="72">
        <v>1.2412863846542508</v>
      </c>
      <c r="L310" s="72"/>
      <c r="M310" s="72">
        <v>0.7660046111281622</v>
      </c>
      <c r="N310" s="72">
        <v>2.4184487350251307</v>
      </c>
      <c r="O310" s="72">
        <v>-0.27970702225370192</v>
      </c>
      <c r="P310" s="72">
        <v>-0.26982191325406374</v>
      </c>
      <c r="Q310" s="72"/>
      <c r="R310" s="216">
        <v>-1.1692295635757559</v>
      </c>
      <c r="S310" s="216">
        <v>-0.35969675633612869</v>
      </c>
      <c r="T310" s="216">
        <v>-0.32944824545216855</v>
      </c>
      <c r="U310" s="216"/>
      <c r="V310" s="72">
        <v>0.14325197414241672</v>
      </c>
      <c r="W310" s="72">
        <v>0.5234840458471135</v>
      </c>
      <c r="X310" s="72">
        <v>0.16516459981961748</v>
      </c>
      <c r="Y310" s="72">
        <v>-0.11889672372416851</v>
      </c>
      <c r="Z310" s="72">
        <v>-0.30324003019998069</v>
      </c>
      <c r="AB310" s="114">
        <v>57</v>
      </c>
      <c r="AC310" s="114">
        <v>44</v>
      </c>
      <c r="AD310" s="115">
        <v>103</v>
      </c>
      <c r="AE310" s="115">
        <v>9</v>
      </c>
      <c r="AF310" s="115">
        <v>324</v>
      </c>
      <c r="AG310" s="115">
        <v>330</v>
      </c>
      <c r="AH310" s="116">
        <v>463</v>
      </c>
      <c r="AI310" s="116">
        <v>347</v>
      </c>
      <c r="AJ310" s="116">
        <v>355</v>
      </c>
      <c r="AK310" s="117">
        <v>235</v>
      </c>
      <c r="AL310" s="117">
        <v>159</v>
      </c>
      <c r="AM310" s="117">
        <v>233</v>
      </c>
      <c r="AN310" s="117">
        <v>293</v>
      </c>
      <c r="AO310" s="117">
        <v>345</v>
      </c>
    </row>
    <row r="311" spans="1:41" x14ac:dyDescent="0.3">
      <c r="A311" s="25" t="s">
        <v>637</v>
      </c>
      <c r="B311" s="25" t="s">
        <v>638</v>
      </c>
      <c r="C311" s="25" t="s">
        <v>27</v>
      </c>
      <c r="D311" s="215">
        <v>16.632295214037704</v>
      </c>
      <c r="E311" s="72">
        <v>7.3885183474637603</v>
      </c>
      <c r="F311" s="72">
        <v>-5.7806913892912775</v>
      </c>
      <c r="G311" s="72">
        <v>18.395868976459553</v>
      </c>
      <c r="H311" s="72">
        <v>-3.3714007205943304</v>
      </c>
      <c r="I311" s="72"/>
      <c r="J311" s="72">
        <v>2.1228974784543695E-2</v>
      </c>
      <c r="K311" s="72">
        <v>0.56985249301255714</v>
      </c>
      <c r="L311" s="72"/>
      <c r="M311" s="72">
        <v>-0.50143556533224465</v>
      </c>
      <c r="N311" s="72">
        <v>-0.13054387043089494</v>
      </c>
      <c r="O311" s="72">
        <v>0.44114313630008883</v>
      </c>
      <c r="P311" s="72">
        <v>-0.73407432282355378</v>
      </c>
      <c r="Q311" s="72"/>
      <c r="R311" s="216">
        <v>0.89407307308799366</v>
      </c>
      <c r="S311" s="216">
        <v>0.88503265103020412</v>
      </c>
      <c r="T311" s="216">
        <v>0.42839855305694863</v>
      </c>
      <c r="U311" s="216"/>
      <c r="V311" s="72">
        <v>-0.16364548435019152</v>
      </c>
      <c r="W311" s="72">
        <v>0.78317583422937087</v>
      </c>
      <c r="X311" s="72">
        <v>-0.9720761345500647</v>
      </c>
      <c r="Y311" s="72">
        <v>-0.55485137737945256</v>
      </c>
      <c r="Z311" s="72">
        <v>0.23311701793147183</v>
      </c>
      <c r="AB311" s="114">
        <v>262</v>
      </c>
      <c r="AC311" s="114">
        <v>139</v>
      </c>
      <c r="AD311" s="115">
        <v>362</v>
      </c>
      <c r="AE311" s="115">
        <v>299</v>
      </c>
      <c r="AF311" s="115">
        <v>184</v>
      </c>
      <c r="AG311" s="115">
        <v>438</v>
      </c>
      <c r="AH311" s="116">
        <v>97</v>
      </c>
      <c r="AI311" s="116">
        <v>104</v>
      </c>
      <c r="AJ311" s="116">
        <v>179</v>
      </c>
      <c r="AK311" s="117">
        <v>309</v>
      </c>
      <c r="AL311" s="117">
        <v>87</v>
      </c>
      <c r="AM311" s="117">
        <v>449</v>
      </c>
      <c r="AN311" s="117">
        <v>374</v>
      </c>
      <c r="AO311" s="117">
        <v>212</v>
      </c>
    </row>
    <row r="312" spans="1:41" x14ac:dyDescent="0.3">
      <c r="A312" s="25" t="s">
        <v>639</v>
      </c>
      <c r="B312" s="25" t="s">
        <v>640</v>
      </c>
      <c r="C312" s="25" t="s">
        <v>63</v>
      </c>
      <c r="D312" s="215">
        <v>-10.808149976783369</v>
      </c>
      <c r="E312" s="72">
        <v>2.6434528476828869</v>
      </c>
      <c r="F312" s="72">
        <v>6.278848593986833</v>
      </c>
      <c r="G312" s="72">
        <v>-12.486021387274857</v>
      </c>
      <c r="H312" s="72">
        <v>-7.2444300311782328</v>
      </c>
      <c r="I312" s="72"/>
      <c r="J312" s="72">
        <v>0.38135621873705389</v>
      </c>
      <c r="K312" s="72">
        <v>-0.16987999092242292</v>
      </c>
      <c r="L312" s="72"/>
      <c r="M312" s="72">
        <v>0.10151094165101966</v>
      </c>
      <c r="N312" s="72">
        <v>0.17699117345002249</v>
      </c>
      <c r="O312" s="72">
        <v>0.72214569062429157</v>
      </c>
      <c r="P312" s="72">
        <v>3.9679693125595121E-3</v>
      </c>
      <c r="Q312" s="72"/>
      <c r="R312" s="216">
        <v>0.63241202123343676</v>
      </c>
      <c r="S312" s="216">
        <v>-1.2818764200127835</v>
      </c>
      <c r="T312" s="216">
        <v>-0.84885816769363631</v>
      </c>
      <c r="U312" s="216"/>
      <c r="V312" s="72">
        <v>-0.85603002603854284</v>
      </c>
      <c r="W312" s="72">
        <v>-0.48513671291157406</v>
      </c>
      <c r="X312" s="72">
        <v>0.24877638771411897</v>
      </c>
      <c r="Y312" s="72">
        <v>-0.71338034234501113</v>
      </c>
      <c r="Z312" s="72">
        <v>0.35688468734536233</v>
      </c>
      <c r="AB312" s="114">
        <v>185</v>
      </c>
      <c r="AC312" s="114">
        <v>294</v>
      </c>
      <c r="AD312" s="115">
        <v>252</v>
      </c>
      <c r="AE312" s="115">
        <v>225</v>
      </c>
      <c r="AF312" s="115">
        <v>132</v>
      </c>
      <c r="AG312" s="115">
        <v>266</v>
      </c>
      <c r="AH312" s="116">
        <v>141</v>
      </c>
      <c r="AI312" s="116">
        <v>484</v>
      </c>
      <c r="AJ312" s="116">
        <v>497</v>
      </c>
      <c r="AK312" s="117">
        <v>481</v>
      </c>
      <c r="AL312" s="117">
        <v>363</v>
      </c>
      <c r="AM312" s="117">
        <v>212</v>
      </c>
      <c r="AN312" s="117">
        <v>401</v>
      </c>
      <c r="AO312" s="117">
        <v>170</v>
      </c>
    </row>
    <row r="313" spans="1:41" x14ac:dyDescent="0.3">
      <c r="A313" s="25" t="s">
        <v>641</v>
      </c>
      <c r="B313" s="25" t="s">
        <v>642</v>
      </c>
      <c r="C313" s="25" t="s">
        <v>1239</v>
      </c>
      <c r="D313" s="215">
        <v>-54.840708752975601</v>
      </c>
      <c r="E313" s="72">
        <v>-4.1867603600129932</v>
      </c>
      <c r="F313" s="72">
        <v>-30.242799747232016</v>
      </c>
      <c r="G313" s="72">
        <v>-11.224966358647173</v>
      </c>
      <c r="H313" s="72">
        <v>-9.1861822870834171</v>
      </c>
      <c r="I313" s="72"/>
      <c r="J313" s="72">
        <v>1.4583028785819423</v>
      </c>
      <c r="K313" s="72">
        <v>-1.7932437073829817</v>
      </c>
      <c r="L313" s="72"/>
      <c r="M313" s="72">
        <v>-2.1637350816845098</v>
      </c>
      <c r="N313" s="72">
        <v>-0.95602444178121393</v>
      </c>
      <c r="O313" s="72">
        <v>-0.88978284976641353</v>
      </c>
      <c r="P313" s="72">
        <v>-0.82930558632498541</v>
      </c>
      <c r="Q313" s="72"/>
      <c r="R313" s="216">
        <v>-1.9381656308633852</v>
      </c>
      <c r="S313" s="216">
        <v>1.2274753304540473</v>
      </c>
      <c r="T313" s="216">
        <v>-0.63630566262832333</v>
      </c>
      <c r="U313" s="216"/>
      <c r="V313" s="72">
        <v>-0.6351832325689819</v>
      </c>
      <c r="W313" s="72">
        <v>0.8020523085726371</v>
      </c>
      <c r="X313" s="72">
        <v>-1.4568543744119007</v>
      </c>
      <c r="Y313" s="72">
        <v>-0.33687405055181135</v>
      </c>
      <c r="Z313" s="72">
        <v>-0.21037710845662658</v>
      </c>
      <c r="AB313" s="114">
        <v>23</v>
      </c>
      <c r="AC313" s="114">
        <v>507</v>
      </c>
      <c r="AD313" s="115">
        <v>505</v>
      </c>
      <c r="AE313" s="115">
        <v>463</v>
      </c>
      <c r="AF313" s="115">
        <v>410</v>
      </c>
      <c r="AG313" s="115">
        <v>455</v>
      </c>
      <c r="AH313" s="116">
        <v>509</v>
      </c>
      <c r="AI313" s="116">
        <v>54</v>
      </c>
      <c r="AJ313" s="116">
        <v>451</v>
      </c>
      <c r="AK313" s="117">
        <v>437</v>
      </c>
      <c r="AL313" s="117">
        <v>82</v>
      </c>
      <c r="AM313" s="117">
        <v>509</v>
      </c>
      <c r="AN313" s="117">
        <v>331</v>
      </c>
      <c r="AO313" s="117">
        <v>323</v>
      </c>
    </row>
    <row r="314" spans="1:41" x14ac:dyDescent="0.3">
      <c r="A314" s="25" t="s">
        <v>643</v>
      </c>
      <c r="B314" s="25" t="s">
        <v>644</v>
      </c>
      <c r="C314" s="25" t="s">
        <v>63</v>
      </c>
      <c r="D314" s="215">
        <v>-32.141058133071141</v>
      </c>
      <c r="E314" s="72">
        <v>0.78729318243510438</v>
      </c>
      <c r="F314" s="72">
        <v>-9.9528803262296766</v>
      </c>
      <c r="G314" s="72">
        <v>-0.21119371627410688</v>
      </c>
      <c r="H314" s="72">
        <v>-22.764277273002467</v>
      </c>
      <c r="I314" s="72"/>
      <c r="J314" s="72">
        <v>0.49917071042851635</v>
      </c>
      <c r="K314" s="72">
        <v>-0.43618725583370799</v>
      </c>
      <c r="L314" s="72"/>
      <c r="M314" s="72">
        <v>-0.53718976800232321</v>
      </c>
      <c r="N314" s="72">
        <v>-0.28283883600346843</v>
      </c>
      <c r="O314" s="72">
        <v>-5.3436208755131463E-2</v>
      </c>
      <c r="P314" s="72">
        <v>-0.71899603943582524</v>
      </c>
      <c r="Q314" s="72"/>
      <c r="R314" s="216">
        <v>-0.2888731400571487</v>
      </c>
      <c r="S314" s="216">
        <v>-2.5779620798356499E-2</v>
      </c>
      <c r="T314" s="216">
        <v>0.28930951490261236</v>
      </c>
      <c r="U314" s="216"/>
      <c r="V314" s="72">
        <v>-1.1047313700357944</v>
      </c>
      <c r="W314" s="72">
        <v>-0.70181591971424262</v>
      </c>
      <c r="X314" s="72">
        <v>-0.4990553408566345</v>
      </c>
      <c r="Y314" s="72">
        <v>-1.9518878811384326</v>
      </c>
      <c r="Z314" s="72">
        <v>-0.29536494285538961</v>
      </c>
      <c r="AB314" s="114">
        <v>149</v>
      </c>
      <c r="AC314" s="114">
        <v>342</v>
      </c>
      <c r="AD314" s="115">
        <v>366</v>
      </c>
      <c r="AE314" s="115">
        <v>335</v>
      </c>
      <c r="AF314" s="115">
        <v>277</v>
      </c>
      <c r="AG314" s="115">
        <v>435</v>
      </c>
      <c r="AH314" s="116">
        <v>323</v>
      </c>
      <c r="AI314" s="116">
        <v>276</v>
      </c>
      <c r="AJ314" s="116">
        <v>204</v>
      </c>
      <c r="AK314" s="117">
        <v>510</v>
      </c>
      <c r="AL314" s="117">
        <v>395</v>
      </c>
      <c r="AM314" s="117">
        <v>366</v>
      </c>
      <c r="AN314" s="117">
        <v>523</v>
      </c>
      <c r="AO314" s="117">
        <v>342</v>
      </c>
    </row>
    <row r="315" spans="1:41" x14ac:dyDescent="0.3">
      <c r="A315" s="25" t="s">
        <v>645</v>
      </c>
      <c r="B315" s="25" t="s">
        <v>646</v>
      </c>
      <c r="C315" s="25" t="s">
        <v>63</v>
      </c>
      <c r="D315" s="215">
        <v>-27.579757228746445</v>
      </c>
      <c r="E315" s="72">
        <v>9.9750736815665313</v>
      </c>
      <c r="F315" s="72">
        <v>-12.597859270390584</v>
      </c>
      <c r="G315" s="72">
        <v>-9.9328613308780227</v>
      </c>
      <c r="H315" s="72">
        <v>-15.024110309044371</v>
      </c>
      <c r="I315" s="72"/>
      <c r="J315" s="72">
        <v>0.38459060723634353</v>
      </c>
      <c r="K315" s="72">
        <v>0.41341528728897892</v>
      </c>
      <c r="L315" s="72"/>
      <c r="M315" s="72">
        <v>-0.17200051928559371</v>
      </c>
      <c r="N315" s="72">
        <v>-0.6275141604137181</v>
      </c>
      <c r="O315" s="72">
        <v>-0.83124978024488516</v>
      </c>
      <c r="P315" s="72">
        <v>-0.38489302331829639</v>
      </c>
      <c r="Q315" s="72"/>
      <c r="R315" s="216">
        <v>-0.50645715683331127</v>
      </c>
      <c r="S315" s="216">
        <v>-0.25028560979822001</v>
      </c>
      <c r="T315" s="216">
        <v>-0.43520059307383163</v>
      </c>
      <c r="U315" s="216"/>
      <c r="V315" s="72">
        <v>-1.3967067478885684</v>
      </c>
      <c r="W315" s="72">
        <v>-0.67688123388255395</v>
      </c>
      <c r="X315" s="72">
        <v>-0.27905744816920697</v>
      </c>
      <c r="Y315" s="72">
        <v>-0.53008122660358437</v>
      </c>
      <c r="Z315" s="72">
        <v>-0.12209540526496028</v>
      </c>
      <c r="AB315" s="114">
        <v>183</v>
      </c>
      <c r="AC315" s="114">
        <v>174</v>
      </c>
      <c r="AD315" s="115">
        <v>309</v>
      </c>
      <c r="AE315" s="115">
        <v>403</v>
      </c>
      <c r="AF315" s="115">
        <v>403</v>
      </c>
      <c r="AG315" s="115">
        <v>356</v>
      </c>
      <c r="AH315" s="116">
        <v>369</v>
      </c>
      <c r="AI315" s="116">
        <v>320</v>
      </c>
      <c r="AJ315" s="116">
        <v>391</v>
      </c>
      <c r="AK315" s="117">
        <v>528</v>
      </c>
      <c r="AL315" s="117">
        <v>391</v>
      </c>
      <c r="AM315" s="117">
        <v>320</v>
      </c>
      <c r="AN315" s="117">
        <v>366</v>
      </c>
      <c r="AO315" s="117">
        <v>300</v>
      </c>
    </row>
    <row r="316" spans="1:41" x14ac:dyDescent="0.3">
      <c r="A316" s="25" t="s">
        <v>647</v>
      </c>
      <c r="B316" s="25" t="s">
        <v>648</v>
      </c>
      <c r="C316" s="25" t="s">
        <v>63</v>
      </c>
      <c r="D316" s="215">
        <v>-31.448369553436638</v>
      </c>
      <c r="E316" s="72">
        <v>-6.8746021587438166</v>
      </c>
      <c r="F316" s="72">
        <v>-13.228633978400083</v>
      </c>
      <c r="G316" s="72">
        <v>-8.0731234435450538</v>
      </c>
      <c r="H316" s="72">
        <v>-3.2720099727476843</v>
      </c>
      <c r="I316" s="72"/>
      <c r="J316" s="72">
        <v>-6.3196439392972578E-2</v>
      </c>
      <c r="K316" s="72">
        <v>-0.48677173330653278</v>
      </c>
      <c r="L316" s="72"/>
      <c r="M316" s="72">
        <v>-1.3798533556483819</v>
      </c>
      <c r="N316" s="72">
        <v>-0.76238711344381538</v>
      </c>
      <c r="O316" s="72">
        <v>0.90178665676137582</v>
      </c>
      <c r="P316" s="72">
        <v>-0.87612762421319179</v>
      </c>
      <c r="Q316" s="72"/>
      <c r="R316" s="216">
        <v>0.29648722145924988</v>
      </c>
      <c r="S316" s="216">
        <v>-0.82718074608900938</v>
      </c>
      <c r="T316" s="216">
        <v>-0.43808128859564721</v>
      </c>
      <c r="U316" s="216"/>
      <c r="V316" s="72">
        <v>-0.58942218527348844</v>
      </c>
      <c r="W316" s="72">
        <v>-0.92805071728571276</v>
      </c>
      <c r="X316" s="72">
        <v>0.50451055848097781</v>
      </c>
      <c r="Y316" s="72">
        <v>0.20311523636212053</v>
      </c>
      <c r="Z316" s="72">
        <v>0.15544511316656592</v>
      </c>
      <c r="AB316" s="114">
        <v>284</v>
      </c>
      <c r="AC316" s="114">
        <v>355</v>
      </c>
      <c r="AD316" s="115">
        <v>462</v>
      </c>
      <c r="AE316" s="115">
        <v>431</v>
      </c>
      <c r="AF316" s="115">
        <v>101</v>
      </c>
      <c r="AG316" s="115">
        <v>462</v>
      </c>
      <c r="AH316" s="116">
        <v>206</v>
      </c>
      <c r="AI316" s="116">
        <v>426</v>
      </c>
      <c r="AJ316" s="116">
        <v>394</v>
      </c>
      <c r="AK316" s="117">
        <v>425</v>
      </c>
      <c r="AL316" s="117">
        <v>426</v>
      </c>
      <c r="AM316" s="117">
        <v>162</v>
      </c>
      <c r="AN316" s="117">
        <v>234</v>
      </c>
      <c r="AO316" s="117">
        <v>234</v>
      </c>
    </row>
    <row r="317" spans="1:41" x14ac:dyDescent="0.3">
      <c r="A317" s="25" t="s">
        <v>649</v>
      </c>
      <c r="B317" s="25" t="s">
        <v>650</v>
      </c>
      <c r="C317" s="25" t="s">
        <v>78</v>
      </c>
      <c r="D317" s="215">
        <v>-4.9500778357937749</v>
      </c>
      <c r="E317" s="72">
        <v>10.716656329867066</v>
      </c>
      <c r="F317" s="72">
        <v>-3.9922268551931701</v>
      </c>
      <c r="G317" s="72">
        <v>-13.493665168785498</v>
      </c>
      <c r="H317" s="72">
        <v>1.8191578583178269</v>
      </c>
      <c r="I317" s="72"/>
      <c r="J317" s="72">
        <v>0.75194004960671601</v>
      </c>
      <c r="K317" s="72">
        <v>0.10539245678264922</v>
      </c>
      <c r="L317" s="72"/>
      <c r="M317" s="72">
        <v>0.61251798196479246</v>
      </c>
      <c r="N317" s="72">
        <v>1.1994501435796372</v>
      </c>
      <c r="O317" s="72">
        <v>-1.4888886610108549</v>
      </c>
      <c r="P317" s="72">
        <v>-0.96183576136448201</v>
      </c>
      <c r="Q317" s="72"/>
      <c r="R317" s="216">
        <v>-0.16457556571434401</v>
      </c>
      <c r="S317" s="216">
        <v>-1.2534579403925481</v>
      </c>
      <c r="T317" s="216">
        <v>-0.20120631414736792</v>
      </c>
      <c r="U317" s="216"/>
      <c r="V317" s="72">
        <v>6.913897363123514E-2</v>
      </c>
      <c r="W317" s="72">
        <v>1.1387950080433056</v>
      </c>
      <c r="X317" s="72">
        <v>-0.7932196696775683</v>
      </c>
      <c r="Y317" s="72">
        <v>-0.26751762837937915</v>
      </c>
      <c r="Z317" s="72">
        <v>0.21663488804597217</v>
      </c>
      <c r="AB317" s="114">
        <v>103</v>
      </c>
      <c r="AC317" s="114">
        <v>245</v>
      </c>
      <c r="AD317" s="115">
        <v>135</v>
      </c>
      <c r="AE317" s="115">
        <v>76</v>
      </c>
      <c r="AF317" s="115">
        <v>473</v>
      </c>
      <c r="AG317" s="115">
        <v>476</v>
      </c>
      <c r="AH317" s="116">
        <v>299</v>
      </c>
      <c r="AI317" s="116">
        <v>480</v>
      </c>
      <c r="AJ317" s="116">
        <v>318</v>
      </c>
      <c r="AK317" s="117">
        <v>250</v>
      </c>
      <c r="AL317" s="117">
        <v>11</v>
      </c>
      <c r="AM317" s="117">
        <v>422</v>
      </c>
      <c r="AN317" s="117">
        <v>317</v>
      </c>
      <c r="AO317" s="117">
        <v>218</v>
      </c>
    </row>
    <row r="318" spans="1:41" x14ac:dyDescent="0.3">
      <c r="A318" s="25" t="s">
        <v>651</v>
      </c>
      <c r="B318" s="25" t="s">
        <v>652</v>
      </c>
      <c r="C318" s="25" t="s">
        <v>56</v>
      </c>
      <c r="D318" s="215">
        <v>19.148284309766339</v>
      </c>
      <c r="E318" s="72">
        <v>3.7304325195661256</v>
      </c>
      <c r="F318" s="72">
        <v>6.6622788574729803</v>
      </c>
      <c r="G318" s="72">
        <v>-3.4636804512248967</v>
      </c>
      <c r="H318" s="72">
        <v>12.219253383952129</v>
      </c>
      <c r="I318" s="72"/>
      <c r="J318" s="72">
        <v>0.78904471498746698</v>
      </c>
      <c r="K318" s="72">
        <v>-0.49061011342217697</v>
      </c>
      <c r="L318" s="72"/>
      <c r="M318" s="72">
        <v>0.91480805523473818</v>
      </c>
      <c r="N318" s="72">
        <v>-1.2593992553185065</v>
      </c>
      <c r="O318" s="72">
        <v>1.0831983489932684</v>
      </c>
      <c r="P318" s="72">
        <v>0.32735746828617668</v>
      </c>
      <c r="Q318" s="72"/>
      <c r="R318" s="216">
        <v>0.2923059687296049</v>
      </c>
      <c r="S318" s="216">
        <v>-0.58467638666299571</v>
      </c>
      <c r="T318" s="216">
        <v>-0.12327123621359688</v>
      </c>
      <c r="U318" s="216"/>
      <c r="V318" s="72">
        <v>1.5086223526873319</v>
      </c>
      <c r="W318" s="72">
        <v>-0.13451044519037655</v>
      </c>
      <c r="X318" s="72">
        <v>0.45447924833203907</v>
      </c>
      <c r="Y318" s="72">
        <v>-0.2080692665172949</v>
      </c>
      <c r="Z318" s="72">
        <v>0.82332878747872607</v>
      </c>
      <c r="AB318" s="114">
        <v>99</v>
      </c>
      <c r="AC318" s="114">
        <v>358</v>
      </c>
      <c r="AD318" s="115">
        <v>63</v>
      </c>
      <c r="AE318" s="115">
        <v>493</v>
      </c>
      <c r="AF318" s="115">
        <v>66</v>
      </c>
      <c r="AG318" s="115">
        <v>193</v>
      </c>
      <c r="AH318" s="116">
        <v>208</v>
      </c>
      <c r="AI318" s="116">
        <v>388</v>
      </c>
      <c r="AJ318" s="116">
        <v>294</v>
      </c>
      <c r="AK318" s="117">
        <v>69</v>
      </c>
      <c r="AL318" s="117">
        <v>292</v>
      </c>
      <c r="AM318" s="117">
        <v>171</v>
      </c>
      <c r="AN318" s="117">
        <v>309</v>
      </c>
      <c r="AO318" s="117">
        <v>65</v>
      </c>
    </row>
    <row r="319" spans="1:41" x14ac:dyDescent="0.3">
      <c r="A319" s="25" t="s">
        <v>653</v>
      </c>
      <c r="B319" s="25" t="s">
        <v>654</v>
      </c>
      <c r="C319" s="25" t="s">
        <v>56</v>
      </c>
      <c r="D319" s="215">
        <v>-65.618905918557857</v>
      </c>
      <c r="E319" s="72">
        <v>3.1121911058063199</v>
      </c>
      <c r="F319" s="72">
        <v>-31.473516207064812</v>
      </c>
      <c r="G319" s="72">
        <v>-27.68226761427799</v>
      </c>
      <c r="H319" s="72">
        <v>-9.5753132030213823</v>
      </c>
      <c r="I319" s="72"/>
      <c r="J319" s="72">
        <v>0.39455409447044137</v>
      </c>
      <c r="K319" s="72">
        <v>-0.14557880600593581</v>
      </c>
      <c r="L319" s="72"/>
      <c r="M319" s="72">
        <v>-2.4986426820197782</v>
      </c>
      <c r="N319" s="72">
        <v>-0.71486045380463825</v>
      </c>
      <c r="O319" s="72">
        <v>-1.1794484286712748</v>
      </c>
      <c r="P319" s="72">
        <v>-0.64281102863467821</v>
      </c>
      <c r="Q319" s="72"/>
      <c r="R319" s="216">
        <v>-0.61598328986214368</v>
      </c>
      <c r="S319" s="216">
        <v>-1.8350894899533765</v>
      </c>
      <c r="T319" s="216">
        <v>-0.87079933389783881</v>
      </c>
      <c r="U319" s="216"/>
      <c r="V319" s="72">
        <v>-0.19398704831785751</v>
      </c>
      <c r="W319" s="72">
        <v>0.29309846185449628</v>
      </c>
      <c r="X319" s="72">
        <v>-1.3638137912393804</v>
      </c>
      <c r="Y319" s="72">
        <v>-0.65393198048292689</v>
      </c>
      <c r="Z319" s="72">
        <v>3.5717175813919201E-3</v>
      </c>
      <c r="AB319" s="114">
        <v>180</v>
      </c>
      <c r="AC319" s="114">
        <v>290</v>
      </c>
      <c r="AD319" s="115">
        <v>516</v>
      </c>
      <c r="AE319" s="115">
        <v>424</v>
      </c>
      <c r="AF319" s="115">
        <v>447</v>
      </c>
      <c r="AG319" s="115">
        <v>416</v>
      </c>
      <c r="AH319" s="116">
        <v>396</v>
      </c>
      <c r="AI319" s="116">
        <v>510</v>
      </c>
      <c r="AJ319" s="116">
        <v>503</v>
      </c>
      <c r="AK319" s="117">
        <v>320</v>
      </c>
      <c r="AL319" s="117">
        <v>217</v>
      </c>
      <c r="AM319" s="117">
        <v>502</v>
      </c>
      <c r="AN319" s="117">
        <v>387</v>
      </c>
      <c r="AO319" s="117">
        <v>265</v>
      </c>
    </row>
    <row r="320" spans="1:41" x14ac:dyDescent="0.3">
      <c r="A320" s="25" t="s">
        <v>655</v>
      </c>
      <c r="B320" s="25" t="s">
        <v>656</v>
      </c>
      <c r="C320" s="25" t="s">
        <v>33</v>
      </c>
      <c r="D320" s="215">
        <v>-35.907940936573191</v>
      </c>
      <c r="E320" s="72">
        <v>-6.17530321197476</v>
      </c>
      <c r="F320" s="72">
        <v>-24.298654255834993</v>
      </c>
      <c r="G320" s="72">
        <v>1.8113949244673702</v>
      </c>
      <c r="H320" s="72">
        <v>-7.2453783932308067</v>
      </c>
      <c r="I320" s="72"/>
      <c r="J320" s="72">
        <v>0.44758555878099054</v>
      </c>
      <c r="K320" s="72">
        <v>-0.94160981573897129</v>
      </c>
      <c r="L320" s="72"/>
      <c r="M320" s="72">
        <v>-1.4388136156830691</v>
      </c>
      <c r="N320" s="72">
        <v>-0.50683836033415663</v>
      </c>
      <c r="O320" s="72">
        <v>-1.5135920191599204</v>
      </c>
      <c r="P320" s="72">
        <v>-0.42854068575645271</v>
      </c>
      <c r="Q320" s="72"/>
      <c r="R320" s="216">
        <v>0.76813289922143413</v>
      </c>
      <c r="S320" s="216">
        <v>-0.29930748714312777</v>
      </c>
      <c r="T320" s="216">
        <v>-0.25145802114222193</v>
      </c>
      <c r="U320" s="216"/>
      <c r="V320" s="72">
        <v>-0.12683768543859861</v>
      </c>
      <c r="W320" s="72">
        <v>0.50545562078336881</v>
      </c>
      <c r="X320" s="72">
        <v>-0.30890953528888976</v>
      </c>
      <c r="Y320" s="72">
        <v>-1.7438186146211376</v>
      </c>
      <c r="Z320" s="72">
        <v>0.225034535919096</v>
      </c>
      <c r="AB320" s="114">
        <v>164</v>
      </c>
      <c r="AC320" s="114">
        <v>442</v>
      </c>
      <c r="AD320" s="115">
        <v>468</v>
      </c>
      <c r="AE320" s="115">
        <v>384</v>
      </c>
      <c r="AF320" s="115">
        <v>476</v>
      </c>
      <c r="AG320" s="115">
        <v>370</v>
      </c>
      <c r="AH320" s="116">
        <v>116</v>
      </c>
      <c r="AI320" s="116">
        <v>331</v>
      </c>
      <c r="AJ320" s="116">
        <v>328</v>
      </c>
      <c r="AK320" s="117">
        <v>302</v>
      </c>
      <c r="AL320" s="117">
        <v>167</v>
      </c>
      <c r="AM320" s="117">
        <v>322</v>
      </c>
      <c r="AN320" s="117">
        <v>508</v>
      </c>
      <c r="AO320" s="117">
        <v>215</v>
      </c>
    </row>
    <row r="321" spans="1:41" x14ac:dyDescent="0.3">
      <c r="A321" s="25" t="s">
        <v>657</v>
      </c>
      <c r="B321" s="25" t="s">
        <v>658</v>
      </c>
      <c r="C321" s="25" t="s">
        <v>24</v>
      </c>
      <c r="D321" s="215">
        <v>44.774782570952212</v>
      </c>
      <c r="E321" s="72">
        <v>7.8676623461602828</v>
      </c>
      <c r="F321" s="72">
        <v>-0.58937105300698667</v>
      </c>
      <c r="G321" s="72">
        <v>21.001186694705027</v>
      </c>
      <c r="H321" s="72">
        <v>16.495304583093894</v>
      </c>
      <c r="I321" s="72"/>
      <c r="J321" s="72">
        <v>0.27938293695081995</v>
      </c>
      <c r="K321" s="72">
        <v>0.35003005074200266</v>
      </c>
      <c r="L321" s="72"/>
      <c r="M321" s="72">
        <v>0.78654668574171527</v>
      </c>
      <c r="N321" s="72">
        <v>-0.15164166576035468</v>
      </c>
      <c r="O321" s="72">
        <v>-0.21495556555473561</v>
      </c>
      <c r="P321" s="72">
        <v>-0.51424882290774288</v>
      </c>
      <c r="Q321" s="72"/>
      <c r="R321" s="216">
        <v>1.1618599311171403</v>
      </c>
      <c r="S321" s="216">
        <v>0.20441006412555407</v>
      </c>
      <c r="T321" s="216">
        <v>1.1538724081219089</v>
      </c>
      <c r="U321" s="216"/>
      <c r="V321" s="72">
        <v>1.4225716876642829</v>
      </c>
      <c r="W321" s="72">
        <v>-1.259751753930294</v>
      </c>
      <c r="X321" s="72">
        <v>1.2605915079705987</v>
      </c>
      <c r="Y321" s="72">
        <v>0.80255288513813627</v>
      </c>
      <c r="Z321" s="72">
        <v>1.0730965897760547</v>
      </c>
      <c r="AB321" s="114">
        <v>203</v>
      </c>
      <c r="AC321" s="114">
        <v>192</v>
      </c>
      <c r="AD321" s="115">
        <v>98</v>
      </c>
      <c r="AE321" s="115">
        <v>305</v>
      </c>
      <c r="AF321" s="115">
        <v>318</v>
      </c>
      <c r="AG321" s="115">
        <v>388</v>
      </c>
      <c r="AH321" s="116">
        <v>59</v>
      </c>
      <c r="AI321" s="116">
        <v>222</v>
      </c>
      <c r="AJ321" s="116">
        <v>95</v>
      </c>
      <c r="AK321" s="117">
        <v>79</v>
      </c>
      <c r="AL321" s="117">
        <v>459</v>
      </c>
      <c r="AM321" s="117">
        <v>73</v>
      </c>
      <c r="AN321" s="117">
        <v>127</v>
      </c>
      <c r="AO321" s="117">
        <v>35</v>
      </c>
    </row>
    <row r="322" spans="1:41" x14ac:dyDescent="0.3">
      <c r="A322" s="25" t="s">
        <v>659</v>
      </c>
      <c r="B322" s="25" t="s">
        <v>660</v>
      </c>
      <c r="C322" s="25" t="s">
        <v>56</v>
      </c>
      <c r="D322" s="215">
        <v>3.061789153351679</v>
      </c>
      <c r="E322" s="72">
        <v>10.852812357961767</v>
      </c>
      <c r="F322" s="72">
        <v>-15.295699033867159</v>
      </c>
      <c r="G322" s="72">
        <v>-4.0441973094268935</v>
      </c>
      <c r="H322" s="72">
        <v>11.548873138683964</v>
      </c>
      <c r="I322" s="72"/>
      <c r="J322" s="72">
        <v>1.3995943705742386</v>
      </c>
      <c r="K322" s="72">
        <v>-0.53136938193729721</v>
      </c>
      <c r="L322" s="72"/>
      <c r="M322" s="72">
        <v>-1.5634227589678362</v>
      </c>
      <c r="N322" s="72">
        <v>-0.84718747313339793</v>
      </c>
      <c r="O322" s="72">
        <v>1.0148102545108204</v>
      </c>
      <c r="P322" s="72">
        <v>-1.0515118678283317</v>
      </c>
      <c r="Q322" s="72"/>
      <c r="R322" s="216">
        <v>-0.35459319086896612</v>
      </c>
      <c r="S322" s="216">
        <v>-0.32701550477285785</v>
      </c>
      <c r="T322" s="216">
        <v>0.19630501851059659</v>
      </c>
      <c r="U322" s="216"/>
      <c r="V322" s="72">
        <v>1.4399807817440882</v>
      </c>
      <c r="W322" s="72">
        <v>-0.4472830057734779</v>
      </c>
      <c r="X322" s="72">
        <v>0.42338449108188919</v>
      </c>
      <c r="Y322" s="72">
        <v>0.64402392017257848</v>
      </c>
      <c r="Z322" s="72">
        <v>0.24966844051171463</v>
      </c>
      <c r="AB322" s="114">
        <v>30</v>
      </c>
      <c r="AC322" s="114">
        <v>366</v>
      </c>
      <c r="AD322" s="115">
        <v>476</v>
      </c>
      <c r="AE322" s="115">
        <v>446</v>
      </c>
      <c r="AF322" s="115">
        <v>81</v>
      </c>
      <c r="AG322" s="115">
        <v>492</v>
      </c>
      <c r="AH322" s="116">
        <v>342</v>
      </c>
      <c r="AI322" s="116">
        <v>340</v>
      </c>
      <c r="AJ322" s="116">
        <v>223</v>
      </c>
      <c r="AK322" s="117">
        <v>77</v>
      </c>
      <c r="AL322" s="117">
        <v>359</v>
      </c>
      <c r="AM322" s="117">
        <v>174</v>
      </c>
      <c r="AN322" s="117">
        <v>150</v>
      </c>
      <c r="AO322" s="117">
        <v>205</v>
      </c>
    </row>
    <row r="323" spans="1:41" x14ac:dyDescent="0.3">
      <c r="A323" s="25" t="s">
        <v>661</v>
      </c>
      <c r="B323" s="25" t="s">
        <v>662</v>
      </c>
      <c r="C323" s="25" t="s">
        <v>63</v>
      </c>
      <c r="D323" s="215">
        <v>-31.031719923728076</v>
      </c>
      <c r="E323" s="72">
        <v>-14.908048662454174</v>
      </c>
      <c r="F323" s="72">
        <v>-5.9611077237009127</v>
      </c>
      <c r="G323" s="72">
        <v>-11.399605150870268</v>
      </c>
      <c r="H323" s="72">
        <v>1.2370416132972784</v>
      </c>
      <c r="I323" s="72"/>
      <c r="J323" s="72">
        <v>-2.0013613487632559E-2</v>
      </c>
      <c r="K323" s="72">
        <v>-1.1726302795087014</v>
      </c>
      <c r="L323" s="72"/>
      <c r="M323" s="72">
        <v>-0.86256321004378866</v>
      </c>
      <c r="N323" s="72">
        <v>-0.8426207038391188</v>
      </c>
      <c r="O323" s="72">
        <v>0.45550953792559296</v>
      </c>
      <c r="P323" s="72">
        <v>0.29589714016516838</v>
      </c>
      <c r="Q323" s="72"/>
      <c r="R323" s="216">
        <v>-0.84469962648118091</v>
      </c>
      <c r="S323" s="216">
        <v>0.11347092934079804</v>
      </c>
      <c r="T323" s="216">
        <v>-0.63672392096404951</v>
      </c>
      <c r="U323" s="216"/>
      <c r="V323" s="72">
        <v>-0.39642994233161988</v>
      </c>
      <c r="W323" s="72">
        <v>-0.56191526774636025</v>
      </c>
      <c r="X323" s="72">
        <v>0.53219088021490735</v>
      </c>
      <c r="Y323" s="72">
        <v>-0.3071498696207684</v>
      </c>
      <c r="Z323" s="72">
        <v>0.98071252214329685</v>
      </c>
      <c r="AB323" s="114">
        <v>274</v>
      </c>
      <c r="AC323" s="114">
        <v>467</v>
      </c>
      <c r="AD323" s="115">
        <v>410</v>
      </c>
      <c r="AE323" s="115">
        <v>445</v>
      </c>
      <c r="AF323" s="115">
        <v>183</v>
      </c>
      <c r="AG323" s="115">
        <v>201</v>
      </c>
      <c r="AH323" s="116">
        <v>422</v>
      </c>
      <c r="AI323" s="116">
        <v>238</v>
      </c>
      <c r="AJ323" s="116">
        <v>452</v>
      </c>
      <c r="AK323" s="117">
        <v>377</v>
      </c>
      <c r="AL323" s="117">
        <v>372</v>
      </c>
      <c r="AM323" s="117">
        <v>155</v>
      </c>
      <c r="AN323" s="117">
        <v>328</v>
      </c>
      <c r="AO323" s="117">
        <v>44</v>
      </c>
    </row>
    <row r="324" spans="1:41" x14ac:dyDescent="0.3">
      <c r="A324" s="25" t="s">
        <v>663</v>
      </c>
      <c r="B324" s="25" t="s">
        <v>664</v>
      </c>
      <c r="C324" s="25" t="s">
        <v>27</v>
      </c>
      <c r="D324" s="215">
        <v>-51.830597481994609</v>
      </c>
      <c r="E324" s="72">
        <v>-14.088898008675583</v>
      </c>
      <c r="F324" s="72">
        <v>-13.947208344848445</v>
      </c>
      <c r="G324" s="72">
        <v>-5.557969647063822</v>
      </c>
      <c r="H324" s="72">
        <v>-18.236521481406761</v>
      </c>
      <c r="I324" s="72"/>
      <c r="J324" s="72">
        <v>0.14887255710808631</v>
      </c>
      <c r="K324" s="72">
        <v>-1.275984397802133</v>
      </c>
      <c r="L324" s="72"/>
      <c r="M324" s="72">
        <v>-1.1148964368013423</v>
      </c>
      <c r="N324" s="72">
        <v>-0.980258806800127</v>
      </c>
      <c r="O324" s="72">
        <v>0.48940735429228371</v>
      </c>
      <c r="P324" s="72">
        <v>-0.6258054458665655</v>
      </c>
      <c r="Q324" s="72"/>
      <c r="R324" s="216">
        <v>0.66285774054295832</v>
      </c>
      <c r="S324" s="216">
        <v>-0.52878671007653211</v>
      </c>
      <c r="T324" s="216">
        <v>-0.80102738811408503</v>
      </c>
      <c r="U324" s="216"/>
      <c r="V324" s="72">
        <v>-1.2534547737461508</v>
      </c>
      <c r="W324" s="72">
        <v>-0.85520777653084701</v>
      </c>
      <c r="X324" s="72">
        <v>4.0963954932564356E-2</v>
      </c>
      <c r="Y324" s="72">
        <v>-1.545657408414189</v>
      </c>
      <c r="Z324" s="72">
        <v>-3.3948292522729788E-2</v>
      </c>
      <c r="AB324" s="114">
        <v>235</v>
      </c>
      <c r="AC324" s="114">
        <v>476</v>
      </c>
      <c r="AD324" s="115">
        <v>439</v>
      </c>
      <c r="AE324" s="115">
        <v>466</v>
      </c>
      <c r="AF324" s="115">
        <v>174</v>
      </c>
      <c r="AG324" s="115">
        <v>414</v>
      </c>
      <c r="AH324" s="116">
        <v>135</v>
      </c>
      <c r="AI324" s="116">
        <v>376</v>
      </c>
      <c r="AJ324" s="116">
        <v>488</v>
      </c>
      <c r="AK324" s="117">
        <v>521</v>
      </c>
      <c r="AL324" s="117">
        <v>415</v>
      </c>
      <c r="AM324" s="117">
        <v>261</v>
      </c>
      <c r="AN324" s="117">
        <v>500</v>
      </c>
      <c r="AO324" s="117">
        <v>272</v>
      </c>
    </row>
    <row r="325" spans="1:41" x14ac:dyDescent="0.3">
      <c r="A325" s="25" t="s">
        <v>665</v>
      </c>
      <c r="B325" s="25" t="s">
        <v>666</v>
      </c>
      <c r="C325" s="25" t="s">
        <v>56</v>
      </c>
      <c r="D325" s="215">
        <v>-13.783775507559707</v>
      </c>
      <c r="E325" s="72">
        <v>7.7680787661227271</v>
      </c>
      <c r="F325" s="72">
        <v>16.322874002442234</v>
      </c>
      <c r="G325" s="72">
        <v>-17.166787455720524</v>
      </c>
      <c r="H325" s="72">
        <v>-20.707940820404144</v>
      </c>
      <c r="I325" s="72"/>
      <c r="J325" s="72">
        <v>0.62328110575766171</v>
      </c>
      <c r="K325" s="72">
        <v>-1.8348044678435493E-3</v>
      </c>
      <c r="L325" s="72"/>
      <c r="M325" s="72">
        <v>1.1580030138544621</v>
      </c>
      <c r="N325" s="72">
        <v>0.37237104024550233</v>
      </c>
      <c r="O325" s="72">
        <v>0.72020057884785671</v>
      </c>
      <c r="P325" s="72">
        <v>0.36108520744293593</v>
      </c>
      <c r="Q325" s="72"/>
      <c r="R325" s="216">
        <v>-0.96204854475978463</v>
      </c>
      <c r="S325" s="216">
        <v>-0.10677228771602991</v>
      </c>
      <c r="T325" s="216">
        <v>-0.99119366221064875</v>
      </c>
      <c r="U325" s="216"/>
      <c r="V325" s="72">
        <v>-1.057478114676317</v>
      </c>
      <c r="W325" s="72">
        <v>-0.61357535852760514</v>
      </c>
      <c r="X325" s="72">
        <v>-0.31903865599569792</v>
      </c>
      <c r="Y325" s="72">
        <v>-1.8280371272590901</v>
      </c>
      <c r="Z325" s="72">
        <v>-0.3234589076221181</v>
      </c>
      <c r="AB325" s="114">
        <v>126</v>
      </c>
      <c r="AC325" s="114">
        <v>268</v>
      </c>
      <c r="AD325" s="115">
        <v>22</v>
      </c>
      <c r="AE325" s="115">
        <v>188</v>
      </c>
      <c r="AF325" s="115">
        <v>133</v>
      </c>
      <c r="AG325" s="115">
        <v>190</v>
      </c>
      <c r="AH325" s="116">
        <v>432</v>
      </c>
      <c r="AI325" s="116">
        <v>289</v>
      </c>
      <c r="AJ325" s="116">
        <v>519</v>
      </c>
      <c r="AK325" s="117">
        <v>504</v>
      </c>
      <c r="AL325" s="117">
        <v>378</v>
      </c>
      <c r="AM325" s="117">
        <v>327</v>
      </c>
      <c r="AN325" s="117">
        <v>514</v>
      </c>
      <c r="AO325" s="117">
        <v>349</v>
      </c>
    </row>
    <row r="326" spans="1:41" x14ac:dyDescent="0.3">
      <c r="A326" s="25" t="s">
        <v>667</v>
      </c>
      <c r="B326" s="25" t="s">
        <v>668</v>
      </c>
      <c r="C326" s="25" t="s">
        <v>27</v>
      </c>
      <c r="D326" s="215">
        <v>-25.279689483202297</v>
      </c>
      <c r="E326" s="72">
        <v>7.164006725935506</v>
      </c>
      <c r="F326" s="72">
        <v>-12.18335454009307</v>
      </c>
      <c r="G326" s="72">
        <v>-12.213018303241389</v>
      </c>
      <c r="H326" s="72">
        <v>-8.0473233658033418</v>
      </c>
      <c r="I326" s="72"/>
      <c r="J326" s="72">
        <v>0.42998815057368028</v>
      </c>
      <c r="K326" s="72">
        <v>0.14313238750116017</v>
      </c>
      <c r="L326" s="72"/>
      <c r="M326" s="72">
        <v>-0.19156483576628675</v>
      </c>
      <c r="N326" s="72">
        <v>-0.8313221783258653</v>
      </c>
      <c r="O326" s="72">
        <v>-0.52511795899526781</v>
      </c>
      <c r="P326" s="72">
        <v>-0.40133175332747173</v>
      </c>
      <c r="Q326" s="72"/>
      <c r="R326" s="216">
        <v>-0.20457972031155114</v>
      </c>
      <c r="S326" s="216">
        <v>-0.87265031348138689</v>
      </c>
      <c r="T326" s="216">
        <v>-0.38833216259602893</v>
      </c>
      <c r="U326" s="216"/>
      <c r="V326" s="72">
        <v>-0.27257667302098815</v>
      </c>
      <c r="W326" s="72">
        <v>0.18351729194505087</v>
      </c>
      <c r="X326" s="72">
        <v>-0.82368306967568128</v>
      </c>
      <c r="Y326" s="72">
        <v>-0.88677139777608993</v>
      </c>
      <c r="Z326" s="72">
        <v>0.19004917536704044</v>
      </c>
      <c r="AB326" s="114">
        <v>167</v>
      </c>
      <c r="AC326" s="114">
        <v>238</v>
      </c>
      <c r="AD326" s="115">
        <v>311</v>
      </c>
      <c r="AE326" s="115">
        <v>442</v>
      </c>
      <c r="AF326" s="115">
        <v>366</v>
      </c>
      <c r="AG326" s="115">
        <v>363</v>
      </c>
      <c r="AH326" s="116">
        <v>306</v>
      </c>
      <c r="AI326" s="116">
        <v>434</v>
      </c>
      <c r="AJ326" s="116">
        <v>372</v>
      </c>
      <c r="AK326" s="117">
        <v>344</v>
      </c>
      <c r="AL326" s="117">
        <v>237</v>
      </c>
      <c r="AM326" s="117">
        <v>427</v>
      </c>
      <c r="AN326" s="117">
        <v>430</v>
      </c>
      <c r="AO326" s="117">
        <v>227</v>
      </c>
    </row>
    <row r="327" spans="1:41" x14ac:dyDescent="0.3">
      <c r="A327" s="25" t="s">
        <v>669</v>
      </c>
      <c r="B327" s="25" t="s">
        <v>670</v>
      </c>
      <c r="C327" s="25" t="s">
        <v>63</v>
      </c>
      <c r="D327" s="215">
        <v>28.036534143796491</v>
      </c>
      <c r="E327" s="72">
        <v>3.4207364645708394</v>
      </c>
      <c r="F327" s="72">
        <v>1.7581981529774993</v>
      </c>
      <c r="G327" s="72">
        <v>8.1427021694724058</v>
      </c>
      <c r="H327" s="72">
        <v>14.714897356775747</v>
      </c>
      <c r="I327" s="72"/>
      <c r="J327" s="72">
        <v>-0.11582293539768186</v>
      </c>
      <c r="K327" s="72">
        <v>0.389481852563349</v>
      </c>
      <c r="L327" s="72"/>
      <c r="M327" s="72">
        <v>-3.3777464339372905E-2</v>
      </c>
      <c r="N327" s="72">
        <v>0.46631786232579037</v>
      </c>
      <c r="O327" s="72">
        <v>1.1867705586851272</v>
      </c>
      <c r="P327" s="72">
        <v>-1.3379992521951447</v>
      </c>
      <c r="Q327" s="72"/>
      <c r="R327" s="216">
        <v>0.85409806725566317</v>
      </c>
      <c r="S327" s="216">
        <v>-0.53541768865458716</v>
      </c>
      <c r="T327" s="216">
        <v>0.65844388173561286</v>
      </c>
      <c r="U327" s="216"/>
      <c r="V327" s="72">
        <v>1.0331053829645855</v>
      </c>
      <c r="W327" s="72">
        <v>-0.5008579493763301</v>
      </c>
      <c r="X327" s="72">
        <v>0.7801139229332652</v>
      </c>
      <c r="Y327" s="72">
        <v>0.26256359822420439</v>
      </c>
      <c r="Z327" s="72">
        <v>1.3680545166094242</v>
      </c>
      <c r="AB327" s="114">
        <v>291</v>
      </c>
      <c r="AC327" s="114">
        <v>179</v>
      </c>
      <c r="AD327" s="115">
        <v>274</v>
      </c>
      <c r="AE327" s="115">
        <v>175</v>
      </c>
      <c r="AF327" s="115">
        <v>1</v>
      </c>
      <c r="AG327" s="115">
        <v>513</v>
      </c>
      <c r="AH327" s="116">
        <v>103</v>
      </c>
      <c r="AI327" s="116">
        <v>378</v>
      </c>
      <c r="AJ327" s="116">
        <v>142</v>
      </c>
      <c r="AK327" s="117">
        <v>113</v>
      </c>
      <c r="AL327" s="117">
        <v>367</v>
      </c>
      <c r="AM327" s="117">
        <v>125</v>
      </c>
      <c r="AN327" s="117">
        <v>221</v>
      </c>
      <c r="AO327" s="117">
        <v>12</v>
      </c>
    </row>
    <row r="328" spans="1:41" x14ac:dyDescent="0.3">
      <c r="A328" s="25" t="s">
        <v>671</v>
      </c>
      <c r="B328" s="25" t="s">
        <v>672</v>
      </c>
      <c r="C328" s="25" t="s">
        <v>63</v>
      </c>
      <c r="D328" s="215">
        <v>12.026503596978166</v>
      </c>
      <c r="E328" s="72">
        <v>19.310371327070008</v>
      </c>
      <c r="F328" s="72">
        <v>-16.457433852791247</v>
      </c>
      <c r="G328" s="72">
        <v>1.9494284474464019</v>
      </c>
      <c r="H328" s="72">
        <v>7.2241376752530035</v>
      </c>
      <c r="I328" s="72"/>
      <c r="J328" s="72">
        <v>1.1930564285177752</v>
      </c>
      <c r="K328" s="72">
        <v>0.35177327764782546</v>
      </c>
      <c r="L328" s="72"/>
      <c r="M328" s="72">
        <v>0.48737170129621582</v>
      </c>
      <c r="N328" s="72">
        <v>-0.68556074779376031</v>
      </c>
      <c r="O328" s="72">
        <v>-1.8826590416407394</v>
      </c>
      <c r="P328" s="72">
        <v>-0.55234132830831562</v>
      </c>
      <c r="Q328" s="72"/>
      <c r="R328" s="216">
        <v>1.4508914188191051</v>
      </c>
      <c r="S328" s="216">
        <v>-0.58278182135498069</v>
      </c>
      <c r="T328" s="216">
        <v>-0.63417818377055613</v>
      </c>
      <c r="U328" s="216"/>
      <c r="V328" s="72">
        <v>0.57450010463365242</v>
      </c>
      <c r="W328" s="72">
        <v>0.25570236709664723</v>
      </c>
      <c r="X328" s="72">
        <v>-0.5961180231281773</v>
      </c>
      <c r="Y328" s="72">
        <v>0.91649557870713161</v>
      </c>
      <c r="Z328" s="72">
        <v>0.29424750774134678</v>
      </c>
      <c r="AB328" s="114">
        <v>46</v>
      </c>
      <c r="AC328" s="114">
        <v>191</v>
      </c>
      <c r="AD328" s="115">
        <v>163</v>
      </c>
      <c r="AE328" s="115">
        <v>417</v>
      </c>
      <c r="AF328" s="115">
        <v>499</v>
      </c>
      <c r="AG328" s="115">
        <v>400</v>
      </c>
      <c r="AH328" s="116">
        <v>22</v>
      </c>
      <c r="AI328" s="116">
        <v>387</v>
      </c>
      <c r="AJ328" s="116">
        <v>448</v>
      </c>
      <c r="AK328" s="117">
        <v>168</v>
      </c>
      <c r="AL328" s="117">
        <v>228</v>
      </c>
      <c r="AM328" s="117">
        <v>386</v>
      </c>
      <c r="AN328" s="117">
        <v>111</v>
      </c>
      <c r="AO328" s="117">
        <v>191</v>
      </c>
    </row>
    <row r="329" spans="1:41" x14ac:dyDescent="0.3">
      <c r="A329" s="25" t="s">
        <v>673</v>
      </c>
      <c r="B329" s="25" t="s">
        <v>674</v>
      </c>
      <c r="C329" s="25" t="s">
        <v>24</v>
      </c>
      <c r="D329" s="215">
        <v>-36.313943691363839</v>
      </c>
      <c r="E329" s="72">
        <v>7.4436672327775195</v>
      </c>
      <c r="F329" s="72">
        <v>-9.3240994671022754</v>
      </c>
      <c r="G329" s="72">
        <v>-18.901772451181635</v>
      </c>
      <c r="H329" s="72">
        <v>-15.531739005857444</v>
      </c>
      <c r="I329" s="72"/>
      <c r="J329" s="72">
        <v>-7.2484369628090781E-2</v>
      </c>
      <c r="K329" s="72">
        <v>0.66797774825029232</v>
      </c>
      <c r="L329" s="72"/>
      <c r="M329" s="72">
        <v>-1.8348290569544563</v>
      </c>
      <c r="N329" s="72">
        <v>1.2354185033145066</v>
      </c>
      <c r="O329" s="72">
        <v>1.1867705586851272</v>
      </c>
      <c r="P329" s="72">
        <v>-2.0792159197815416</v>
      </c>
      <c r="Q329" s="72"/>
      <c r="R329" s="216">
        <v>-0.21398832691846673</v>
      </c>
      <c r="S329" s="216">
        <v>-1.9212922114680926</v>
      </c>
      <c r="T329" s="216">
        <v>-0.13293215575523784</v>
      </c>
      <c r="U329" s="216"/>
      <c r="V329" s="72">
        <v>-0.67000142072859781</v>
      </c>
      <c r="W329" s="72">
        <v>-0.32940013282750347</v>
      </c>
      <c r="X329" s="72">
        <v>-0.57646765812671064</v>
      </c>
      <c r="Y329" s="72">
        <v>-1.2335535086382483</v>
      </c>
      <c r="Z329" s="72">
        <v>-0.29692508085042879</v>
      </c>
      <c r="AB329" s="114">
        <v>285</v>
      </c>
      <c r="AC329" s="114">
        <v>124</v>
      </c>
      <c r="AD329" s="115">
        <v>494</v>
      </c>
      <c r="AE329" s="115">
        <v>72</v>
      </c>
      <c r="AF329" s="115">
        <v>1</v>
      </c>
      <c r="AG329" s="115">
        <v>533</v>
      </c>
      <c r="AH329" s="116">
        <v>309</v>
      </c>
      <c r="AI329" s="116">
        <v>513</v>
      </c>
      <c r="AJ329" s="116">
        <v>299</v>
      </c>
      <c r="AK329" s="117">
        <v>442</v>
      </c>
      <c r="AL329" s="117">
        <v>332</v>
      </c>
      <c r="AM329" s="117">
        <v>380</v>
      </c>
      <c r="AN329" s="117">
        <v>475</v>
      </c>
      <c r="AO329" s="117">
        <v>343</v>
      </c>
    </row>
    <row r="330" spans="1:41" x14ac:dyDescent="0.3">
      <c r="A330" s="25" t="s">
        <v>675</v>
      </c>
      <c r="B330" s="25" t="s">
        <v>676</v>
      </c>
      <c r="C330" s="25" t="s">
        <v>78</v>
      </c>
      <c r="D330" s="215">
        <v>4.704917441652805</v>
      </c>
      <c r="E330" s="72">
        <v>9.3585994852813172</v>
      </c>
      <c r="F330" s="72">
        <v>6.5441431976946793</v>
      </c>
      <c r="G330" s="72">
        <v>-2.7969808279459119</v>
      </c>
      <c r="H330" s="72">
        <v>-8.4008444133772802</v>
      </c>
      <c r="I330" s="72"/>
      <c r="J330" s="72">
        <v>1.1613094163991784</v>
      </c>
      <c r="K330" s="72">
        <v>-0.41262145757667307</v>
      </c>
      <c r="L330" s="72"/>
      <c r="M330" s="72">
        <v>1.0462513671647258</v>
      </c>
      <c r="N330" s="72">
        <v>1.0282074945372417</v>
      </c>
      <c r="O330" s="72">
        <v>-7.0321751881409378E-2</v>
      </c>
      <c r="P330" s="72">
        <v>-0.95707419818940953</v>
      </c>
      <c r="Q330" s="72"/>
      <c r="R330" s="216">
        <v>0.40638125187926527</v>
      </c>
      <c r="S330" s="216">
        <v>-0.33743561396694394</v>
      </c>
      <c r="T330" s="216">
        <v>-0.40458333726583079</v>
      </c>
      <c r="U330" s="216"/>
      <c r="V330" s="72">
        <v>-0.51680139282629067</v>
      </c>
      <c r="W330" s="72">
        <v>0.78974773776091245</v>
      </c>
      <c r="X330" s="72">
        <v>-1.1089925311456641</v>
      </c>
      <c r="Y330" s="72">
        <v>-0.42109256318976296</v>
      </c>
      <c r="Z330" s="72">
        <v>-0.42303013327465078</v>
      </c>
      <c r="AB330" s="114">
        <v>50</v>
      </c>
      <c r="AC330" s="114">
        <v>338</v>
      </c>
      <c r="AD330" s="115">
        <v>43</v>
      </c>
      <c r="AE330" s="115">
        <v>96</v>
      </c>
      <c r="AF330" s="115">
        <v>280</v>
      </c>
      <c r="AG330" s="115">
        <v>474</v>
      </c>
      <c r="AH330" s="116">
        <v>187</v>
      </c>
      <c r="AI330" s="116">
        <v>344</v>
      </c>
      <c r="AJ330" s="116">
        <v>377</v>
      </c>
      <c r="AK330" s="117">
        <v>403</v>
      </c>
      <c r="AL330" s="117">
        <v>86</v>
      </c>
      <c r="AM330" s="117">
        <v>480</v>
      </c>
      <c r="AN330" s="117">
        <v>347</v>
      </c>
      <c r="AO330" s="117">
        <v>372</v>
      </c>
    </row>
    <row r="331" spans="1:41" x14ac:dyDescent="0.3">
      <c r="A331" s="25" t="s">
        <v>677</v>
      </c>
      <c r="B331" s="25" t="s">
        <v>678</v>
      </c>
      <c r="C331" s="25" t="s">
        <v>27</v>
      </c>
      <c r="D331" s="215">
        <v>-31.479542425589358</v>
      </c>
      <c r="E331" s="72">
        <v>-15.280681408734749</v>
      </c>
      <c r="F331" s="72">
        <v>-4.2217900308629561</v>
      </c>
      <c r="G331" s="72">
        <v>-15.678165126554061</v>
      </c>
      <c r="H331" s="72">
        <v>3.7010941405624092</v>
      </c>
      <c r="I331" s="72"/>
      <c r="J331" s="72">
        <v>0.27926231361868947</v>
      </c>
      <c r="K331" s="72">
        <v>-1.5017168263174694</v>
      </c>
      <c r="L331" s="72"/>
      <c r="M331" s="72">
        <v>-0.61263315286287112</v>
      </c>
      <c r="N331" s="72">
        <v>-0.70001503635084561</v>
      </c>
      <c r="O331" s="72">
        <v>0.51415473558629199</v>
      </c>
      <c r="P331" s="72">
        <v>0.12300704868935165</v>
      </c>
      <c r="Q331" s="72"/>
      <c r="R331" s="216">
        <v>-1.0916997005253157</v>
      </c>
      <c r="S331" s="216">
        <v>-8.9247558616884215E-2</v>
      </c>
      <c r="T331" s="216">
        <v>-0.70043255604428778</v>
      </c>
      <c r="U331" s="216"/>
      <c r="V331" s="72">
        <v>2.984416127966856E-3</v>
      </c>
      <c r="W331" s="72">
        <v>0.54651273607452466</v>
      </c>
      <c r="X331" s="72">
        <v>-0.75898651950488971</v>
      </c>
      <c r="Y331" s="72">
        <v>0.39632241241389476</v>
      </c>
      <c r="Z331" s="72">
        <v>0.55338578300098529</v>
      </c>
      <c r="AB331" s="114">
        <v>204</v>
      </c>
      <c r="AC331" s="114">
        <v>493</v>
      </c>
      <c r="AD331" s="115">
        <v>379</v>
      </c>
      <c r="AE331" s="115">
        <v>422</v>
      </c>
      <c r="AF331" s="115">
        <v>172</v>
      </c>
      <c r="AG331" s="115">
        <v>232</v>
      </c>
      <c r="AH331" s="116">
        <v>448</v>
      </c>
      <c r="AI331" s="116">
        <v>286</v>
      </c>
      <c r="AJ331" s="116">
        <v>465</v>
      </c>
      <c r="AK331" s="117">
        <v>266</v>
      </c>
      <c r="AL331" s="117">
        <v>155</v>
      </c>
      <c r="AM331" s="117">
        <v>417</v>
      </c>
      <c r="AN331" s="117">
        <v>197</v>
      </c>
      <c r="AO331" s="117">
        <v>121</v>
      </c>
    </row>
    <row r="332" spans="1:41" x14ac:dyDescent="0.3">
      <c r="A332" s="25" t="s">
        <v>679</v>
      </c>
      <c r="B332" s="25" t="s">
        <v>680</v>
      </c>
      <c r="C332" s="25" t="s">
        <v>56</v>
      </c>
      <c r="D332" s="215">
        <v>-26.45366798632751</v>
      </c>
      <c r="E332" s="72">
        <v>-7.9719979712413682</v>
      </c>
      <c r="F332" s="72">
        <v>-12.297118904302017</v>
      </c>
      <c r="G332" s="72">
        <v>-13.328482733472335</v>
      </c>
      <c r="H332" s="72">
        <v>7.1439316226882053</v>
      </c>
      <c r="I332" s="72"/>
      <c r="J332" s="72">
        <v>0.13324178071518289</v>
      </c>
      <c r="K332" s="72">
        <v>-0.77100161841449233</v>
      </c>
      <c r="L332" s="72"/>
      <c r="M332" s="72">
        <v>-0.26165787768191334</v>
      </c>
      <c r="N332" s="72">
        <v>-1.6930104893514901</v>
      </c>
      <c r="O332" s="72">
        <v>0.29663094872474138</v>
      </c>
      <c r="P332" s="72">
        <v>-0.30950160637966057</v>
      </c>
      <c r="Q332" s="72"/>
      <c r="R332" s="216">
        <v>-0.47860567179923047</v>
      </c>
      <c r="S332" s="216">
        <v>-0.62995649752457239</v>
      </c>
      <c r="T332" s="216">
        <v>-0.49085575869287745</v>
      </c>
      <c r="U332" s="216"/>
      <c r="V332" s="72">
        <v>0.65507934008876267</v>
      </c>
      <c r="W332" s="72">
        <v>0.22991200089711666</v>
      </c>
      <c r="X332" s="72">
        <v>-0.14634211371310177</v>
      </c>
      <c r="Y332" s="72">
        <v>0.88181736762091556</v>
      </c>
      <c r="Z332" s="72">
        <v>-0.19168027035605203</v>
      </c>
      <c r="AB332" s="114">
        <v>241</v>
      </c>
      <c r="AC332" s="114">
        <v>412</v>
      </c>
      <c r="AD332" s="115">
        <v>321</v>
      </c>
      <c r="AE332" s="115">
        <v>516</v>
      </c>
      <c r="AF332" s="115">
        <v>216</v>
      </c>
      <c r="AG332" s="115">
        <v>340</v>
      </c>
      <c r="AH332" s="116">
        <v>363</v>
      </c>
      <c r="AI332" s="116">
        <v>397</v>
      </c>
      <c r="AJ332" s="116">
        <v>402</v>
      </c>
      <c r="AK332" s="117">
        <v>155</v>
      </c>
      <c r="AL332" s="117">
        <v>233</v>
      </c>
      <c r="AM332" s="117">
        <v>298</v>
      </c>
      <c r="AN332" s="117">
        <v>116</v>
      </c>
      <c r="AO332" s="117">
        <v>317</v>
      </c>
    </row>
    <row r="333" spans="1:41" x14ac:dyDescent="0.3">
      <c r="A333" s="25" t="s">
        <v>681</v>
      </c>
      <c r="B333" s="25" t="s">
        <v>682</v>
      </c>
      <c r="C333" s="25" t="s">
        <v>78</v>
      </c>
      <c r="D333" s="215">
        <v>36.774518860022241</v>
      </c>
      <c r="E333" s="72">
        <v>16.443681571266115</v>
      </c>
      <c r="F333" s="72">
        <v>23.174528064000985</v>
      </c>
      <c r="G333" s="72">
        <v>-1.263627014927927</v>
      </c>
      <c r="H333" s="72">
        <v>-1.5800637603169285</v>
      </c>
      <c r="I333" s="72"/>
      <c r="J333" s="72">
        <v>1.4220387154872292</v>
      </c>
      <c r="K333" s="72">
        <v>-0.10654418978594012</v>
      </c>
      <c r="L333" s="72"/>
      <c r="M333" s="72">
        <v>0.81407818247671537</v>
      </c>
      <c r="N333" s="72">
        <v>1.0501737919118874</v>
      </c>
      <c r="O333" s="72">
        <v>0.64732976811479592</v>
      </c>
      <c r="P333" s="72">
        <v>1.196342747736759</v>
      </c>
      <c r="Q333" s="72"/>
      <c r="R333" s="216">
        <v>-0.67931101618880596</v>
      </c>
      <c r="S333" s="216">
        <v>0.84477313823486921</v>
      </c>
      <c r="T333" s="216">
        <v>-0.31709736383741444</v>
      </c>
      <c r="U333" s="216"/>
      <c r="V333" s="72">
        <v>0.18304418918197735</v>
      </c>
      <c r="W333" s="72">
        <v>1.0842236803085237</v>
      </c>
      <c r="X333" s="72">
        <v>-0.59267343148300655</v>
      </c>
      <c r="Y333" s="72">
        <v>-1.4961171068624535</v>
      </c>
      <c r="Z333" s="72">
        <v>0.50550991679157309</v>
      </c>
      <c r="AB333" s="114">
        <v>26</v>
      </c>
      <c r="AC333" s="114">
        <v>285</v>
      </c>
      <c r="AD333" s="115">
        <v>91</v>
      </c>
      <c r="AE333" s="115">
        <v>91</v>
      </c>
      <c r="AF333" s="115">
        <v>146</v>
      </c>
      <c r="AG333" s="115">
        <v>84</v>
      </c>
      <c r="AH333" s="116">
        <v>405</v>
      </c>
      <c r="AI333" s="116">
        <v>112</v>
      </c>
      <c r="AJ333" s="116">
        <v>351</v>
      </c>
      <c r="AK333" s="117">
        <v>231</v>
      </c>
      <c r="AL333" s="117">
        <v>15</v>
      </c>
      <c r="AM333" s="117">
        <v>385</v>
      </c>
      <c r="AN333" s="117">
        <v>496</v>
      </c>
      <c r="AO333" s="117">
        <v>140</v>
      </c>
    </row>
    <row r="334" spans="1:41" x14ac:dyDescent="0.3">
      <c r="A334" s="25" t="s">
        <v>683</v>
      </c>
      <c r="B334" s="25" t="s">
        <v>684</v>
      </c>
      <c r="C334" s="25" t="s">
        <v>24</v>
      </c>
      <c r="D334" s="215">
        <v>6.7190414876843523</v>
      </c>
      <c r="E334" s="72">
        <v>7.5551970682742127</v>
      </c>
      <c r="F334" s="72">
        <v>-1.4105388751493531</v>
      </c>
      <c r="G334" s="72">
        <v>-12.558423693931569</v>
      </c>
      <c r="H334" s="72">
        <v>13.132806988491062</v>
      </c>
      <c r="I334" s="72"/>
      <c r="J334" s="72">
        <v>0.12536514112803882</v>
      </c>
      <c r="K334" s="72">
        <v>0.47905062433389822</v>
      </c>
      <c r="L334" s="72"/>
      <c r="M334" s="72">
        <v>0.32583224798188581</v>
      </c>
      <c r="N334" s="72">
        <v>0.23408107058911118</v>
      </c>
      <c r="O334" s="72">
        <v>-0.63481670471762186</v>
      </c>
      <c r="P334" s="72">
        <v>-0.15078283387727162</v>
      </c>
      <c r="Q334" s="72"/>
      <c r="R334" s="216">
        <v>-1.2431070823608656</v>
      </c>
      <c r="S334" s="216">
        <v>0.57383077247456582</v>
      </c>
      <c r="T334" s="216">
        <v>-0.83773453338548864</v>
      </c>
      <c r="U334" s="216"/>
      <c r="V334" s="72">
        <v>1.5767665209425781</v>
      </c>
      <c r="W334" s="72">
        <v>-0.23804123511343203</v>
      </c>
      <c r="X334" s="72">
        <v>7.9410939939192099E-2</v>
      </c>
      <c r="Y334" s="72">
        <v>1.1196108150692521</v>
      </c>
      <c r="Z334" s="72">
        <v>8.881435686062196E-2</v>
      </c>
      <c r="AB334" s="114">
        <v>243</v>
      </c>
      <c r="AC334" s="114">
        <v>158</v>
      </c>
      <c r="AD334" s="115">
        <v>200</v>
      </c>
      <c r="AE334" s="115">
        <v>216</v>
      </c>
      <c r="AF334" s="115">
        <v>382</v>
      </c>
      <c r="AG334" s="115">
        <v>302</v>
      </c>
      <c r="AH334" s="116">
        <v>470</v>
      </c>
      <c r="AI334" s="116">
        <v>155</v>
      </c>
      <c r="AJ334" s="116">
        <v>496</v>
      </c>
      <c r="AK334" s="117">
        <v>66</v>
      </c>
      <c r="AL334" s="117">
        <v>314</v>
      </c>
      <c r="AM334" s="117">
        <v>252</v>
      </c>
      <c r="AN334" s="117">
        <v>82</v>
      </c>
      <c r="AO334" s="117">
        <v>247</v>
      </c>
    </row>
    <row r="335" spans="1:41" x14ac:dyDescent="0.3">
      <c r="A335" s="25" t="s">
        <v>685</v>
      </c>
      <c r="B335" s="25" t="s">
        <v>686</v>
      </c>
      <c r="C335" s="25" t="s">
        <v>33</v>
      </c>
      <c r="D335" s="215">
        <v>-11.514960902195426</v>
      </c>
      <c r="E335" s="72">
        <v>-8.055333174769487</v>
      </c>
      <c r="F335" s="72">
        <v>-6.9945783360880052</v>
      </c>
      <c r="G335" s="72">
        <v>-4.6589212507535631</v>
      </c>
      <c r="H335" s="72">
        <v>8.1938718594156299</v>
      </c>
      <c r="I335" s="72"/>
      <c r="J335" s="72">
        <v>0.45271360132045257</v>
      </c>
      <c r="K335" s="72">
        <v>-1.0971402553020115</v>
      </c>
      <c r="L335" s="72"/>
      <c r="M335" s="72">
        <v>0.6570260794361007</v>
      </c>
      <c r="N335" s="72">
        <v>-0.68146334162575706</v>
      </c>
      <c r="O335" s="72">
        <v>0.98452064819687923</v>
      </c>
      <c r="P335" s="72">
        <v>-2.0792159197813036</v>
      </c>
      <c r="Q335" s="72"/>
      <c r="R335" s="216">
        <v>-0.65721438425054557</v>
      </c>
      <c r="S335" s="216">
        <v>0.7372565570049775</v>
      </c>
      <c r="T335" s="216">
        <v>-0.63911272284485954</v>
      </c>
      <c r="U335" s="216"/>
      <c r="V335" s="72">
        <v>-0.15469223596629181</v>
      </c>
      <c r="W335" s="72">
        <v>0.40894031639702672</v>
      </c>
      <c r="X335" s="72">
        <v>0.19796757138321378</v>
      </c>
      <c r="Y335" s="72">
        <v>0.48054092505184681</v>
      </c>
      <c r="Z335" s="72">
        <v>0.70601779501733031</v>
      </c>
      <c r="AB335" s="114">
        <v>162</v>
      </c>
      <c r="AC335" s="114">
        <v>463</v>
      </c>
      <c r="AD335" s="115">
        <v>125</v>
      </c>
      <c r="AE335" s="115">
        <v>415</v>
      </c>
      <c r="AF335" s="115">
        <v>84</v>
      </c>
      <c r="AG335" s="115">
        <v>532</v>
      </c>
      <c r="AH335" s="116">
        <v>401</v>
      </c>
      <c r="AI335" s="116">
        <v>125</v>
      </c>
      <c r="AJ335" s="116">
        <v>453</v>
      </c>
      <c r="AK335" s="117">
        <v>307</v>
      </c>
      <c r="AL335" s="117">
        <v>191</v>
      </c>
      <c r="AM335" s="117">
        <v>229</v>
      </c>
      <c r="AN335" s="117">
        <v>175</v>
      </c>
      <c r="AO335" s="117">
        <v>91</v>
      </c>
    </row>
    <row r="336" spans="1:41" x14ac:dyDescent="0.3">
      <c r="A336" s="25" t="s">
        <v>687</v>
      </c>
      <c r="B336" s="25" t="s">
        <v>688</v>
      </c>
      <c r="C336" s="25" t="s">
        <v>56</v>
      </c>
      <c r="D336" s="215">
        <v>-38.575471211229882</v>
      </c>
      <c r="E336" s="72">
        <v>8.4736255274945727</v>
      </c>
      <c r="F336" s="72">
        <v>-20.169948894285678</v>
      </c>
      <c r="G336" s="72">
        <v>-13.177422358267666</v>
      </c>
      <c r="H336" s="72">
        <v>-13.70172548617111</v>
      </c>
      <c r="I336" s="72"/>
      <c r="J336" s="72">
        <v>0.5506626822686278</v>
      </c>
      <c r="K336" s="72">
        <v>0.12722735993093798</v>
      </c>
      <c r="L336" s="72"/>
      <c r="M336" s="72">
        <v>-0.32412030895725397</v>
      </c>
      <c r="N336" s="72">
        <v>7.1112525046880355E-3</v>
      </c>
      <c r="O336" s="72">
        <v>-1.6959841569898624</v>
      </c>
      <c r="P336" s="72">
        <v>-1.2141986096432802</v>
      </c>
      <c r="Q336" s="72"/>
      <c r="R336" s="216">
        <v>-0.29975070556010669</v>
      </c>
      <c r="S336" s="216">
        <v>-0.31091169965472365</v>
      </c>
      <c r="T336" s="216">
        <v>-0.97062827777728977</v>
      </c>
      <c r="U336" s="216"/>
      <c r="V336" s="72">
        <v>-0.83364690507879013</v>
      </c>
      <c r="W336" s="72">
        <v>2.6381805625894792E-2</v>
      </c>
      <c r="X336" s="72">
        <v>-0.62039705386218646</v>
      </c>
      <c r="Y336" s="72">
        <v>-0.91154154855195813</v>
      </c>
      <c r="Z336" s="72">
        <v>-0.40114139536718213</v>
      </c>
      <c r="AB336" s="114">
        <v>141</v>
      </c>
      <c r="AC336" s="114">
        <v>241</v>
      </c>
      <c r="AD336" s="115">
        <v>334</v>
      </c>
      <c r="AE336" s="115">
        <v>265</v>
      </c>
      <c r="AF336" s="115">
        <v>486</v>
      </c>
      <c r="AG336" s="115">
        <v>507</v>
      </c>
      <c r="AH336" s="116">
        <v>326</v>
      </c>
      <c r="AI336" s="116">
        <v>333</v>
      </c>
      <c r="AJ336" s="116">
        <v>517</v>
      </c>
      <c r="AK336" s="117">
        <v>479</v>
      </c>
      <c r="AL336" s="117">
        <v>263</v>
      </c>
      <c r="AM336" s="117">
        <v>392</v>
      </c>
      <c r="AN336" s="117">
        <v>432</v>
      </c>
      <c r="AO336" s="117">
        <v>368</v>
      </c>
    </row>
    <row r="337" spans="1:41" x14ac:dyDescent="0.3">
      <c r="A337" s="25" t="s">
        <v>689</v>
      </c>
      <c r="B337" s="25" t="s">
        <v>690</v>
      </c>
      <c r="C337" s="25" t="s">
        <v>63</v>
      </c>
      <c r="D337" s="215">
        <v>25.585092478240153</v>
      </c>
      <c r="E337" s="72">
        <v>-2.5057302053225161</v>
      </c>
      <c r="F337" s="72">
        <v>2.415560109343847</v>
      </c>
      <c r="G337" s="72">
        <v>11.896544722948896</v>
      </c>
      <c r="H337" s="72">
        <v>13.778717851269926</v>
      </c>
      <c r="I337" s="72"/>
      <c r="J337" s="72">
        <v>0.64529244942604891</v>
      </c>
      <c r="K337" s="72">
        <v>-0.84575086585185022</v>
      </c>
      <c r="L337" s="72"/>
      <c r="M337" s="72">
        <v>-0.50060649139926106</v>
      </c>
      <c r="N337" s="72">
        <v>-0.13778130183841164</v>
      </c>
      <c r="O337" s="72">
        <v>1.1867705586851272</v>
      </c>
      <c r="P337" s="72">
        <v>-0.16189314795243892</v>
      </c>
      <c r="Q337" s="72"/>
      <c r="R337" s="216">
        <v>1.0489670809270615</v>
      </c>
      <c r="S337" s="216">
        <v>6.4212231332390499E-2</v>
      </c>
      <c r="T337" s="216">
        <v>0.31440605449441572</v>
      </c>
      <c r="U337" s="216"/>
      <c r="V337" s="72">
        <v>0.87045470399038138</v>
      </c>
      <c r="W337" s="72">
        <v>-0.20078694062295768</v>
      </c>
      <c r="X337" s="72">
        <v>0.62866855911176356</v>
      </c>
      <c r="Y337" s="72">
        <v>1.2434615689485937</v>
      </c>
      <c r="Z337" s="72">
        <v>0.21394567882620424</v>
      </c>
      <c r="AB337" s="114">
        <v>120</v>
      </c>
      <c r="AC337" s="114">
        <v>424</v>
      </c>
      <c r="AD337" s="115">
        <v>361</v>
      </c>
      <c r="AE337" s="115">
        <v>301</v>
      </c>
      <c r="AF337" s="115">
        <v>1</v>
      </c>
      <c r="AG337" s="115">
        <v>308</v>
      </c>
      <c r="AH337" s="116">
        <v>77</v>
      </c>
      <c r="AI337" s="116">
        <v>252</v>
      </c>
      <c r="AJ337" s="116">
        <v>198</v>
      </c>
      <c r="AK337" s="117">
        <v>127</v>
      </c>
      <c r="AL337" s="117">
        <v>306</v>
      </c>
      <c r="AM337" s="117">
        <v>142</v>
      </c>
      <c r="AN337" s="117">
        <v>67</v>
      </c>
      <c r="AO337" s="117">
        <v>219</v>
      </c>
    </row>
    <row r="338" spans="1:41" x14ac:dyDescent="0.3">
      <c r="A338" s="25" t="s">
        <v>691</v>
      </c>
      <c r="B338" s="25" t="s">
        <v>692</v>
      </c>
      <c r="C338" s="25" t="s">
        <v>33</v>
      </c>
      <c r="D338" s="215">
        <v>-66.159002748910694</v>
      </c>
      <c r="E338" s="72">
        <v>-18.252013099238827</v>
      </c>
      <c r="F338" s="72">
        <v>-24.906268927633246</v>
      </c>
      <c r="G338" s="72">
        <v>-17.361032122162001</v>
      </c>
      <c r="H338" s="72">
        <v>-5.6396885998766155</v>
      </c>
      <c r="I338" s="72"/>
      <c r="J338" s="72">
        <v>-1.7104902601276242</v>
      </c>
      <c r="K338" s="72">
        <v>0.25032921218851811</v>
      </c>
      <c r="L338" s="72"/>
      <c r="M338" s="72">
        <v>-1.9760688610494754</v>
      </c>
      <c r="N338" s="72">
        <v>-0.83307914399752214</v>
      </c>
      <c r="O338" s="72">
        <v>-0.98936046568401437</v>
      </c>
      <c r="P338" s="72">
        <v>-0.18649455769030723</v>
      </c>
      <c r="Q338" s="72"/>
      <c r="R338" s="216">
        <v>-0.46187309731019227</v>
      </c>
      <c r="S338" s="216">
        <v>-1.1917492417886073</v>
      </c>
      <c r="T338" s="216">
        <v>-0.42970151556064096</v>
      </c>
      <c r="U338" s="216"/>
      <c r="V338" s="72">
        <v>-0.22582082034950568</v>
      </c>
      <c r="W338" s="72">
        <v>0.33134898093601989</v>
      </c>
      <c r="X338" s="72">
        <v>-0.73257817916369095</v>
      </c>
      <c r="Y338" s="72">
        <v>3.4678211086215265E-2</v>
      </c>
      <c r="Z338" s="72">
        <v>-0.53556591248436147</v>
      </c>
      <c r="AB338" s="114">
        <v>499</v>
      </c>
      <c r="AC338" s="114">
        <v>211</v>
      </c>
      <c r="AD338" s="115">
        <v>496</v>
      </c>
      <c r="AE338" s="115">
        <v>443</v>
      </c>
      <c r="AF338" s="115">
        <v>425</v>
      </c>
      <c r="AG338" s="115">
        <v>314</v>
      </c>
      <c r="AH338" s="116">
        <v>358</v>
      </c>
      <c r="AI338" s="116">
        <v>475</v>
      </c>
      <c r="AJ338" s="116">
        <v>389</v>
      </c>
      <c r="AK338" s="117">
        <v>330</v>
      </c>
      <c r="AL338" s="117">
        <v>207</v>
      </c>
      <c r="AM338" s="117">
        <v>412</v>
      </c>
      <c r="AN338" s="117">
        <v>261</v>
      </c>
      <c r="AO338" s="117">
        <v>390</v>
      </c>
    </row>
    <row r="339" spans="1:41" x14ac:dyDescent="0.3">
      <c r="A339" s="25" t="s">
        <v>693</v>
      </c>
      <c r="B339" s="25" t="s">
        <v>694</v>
      </c>
      <c r="C339" s="25" t="s">
        <v>33</v>
      </c>
      <c r="D339" s="215">
        <v>-27.272767946916055</v>
      </c>
      <c r="E339" s="72">
        <v>-12.986113137743851</v>
      </c>
      <c r="F339" s="72">
        <v>-0.13107584173121012</v>
      </c>
      <c r="G339" s="72">
        <v>-5.2355492941511113</v>
      </c>
      <c r="H339" s="72">
        <v>-8.9200296732898821</v>
      </c>
      <c r="I339" s="72"/>
      <c r="J339" s="72">
        <v>-1.5059610077586671</v>
      </c>
      <c r="K339" s="72">
        <v>0.46707195673915908</v>
      </c>
      <c r="L339" s="72"/>
      <c r="M339" s="72">
        <v>-1.322170618123548</v>
      </c>
      <c r="N339" s="72">
        <v>0.23770855713785258</v>
      </c>
      <c r="O339" s="72">
        <v>-0.10309305158386112</v>
      </c>
      <c r="P339" s="72">
        <v>1.1665829778925627</v>
      </c>
      <c r="Q339" s="72"/>
      <c r="R339" s="216">
        <v>-0.33280176997294947</v>
      </c>
      <c r="S339" s="216">
        <v>7.5105981853481121E-2</v>
      </c>
      <c r="T339" s="216">
        <v>-0.37057012717866511</v>
      </c>
      <c r="U339" s="216"/>
      <c r="V339" s="72">
        <v>-0.2735714783969771</v>
      </c>
      <c r="W339" s="72">
        <v>0.37665348527814235</v>
      </c>
      <c r="X339" s="72">
        <v>-0.47802796889318244</v>
      </c>
      <c r="Y339" s="72">
        <v>-0.94126572948300025</v>
      </c>
      <c r="Z339" s="72">
        <v>-0.46779424316295887</v>
      </c>
      <c r="AB339" s="114">
        <v>489</v>
      </c>
      <c r="AC339" s="114">
        <v>163</v>
      </c>
      <c r="AD339" s="115">
        <v>454</v>
      </c>
      <c r="AE339" s="115">
        <v>214</v>
      </c>
      <c r="AF339" s="115">
        <v>290</v>
      </c>
      <c r="AG339" s="115">
        <v>87</v>
      </c>
      <c r="AH339" s="116">
        <v>335</v>
      </c>
      <c r="AI339" s="116">
        <v>250</v>
      </c>
      <c r="AJ339" s="116">
        <v>367</v>
      </c>
      <c r="AK339" s="117">
        <v>345</v>
      </c>
      <c r="AL339" s="117">
        <v>200</v>
      </c>
      <c r="AM339" s="117">
        <v>357</v>
      </c>
      <c r="AN339" s="117">
        <v>439</v>
      </c>
      <c r="AO339" s="117">
        <v>378</v>
      </c>
    </row>
    <row r="340" spans="1:41" x14ac:dyDescent="0.3">
      <c r="A340" s="25" t="s">
        <v>695</v>
      </c>
      <c r="B340" s="25" t="s">
        <v>696</v>
      </c>
      <c r="C340" s="25" t="s">
        <v>56</v>
      </c>
      <c r="D340" s="215">
        <v>-15.565288371693699</v>
      </c>
      <c r="E340" s="72">
        <v>13.220332292359844</v>
      </c>
      <c r="F340" s="72">
        <v>-2.0685026752040905</v>
      </c>
      <c r="G340" s="72">
        <v>-15.640089310508174</v>
      </c>
      <c r="H340" s="72">
        <v>-11.077028678341279</v>
      </c>
      <c r="I340" s="72"/>
      <c r="J340" s="72">
        <v>1.232981545220144</v>
      </c>
      <c r="K340" s="72">
        <v>-0.17535496183135654</v>
      </c>
      <c r="L340" s="72"/>
      <c r="M340" s="72">
        <v>0.68537730579961464</v>
      </c>
      <c r="N340" s="72">
        <v>-6.6002274329229144E-2</v>
      </c>
      <c r="O340" s="72">
        <v>-0.48370226834601288</v>
      </c>
      <c r="P340" s="72">
        <v>-0.46663319115702706</v>
      </c>
      <c r="Q340" s="72"/>
      <c r="R340" s="216">
        <v>-2.714287599962447E-2</v>
      </c>
      <c r="S340" s="216">
        <v>-1.1035504603958046</v>
      </c>
      <c r="T340" s="216">
        <v>-0.74611738086555224</v>
      </c>
      <c r="U340" s="216"/>
      <c r="V340" s="72">
        <v>-0.80977157605505279</v>
      </c>
      <c r="W340" s="72">
        <v>-4.3582410409494808E-2</v>
      </c>
      <c r="X340" s="72">
        <v>-0.88087945557640512</v>
      </c>
      <c r="Y340" s="72">
        <v>-6.4402392017259044E-2</v>
      </c>
      <c r="Z340" s="72">
        <v>-0.41676990161004379</v>
      </c>
      <c r="AB340" s="114">
        <v>44</v>
      </c>
      <c r="AC340" s="114">
        <v>297</v>
      </c>
      <c r="AD340" s="115">
        <v>119</v>
      </c>
      <c r="AE340" s="115">
        <v>282</v>
      </c>
      <c r="AF340" s="115">
        <v>360</v>
      </c>
      <c r="AG340" s="115">
        <v>378</v>
      </c>
      <c r="AH340" s="116">
        <v>274</v>
      </c>
      <c r="AI340" s="116">
        <v>465</v>
      </c>
      <c r="AJ340" s="116">
        <v>476</v>
      </c>
      <c r="AK340" s="117">
        <v>477</v>
      </c>
      <c r="AL340" s="117">
        <v>273</v>
      </c>
      <c r="AM340" s="117">
        <v>437</v>
      </c>
      <c r="AN340" s="117">
        <v>281</v>
      </c>
      <c r="AO340" s="117">
        <v>370</v>
      </c>
    </row>
    <row r="341" spans="1:41" x14ac:dyDescent="0.3">
      <c r="A341" s="25" t="s">
        <v>697</v>
      </c>
      <c r="B341" s="25" t="s">
        <v>698</v>
      </c>
      <c r="C341" s="25" t="s">
        <v>56</v>
      </c>
      <c r="D341" s="215">
        <v>-38.065983016901185</v>
      </c>
      <c r="E341" s="72">
        <v>1.8829790052540756</v>
      </c>
      <c r="F341" s="72">
        <v>-18.33794208220927</v>
      </c>
      <c r="G341" s="72">
        <v>-13.961052272063046</v>
      </c>
      <c r="H341" s="72">
        <v>-7.6499676678829456</v>
      </c>
      <c r="I341" s="72"/>
      <c r="J341" s="72">
        <v>-0.25409667423511112</v>
      </c>
      <c r="K341" s="72">
        <v>0.40473499465543716</v>
      </c>
      <c r="L341" s="72"/>
      <c r="M341" s="72">
        <v>-0.66397277594494941</v>
      </c>
      <c r="N341" s="72">
        <v>-7.3625797127192735E-2</v>
      </c>
      <c r="O341" s="72">
        <v>-1.8774474273515371</v>
      </c>
      <c r="P341" s="72">
        <v>-0.31902473272980375</v>
      </c>
      <c r="Q341" s="72"/>
      <c r="R341" s="216">
        <v>-0.32022008387961015</v>
      </c>
      <c r="S341" s="216">
        <v>-0.62872503007436376</v>
      </c>
      <c r="T341" s="216">
        <v>-0.72638115869359199</v>
      </c>
      <c r="U341" s="216"/>
      <c r="V341" s="72">
        <v>-0.22333380690953203</v>
      </c>
      <c r="W341" s="72">
        <v>0.12682553831706991</v>
      </c>
      <c r="X341" s="72">
        <v>0.30265845830827354</v>
      </c>
      <c r="Y341" s="72">
        <v>0.34182808070698406</v>
      </c>
      <c r="Z341" s="72">
        <v>-2.0779718039993846</v>
      </c>
      <c r="AB341" s="114">
        <v>314</v>
      </c>
      <c r="AC341" s="114">
        <v>176</v>
      </c>
      <c r="AD341" s="115">
        <v>386</v>
      </c>
      <c r="AE341" s="115">
        <v>284</v>
      </c>
      <c r="AF341" s="115">
        <v>498</v>
      </c>
      <c r="AG341" s="115">
        <v>343</v>
      </c>
      <c r="AH341" s="116">
        <v>332</v>
      </c>
      <c r="AI341" s="116">
        <v>396</v>
      </c>
      <c r="AJ341" s="116">
        <v>475</v>
      </c>
      <c r="AK341" s="117">
        <v>328</v>
      </c>
      <c r="AL341" s="117">
        <v>244</v>
      </c>
      <c r="AM341" s="117">
        <v>204</v>
      </c>
      <c r="AN341" s="117">
        <v>212</v>
      </c>
      <c r="AO341" s="117">
        <v>501</v>
      </c>
    </row>
    <row r="342" spans="1:41" x14ac:dyDescent="0.3">
      <c r="A342" s="25" t="s">
        <v>699</v>
      </c>
      <c r="B342" s="25" t="s">
        <v>700</v>
      </c>
      <c r="C342" s="25" t="s">
        <v>33</v>
      </c>
      <c r="D342" s="215">
        <v>-40.478099739642566</v>
      </c>
      <c r="E342" s="72">
        <v>-17.029890811111152</v>
      </c>
      <c r="F342" s="72">
        <v>7.8382661425699238</v>
      </c>
      <c r="G342" s="72">
        <v>-23.627853888524967</v>
      </c>
      <c r="H342" s="72">
        <v>-7.6586211825763773</v>
      </c>
      <c r="I342" s="72"/>
      <c r="J342" s="72">
        <v>-1.5124573621367072</v>
      </c>
      <c r="K342" s="72">
        <v>0.15006609724781492</v>
      </c>
      <c r="L342" s="72"/>
      <c r="M342" s="72">
        <v>-0.35973411382054044</v>
      </c>
      <c r="N342" s="72">
        <v>1.0344102809504387</v>
      </c>
      <c r="O342" s="72">
        <v>0.30565653311466795</v>
      </c>
      <c r="P342" s="72">
        <v>0.27378988256662157</v>
      </c>
      <c r="Q342" s="72"/>
      <c r="R342" s="216">
        <v>-1.4086696206519751</v>
      </c>
      <c r="S342" s="216">
        <v>-1.3983921864557518</v>
      </c>
      <c r="T342" s="216">
        <v>-2.828065951526932E-2</v>
      </c>
      <c r="U342" s="216"/>
      <c r="V342" s="72">
        <v>-0.81375079755900936</v>
      </c>
      <c r="W342" s="72">
        <v>0.91259088640173258</v>
      </c>
      <c r="X342" s="72">
        <v>-0.50204999717047027</v>
      </c>
      <c r="Y342" s="72">
        <v>0.84218512637952636</v>
      </c>
      <c r="Z342" s="72">
        <v>-1.9706994545670546</v>
      </c>
      <c r="AB342" s="114">
        <v>490</v>
      </c>
      <c r="AC342" s="114">
        <v>234</v>
      </c>
      <c r="AD342" s="115">
        <v>340</v>
      </c>
      <c r="AE342" s="115">
        <v>94</v>
      </c>
      <c r="AF342" s="115">
        <v>214</v>
      </c>
      <c r="AG342" s="115">
        <v>204</v>
      </c>
      <c r="AH342" s="116">
        <v>481</v>
      </c>
      <c r="AI342" s="116">
        <v>491</v>
      </c>
      <c r="AJ342" s="116">
        <v>274</v>
      </c>
      <c r="AK342" s="117">
        <v>478</v>
      </c>
      <c r="AL342" s="117">
        <v>42</v>
      </c>
      <c r="AM342" s="117">
        <v>367</v>
      </c>
      <c r="AN342" s="117">
        <v>121</v>
      </c>
      <c r="AO342" s="117">
        <v>497</v>
      </c>
    </row>
    <row r="343" spans="1:41" x14ac:dyDescent="0.3">
      <c r="A343" s="25" t="s">
        <v>701</v>
      </c>
      <c r="B343" s="25" t="s">
        <v>702</v>
      </c>
      <c r="C343" s="25" t="s">
        <v>33</v>
      </c>
      <c r="D343" s="215">
        <v>-97.429483315346175</v>
      </c>
      <c r="E343" s="72">
        <v>-24.018499509701837</v>
      </c>
      <c r="F343" s="72">
        <v>-23.485682657273973</v>
      </c>
      <c r="G343" s="72">
        <v>-30.992325582512386</v>
      </c>
      <c r="H343" s="72">
        <v>-18.932975565857994</v>
      </c>
      <c r="I343" s="72"/>
      <c r="J343" s="72">
        <v>-1.8089094284559961</v>
      </c>
      <c r="K343" s="72">
        <v>-0.11257053232015062</v>
      </c>
      <c r="L343" s="72"/>
      <c r="M343" s="72">
        <v>-2.2824509106959914</v>
      </c>
      <c r="N343" s="72">
        <v>0.36743461461255322</v>
      </c>
      <c r="O343" s="72">
        <v>-0.29042333400702702</v>
      </c>
      <c r="P343" s="72">
        <v>-1.5522695950733703</v>
      </c>
      <c r="Q343" s="72"/>
      <c r="R343" s="216">
        <v>-2.6303399178155544</v>
      </c>
      <c r="S343" s="216">
        <v>-0.1792394107476302</v>
      </c>
      <c r="T343" s="216">
        <v>-0.90949974133830214</v>
      </c>
      <c r="U343" s="216"/>
      <c r="V343" s="72">
        <v>-1.0917989001479371</v>
      </c>
      <c r="W343" s="72">
        <v>0.90717176343901951</v>
      </c>
      <c r="X343" s="72">
        <v>-1.6011969869084264</v>
      </c>
      <c r="Y343" s="72">
        <v>9.9080603103462762E-3</v>
      </c>
      <c r="Z343" s="72">
        <v>-2.0106790498646006</v>
      </c>
      <c r="AB343" s="114">
        <v>503</v>
      </c>
      <c r="AC343" s="114">
        <v>287</v>
      </c>
      <c r="AD343" s="115">
        <v>511</v>
      </c>
      <c r="AE343" s="115">
        <v>191</v>
      </c>
      <c r="AF343" s="115">
        <v>326</v>
      </c>
      <c r="AG343" s="115">
        <v>523</v>
      </c>
      <c r="AH343" s="116">
        <v>527</v>
      </c>
      <c r="AI343" s="116">
        <v>309</v>
      </c>
      <c r="AJ343" s="116">
        <v>510</v>
      </c>
      <c r="AK343" s="117">
        <v>509</v>
      </c>
      <c r="AL343" s="117">
        <v>45</v>
      </c>
      <c r="AM343" s="117">
        <v>522</v>
      </c>
      <c r="AN343" s="117">
        <v>266</v>
      </c>
      <c r="AO343" s="117">
        <v>498</v>
      </c>
    </row>
    <row r="344" spans="1:41" x14ac:dyDescent="0.3">
      <c r="A344" s="25" t="s">
        <v>703</v>
      </c>
      <c r="B344" s="25" t="s">
        <v>704</v>
      </c>
      <c r="C344" s="25" t="s">
        <v>33</v>
      </c>
      <c r="D344" s="215">
        <v>-24.311497200090749</v>
      </c>
      <c r="E344" s="72">
        <v>-20.711551658021481</v>
      </c>
      <c r="F344" s="72">
        <v>1.0527191884604465</v>
      </c>
      <c r="G344" s="72">
        <v>2.6840562243542418</v>
      </c>
      <c r="H344" s="72">
        <v>-7.3367209548839565</v>
      </c>
      <c r="I344" s="72"/>
      <c r="J344" s="72">
        <v>-2.0524691872875001</v>
      </c>
      <c r="K344" s="72">
        <v>0.39554505464578177</v>
      </c>
      <c r="L344" s="72"/>
      <c r="M344" s="72">
        <v>-1.5488344836137977</v>
      </c>
      <c r="N344" s="72">
        <v>0.97285752386287794</v>
      </c>
      <c r="O344" s="72">
        <v>0.2008002340839076</v>
      </c>
      <c r="P344" s="72">
        <v>0.54361179582068364</v>
      </c>
      <c r="Q344" s="72"/>
      <c r="R344" s="216">
        <v>0.59528427234852577</v>
      </c>
      <c r="S344" s="216">
        <v>-0.57780858742143892</v>
      </c>
      <c r="T344" s="216">
        <v>0.30461106199542221</v>
      </c>
      <c r="U344" s="216"/>
      <c r="V344" s="72">
        <v>-1.0022664163089272</v>
      </c>
      <c r="W344" s="72">
        <v>0.56544492699974502</v>
      </c>
      <c r="X344" s="72">
        <v>-7.0083404972511462E-2</v>
      </c>
      <c r="Y344" s="72">
        <v>-5.449433170691112E-2</v>
      </c>
      <c r="Z344" s="72">
        <v>-0.90594496498818633</v>
      </c>
      <c r="AB344" s="114">
        <v>508</v>
      </c>
      <c r="AC344" s="114">
        <v>178</v>
      </c>
      <c r="AD344" s="115">
        <v>475</v>
      </c>
      <c r="AE344" s="115">
        <v>106</v>
      </c>
      <c r="AF344" s="115">
        <v>231</v>
      </c>
      <c r="AG344" s="115">
        <v>158</v>
      </c>
      <c r="AH344" s="116">
        <v>148</v>
      </c>
      <c r="AI344" s="116">
        <v>386</v>
      </c>
      <c r="AJ344" s="116">
        <v>200</v>
      </c>
      <c r="AK344" s="117">
        <v>498</v>
      </c>
      <c r="AL344" s="117">
        <v>151</v>
      </c>
      <c r="AM344" s="117">
        <v>278</v>
      </c>
      <c r="AN344" s="117">
        <v>280</v>
      </c>
      <c r="AO344" s="117">
        <v>438</v>
      </c>
    </row>
    <row r="345" spans="1:41" x14ac:dyDescent="0.3">
      <c r="A345" s="25" t="s">
        <v>705</v>
      </c>
      <c r="B345" s="25" t="s">
        <v>706</v>
      </c>
      <c r="C345" s="25" t="s">
        <v>27</v>
      </c>
      <c r="D345" s="215">
        <v>-40.133667541423179</v>
      </c>
      <c r="E345" s="72">
        <v>4.5401470273704643</v>
      </c>
      <c r="F345" s="72">
        <v>-30.51915534870038</v>
      </c>
      <c r="G345" s="72">
        <v>-9.9287040834243498</v>
      </c>
      <c r="H345" s="72">
        <v>-4.2259551366689116</v>
      </c>
      <c r="I345" s="72"/>
      <c r="J345" s="72">
        <v>0.55708942005259232</v>
      </c>
      <c r="K345" s="72">
        <v>-0.19387765786295522</v>
      </c>
      <c r="L345" s="72"/>
      <c r="M345" s="72">
        <v>-2.5092683941200251</v>
      </c>
      <c r="N345" s="72">
        <v>-1.0219812918565845</v>
      </c>
      <c r="O345" s="72">
        <v>-0.96692214649715424</v>
      </c>
      <c r="P345" s="72">
        <v>-0.38489302331829639</v>
      </c>
      <c r="Q345" s="72"/>
      <c r="R345" s="216">
        <v>3.0784695919896729E-2</v>
      </c>
      <c r="S345" s="216">
        <v>-0.54015410192462621</v>
      </c>
      <c r="T345" s="216">
        <v>-0.68207508400619254</v>
      </c>
      <c r="U345" s="216"/>
      <c r="V345" s="72">
        <v>-8.2568846207087265E-2</v>
      </c>
      <c r="W345" s="72">
        <v>0.55380534457338548</v>
      </c>
      <c r="X345" s="72">
        <v>-1.0961681911496597</v>
      </c>
      <c r="Y345" s="72">
        <v>-0.58457555831049468</v>
      </c>
      <c r="Z345" s="72">
        <v>0.364316223760074</v>
      </c>
      <c r="AB345" s="114">
        <v>139</v>
      </c>
      <c r="AC345" s="114">
        <v>298</v>
      </c>
      <c r="AD345" s="115">
        <v>517</v>
      </c>
      <c r="AE345" s="115">
        <v>470</v>
      </c>
      <c r="AF345" s="115">
        <v>423</v>
      </c>
      <c r="AG345" s="115">
        <v>356</v>
      </c>
      <c r="AH345" s="116">
        <v>262</v>
      </c>
      <c r="AI345" s="116">
        <v>379</v>
      </c>
      <c r="AJ345" s="116">
        <v>460</v>
      </c>
      <c r="AK345" s="117">
        <v>288</v>
      </c>
      <c r="AL345" s="117">
        <v>153</v>
      </c>
      <c r="AM345" s="117">
        <v>479</v>
      </c>
      <c r="AN345" s="117">
        <v>377</v>
      </c>
      <c r="AO345" s="117">
        <v>168</v>
      </c>
    </row>
    <row r="346" spans="1:41" x14ac:dyDescent="0.3">
      <c r="A346" s="25" t="s">
        <v>707</v>
      </c>
      <c r="B346" s="25" t="s">
        <v>708</v>
      </c>
      <c r="C346" s="25" t="s">
        <v>46</v>
      </c>
      <c r="D346" s="215">
        <v>80.425996666929919</v>
      </c>
      <c r="E346" s="72">
        <v>6.204696280185086</v>
      </c>
      <c r="F346" s="72">
        <v>28.130998178574707</v>
      </c>
      <c r="G346" s="72">
        <v>36.109571893706772</v>
      </c>
      <c r="H346" s="72">
        <v>9.9807303144633543</v>
      </c>
      <c r="I346" s="72"/>
      <c r="J346" s="72">
        <v>-1.2494212991564086</v>
      </c>
      <c r="K346" s="72">
        <v>1.7457970015712154</v>
      </c>
      <c r="L346" s="72"/>
      <c r="M346" s="72">
        <v>0.57212497341554058</v>
      </c>
      <c r="N346" s="72">
        <v>0.42873806724895741</v>
      </c>
      <c r="O346" s="72">
        <v>1.1867705586851272</v>
      </c>
      <c r="P346" s="72">
        <v>2.3133261092223276</v>
      </c>
      <c r="Q346" s="72"/>
      <c r="R346" s="216">
        <v>1.8956383960420955</v>
      </c>
      <c r="S346" s="216">
        <v>1.3716991145267439</v>
      </c>
      <c r="T346" s="216">
        <v>1.0658111166759741</v>
      </c>
      <c r="U346" s="216"/>
      <c r="V346" s="72">
        <v>2.349232895398043</v>
      </c>
      <c r="W346" s="72">
        <v>-0.66894668489103515</v>
      </c>
      <c r="X346" s="72">
        <v>-0.29723429330034035</v>
      </c>
      <c r="Y346" s="72">
        <v>-0.73319646296570617</v>
      </c>
      <c r="Z346" s="72">
        <v>1.3462906086517099</v>
      </c>
      <c r="AB346" s="114">
        <v>465</v>
      </c>
      <c r="AC346" s="114">
        <v>23</v>
      </c>
      <c r="AD346" s="115">
        <v>146</v>
      </c>
      <c r="AE346" s="115">
        <v>180</v>
      </c>
      <c r="AF346" s="115">
        <v>1</v>
      </c>
      <c r="AG346" s="115">
        <v>20</v>
      </c>
      <c r="AH346" s="116">
        <v>5</v>
      </c>
      <c r="AI346" s="116">
        <v>41</v>
      </c>
      <c r="AJ346" s="116">
        <v>104</v>
      </c>
      <c r="AK346" s="117">
        <v>23</v>
      </c>
      <c r="AL346" s="117">
        <v>390</v>
      </c>
      <c r="AM346" s="117">
        <v>321</v>
      </c>
      <c r="AN346" s="117">
        <v>403</v>
      </c>
      <c r="AO346" s="117">
        <v>14</v>
      </c>
    </row>
    <row r="347" spans="1:41" x14ac:dyDescent="0.3">
      <c r="A347" s="25" t="s">
        <v>709</v>
      </c>
      <c r="B347" s="25" t="s">
        <v>710</v>
      </c>
      <c r="C347" s="25" t="s">
        <v>30</v>
      </c>
      <c r="D347" s="215">
        <v>-23.909269127667251</v>
      </c>
      <c r="E347" s="72">
        <v>-14.738394069002386</v>
      </c>
      <c r="F347" s="72">
        <v>-15.739536119173183</v>
      </c>
      <c r="G347" s="72">
        <v>10.587551944085622</v>
      </c>
      <c r="H347" s="72">
        <v>-4.018890883577301</v>
      </c>
      <c r="I347" s="72"/>
      <c r="J347" s="72">
        <v>-0.50727514551172204</v>
      </c>
      <c r="K347" s="72">
        <v>-0.67179638000846875</v>
      </c>
      <c r="L347" s="72"/>
      <c r="M347" s="72">
        <v>0.53003179393656774</v>
      </c>
      <c r="N347" s="72">
        <v>-0.45052298696369492</v>
      </c>
      <c r="O347" s="72">
        <v>-1.7931304094534668</v>
      </c>
      <c r="P347" s="72">
        <v>-0.80470417658711546</v>
      </c>
      <c r="Q347" s="72"/>
      <c r="R347" s="216">
        <v>-0.14081685333374766</v>
      </c>
      <c r="S347" s="216">
        <v>0.28824457900524947</v>
      </c>
      <c r="T347" s="216">
        <v>1.1230785076187728</v>
      </c>
      <c r="U347" s="216"/>
      <c r="V347" s="72">
        <v>-3.730520159958782E-2</v>
      </c>
      <c r="W347" s="72">
        <v>0.80204537597725056</v>
      </c>
      <c r="X347" s="72">
        <v>-0.49547970838971656</v>
      </c>
      <c r="Y347" s="72">
        <v>-1.3722663529831118</v>
      </c>
      <c r="Z347" s="72">
        <v>0.29922771027970535</v>
      </c>
      <c r="AB347" s="114">
        <v>370</v>
      </c>
      <c r="AC347" s="114">
        <v>392</v>
      </c>
      <c r="AD347" s="115">
        <v>155</v>
      </c>
      <c r="AE347" s="115">
        <v>375</v>
      </c>
      <c r="AF347" s="115">
        <v>493</v>
      </c>
      <c r="AG347" s="115">
        <v>452</v>
      </c>
      <c r="AH347" s="116">
        <v>293</v>
      </c>
      <c r="AI347" s="116">
        <v>210</v>
      </c>
      <c r="AJ347" s="116">
        <v>96</v>
      </c>
      <c r="AK347" s="117">
        <v>276</v>
      </c>
      <c r="AL347" s="117">
        <v>83</v>
      </c>
      <c r="AM347" s="117">
        <v>364</v>
      </c>
      <c r="AN347" s="117">
        <v>488</v>
      </c>
      <c r="AO347" s="117">
        <v>189</v>
      </c>
    </row>
    <row r="348" spans="1:41" x14ac:dyDescent="0.3">
      <c r="A348" s="25" t="s">
        <v>711</v>
      </c>
      <c r="B348" s="25" t="s">
        <v>712</v>
      </c>
      <c r="C348" s="25" t="s">
        <v>30</v>
      </c>
      <c r="D348" s="215">
        <v>-15.832699481103255</v>
      </c>
      <c r="E348" s="72">
        <v>-15.633062026044975</v>
      </c>
      <c r="F348" s="72">
        <v>-4.795522627365167</v>
      </c>
      <c r="G348" s="72">
        <v>12.564212158422762</v>
      </c>
      <c r="H348" s="72">
        <v>-7.9683269861158763</v>
      </c>
      <c r="I348" s="72"/>
      <c r="J348" s="72">
        <v>-0.26631309034300987</v>
      </c>
      <c r="K348" s="72">
        <v>-0.98433187174058823</v>
      </c>
      <c r="L348" s="72"/>
      <c r="M348" s="72">
        <v>-0.12252903320406631</v>
      </c>
      <c r="N348" s="72">
        <v>-9.8397190834103684E-2</v>
      </c>
      <c r="O348" s="72">
        <v>-0.723215457128633</v>
      </c>
      <c r="P348" s="72">
        <v>0.17685806078837626</v>
      </c>
      <c r="Q348" s="72"/>
      <c r="R348" s="216">
        <v>0.28287447426384099</v>
      </c>
      <c r="S348" s="216">
        <v>0.11347092934079904</v>
      </c>
      <c r="T348" s="216">
        <v>1.1113600554060918</v>
      </c>
      <c r="U348" s="216"/>
      <c r="V348" s="72">
        <v>-0.88288977119024536</v>
      </c>
      <c r="W348" s="72">
        <v>0.87155228760499215</v>
      </c>
      <c r="X348" s="72">
        <v>-1.2644065496807106</v>
      </c>
      <c r="Y348" s="72">
        <v>6.4402392017257393E-2</v>
      </c>
      <c r="Z348" s="72">
        <v>-0.38232375597446872</v>
      </c>
      <c r="AB348" s="114">
        <v>318</v>
      </c>
      <c r="AC348" s="114">
        <v>453</v>
      </c>
      <c r="AD348" s="115">
        <v>298</v>
      </c>
      <c r="AE348" s="115">
        <v>291</v>
      </c>
      <c r="AF348" s="115">
        <v>390</v>
      </c>
      <c r="AG348" s="115">
        <v>223</v>
      </c>
      <c r="AH348" s="116">
        <v>209</v>
      </c>
      <c r="AI348" s="116">
        <v>237</v>
      </c>
      <c r="AJ348" s="116">
        <v>98</v>
      </c>
      <c r="AK348" s="117">
        <v>483</v>
      </c>
      <c r="AL348" s="117">
        <v>52</v>
      </c>
      <c r="AM348" s="117">
        <v>495</v>
      </c>
      <c r="AN348" s="117">
        <v>257</v>
      </c>
      <c r="AO348" s="117">
        <v>359</v>
      </c>
    </row>
    <row r="349" spans="1:41" x14ac:dyDescent="0.3">
      <c r="A349" s="25" t="s">
        <v>713</v>
      </c>
      <c r="B349" s="25" t="s">
        <v>714</v>
      </c>
      <c r="C349" s="25" t="s">
        <v>46</v>
      </c>
      <c r="D349" s="215">
        <v>56.025524031012104</v>
      </c>
      <c r="E349" s="72">
        <v>12.341934698121943</v>
      </c>
      <c r="F349" s="72">
        <v>15.974483964813134</v>
      </c>
      <c r="G349" s="72">
        <v>17.387890706314625</v>
      </c>
      <c r="H349" s="72">
        <v>10.321214661762406</v>
      </c>
      <c r="I349" s="72"/>
      <c r="J349" s="72">
        <v>0.27802525039277609</v>
      </c>
      <c r="K349" s="72">
        <v>0.70932952545697925</v>
      </c>
      <c r="L349" s="72"/>
      <c r="M349" s="72">
        <v>-2.3417550424731783</v>
      </c>
      <c r="N349" s="72">
        <v>1.6791383314684953</v>
      </c>
      <c r="O349" s="72">
        <v>0.43778125113268351</v>
      </c>
      <c r="P349" s="72">
        <v>2.7807528942421009</v>
      </c>
      <c r="Q349" s="72"/>
      <c r="R349" s="216">
        <v>-0.14402773753689618</v>
      </c>
      <c r="S349" s="216">
        <v>2.1573279836281651</v>
      </c>
      <c r="T349" s="216">
        <v>7.3246638666486383E-2</v>
      </c>
      <c r="U349" s="216"/>
      <c r="V349" s="72">
        <v>2.1587276658961478</v>
      </c>
      <c r="W349" s="72">
        <v>-1.3498547680757291</v>
      </c>
      <c r="X349" s="72">
        <v>0.29548754925080528</v>
      </c>
      <c r="Y349" s="72">
        <v>-1.486209046552189E-2</v>
      </c>
      <c r="Z349" s="72">
        <v>0.97474457574677897</v>
      </c>
      <c r="AB349" s="114">
        <v>206</v>
      </c>
      <c r="AC349" s="114">
        <v>120</v>
      </c>
      <c r="AD349" s="115">
        <v>514</v>
      </c>
      <c r="AE349" s="115">
        <v>36</v>
      </c>
      <c r="AF349" s="115">
        <v>185</v>
      </c>
      <c r="AG349" s="115">
        <v>1</v>
      </c>
      <c r="AH349" s="116">
        <v>294</v>
      </c>
      <c r="AI349" s="116">
        <v>9</v>
      </c>
      <c r="AJ349" s="116">
        <v>252</v>
      </c>
      <c r="AK349" s="117">
        <v>29</v>
      </c>
      <c r="AL349" s="117">
        <v>462</v>
      </c>
      <c r="AM349" s="117">
        <v>207</v>
      </c>
      <c r="AN349" s="117">
        <v>270</v>
      </c>
      <c r="AO349" s="117">
        <v>45</v>
      </c>
    </row>
    <row r="350" spans="1:41" x14ac:dyDescent="0.3">
      <c r="A350" s="25" t="s">
        <v>715</v>
      </c>
      <c r="B350" s="25" t="s">
        <v>716</v>
      </c>
      <c r="C350" s="25" t="s">
        <v>24</v>
      </c>
      <c r="D350" s="215">
        <v>-43.166830562664842</v>
      </c>
      <c r="E350" s="72">
        <v>-11.356478558222193</v>
      </c>
      <c r="F350" s="72">
        <v>-25.616805229681205</v>
      </c>
      <c r="G350" s="72">
        <v>-20.325500851373281</v>
      </c>
      <c r="H350" s="72">
        <v>14.13195407661183</v>
      </c>
      <c r="I350" s="72"/>
      <c r="J350" s="72">
        <v>-0.42838326720451009</v>
      </c>
      <c r="K350" s="72">
        <v>-0.48013501745326531</v>
      </c>
      <c r="L350" s="72"/>
      <c r="M350" s="72">
        <v>-2.7965777025594818</v>
      </c>
      <c r="N350" s="72">
        <v>-1.261704003385028</v>
      </c>
      <c r="O350" s="72">
        <v>-0.40942827687253741</v>
      </c>
      <c r="P350" s="72">
        <v>0.36902114606805497</v>
      </c>
      <c r="Q350" s="72"/>
      <c r="R350" s="216">
        <v>-0.75768266597564726</v>
      </c>
      <c r="S350" s="216">
        <v>-1.5950480654277843</v>
      </c>
      <c r="T350" s="216">
        <v>-8.6329370761362489E-2</v>
      </c>
      <c r="U350" s="216"/>
      <c r="V350" s="72">
        <v>0.95998718782939296</v>
      </c>
      <c r="W350" s="72">
        <v>-1.1964160587952897</v>
      </c>
      <c r="X350" s="72">
        <v>2.5597020482429875</v>
      </c>
      <c r="Y350" s="72">
        <v>2.2441756603085405</v>
      </c>
      <c r="Z350" s="72">
        <v>-1.7410580222632652</v>
      </c>
      <c r="AB350" s="114">
        <v>352</v>
      </c>
      <c r="AC350" s="114">
        <v>353</v>
      </c>
      <c r="AD350" s="115">
        <v>527</v>
      </c>
      <c r="AE350" s="115">
        <v>494</v>
      </c>
      <c r="AF350" s="115">
        <v>345</v>
      </c>
      <c r="AG350" s="115">
        <v>186</v>
      </c>
      <c r="AH350" s="116">
        <v>418</v>
      </c>
      <c r="AI350" s="116">
        <v>503</v>
      </c>
      <c r="AJ350" s="116">
        <v>286</v>
      </c>
      <c r="AK350" s="117">
        <v>119</v>
      </c>
      <c r="AL350" s="117">
        <v>452</v>
      </c>
      <c r="AM350" s="117">
        <v>1</v>
      </c>
      <c r="AN350" s="117">
        <v>1</v>
      </c>
      <c r="AO350" s="117">
        <v>489</v>
      </c>
    </row>
    <row r="351" spans="1:41" x14ac:dyDescent="0.3">
      <c r="A351" s="25" t="s">
        <v>717</v>
      </c>
      <c r="B351" s="25" t="s">
        <v>718</v>
      </c>
      <c r="C351" s="25" t="s">
        <v>24</v>
      </c>
      <c r="D351" s="215">
        <v>-16.27827557614544</v>
      </c>
      <c r="E351" s="72">
        <v>-39.861382090970721</v>
      </c>
      <c r="F351" s="72">
        <v>-4.8125068094857246</v>
      </c>
      <c r="G351" s="72">
        <v>8.4987097370762363</v>
      </c>
      <c r="H351" s="72">
        <v>19.896903587234767</v>
      </c>
      <c r="I351" s="72"/>
      <c r="J351" s="72">
        <v>-0.91656774808183505</v>
      </c>
      <c r="K351" s="72">
        <v>-2.2723428191958228</v>
      </c>
      <c r="L351" s="72"/>
      <c r="M351" s="72">
        <v>0.17697438026711665</v>
      </c>
      <c r="N351" s="72">
        <v>-0.77910690100953051</v>
      </c>
      <c r="O351" s="72">
        <v>0.37574322704538315</v>
      </c>
      <c r="P351" s="72">
        <v>-0.54361179582068531</v>
      </c>
      <c r="Q351" s="72"/>
      <c r="R351" s="216">
        <v>-0.15991153243879078</v>
      </c>
      <c r="S351" s="216">
        <v>1.3866188163273672</v>
      </c>
      <c r="T351" s="216">
        <v>-0.20686211543942792</v>
      </c>
      <c r="U351" s="216"/>
      <c r="V351" s="72">
        <v>1.0798612356360682</v>
      </c>
      <c r="W351" s="72">
        <v>-1.2129402110041869</v>
      </c>
      <c r="X351" s="72">
        <v>1.9461330332157556</v>
      </c>
      <c r="Y351" s="72">
        <v>1.9023475795866938</v>
      </c>
      <c r="Z351" s="72">
        <v>0.26397908001262332</v>
      </c>
      <c r="AB351" s="114">
        <v>431</v>
      </c>
      <c r="AC351" s="114">
        <v>528</v>
      </c>
      <c r="AD351" s="115">
        <v>234</v>
      </c>
      <c r="AE351" s="115">
        <v>434</v>
      </c>
      <c r="AF351" s="115">
        <v>200</v>
      </c>
      <c r="AG351" s="115">
        <v>398</v>
      </c>
      <c r="AH351" s="116">
        <v>298</v>
      </c>
      <c r="AI351" s="116">
        <v>38</v>
      </c>
      <c r="AJ351" s="116">
        <v>319</v>
      </c>
      <c r="AK351" s="117">
        <v>107</v>
      </c>
      <c r="AL351" s="117">
        <v>455</v>
      </c>
      <c r="AM351" s="117">
        <v>28</v>
      </c>
      <c r="AN351" s="117">
        <v>15</v>
      </c>
      <c r="AO351" s="117">
        <v>201</v>
      </c>
    </row>
    <row r="352" spans="1:41" x14ac:dyDescent="0.3">
      <c r="A352" s="25" t="s">
        <v>719</v>
      </c>
      <c r="B352" s="25" t="s">
        <v>720</v>
      </c>
      <c r="C352" s="25" t="s">
        <v>30</v>
      </c>
      <c r="D352" s="215">
        <v>23.197988057515378</v>
      </c>
      <c r="E352" s="72">
        <v>4.735893871436593</v>
      </c>
      <c r="F352" s="72">
        <v>-2.8154561548546244</v>
      </c>
      <c r="G352" s="72">
        <v>20.296599350120417</v>
      </c>
      <c r="H352" s="72">
        <v>0.98095099081299364</v>
      </c>
      <c r="I352" s="72"/>
      <c r="J352" s="72">
        <v>0.44758555878099054</v>
      </c>
      <c r="K352" s="72">
        <v>-6.8714049066063071E-2</v>
      </c>
      <c r="L352" s="72"/>
      <c r="M352" s="72">
        <v>0.15849393053271579</v>
      </c>
      <c r="N352" s="72">
        <v>-0.64202580725872849</v>
      </c>
      <c r="O352" s="72">
        <v>0.29494486657821761</v>
      </c>
      <c r="P352" s="72">
        <v>-0.26188597462894475</v>
      </c>
      <c r="Q352" s="72"/>
      <c r="R352" s="216">
        <v>-0.28941044214383049</v>
      </c>
      <c r="S352" s="216">
        <v>1.7105894839980578</v>
      </c>
      <c r="T352" s="216">
        <v>1.0144128801602228</v>
      </c>
      <c r="U352" s="216"/>
      <c r="V352" s="72">
        <v>-0.35713512998005414</v>
      </c>
      <c r="W352" s="72">
        <v>1.1762416025338722</v>
      </c>
      <c r="X352" s="72">
        <v>-0.48507863389417122</v>
      </c>
      <c r="Y352" s="72">
        <v>-0.47063286474150012</v>
      </c>
      <c r="Z352" s="72">
        <v>0.3327952242444519</v>
      </c>
      <c r="AB352" s="114">
        <v>164</v>
      </c>
      <c r="AC352" s="114">
        <v>278</v>
      </c>
      <c r="AD352" s="115">
        <v>240</v>
      </c>
      <c r="AE352" s="115">
        <v>408</v>
      </c>
      <c r="AF352" s="115">
        <v>218</v>
      </c>
      <c r="AG352" s="115">
        <v>329</v>
      </c>
      <c r="AH352" s="116">
        <v>324</v>
      </c>
      <c r="AI352" s="116">
        <v>22</v>
      </c>
      <c r="AJ352" s="116">
        <v>108</v>
      </c>
      <c r="AK352" s="117">
        <v>369</v>
      </c>
      <c r="AL352" s="117">
        <v>6</v>
      </c>
      <c r="AM352" s="117">
        <v>361</v>
      </c>
      <c r="AN352" s="117">
        <v>360</v>
      </c>
      <c r="AO352" s="117">
        <v>175</v>
      </c>
    </row>
    <row r="353" spans="1:41" x14ac:dyDescent="0.3">
      <c r="A353" s="25" t="s">
        <v>721</v>
      </c>
      <c r="B353" s="25" t="s">
        <v>722</v>
      </c>
      <c r="C353" s="25" t="s">
        <v>1239</v>
      </c>
      <c r="D353" s="215">
        <v>34.304587377576325</v>
      </c>
      <c r="E353" s="72">
        <v>7.1941474974168544</v>
      </c>
      <c r="F353" s="72">
        <v>12.211649751304767</v>
      </c>
      <c r="G353" s="72">
        <v>-0.239658287365764</v>
      </c>
      <c r="H353" s="72">
        <v>15.13844841622047</v>
      </c>
      <c r="I353" s="72"/>
      <c r="J353" s="72">
        <v>1.1204653072407442</v>
      </c>
      <c r="K353" s="72">
        <v>-0.54493350744739577</v>
      </c>
      <c r="L353" s="72"/>
      <c r="M353" s="72">
        <v>1.3077332397960548</v>
      </c>
      <c r="N353" s="72">
        <v>2.8692434091736323E-2</v>
      </c>
      <c r="O353" s="72">
        <v>0.75433322760428323</v>
      </c>
      <c r="P353" s="72">
        <v>-0.13689494128331164</v>
      </c>
      <c r="Q353" s="72"/>
      <c r="R353" s="216">
        <v>-0.60971638863080646</v>
      </c>
      <c r="S353" s="216">
        <v>1.0356505930174549</v>
      </c>
      <c r="T353" s="216">
        <v>-0.45469319887054005</v>
      </c>
      <c r="U353" s="216"/>
      <c r="V353" s="72">
        <v>0.48596242617063062</v>
      </c>
      <c r="W353" s="72">
        <v>0.85207464534813038</v>
      </c>
      <c r="X353" s="72">
        <v>0.10288027475267165</v>
      </c>
      <c r="Y353" s="72">
        <v>0.35669017117250429</v>
      </c>
      <c r="Z353" s="72">
        <v>1.2300821658001573</v>
      </c>
      <c r="AB353" s="114">
        <v>56</v>
      </c>
      <c r="AC353" s="114">
        <v>371</v>
      </c>
      <c r="AD353" s="115">
        <v>13</v>
      </c>
      <c r="AE353" s="115">
        <v>261</v>
      </c>
      <c r="AF353" s="115">
        <v>127</v>
      </c>
      <c r="AG353" s="115">
        <v>293</v>
      </c>
      <c r="AH353" s="116">
        <v>392</v>
      </c>
      <c r="AI353" s="116">
        <v>80</v>
      </c>
      <c r="AJ353" s="116">
        <v>396</v>
      </c>
      <c r="AK353" s="117">
        <v>173</v>
      </c>
      <c r="AL353" s="117">
        <v>58</v>
      </c>
      <c r="AM353" s="117">
        <v>246</v>
      </c>
      <c r="AN353" s="117">
        <v>208</v>
      </c>
      <c r="AO353" s="117">
        <v>24</v>
      </c>
    </row>
    <row r="354" spans="1:41" x14ac:dyDescent="0.3">
      <c r="A354" s="25" t="s">
        <v>723</v>
      </c>
      <c r="B354" s="25" t="s">
        <v>724</v>
      </c>
      <c r="C354" s="25" t="s">
        <v>30</v>
      </c>
      <c r="D354" s="215">
        <v>-18.672605344742884</v>
      </c>
      <c r="E354" s="72">
        <v>-21.055466563099735</v>
      </c>
      <c r="F354" s="72">
        <v>5.8025536817549765</v>
      </c>
      <c r="G354" s="72">
        <v>-2.3295240477272126</v>
      </c>
      <c r="H354" s="72">
        <v>-1.0901684156709135</v>
      </c>
      <c r="I354" s="72"/>
      <c r="J354" s="72">
        <v>-0.42662376224759924</v>
      </c>
      <c r="K354" s="72">
        <v>-1.2578135628003797</v>
      </c>
      <c r="L354" s="72"/>
      <c r="M354" s="72">
        <v>0.1243570795656979</v>
      </c>
      <c r="N354" s="72">
        <v>-7.8276194646200586E-3</v>
      </c>
      <c r="O354" s="72">
        <v>-9.2817874283901161E-2</v>
      </c>
      <c r="P354" s="72">
        <v>0.90469700326361957</v>
      </c>
      <c r="Q354" s="72"/>
      <c r="R354" s="216">
        <v>-0.32088320720715346</v>
      </c>
      <c r="S354" s="216">
        <v>0.42417963985537849</v>
      </c>
      <c r="T354" s="216">
        <v>-0.38283931837549057</v>
      </c>
      <c r="U354" s="216"/>
      <c r="V354" s="72">
        <v>-0.887863798070191</v>
      </c>
      <c r="W354" s="72">
        <v>4.2095647480867388E-2</v>
      </c>
      <c r="X354" s="72">
        <v>0.12796040008119064</v>
      </c>
      <c r="Y354" s="72">
        <v>-0.16348299512073253</v>
      </c>
      <c r="Z354" s="72">
        <v>0.66325706249468286</v>
      </c>
      <c r="AB354" s="114">
        <v>351</v>
      </c>
      <c r="AC354" s="114">
        <v>474</v>
      </c>
      <c r="AD354" s="115">
        <v>246</v>
      </c>
      <c r="AE354" s="115">
        <v>269</v>
      </c>
      <c r="AF354" s="115">
        <v>286</v>
      </c>
      <c r="AG354" s="115">
        <v>107</v>
      </c>
      <c r="AH354" s="116">
        <v>333</v>
      </c>
      <c r="AI354" s="116">
        <v>187</v>
      </c>
      <c r="AJ354" s="116">
        <v>369</v>
      </c>
      <c r="AK354" s="117">
        <v>485</v>
      </c>
      <c r="AL354" s="117">
        <v>259</v>
      </c>
      <c r="AM354" s="117">
        <v>240</v>
      </c>
      <c r="AN354" s="117">
        <v>304</v>
      </c>
      <c r="AO354" s="117">
        <v>99</v>
      </c>
    </row>
    <row r="355" spans="1:41" x14ac:dyDescent="0.3">
      <c r="A355" s="25" t="s">
        <v>725</v>
      </c>
      <c r="B355" s="25" t="s">
        <v>726</v>
      </c>
      <c r="C355" s="25" t="s">
        <v>56</v>
      </c>
      <c r="D355" s="215">
        <v>-38.331639828167589</v>
      </c>
      <c r="E355" s="72">
        <v>-3.3412911671575936</v>
      </c>
      <c r="F355" s="72">
        <v>-13.735286993562777</v>
      </c>
      <c r="G355" s="72">
        <v>-4.8141414608249296</v>
      </c>
      <c r="H355" s="72">
        <v>-16.440920206622287</v>
      </c>
      <c r="I355" s="72"/>
      <c r="J355" s="72">
        <v>-0.7682086609729194</v>
      </c>
      <c r="K355" s="72">
        <v>0.5009053676003119</v>
      </c>
      <c r="L355" s="72"/>
      <c r="M355" s="72">
        <v>-1.3402220834603484</v>
      </c>
      <c r="N355" s="72">
        <v>-1.0423788930076785</v>
      </c>
      <c r="O355" s="72">
        <v>0.5341363570032398</v>
      </c>
      <c r="P355" s="72">
        <v>-0.34918129950525739</v>
      </c>
      <c r="Q355" s="72"/>
      <c r="R355" s="216">
        <v>-2.5231062788920695E-2</v>
      </c>
      <c r="S355" s="216">
        <v>-0.41937556353862437</v>
      </c>
      <c r="T355" s="216">
        <v>-0.13309034897144656</v>
      </c>
      <c r="U355" s="216"/>
      <c r="V355" s="72">
        <v>-1.0530014904843654</v>
      </c>
      <c r="W355" s="72">
        <v>0.31966751795707765</v>
      </c>
      <c r="X355" s="72">
        <v>-1.2653111153332952</v>
      </c>
      <c r="Y355" s="72">
        <v>-0.62916182970705781</v>
      </c>
      <c r="Z355" s="72">
        <v>-0.66037712375681679</v>
      </c>
      <c r="AB355" s="114">
        <v>410</v>
      </c>
      <c r="AC355" s="114">
        <v>152</v>
      </c>
      <c r="AD355" s="115">
        <v>459</v>
      </c>
      <c r="AE355" s="115">
        <v>473</v>
      </c>
      <c r="AF355" s="115">
        <v>166</v>
      </c>
      <c r="AG355" s="115">
        <v>347</v>
      </c>
      <c r="AH355" s="116">
        <v>272</v>
      </c>
      <c r="AI355" s="116">
        <v>357</v>
      </c>
      <c r="AJ355" s="116">
        <v>300</v>
      </c>
      <c r="AK355" s="117">
        <v>503</v>
      </c>
      <c r="AL355" s="117">
        <v>211</v>
      </c>
      <c r="AM355" s="117">
        <v>496</v>
      </c>
      <c r="AN355" s="117">
        <v>385</v>
      </c>
      <c r="AO355" s="117">
        <v>407</v>
      </c>
    </row>
    <row r="356" spans="1:41" x14ac:dyDescent="0.3">
      <c r="A356" s="25" t="s">
        <v>727</v>
      </c>
      <c r="B356" s="25" t="s">
        <v>728</v>
      </c>
      <c r="C356" s="25" t="s">
        <v>63</v>
      </c>
      <c r="D356" s="215">
        <v>-23.396965896344735</v>
      </c>
      <c r="E356" s="72">
        <v>2.5405230925332951</v>
      </c>
      <c r="F356" s="72">
        <v>-9.6373860193138583</v>
      </c>
      <c r="G356" s="72">
        <v>-7.7506169133377005</v>
      </c>
      <c r="H356" s="72">
        <v>-8.5494860562264705</v>
      </c>
      <c r="I356" s="72"/>
      <c r="J356" s="72">
        <v>1.062750544783299</v>
      </c>
      <c r="K356" s="72">
        <v>-0.85950869738063551</v>
      </c>
      <c r="L356" s="72"/>
      <c r="M356" s="72">
        <v>-0.91635856907682967</v>
      </c>
      <c r="N356" s="72">
        <v>1.0373087033726069</v>
      </c>
      <c r="O356" s="72">
        <v>-0.66300363062094014</v>
      </c>
      <c r="P356" s="72">
        <v>-0.99992826676505464</v>
      </c>
      <c r="Q356" s="72"/>
      <c r="R356" s="216">
        <v>1.2188008737028277</v>
      </c>
      <c r="S356" s="216">
        <v>-1.2470637824779949</v>
      </c>
      <c r="T356" s="216">
        <v>-0.90181112082535697</v>
      </c>
      <c r="U356" s="216"/>
      <c r="V356" s="72">
        <v>-0.91671315397387143</v>
      </c>
      <c r="W356" s="72">
        <v>0.45640105452968194</v>
      </c>
      <c r="X356" s="72">
        <v>-1.5047737249473574</v>
      </c>
      <c r="Y356" s="72">
        <v>1.2583236594141154</v>
      </c>
      <c r="Z356" s="72">
        <v>-1.0031350462678625</v>
      </c>
      <c r="AB356" s="114">
        <v>67</v>
      </c>
      <c r="AC356" s="114">
        <v>428</v>
      </c>
      <c r="AD356" s="115">
        <v>418</v>
      </c>
      <c r="AE356" s="115">
        <v>92</v>
      </c>
      <c r="AF356" s="115">
        <v>385</v>
      </c>
      <c r="AG356" s="115">
        <v>482</v>
      </c>
      <c r="AH356" s="116">
        <v>50</v>
      </c>
      <c r="AI356" s="116">
        <v>478</v>
      </c>
      <c r="AJ356" s="116">
        <v>508</v>
      </c>
      <c r="AK356" s="117">
        <v>487</v>
      </c>
      <c r="AL356" s="117">
        <v>176</v>
      </c>
      <c r="AM356" s="117">
        <v>516</v>
      </c>
      <c r="AN356" s="117">
        <v>65</v>
      </c>
      <c r="AO356" s="117">
        <v>443</v>
      </c>
    </row>
    <row r="357" spans="1:41" x14ac:dyDescent="0.3">
      <c r="A357" s="25" t="s">
        <v>729</v>
      </c>
      <c r="B357" s="25" t="s">
        <v>730</v>
      </c>
      <c r="C357" s="25" t="s">
        <v>63</v>
      </c>
      <c r="D357" s="215">
        <v>23.045776559803876</v>
      </c>
      <c r="E357" s="72">
        <v>-5.118411152916245</v>
      </c>
      <c r="F357" s="72">
        <v>17.097617415975282</v>
      </c>
      <c r="G357" s="72">
        <v>22.052249493108548</v>
      </c>
      <c r="H357" s="72">
        <v>-10.98567919636371</v>
      </c>
      <c r="I357" s="72"/>
      <c r="J357" s="72">
        <v>0.2933863779395583</v>
      </c>
      <c r="K357" s="72">
        <v>-0.70285927017285788</v>
      </c>
      <c r="L357" s="72"/>
      <c r="M357" s="72">
        <v>-0.26599611184048749</v>
      </c>
      <c r="N357" s="72">
        <v>0.64086552552890308</v>
      </c>
      <c r="O357" s="72">
        <v>0.64658662984182402</v>
      </c>
      <c r="P357" s="72">
        <v>1.7141627430258057</v>
      </c>
      <c r="Q357" s="72"/>
      <c r="R357" s="216">
        <v>2.1830916278787407</v>
      </c>
      <c r="S357" s="216">
        <v>0.7294414751094116</v>
      </c>
      <c r="T357" s="216">
        <v>-0.2662631638151261</v>
      </c>
      <c r="U357" s="216"/>
      <c r="V357" s="72">
        <v>-0.50237671487444957</v>
      </c>
      <c r="W357" s="72">
        <v>0.43348783388855094</v>
      </c>
      <c r="X357" s="72">
        <v>-0.50832810934581663</v>
      </c>
      <c r="Y357" s="72">
        <v>-0.14862090465521063</v>
      </c>
      <c r="Z357" s="72">
        <v>-1.4712979442858163</v>
      </c>
      <c r="AB357" s="114">
        <v>200</v>
      </c>
      <c r="AC357" s="114">
        <v>399</v>
      </c>
      <c r="AD357" s="115">
        <v>324</v>
      </c>
      <c r="AE357" s="115">
        <v>144</v>
      </c>
      <c r="AF357" s="115">
        <v>147</v>
      </c>
      <c r="AG357" s="115">
        <v>47</v>
      </c>
      <c r="AH357" s="116">
        <v>2</v>
      </c>
      <c r="AI357" s="116">
        <v>128</v>
      </c>
      <c r="AJ357" s="116">
        <v>335</v>
      </c>
      <c r="AK357" s="117">
        <v>396</v>
      </c>
      <c r="AL357" s="117">
        <v>185</v>
      </c>
      <c r="AM357" s="117">
        <v>370</v>
      </c>
      <c r="AN357" s="117">
        <v>301</v>
      </c>
      <c r="AO357" s="117">
        <v>480</v>
      </c>
    </row>
    <row r="358" spans="1:41" x14ac:dyDescent="0.3">
      <c r="A358" s="25" t="s">
        <v>731</v>
      </c>
      <c r="B358" s="25" t="s">
        <v>732</v>
      </c>
      <c r="C358" s="25" t="s">
        <v>63</v>
      </c>
      <c r="D358" s="215">
        <v>10.250811698946791</v>
      </c>
      <c r="E358" s="72">
        <v>-3.3147999919210918</v>
      </c>
      <c r="F358" s="72">
        <v>3.8950982620718273</v>
      </c>
      <c r="G358" s="72">
        <v>9.6061080590407517</v>
      </c>
      <c r="H358" s="72">
        <v>6.4405369755301756E-2</v>
      </c>
      <c r="I358" s="72"/>
      <c r="J358" s="72">
        <v>-0.39116943924827041</v>
      </c>
      <c r="K358" s="72">
        <v>0.12598543989458308</v>
      </c>
      <c r="L358" s="72"/>
      <c r="M358" s="72">
        <v>-0.62946311740897365</v>
      </c>
      <c r="N358" s="72">
        <v>-0.27860369496629145</v>
      </c>
      <c r="O358" s="72">
        <v>-0.34953491984655793</v>
      </c>
      <c r="P358" s="72">
        <v>1.8808174541533154</v>
      </c>
      <c r="Q358" s="72"/>
      <c r="R358" s="216">
        <v>7.8270516760077999E-2</v>
      </c>
      <c r="S358" s="216">
        <v>0.992312411596594</v>
      </c>
      <c r="T358" s="216">
        <v>8.2150038728218411E-2</v>
      </c>
      <c r="U358" s="216"/>
      <c r="V358" s="72">
        <v>4.3274033855522386E-2</v>
      </c>
      <c r="W358" s="72">
        <v>-0.64115282906858806</v>
      </c>
      <c r="X358" s="72">
        <v>0.35735773303221263</v>
      </c>
      <c r="Y358" s="72">
        <v>0.42604659334493611</v>
      </c>
      <c r="Z358" s="72">
        <v>-0.17264445721302274</v>
      </c>
      <c r="AB358" s="114">
        <v>346</v>
      </c>
      <c r="AC358" s="114">
        <v>242</v>
      </c>
      <c r="AD358" s="115">
        <v>385</v>
      </c>
      <c r="AE358" s="115">
        <v>332</v>
      </c>
      <c r="AF358" s="115">
        <v>336</v>
      </c>
      <c r="AG358" s="115">
        <v>39</v>
      </c>
      <c r="AH358" s="116">
        <v>250</v>
      </c>
      <c r="AI358" s="116">
        <v>85</v>
      </c>
      <c r="AJ358" s="116">
        <v>250</v>
      </c>
      <c r="AK358" s="117">
        <v>255</v>
      </c>
      <c r="AL358" s="117">
        <v>383</v>
      </c>
      <c r="AM358" s="117">
        <v>190</v>
      </c>
      <c r="AN358" s="117">
        <v>187</v>
      </c>
      <c r="AO358" s="117">
        <v>311</v>
      </c>
    </row>
    <row r="359" spans="1:41" x14ac:dyDescent="0.3">
      <c r="A359" s="25" t="s">
        <v>733</v>
      </c>
      <c r="B359" s="25" t="s">
        <v>734</v>
      </c>
      <c r="C359" s="25" t="s">
        <v>46</v>
      </c>
      <c r="D359" s="215">
        <v>79.625999464983352</v>
      </c>
      <c r="E359" s="72">
        <v>-2.6592955232159081</v>
      </c>
      <c r="F359" s="72">
        <v>35.553875873869892</v>
      </c>
      <c r="G359" s="72">
        <v>39.134835101000078</v>
      </c>
      <c r="H359" s="72">
        <v>7.5965840133292986</v>
      </c>
      <c r="I359" s="72"/>
      <c r="J359" s="72">
        <v>-1.2921027241997971</v>
      </c>
      <c r="K359" s="72">
        <v>1.0793590823425243</v>
      </c>
      <c r="L359" s="72"/>
      <c r="M359" s="72">
        <v>0.53174695316622</v>
      </c>
      <c r="N359" s="72">
        <v>2.5683254554099477</v>
      </c>
      <c r="O359" s="72">
        <v>0.88798945443170019</v>
      </c>
      <c r="P359" s="72">
        <v>1.7005582768113152</v>
      </c>
      <c r="Q359" s="72"/>
      <c r="R359" s="216">
        <v>1.1638711652788509</v>
      </c>
      <c r="S359" s="216">
        <v>0.78225248307035045</v>
      </c>
      <c r="T359" s="216">
        <v>2.750056563770809</v>
      </c>
      <c r="U359" s="216"/>
      <c r="V359" s="72">
        <v>2.7058706226901021</v>
      </c>
      <c r="W359" s="72">
        <v>-1.4263215706989611</v>
      </c>
      <c r="X359" s="72">
        <v>0.96673210286344124</v>
      </c>
      <c r="Y359" s="72">
        <v>2.2441756603085405</v>
      </c>
      <c r="Z359" s="72">
        <v>-2.9711400124972629</v>
      </c>
      <c r="AB359" s="114">
        <v>467</v>
      </c>
      <c r="AC359" s="114">
        <v>61</v>
      </c>
      <c r="AD359" s="115">
        <v>154</v>
      </c>
      <c r="AE359" s="115">
        <v>7</v>
      </c>
      <c r="AF359" s="115">
        <v>102</v>
      </c>
      <c r="AG359" s="115">
        <v>48</v>
      </c>
      <c r="AH359" s="116">
        <v>58</v>
      </c>
      <c r="AI359" s="116">
        <v>119</v>
      </c>
      <c r="AJ359" s="116">
        <v>21</v>
      </c>
      <c r="AK359" s="117">
        <v>15</v>
      </c>
      <c r="AL359" s="117">
        <v>468</v>
      </c>
      <c r="AM359" s="117">
        <v>98</v>
      </c>
      <c r="AN359" s="117">
        <v>1</v>
      </c>
      <c r="AO359" s="117">
        <v>515</v>
      </c>
    </row>
    <row r="360" spans="1:41" x14ac:dyDescent="0.3">
      <c r="A360" s="25" t="s">
        <v>735</v>
      </c>
      <c r="B360" s="25" t="s">
        <v>736</v>
      </c>
      <c r="C360" s="25" t="s">
        <v>24</v>
      </c>
      <c r="D360" s="215">
        <v>-43.50826805464316</v>
      </c>
      <c r="E360" s="72">
        <v>11.292298680142743</v>
      </c>
      <c r="F360" s="72">
        <v>-21.730194670368782</v>
      </c>
      <c r="G360" s="72">
        <v>-36.62349668410198</v>
      </c>
      <c r="H360" s="72">
        <v>3.5531246196848607</v>
      </c>
      <c r="I360" s="72"/>
      <c r="J360" s="72">
        <v>8.917920174123832E-2</v>
      </c>
      <c r="K360" s="72">
        <v>0.81420469267018103</v>
      </c>
      <c r="L360" s="72"/>
      <c r="M360" s="72">
        <v>-0.57939707730839507</v>
      </c>
      <c r="N360" s="72">
        <v>-0.37345984445674679</v>
      </c>
      <c r="O360" s="72">
        <v>-1.528013928041368</v>
      </c>
      <c r="P360" s="72">
        <v>-0.99596029745249515</v>
      </c>
      <c r="Q360" s="72"/>
      <c r="R360" s="216">
        <v>-2.2323095730253879</v>
      </c>
      <c r="S360" s="216">
        <v>-1.2733508761267134</v>
      </c>
      <c r="T360" s="216">
        <v>-0.88915915294013703</v>
      </c>
      <c r="U360" s="216"/>
      <c r="V360" s="72">
        <v>-0.1074389806068136</v>
      </c>
      <c r="W360" s="72">
        <v>0.11517201213398778</v>
      </c>
      <c r="X360" s="72">
        <v>-0.58674909525616392</v>
      </c>
      <c r="Y360" s="72">
        <v>1.5060251671727993</v>
      </c>
      <c r="Z360" s="72">
        <v>-0.21638417950683744</v>
      </c>
      <c r="AB360" s="114">
        <v>252</v>
      </c>
      <c r="AC360" s="114">
        <v>97</v>
      </c>
      <c r="AD360" s="115">
        <v>372</v>
      </c>
      <c r="AE360" s="115">
        <v>358</v>
      </c>
      <c r="AF360" s="115">
        <v>478</v>
      </c>
      <c r="AG360" s="115">
        <v>479</v>
      </c>
      <c r="AH360" s="116">
        <v>515</v>
      </c>
      <c r="AI360" s="116">
        <v>482</v>
      </c>
      <c r="AJ360" s="116">
        <v>505</v>
      </c>
      <c r="AK360" s="117">
        <v>297</v>
      </c>
      <c r="AL360" s="117">
        <v>249</v>
      </c>
      <c r="AM360" s="117">
        <v>381</v>
      </c>
      <c r="AN360" s="117">
        <v>40</v>
      </c>
      <c r="AO360" s="117">
        <v>326</v>
      </c>
    </row>
    <row r="361" spans="1:41" x14ac:dyDescent="0.3">
      <c r="A361" s="25" t="s">
        <v>737</v>
      </c>
      <c r="B361" s="25" t="s">
        <v>738</v>
      </c>
      <c r="C361" s="25" t="s">
        <v>24</v>
      </c>
      <c r="D361" s="215">
        <v>-52.594060955207425</v>
      </c>
      <c r="E361" s="72">
        <v>2.3300604333142836</v>
      </c>
      <c r="F361" s="72">
        <v>-9.4569352834866081</v>
      </c>
      <c r="G361" s="72">
        <v>-33.373047876383616</v>
      </c>
      <c r="H361" s="72">
        <v>-12.094138228651492</v>
      </c>
      <c r="I361" s="72"/>
      <c r="J361" s="72">
        <v>-1.0946942032856464</v>
      </c>
      <c r="K361" s="72">
        <v>1.2810990379507889</v>
      </c>
      <c r="L361" s="72"/>
      <c r="M361" s="72">
        <v>-2.2125303300376333</v>
      </c>
      <c r="N361" s="72">
        <v>-0.19097340589010042</v>
      </c>
      <c r="O361" s="72">
        <v>2.1408811119295792E-2</v>
      </c>
      <c r="P361" s="72">
        <v>0.86898527945058057</v>
      </c>
      <c r="Q361" s="72"/>
      <c r="R361" s="216">
        <v>-1.6587187443998059</v>
      </c>
      <c r="S361" s="216">
        <v>-1.790567205215007</v>
      </c>
      <c r="T361" s="216">
        <v>-0.55547979555122118</v>
      </c>
      <c r="U361" s="216"/>
      <c r="V361" s="72">
        <v>-0.25367537087719721</v>
      </c>
      <c r="W361" s="72">
        <v>0.19290826741331737</v>
      </c>
      <c r="X361" s="72">
        <v>-0.35987098066324319</v>
      </c>
      <c r="Y361" s="72">
        <v>-6.9356422172432181E-2</v>
      </c>
      <c r="Z361" s="72">
        <v>-1.9288331394307432</v>
      </c>
      <c r="AB361" s="114">
        <v>451</v>
      </c>
      <c r="AC361" s="114">
        <v>41</v>
      </c>
      <c r="AD361" s="115">
        <v>508</v>
      </c>
      <c r="AE361" s="115">
        <v>315</v>
      </c>
      <c r="AF361" s="115">
        <v>265</v>
      </c>
      <c r="AG361" s="115">
        <v>108</v>
      </c>
      <c r="AH361" s="116">
        <v>496</v>
      </c>
      <c r="AI361" s="116">
        <v>509</v>
      </c>
      <c r="AJ361" s="116">
        <v>427</v>
      </c>
      <c r="AK361" s="117">
        <v>336</v>
      </c>
      <c r="AL361" s="117">
        <v>236</v>
      </c>
      <c r="AM361" s="117">
        <v>334</v>
      </c>
      <c r="AN361" s="117">
        <v>282</v>
      </c>
      <c r="AO361" s="117">
        <v>496</v>
      </c>
    </row>
    <row r="362" spans="1:41" x14ac:dyDescent="0.3">
      <c r="A362" s="25" t="s">
        <v>739</v>
      </c>
      <c r="B362" s="25" t="s">
        <v>740</v>
      </c>
      <c r="C362" s="25" t="s">
        <v>30</v>
      </c>
      <c r="D362" s="215">
        <v>-2.1735529592509781</v>
      </c>
      <c r="E362" s="72">
        <v>1.6594454538359473</v>
      </c>
      <c r="F362" s="72">
        <v>4.087817479132025</v>
      </c>
      <c r="G362" s="72">
        <v>6.1984854888734775</v>
      </c>
      <c r="H362" s="72">
        <v>-14.119301381092429</v>
      </c>
      <c r="I362" s="72"/>
      <c r="J362" s="72">
        <v>-0.23142115156439766</v>
      </c>
      <c r="K362" s="72">
        <v>0.36417678787127344</v>
      </c>
      <c r="L362" s="72"/>
      <c r="M362" s="72">
        <v>-0.74415725701688074</v>
      </c>
      <c r="N362" s="72">
        <v>0.24387403968572555</v>
      </c>
      <c r="O362" s="72">
        <v>1.0591027504908475</v>
      </c>
      <c r="P362" s="72">
        <v>9.5231263501431684E-2</v>
      </c>
      <c r="Q362" s="72"/>
      <c r="R362" s="216">
        <v>-0.19591948140353152</v>
      </c>
      <c r="S362" s="216">
        <v>0.85803509539098033</v>
      </c>
      <c r="T362" s="216">
        <v>8.1702644677368569E-2</v>
      </c>
      <c r="U362" s="216"/>
      <c r="V362" s="72">
        <v>-1.2718586732019477</v>
      </c>
      <c r="W362" s="72">
        <v>0.89353739471086413</v>
      </c>
      <c r="X362" s="72">
        <v>-1.852303755599789</v>
      </c>
      <c r="Y362" s="72">
        <v>0.20806926651729366</v>
      </c>
      <c r="Z362" s="72">
        <v>-0.80130450864490688</v>
      </c>
      <c r="AB362" s="114">
        <v>309</v>
      </c>
      <c r="AC362" s="114">
        <v>186</v>
      </c>
      <c r="AD362" s="115">
        <v>399</v>
      </c>
      <c r="AE362" s="115">
        <v>211</v>
      </c>
      <c r="AF362" s="115">
        <v>71</v>
      </c>
      <c r="AG362" s="115">
        <v>239</v>
      </c>
      <c r="AH362" s="116">
        <v>304</v>
      </c>
      <c r="AI362" s="116">
        <v>108</v>
      </c>
      <c r="AJ362" s="116">
        <v>251</v>
      </c>
      <c r="AK362" s="117">
        <v>522</v>
      </c>
      <c r="AL362" s="117">
        <v>49</v>
      </c>
      <c r="AM362" s="117">
        <v>529</v>
      </c>
      <c r="AN362" s="117">
        <v>232</v>
      </c>
      <c r="AO362" s="117">
        <v>428</v>
      </c>
    </row>
    <row r="363" spans="1:41" x14ac:dyDescent="0.3">
      <c r="A363" s="25" t="s">
        <v>741</v>
      </c>
      <c r="B363" s="25" t="s">
        <v>742</v>
      </c>
      <c r="C363" s="25" t="s">
        <v>1239</v>
      </c>
      <c r="D363" s="215">
        <v>13.228196851973944</v>
      </c>
      <c r="E363" s="72">
        <v>12.327923500174789</v>
      </c>
      <c r="F363" s="72">
        <v>-2.903956145886649</v>
      </c>
      <c r="G363" s="72">
        <v>-15.023622997982221</v>
      </c>
      <c r="H363" s="72">
        <v>18.827852495668026</v>
      </c>
      <c r="I363" s="72"/>
      <c r="J363" s="72">
        <v>1.1565442703306921</v>
      </c>
      <c r="K363" s="72">
        <v>-0.17031039031670905</v>
      </c>
      <c r="L363" s="72"/>
      <c r="M363" s="72">
        <v>0.54797807498396889</v>
      </c>
      <c r="N363" s="72">
        <v>-0.7497989711610068</v>
      </c>
      <c r="O363" s="72">
        <v>0.14192078271626793</v>
      </c>
      <c r="P363" s="72">
        <v>-0.40473286988109397</v>
      </c>
      <c r="Q363" s="72"/>
      <c r="R363" s="216">
        <v>-1.8804179342065142</v>
      </c>
      <c r="S363" s="216">
        <v>0.29778506859204368</v>
      </c>
      <c r="T363" s="216">
        <v>-0.22020189414339628</v>
      </c>
      <c r="U363" s="216"/>
      <c r="V363" s="72">
        <v>0.90129367064604227</v>
      </c>
      <c r="W363" s="72">
        <v>0.46582585550717637</v>
      </c>
      <c r="X363" s="72">
        <v>1.2235696990067264</v>
      </c>
      <c r="Y363" s="72">
        <v>0.15357493481038378</v>
      </c>
      <c r="Z363" s="72">
        <v>1.0213063391632757</v>
      </c>
      <c r="AB363" s="114">
        <v>51</v>
      </c>
      <c r="AC363" s="114">
        <v>295</v>
      </c>
      <c r="AD363" s="115">
        <v>150</v>
      </c>
      <c r="AE363" s="115">
        <v>429</v>
      </c>
      <c r="AF363" s="115">
        <v>242</v>
      </c>
      <c r="AG363" s="115">
        <v>364</v>
      </c>
      <c r="AH363" s="116">
        <v>506</v>
      </c>
      <c r="AI363" s="116">
        <v>206</v>
      </c>
      <c r="AJ363" s="116">
        <v>322</v>
      </c>
      <c r="AK363" s="117">
        <v>126</v>
      </c>
      <c r="AL363" s="117">
        <v>171</v>
      </c>
      <c r="AM363" s="117">
        <v>79</v>
      </c>
      <c r="AN363" s="117">
        <v>244</v>
      </c>
      <c r="AO363" s="117">
        <v>36</v>
      </c>
    </row>
    <row r="364" spans="1:41" x14ac:dyDescent="0.3">
      <c r="A364" s="25" t="s">
        <v>743</v>
      </c>
      <c r="B364" s="25" t="s">
        <v>744</v>
      </c>
      <c r="C364" s="25" t="s">
        <v>46</v>
      </c>
      <c r="D364" s="215">
        <v>99.181240929232658</v>
      </c>
      <c r="E364" s="72">
        <v>25.208261295475651</v>
      </c>
      <c r="F364" s="72">
        <v>32.880956419361169</v>
      </c>
      <c r="G364" s="72">
        <v>38.553138232879192</v>
      </c>
      <c r="H364" s="72">
        <v>2.5388849815166488</v>
      </c>
      <c r="I364" s="72"/>
      <c r="J364" s="72">
        <v>0.82960611936925854</v>
      </c>
      <c r="K364" s="72">
        <v>1.1870547842687935</v>
      </c>
      <c r="L364" s="72"/>
      <c r="M364" s="72">
        <v>1.2505101707203727</v>
      </c>
      <c r="N364" s="72">
        <v>0.58573760540859587</v>
      </c>
      <c r="O364" s="72">
        <v>1.1867705586851272</v>
      </c>
      <c r="P364" s="72">
        <v>2.2379346922836918</v>
      </c>
      <c r="Q364" s="72"/>
      <c r="R364" s="216">
        <v>1.1452900941891662</v>
      </c>
      <c r="S364" s="216">
        <v>1.28431228969452</v>
      </c>
      <c r="T364" s="216">
        <v>2.1967742040618172</v>
      </c>
      <c r="U364" s="216"/>
      <c r="V364" s="72">
        <v>2.8884174091841026</v>
      </c>
      <c r="W364" s="72">
        <v>-2.1965467293195986</v>
      </c>
      <c r="X364" s="72">
        <v>1.6053133892422247</v>
      </c>
      <c r="Y364" s="72">
        <v>-0.11889672372416851</v>
      </c>
      <c r="Z364" s="72">
        <v>-1.6705103490792304</v>
      </c>
      <c r="AB364" s="114">
        <v>94</v>
      </c>
      <c r="AC364" s="114">
        <v>51</v>
      </c>
      <c r="AD364" s="115">
        <v>16</v>
      </c>
      <c r="AE364" s="115">
        <v>158</v>
      </c>
      <c r="AF364" s="115">
        <v>1</v>
      </c>
      <c r="AG364" s="115">
        <v>23</v>
      </c>
      <c r="AH364" s="116">
        <v>62</v>
      </c>
      <c r="AI364" s="116">
        <v>46</v>
      </c>
      <c r="AJ364" s="116">
        <v>41</v>
      </c>
      <c r="AK364" s="117">
        <v>1</v>
      </c>
      <c r="AL364" s="117">
        <v>505</v>
      </c>
      <c r="AM364" s="117">
        <v>51</v>
      </c>
      <c r="AN364" s="117">
        <v>293</v>
      </c>
      <c r="AO364" s="117">
        <v>485</v>
      </c>
    </row>
    <row r="365" spans="1:41" x14ac:dyDescent="0.3">
      <c r="A365" s="25" t="s">
        <v>745</v>
      </c>
      <c r="B365" s="25" t="s">
        <v>746</v>
      </c>
      <c r="C365" s="25" t="s">
        <v>56</v>
      </c>
      <c r="D365" s="215">
        <v>52.1686277893319</v>
      </c>
      <c r="E365" s="72">
        <v>30.694810608449473</v>
      </c>
      <c r="F365" s="72">
        <v>5.9454430910104694</v>
      </c>
      <c r="G365" s="72">
        <v>6.0933233515047309</v>
      </c>
      <c r="H365" s="72">
        <v>9.4350507383672291</v>
      </c>
      <c r="I365" s="72"/>
      <c r="J365" s="72">
        <v>1.4014890230668968</v>
      </c>
      <c r="K365" s="72">
        <v>1.0540958256090609</v>
      </c>
      <c r="L365" s="72"/>
      <c r="M365" s="72">
        <v>-0.69100853602966295</v>
      </c>
      <c r="N365" s="72">
        <v>0.62312594950173372</v>
      </c>
      <c r="O365" s="72">
        <v>0.87630658583745513</v>
      </c>
      <c r="P365" s="72">
        <v>0.14284689525214922</v>
      </c>
      <c r="Q365" s="72"/>
      <c r="R365" s="216">
        <v>0.52291674709497671</v>
      </c>
      <c r="S365" s="216">
        <v>-0.9076997716796783</v>
      </c>
      <c r="T365" s="216">
        <v>1.1159818267652695</v>
      </c>
      <c r="U365" s="216"/>
      <c r="V365" s="72">
        <v>0.7814196228393655</v>
      </c>
      <c r="W365" s="72">
        <v>-0.41685878912775193</v>
      </c>
      <c r="X365" s="72">
        <v>0.61581147908235256</v>
      </c>
      <c r="Y365" s="72">
        <v>-0.70842631218983709</v>
      </c>
      <c r="Z365" s="72">
        <v>1.6150641470693168</v>
      </c>
      <c r="AB365" s="114">
        <v>29</v>
      </c>
      <c r="AC365" s="114">
        <v>67</v>
      </c>
      <c r="AD365" s="115">
        <v>389</v>
      </c>
      <c r="AE365" s="115">
        <v>150</v>
      </c>
      <c r="AF365" s="115">
        <v>105</v>
      </c>
      <c r="AG365" s="115">
        <v>228</v>
      </c>
      <c r="AH365" s="116">
        <v>168</v>
      </c>
      <c r="AI365" s="116">
        <v>437</v>
      </c>
      <c r="AJ365" s="116">
        <v>97</v>
      </c>
      <c r="AK365" s="117">
        <v>139</v>
      </c>
      <c r="AL365" s="117">
        <v>354</v>
      </c>
      <c r="AM365" s="117">
        <v>145</v>
      </c>
      <c r="AN365" s="117">
        <v>399</v>
      </c>
      <c r="AO365" s="117">
        <v>4</v>
      </c>
    </row>
    <row r="366" spans="1:41" x14ac:dyDescent="0.3">
      <c r="A366" s="25" t="s">
        <v>747</v>
      </c>
      <c r="B366" s="25" t="s">
        <v>748</v>
      </c>
      <c r="C366" s="25" t="s">
        <v>24</v>
      </c>
      <c r="D366" s="215">
        <v>32.362519237566644</v>
      </c>
      <c r="E366" s="72">
        <v>2.0126153676193894</v>
      </c>
      <c r="F366" s="72">
        <v>7.584437144150634</v>
      </c>
      <c r="G366" s="72">
        <v>4.7904023765592108</v>
      </c>
      <c r="H366" s="72">
        <v>17.975064349237407</v>
      </c>
      <c r="I366" s="72"/>
      <c r="J366" s="72">
        <v>-0.25675059344632628</v>
      </c>
      <c r="K366" s="72">
        <v>0.41775982285587743</v>
      </c>
      <c r="L366" s="72"/>
      <c r="M366" s="72">
        <v>-0.35146552679067528</v>
      </c>
      <c r="N366" s="72">
        <v>0.42966365704974274</v>
      </c>
      <c r="O366" s="72">
        <v>0.36750975082472764</v>
      </c>
      <c r="P366" s="72">
        <v>0.76780206198030621</v>
      </c>
      <c r="Q366" s="72"/>
      <c r="R366" s="216">
        <v>1.4779912927686283</v>
      </c>
      <c r="S366" s="216">
        <v>-0.75897639500044367</v>
      </c>
      <c r="T366" s="216">
        <v>-0.14416661258107924</v>
      </c>
      <c r="U366" s="216"/>
      <c r="V366" s="72">
        <v>1.1604404710911782</v>
      </c>
      <c r="W366" s="72">
        <v>-0.68215673594386039</v>
      </c>
      <c r="X366" s="72">
        <v>1.6677386542739812</v>
      </c>
      <c r="Y366" s="72">
        <v>1.4019905339141523</v>
      </c>
      <c r="Z366" s="72">
        <v>4.6999946512030495E-2</v>
      </c>
      <c r="AB366" s="114">
        <v>316</v>
      </c>
      <c r="AC366" s="114">
        <v>173</v>
      </c>
      <c r="AD366" s="115">
        <v>339</v>
      </c>
      <c r="AE366" s="115">
        <v>179</v>
      </c>
      <c r="AF366" s="115">
        <v>203</v>
      </c>
      <c r="AG366" s="115">
        <v>118</v>
      </c>
      <c r="AH366" s="116">
        <v>20</v>
      </c>
      <c r="AI366" s="116">
        <v>414</v>
      </c>
      <c r="AJ366" s="116">
        <v>301</v>
      </c>
      <c r="AK366" s="117">
        <v>98</v>
      </c>
      <c r="AL366" s="117">
        <v>392</v>
      </c>
      <c r="AM366" s="117">
        <v>48</v>
      </c>
      <c r="AN366" s="117">
        <v>48</v>
      </c>
      <c r="AO366" s="117">
        <v>259</v>
      </c>
    </row>
    <row r="367" spans="1:41" x14ac:dyDescent="0.3">
      <c r="A367" s="25" t="s">
        <v>749</v>
      </c>
      <c r="B367" s="25" t="s">
        <v>750</v>
      </c>
      <c r="C367" s="25" t="s">
        <v>24</v>
      </c>
      <c r="D367" s="215">
        <v>-39.026793408296612</v>
      </c>
      <c r="E367" s="72">
        <v>-28.302197516354781</v>
      </c>
      <c r="F367" s="72">
        <v>-23.639483092048856</v>
      </c>
      <c r="G367" s="72">
        <v>4.225770474509785</v>
      </c>
      <c r="H367" s="72">
        <v>8.6891167255972341</v>
      </c>
      <c r="I367" s="72"/>
      <c r="J367" s="72">
        <v>-2.4274927350752482</v>
      </c>
      <c r="K367" s="72">
        <v>0.16331693376686601</v>
      </c>
      <c r="L367" s="72"/>
      <c r="M367" s="72">
        <v>-0.75411128840025465</v>
      </c>
      <c r="N367" s="72">
        <v>-0.10406832662809744</v>
      </c>
      <c r="O367" s="72">
        <v>-1.9004015970590522</v>
      </c>
      <c r="P367" s="72">
        <v>-1.0237360826404134</v>
      </c>
      <c r="Q367" s="72"/>
      <c r="R367" s="216">
        <v>1.8897894717218453</v>
      </c>
      <c r="S367" s="216">
        <v>-1.3316087593481976</v>
      </c>
      <c r="T367" s="216">
        <v>-5.1088255432473535E-2</v>
      </c>
      <c r="U367" s="216"/>
      <c r="V367" s="72">
        <v>0.95352095288546523</v>
      </c>
      <c r="W367" s="72">
        <v>-0.53345381471768549</v>
      </c>
      <c r="X367" s="72">
        <v>0.39197733456256689</v>
      </c>
      <c r="Y367" s="72">
        <v>1.322726051431373</v>
      </c>
      <c r="Z367" s="72">
        <v>-0.39694717904227306</v>
      </c>
      <c r="AB367" s="114">
        <v>517</v>
      </c>
      <c r="AC367" s="114">
        <v>228</v>
      </c>
      <c r="AD367" s="115">
        <v>401</v>
      </c>
      <c r="AE367" s="115">
        <v>294</v>
      </c>
      <c r="AF367" s="115">
        <v>501</v>
      </c>
      <c r="AG367" s="115">
        <v>487</v>
      </c>
      <c r="AH367" s="116">
        <v>6</v>
      </c>
      <c r="AI367" s="116">
        <v>488</v>
      </c>
      <c r="AJ367" s="116">
        <v>280</v>
      </c>
      <c r="AK367" s="117">
        <v>120</v>
      </c>
      <c r="AL367" s="117">
        <v>369</v>
      </c>
      <c r="AM367" s="117">
        <v>180</v>
      </c>
      <c r="AN367" s="117">
        <v>60</v>
      </c>
      <c r="AO367" s="117">
        <v>366</v>
      </c>
    </row>
    <row r="368" spans="1:41" x14ac:dyDescent="0.3">
      <c r="A368" s="25" t="s">
        <v>751</v>
      </c>
      <c r="B368" s="25" t="s">
        <v>752</v>
      </c>
      <c r="C368" s="25" t="s">
        <v>78</v>
      </c>
      <c r="D368" s="215">
        <v>-0.48432721395325373</v>
      </c>
      <c r="E368" s="72">
        <v>7.6924521610541303</v>
      </c>
      <c r="F368" s="72">
        <v>6.6142521778963843</v>
      </c>
      <c r="G368" s="72">
        <v>-4.5571626031467067</v>
      </c>
      <c r="H368" s="72">
        <v>-10.23386894975706</v>
      </c>
      <c r="I368" s="72"/>
      <c r="J368" s="72">
        <v>0.62940772213142648</v>
      </c>
      <c r="K368" s="72">
        <v>-1.4011549247096106E-2</v>
      </c>
      <c r="L368" s="72"/>
      <c r="M368" s="72">
        <v>0.83723022386084989</v>
      </c>
      <c r="N368" s="72">
        <v>1.8444196344657775</v>
      </c>
      <c r="O368" s="72">
        <v>-1.4771214980574328</v>
      </c>
      <c r="P368" s="72">
        <v>-0.1462480118057731</v>
      </c>
      <c r="Q368" s="72"/>
      <c r="R368" s="216">
        <v>-0.33286399257209959</v>
      </c>
      <c r="S368" s="216">
        <v>-0.18208125870965425</v>
      </c>
      <c r="T368" s="216">
        <v>-3.1914261095851104E-2</v>
      </c>
      <c r="U368" s="216"/>
      <c r="V368" s="72">
        <v>-0.80877677067906462</v>
      </c>
      <c r="W368" s="72">
        <v>0.80328415288859545</v>
      </c>
      <c r="X368" s="72">
        <v>-1.0830523164129964</v>
      </c>
      <c r="Y368" s="72">
        <v>-0.80750691529331065</v>
      </c>
      <c r="Z368" s="72">
        <v>-0.15072194045463533</v>
      </c>
      <c r="AB368" s="114">
        <v>123</v>
      </c>
      <c r="AC368" s="114">
        <v>271</v>
      </c>
      <c r="AD368" s="115">
        <v>84</v>
      </c>
      <c r="AE368" s="115">
        <v>26</v>
      </c>
      <c r="AF368" s="115">
        <v>472</v>
      </c>
      <c r="AG368" s="115">
        <v>299</v>
      </c>
      <c r="AH368" s="116">
        <v>336</v>
      </c>
      <c r="AI368" s="116">
        <v>310</v>
      </c>
      <c r="AJ368" s="116">
        <v>275</v>
      </c>
      <c r="AK368" s="117">
        <v>476</v>
      </c>
      <c r="AL368" s="117">
        <v>81</v>
      </c>
      <c r="AM368" s="117">
        <v>476</v>
      </c>
      <c r="AN368" s="117">
        <v>418</v>
      </c>
      <c r="AO368" s="117">
        <v>307</v>
      </c>
    </row>
    <row r="369" spans="1:41" x14ac:dyDescent="0.3">
      <c r="A369" s="25" t="s">
        <v>753</v>
      </c>
      <c r="B369" s="25" t="s">
        <v>754</v>
      </c>
      <c r="C369" s="25" t="s">
        <v>27</v>
      </c>
      <c r="D369" s="215">
        <v>-23.089913531160775</v>
      </c>
      <c r="E369" s="72">
        <v>-9.4572155978520343</v>
      </c>
      <c r="F369" s="72">
        <v>-1.1538840554629921</v>
      </c>
      <c r="G369" s="72">
        <v>-6.1344565707639802</v>
      </c>
      <c r="H369" s="72">
        <v>-6.3443573070817667</v>
      </c>
      <c r="I369" s="72"/>
      <c r="J369" s="72">
        <v>-0.23563647308651561</v>
      </c>
      <c r="K369" s="72">
        <v>-0.52094077474164713</v>
      </c>
      <c r="L369" s="72"/>
      <c r="M369" s="72">
        <v>0.74776564357869901</v>
      </c>
      <c r="N369" s="72">
        <v>-1.7382325971321697</v>
      </c>
      <c r="O369" s="72">
        <v>1.1867705586851272</v>
      </c>
      <c r="P369" s="72">
        <v>-0.38092505400573518</v>
      </c>
      <c r="Q369" s="72"/>
      <c r="R369" s="216">
        <v>-0.15497022639147801</v>
      </c>
      <c r="S369" s="216">
        <v>-0.62256769282331115</v>
      </c>
      <c r="T369" s="216">
        <v>4.1403130723111463E-2</v>
      </c>
      <c r="U369" s="216"/>
      <c r="V369" s="72">
        <v>-0.68094427986447714</v>
      </c>
      <c r="W369" s="72">
        <v>-0.12170199128063344</v>
      </c>
      <c r="X369" s="72">
        <v>8.7047480402942481E-2</v>
      </c>
      <c r="Y369" s="72">
        <v>-0.66384004079327397</v>
      </c>
      <c r="Z369" s="72">
        <v>0.11056737011908886</v>
      </c>
      <c r="AB369" s="114">
        <v>310</v>
      </c>
      <c r="AC369" s="114">
        <v>363</v>
      </c>
      <c r="AD369" s="115">
        <v>108</v>
      </c>
      <c r="AE369" s="115">
        <v>520</v>
      </c>
      <c r="AF369" s="115">
        <v>1</v>
      </c>
      <c r="AG369" s="115">
        <v>353</v>
      </c>
      <c r="AH369" s="116">
        <v>297</v>
      </c>
      <c r="AI369" s="116">
        <v>393</v>
      </c>
      <c r="AJ369" s="116">
        <v>257</v>
      </c>
      <c r="AK369" s="117">
        <v>447</v>
      </c>
      <c r="AL369" s="117">
        <v>288</v>
      </c>
      <c r="AM369" s="117">
        <v>250</v>
      </c>
      <c r="AN369" s="117">
        <v>390</v>
      </c>
      <c r="AO369" s="117">
        <v>245</v>
      </c>
    </row>
    <row r="370" spans="1:41" x14ac:dyDescent="0.3">
      <c r="A370" s="25" t="s">
        <v>755</v>
      </c>
      <c r="B370" s="25" t="s">
        <v>756</v>
      </c>
      <c r="C370" s="25" t="s">
        <v>24</v>
      </c>
      <c r="D370" s="215">
        <v>31.310630552001186</v>
      </c>
      <c r="E370" s="72">
        <v>9.8935634621161661</v>
      </c>
      <c r="F370" s="72">
        <v>13.314660315396653</v>
      </c>
      <c r="G370" s="72">
        <v>-12.779845069857219</v>
      </c>
      <c r="H370" s="72">
        <v>20.882251844345582</v>
      </c>
      <c r="I370" s="72"/>
      <c r="J370" s="72">
        <v>1.4905376902216834</v>
      </c>
      <c r="K370" s="72">
        <v>-0.69905261325238999</v>
      </c>
      <c r="L370" s="72"/>
      <c r="M370" s="72">
        <v>-0.58738081360378014</v>
      </c>
      <c r="N370" s="72">
        <v>1.4773883196625608</v>
      </c>
      <c r="O370" s="72">
        <v>1.1867705586851272</v>
      </c>
      <c r="P370" s="72">
        <v>5.3567585719556797E-2</v>
      </c>
      <c r="Q370" s="72"/>
      <c r="R370" s="216">
        <v>-1.6780543636303225</v>
      </c>
      <c r="S370" s="216">
        <v>0.40902311739125335</v>
      </c>
      <c r="T370" s="216">
        <v>-0.2645501621437974</v>
      </c>
      <c r="U370" s="216"/>
      <c r="V370" s="72">
        <v>2.0239315374496378</v>
      </c>
      <c r="W370" s="72">
        <v>-0.94786048032972681</v>
      </c>
      <c r="X370" s="72">
        <v>0.73216016965729147</v>
      </c>
      <c r="Y370" s="72">
        <v>1.7388645844659625</v>
      </c>
      <c r="Z370" s="72">
        <v>0.62935455762595161</v>
      </c>
      <c r="AB370" s="114">
        <v>21</v>
      </c>
      <c r="AC370" s="114">
        <v>397</v>
      </c>
      <c r="AD370" s="115">
        <v>374</v>
      </c>
      <c r="AE370" s="115">
        <v>49</v>
      </c>
      <c r="AF370" s="115">
        <v>1</v>
      </c>
      <c r="AG370" s="115">
        <v>254</v>
      </c>
      <c r="AH370" s="116">
        <v>498</v>
      </c>
      <c r="AI370" s="116">
        <v>190</v>
      </c>
      <c r="AJ370" s="116">
        <v>334</v>
      </c>
      <c r="AK370" s="117">
        <v>34</v>
      </c>
      <c r="AL370" s="117">
        <v>430</v>
      </c>
      <c r="AM370" s="117">
        <v>130</v>
      </c>
      <c r="AN370" s="117">
        <v>23</v>
      </c>
      <c r="AO370" s="117">
        <v>110</v>
      </c>
    </row>
    <row r="371" spans="1:41" x14ac:dyDescent="0.3">
      <c r="A371" s="25" t="s">
        <v>757</v>
      </c>
      <c r="B371" s="25" t="s">
        <v>758</v>
      </c>
      <c r="C371" s="25" t="s">
        <v>30</v>
      </c>
      <c r="D371" s="215">
        <v>41.534298855373535</v>
      </c>
      <c r="E371" s="72">
        <v>7.8324984967245426</v>
      </c>
      <c r="F371" s="72">
        <v>6.5858073746091774</v>
      </c>
      <c r="G371" s="72">
        <v>13.38354268248519</v>
      </c>
      <c r="H371" s="72">
        <v>13.732450301554621</v>
      </c>
      <c r="I371" s="72"/>
      <c r="J371" s="72">
        <v>0.95652527494493145</v>
      </c>
      <c r="K371" s="72">
        <v>-0.32992539520696801</v>
      </c>
      <c r="L371" s="72"/>
      <c r="M371" s="72">
        <v>1.0651238142016244</v>
      </c>
      <c r="N371" s="72">
        <v>0.39152592914702</v>
      </c>
      <c r="O371" s="72">
        <v>0.37083345253797478</v>
      </c>
      <c r="P371" s="72">
        <v>-0.77375401594915061</v>
      </c>
      <c r="Q371" s="72"/>
      <c r="R371" s="216">
        <v>-1.2108071347722553</v>
      </c>
      <c r="S371" s="216">
        <v>2.5688275685291835</v>
      </c>
      <c r="T371" s="216">
        <v>0.24800468814129492</v>
      </c>
      <c r="U371" s="216"/>
      <c r="V371" s="72">
        <v>0.13579093382249915</v>
      </c>
      <c r="W371" s="72">
        <v>0.4628321616410338</v>
      </c>
      <c r="X371" s="72">
        <v>0.31481806775837412</v>
      </c>
      <c r="Y371" s="72">
        <v>0.56475943768979919</v>
      </c>
      <c r="Z371" s="72">
        <v>1.268289459399218</v>
      </c>
      <c r="AB371" s="114">
        <v>79</v>
      </c>
      <c r="AC371" s="114">
        <v>322</v>
      </c>
      <c r="AD371" s="115">
        <v>38</v>
      </c>
      <c r="AE371" s="115">
        <v>186</v>
      </c>
      <c r="AF371" s="115">
        <v>201</v>
      </c>
      <c r="AG371" s="115">
        <v>444</v>
      </c>
      <c r="AH371" s="116">
        <v>467</v>
      </c>
      <c r="AI371" s="116">
        <v>5</v>
      </c>
      <c r="AJ371" s="116">
        <v>213</v>
      </c>
      <c r="AK371" s="117">
        <v>236</v>
      </c>
      <c r="AL371" s="117">
        <v>173</v>
      </c>
      <c r="AM371" s="117">
        <v>201</v>
      </c>
      <c r="AN371" s="117">
        <v>162</v>
      </c>
      <c r="AO371" s="117">
        <v>18</v>
      </c>
    </row>
    <row r="372" spans="1:41" x14ac:dyDescent="0.3">
      <c r="A372" s="25" t="s">
        <v>759</v>
      </c>
      <c r="B372" s="25" t="s">
        <v>760</v>
      </c>
      <c r="C372" s="25" t="s">
        <v>1239</v>
      </c>
      <c r="D372" s="215">
        <v>-22.103604273986051</v>
      </c>
      <c r="E372" s="72">
        <v>4.0135044492533307</v>
      </c>
      <c r="F372" s="72">
        <v>-1.059946439154408</v>
      </c>
      <c r="G372" s="72">
        <v>-13.05739050617218</v>
      </c>
      <c r="H372" s="72">
        <v>-11.999771777912793</v>
      </c>
      <c r="I372" s="72"/>
      <c r="J372" s="72">
        <v>-3.8491227763826609E-2</v>
      </c>
      <c r="K372" s="72">
        <v>0.35957158370409309</v>
      </c>
      <c r="L372" s="72"/>
      <c r="M372" s="72">
        <v>0.19400600704794402</v>
      </c>
      <c r="N372" s="72">
        <v>-0.72028804139973923</v>
      </c>
      <c r="O372" s="72">
        <v>0.6582562718416316</v>
      </c>
      <c r="P372" s="72">
        <v>-0.30156566775454152</v>
      </c>
      <c r="Q372" s="72"/>
      <c r="R372" s="216">
        <v>-1.345748811509484</v>
      </c>
      <c r="S372" s="216">
        <v>-0.20765789036786653</v>
      </c>
      <c r="T372" s="216">
        <v>-1.348015886331125E-2</v>
      </c>
      <c r="U372" s="216"/>
      <c r="V372" s="72">
        <v>-0.59190919871346037</v>
      </c>
      <c r="W372" s="72">
        <v>-0.11473760768886934</v>
      </c>
      <c r="X372" s="72">
        <v>-0.7257376253109995</v>
      </c>
      <c r="Y372" s="72">
        <v>-0.58457555831049546</v>
      </c>
      <c r="Z372" s="72">
        <v>-0.38299436555873406</v>
      </c>
      <c r="AB372" s="114">
        <v>280</v>
      </c>
      <c r="AC372" s="114">
        <v>187</v>
      </c>
      <c r="AD372" s="115">
        <v>230</v>
      </c>
      <c r="AE372" s="115">
        <v>425</v>
      </c>
      <c r="AF372" s="115">
        <v>144</v>
      </c>
      <c r="AG372" s="115">
        <v>338</v>
      </c>
      <c r="AH372" s="116">
        <v>478</v>
      </c>
      <c r="AI372" s="116">
        <v>313</v>
      </c>
      <c r="AJ372" s="116">
        <v>269</v>
      </c>
      <c r="AK372" s="117">
        <v>427</v>
      </c>
      <c r="AL372" s="117">
        <v>283</v>
      </c>
      <c r="AM372" s="117">
        <v>410</v>
      </c>
      <c r="AN372" s="117">
        <v>378</v>
      </c>
      <c r="AO372" s="117">
        <v>360</v>
      </c>
    </row>
    <row r="373" spans="1:41" x14ac:dyDescent="0.3">
      <c r="A373" s="25" t="s">
        <v>761</v>
      </c>
      <c r="B373" s="25" t="s">
        <v>762</v>
      </c>
      <c r="C373" s="25" t="s">
        <v>46</v>
      </c>
      <c r="D373" s="215">
        <v>43.25595489307932</v>
      </c>
      <c r="E373" s="72">
        <v>11.084321227041416</v>
      </c>
      <c r="F373" s="72">
        <v>25.731543649407989</v>
      </c>
      <c r="G373" s="72">
        <v>-6.6824401734701606</v>
      </c>
      <c r="H373" s="72">
        <v>13.122530190100083</v>
      </c>
      <c r="I373" s="72"/>
      <c r="J373" s="72">
        <v>7.1149099002869379E-2</v>
      </c>
      <c r="K373" s="72">
        <v>0.81559659916044391</v>
      </c>
      <c r="L373" s="72"/>
      <c r="M373" s="72">
        <v>1.3888360125068371</v>
      </c>
      <c r="N373" s="72">
        <v>0.13533734588361973</v>
      </c>
      <c r="O373" s="72">
        <v>1.0334616856788472</v>
      </c>
      <c r="P373" s="72">
        <v>1.5594119398359747</v>
      </c>
      <c r="Q373" s="72"/>
      <c r="R373" s="216">
        <v>-1.8997018355833049</v>
      </c>
      <c r="S373" s="216">
        <v>-0.11766603823711952</v>
      </c>
      <c r="T373" s="216">
        <v>1.215475053004005</v>
      </c>
      <c r="U373" s="216"/>
      <c r="V373" s="72">
        <v>2.8884174091841026</v>
      </c>
      <c r="W373" s="72">
        <v>-3.0029778391468072</v>
      </c>
      <c r="X373" s="72">
        <v>2.5597020482429875</v>
      </c>
      <c r="Y373" s="72">
        <v>0.27742568868972545</v>
      </c>
      <c r="Z373" s="72">
        <v>-9.8061268949992064E-2</v>
      </c>
      <c r="AB373" s="114">
        <v>255</v>
      </c>
      <c r="AC373" s="114">
        <v>95</v>
      </c>
      <c r="AD373" s="115">
        <v>5</v>
      </c>
      <c r="AE373" s="115">
        <v>235</v>
      </c>
      <c r="AF373" s="115">
        <v>77</v>
      </c>
      <c r="AG373" s="115">
        <v>55</v>
      </c>
      <c r="AH373" s="116">
        <v>508</v>
      </c>
      <c r="AI373" s="116">
        <v>293</v>
      </c>
      <c r="AJ373" s="116">
        <v>88</v>
      </c>
      <c r="AK373" s="117">
        <v>1</v>
      </c>
      <c r="AL373" s="117">
        <v>523</v>
      </c>
      <c r="AM373" s="117">
        <v>1</v>
      </c>
      <c r="AN373" s="117">
        <v>219</v>
      </c>
      <c r="AO373" s="117">
        <v>292</v>
      </c>
    </row>
    <row r="374" spans="1:41" x14ac:dyDescent="0.3">
      <c r="A374" s="25" t="s">
        <v>763</v>
      </c>
      <c r="B374" s="25" t="s">
        <v>764</v>
      </c>
      <c r="C374" s="25" t="s">
        <v>30</v>
      </c>
      <c r="D374" s="215">
        <v>-4.3550840990993613</v>
      </c>
      <c r="E374" s="72">
        <v>-26.85694957426583</v>
      </c>
      <c r="F374" s="72">
        <v>1.9835246950959482</v>
      </c>
      <c r="G374" s="72">
        <v>28.133266830202576</v>
      </c>
      <c r="H374" s="72">
        <v>-7.6149260501320555</v>
      </c>
      <c r="I374" s="72"/>
      <c r="J374" s="72">
        <v>-0.89396715999384668</v>
      </c>
      <c r="K374" s="72">
        <v>-1.2545888059474197</v>
      </c>
      <c r="L374" s="72"/>
      <c r="M374" s="72">
        <v>-0.599824392795131</v>
      </c>
      <c r="N374" s="72">
        <v>0.31548709755230003</v>
      </c>
      <c r="O374" s="72">
        <v>0.80803565071128913</v>
      </c>
      <c r="P374" s="72">
        <v>-0.20633440425310648</v>
      </c>
      <c r="Q374" s="72"/>
      <c r="R374" s="216">
        <v>0.41084400830788087</v>
      </c>
      <c r="S374" s="216">
        <v>1.4462976235298639</v>
      </c>
      <c r="T374" s="216">
        <v>1.5188503877865651</v>
      </c>
      <c r="U374" s="216"/>
      <c r="V374" s="72">
        <v>-0.71476766264810321</v>
      </c>
      <c r="W374" s="72">
        <v>0.84924787808656466</v>
      </c>
      <c r="X374" s="72">
        <v>-0.96491435483924304</v>
      </c>
      <c r="Y374" s="72">
        <v>-0.16348299512073172</v>
      </c>
      <c r="Z374" s="72">
        <v>-0.52906807550489754</v>
      </c>
      <c r="AB374" s="114">
        <v>428</v>
      </c>
      <c r="AC374" s="114">
        <v>471</v>
      </c>
      <c r="AD374" s="115">
        <v>376</v>
      </c>
      <c r="AE374" s="115">
        <v>201</v>
      </c>
      <c r="AF374" s="115">
        <v>118</v>
      </c>
      <c r="AG374" s="115">
        <v>318</v>
      </c>
      <c r="AH374" s="116">
        <v>186</v>
      </c>
      <c r="AI374" s="116">
        <v>36</v>
      </c>
      <c r="AJ374" s="116">
        <v>68</v>
      </c>
      <c r="AK374" s="117">
        <v>454</v>
      </c>
      <c r="AL374" s="117">
        <v>59</v>
      </c>
      <c r="AM374" s="117">
        <v>448</v>
      </c>
      <c r="AN374" s="117">
        <v>303</v>
      </c>
      <c r="AO374" s="117">
        <v>387</v>
      </c>
    </row>
    <row r="375" spans="1:41" x14ac:dyDescent="0.3">
      <c r="A375" s="25" t="s">
        <v>765</v>
      </c>
      <c r="B375" s="25" t="s">
        <v>766</v>
      </c>
      <c r="C375" s="25" t="s">
        <v>24</v>
      </c>
      <c r="D375" s="215">
        <v>20.002589840408639</v>
      </c>
      <c r="E375" s="72">
        <v>9.0729149427682714</v>
      </c>
      <c r="F375" s="72">
        <v>1.8842302253453536</v>
      </c>
      <c r="G375" s="72">
        <v>-0.33693746465756114</v>
      </c>
      <c r="H375" s="72">
        <v>9.3823821369525771</v>
      </c>
      <c r="I375" s="72"/>
      <c r="J375" s="72">
        <v>-4.6970725532221999E-3</v>
      </c>
      <c r="K375" s="72">
        <v>0.7305302679746839</v>
      </c>
      <c r="L375" s="72"/>
      <c r="M375" s="72">
        <v>-2.3382847651115566</v>
      </c>
      <c r="N375" s="72">
        <v>-0.58544369800065987</v>
      </c>
      <c r="O375" s="72">
        <v>1.0893041034924622</v>
      </c>
      <c r="P375" s="72">
        <v>2.1359011956750109</v>
      </c>
      <c r="Q375" s="72"/>
      <c r="R375" s="216">
        <v>-0.31514463994955122</v>
      </c>
      <c r="S375" s="216">
        <v>0.83387938771377956</v>
      </c>
      <c r="T375" s="216">
        <v>-0.55916724352313574</v>
      </c>
      <c r="U375" s="216"/>
      <c r="V375" s="72">
        <v>0.92367679160579497</v>
      </c>
      <c r="W375" s="72">
        <v>2.8431197649276412E-2</v>
      </c>
      <c r="X375" s="72">
        <v>1.3405120047623635E-2</v>
      </c>
      <c r="Y375" s="72">
        <v>0.6737481011036206</v>
      </c>
      <c r="Z375" s="72">
        <v>0.23721521698419995</v>
      </c>
      <c r="AB375" s="114">
        <v>268</v>
      </c>
      <c r="AC375" s="114">
        <v>115</v>
      </c>
      <c r="AD375" s="115">
        <v>513</v>
      </c>
      <c r="AE375" s="115">
        <v>398</v>
      </c>
      <c r="AF375" s="115">
        <v>64</v>
      </c>
      <c r="AG375" s="115">
        <v>26</v>
      </c>
      <c r="AH375" s="116">
        <v>329</v>
      </c>
      <c r="AI375" s="116">
        <v>114</v>
      </c>
      <c r="AJ375" s="116">
        <v>429</v>
      </c>
      <c r="AK375" s="117">
        <v>123</v>
      </c>
      <c r="AL375" s="117">
        <v>262</v>
      </c>
      <c r="AM375" s="117">
        <v>265</v>
      </c>
      <c r="AN375" s="117">
        <v>146</v>
      </c>
      <c r="AO375" s="117">
        <v>210</v>
      </c>
    </row>
    <row r="376" spans="1:41" x14ac:dyDescent="0.3">
      <c r="A376" s="25" t="s">
        <v>767</v>
      </c>
      <c r="B376" s="25" t="s">
        <v>768</v>
      </c>
      <c r="C376" s="25" t="s">
        <v>56</v>
      </c>
      <c r="D376" s="215">
        <v>13.222042852988364</v>
      </c>
      <c r="E376" s="72">
        <v>10.835313532772998</v>
      </c>
      <c r="F376" s="72">
        <v>2.7006106665253347</v>
      </c>
      <c r="G376" s="72">
        <v>4.6647798363838078</v>
      </c>
      <c r="H376" s="72">
        <v>-4.9786611826937754</v>
      </c>
      <c r="I376" s="72"/>
      <c r="J376" s="72">
        <v>0.26098286618025152</v>
      </c>
      <c r="K376" s="72">
        <v>0.60584221644158831</v>
      </c>
      <c r="L376" s="72"/>
      <c r="M376" s="72">
        <v>0.19426555872834375</v>
      </c>
      <c r="N376" s="72">
        <v>-2.3829651661280427E-2</v>
      </c>
      <c r="O376" s="72">
        <v>-0.91444430466571391</v>
      </c>
      <c r="P376" s="72">
        <v>1.1761061042427041</v>
      </c>
      <c r="Q376" s="72"/>
      <c r="R376" s="216">
        <v>-3.2321088524117719E-2</v>
      </c>
      <c r="S376" s="216">
        <v>0.95607885008079385</v>
      </c>
      <c r="T376" s="216">
        <v>-0.36398418119061915</v>
      </c>
      <c r="U376" s="216"/>
      <c r="V376" s="72">
        <v>1.1937664511867424E-2</v>
      </c>
      <c r="W376" s="72">
        <v>-0.12629864736823174</v>
      </c>
      <c r="X376" s="72">
        <v>0.23161921054248763</v>
      </c>
      <c r="Y376" s="72">
        <v>-0.2724716585345523</v>
      </c>
      <c r="Z376" s="72">
        <v>-0.84051880569032611</v>
      </c>
      <c r="AB376" s="114">
        <v>209</v>
      </c>
      <c r="AC376" s="114">
        <v>132</v>
      </c>
      <c r="AD376" s="115">
        <v>229</v>
      </c>
      <c r="AE376" s="115">
        <v>273</v>
      </c>
      <c r="AF376" s="115">
        <v>418</v>
      </c>
      <c r="AG376" s="115">
        <v>85</v>
      </c>
      <c r="AH376" s="116">
        <v>277</v>
      </c>
      <c r="AI376" s="116">
        <v>89</v>
      </c>
      <c r="AJ376" s="116">
        <v>365</v>
      </c>
      <c r="AK376" s="117">
        <v>264</v>
      </c>
      <c r="AL376" s="117">
        <v>289</v>
      </c>
      <c r="AM376" s="117">
        <v>218</v>
      </c>
      <c r="AN376" s="117">
        <v>318</v>
      </c>
      <c r="AO376" s="117">
        <v>433</v>
      </c>
    </row>
    <row r="377" spans="1:41" x14ac:dyDescent="0.3">
      <c r="A377" s="25" t="s">
        <v>769</v>
      </c>
      <c r="B377" s="25" t="s">
        <v>770</v>
      </c>
      <c r="C377" s="25" t="s">
        <v>46</v>
      </c>
      <c r="D377" s="215">
        <v>21.654807917882238</v>
      </c>
      <c r="E377" s="72">
        <v>15.551964300356536</v>
      </c>
      <c r="F377" s="72">
        <v>-13.093391794403473</v>
      </c>
      <c r="G377" s="72">
        <v>14.743895811687242</v>
      </c>
      <c r="H377" s="72">
        <v>4.4523396002419364</v>
      </c>
      <c r="I377" s="72"/>
      <c r="J377" s="72">
        <v>-9.0810069362246573E-2</v>
      </c>
      <c r="K377" s="72">
        <v>1.3349672133907695</v>
      </c>
      <c r="L377" s="72"/>
      <c r="M377" s="72">
        <v>-0.71198225281865979</v>
      </c>
      <c r="N377" s="72">
        <v>0.86440240906304766</v>
      </c>
      <c r="O377" s="72">
        <v>-2.00928468459536</v>
      </c>
      <c r="P377" s="72">
        <v>-0.23807815875358426</v>
      </c>
      <c r="Q377" s="72"/>
      <c r="R377" s="216">
        <v>0.78828651243994485</v>
      </c>
      <c r="S377" s="216">
        <v>0.15894049673317656</v>
      </c>
      <c r="T377" s="216">
        <v>0.82204048822934772</v>
      </c>
      <c r="U377" s="216"/>
      <c r="V377" s="72">
        <v>1.6130769171661778</v>
      </c>
      <c r="W377" s="72">
        <v>-0.64329901964452108</v>
      </c>
      <c r="X377" s="72">
        <v>-7.4092274505308852E-3</v>
      </c>
      <c r="Y377" s="72">
        <v>-0.70347228203466317</v>
      </c>
      <c r="Z377" s="72">
        <v>0.63157153201192451</v>
      </c>
      <c r="AB377" s="114">
        <v>286</v>
      </c>
      <c r="AC377" s="114">
        <v>37</v>
      </c>
      <c r="AD377" s="115">
        <v>394</v>
      </c>
      <c r="AE377" s="115">
        <v>116</v>
      </c>
      <c r="AF377" s="115">
        <v>505</v>
      </c>
      <c r="AG377" s="115">
        <v>325</v>
      </c>
      <c r="AH377" s="116">
        <v>112</v>
      </c>
      <c r="AI377" s="116">
        <v>228</v>
      </c>
      <c r="AJ377" s="116">
        <v>123</v>
      </c>
      <c r="AK377" s="117">
        <v>61</v>
      </c>
      <c r="AL377" s="117">
        <v>384</v>
      </c>
      <c r="AM377" s="117">
        <v>268</v>
      </c>
      <c r="AN377" s="117">
        <v>396</v>
      </c>
      <c r="AO377" s="117">
        <v>108</v>
      </c>
    </row>
    <row r="378" spans="1:41" x14ac:dyDescent="0.3">
      <c r="A378" s="25" t="s">
        <v>771</v>
      </c>
      <c r="B378" s="25" t="s">
        <v>772</v>
      </c>
      <c r="C378" s="25" t="s">
        <v>24</v>
      </c>
      <c r="D378" s="215">
        <v>50.36936180788701</v>
      </c>
      <c r="E378" s="72">
        <v>27.447094342410516</v>
      </c>
      <c r="F378" s="72">
        <v>3.0496654272721075</v>
      </c>
      <c r="G378" s="72">
        <v>6.1333712090554791</v>
      </c>
      <c r="H378" s="72">
        <v>13.739230829148909</v>
      </c>
      <c r="I378" s="72"/>
      <c r="J378" s="72">
        <v>-0.14890406240884363</v>
      </c>
      <c r="K378" s="72">
        <v>2.3446716098016851</v>
      </c>
      <c r="L378" s="72"/>
      <c r="M378" s="72">
        <v>-0.101917386301925</v>
      </c>
      <c r="N378" s="72">
        <v>-0.36359010844115297</v>
      </c>
      <c r="O378" s="72">
        <v>1.1867705586851272</v>
      </c>
      <c r="P378" s="72">
        <v>-0.23331659557851184</v>
      </c>
      <c r="Q378" s="72"/>
      <c r="R378" s="216">
        <v>0.24760195268993887</v>
      </c>
      <c r="S378" s="216">
        <v>0.50670801772966179</v>
      </c>
      <c r="T378" s="216">
        <v>-1.8305425332943152E-2</v>
      </c>
      <c r="U378" s="216"/>
      <c r="V378" s="72">
        <v>0.67547285029653659</v>
      </c>
      <c r="W378" s="72">
        <v>-0.70648114719688193</v>
      </c>
      <c r="X378" s="72">
        <v>0.89605297845007592</v>
      </c>
      <c r="Y378" s="72">
        <v>1.5902436798107518</v>
      </c>
      <c r="Z378" s="72">
        <v>0.29255780446929963</v>
      </c>
      <c r="AB378" s="114">
        <v>297</v>
      </c>
      <c r="AC378" s="114">
        <v>13</v>
      </c>
      <c r="AD378" s="115">
        <v>289</v>
      </c>
      <c r="AE378" s="115">
        <v>356</v>
      </c>
      <c r="AF378" s="115">
        <v>1</v>
      </c>
      <c r="AG378" s="115">
        <v>324</v>
      </c>
      <c r="AH378" s="116">
        <v>214</v>
      </c>
      <c r="AI378" s="116">
        <v>169</v>
      </c>
      <c r="AJ378" s="116">
        <v>271</v>
      </c>
      <c r="AK378" s="117">
        <v>152</v>
      </c>
      <c r="AL378" s="117">
        <v>396</v>
      </c>
      <c r="AM378" s="117">
        <v>108</v>
      </c>
      <c r="AN378" s="117">
        <v>33</v>
      </c>
      <c r="AO378" s="117">
        <v>192</v>
      </c>
    </row>
    <row r="379" spans="1:41" x14ac:dyDescent="0.3">
      <c r="A379" s="25" t="s">
        <v>773</v>
      </c>
      <c r="B379" s="25" t="s">
        <v>774</v>
      </c>
      <c r="C379" s="25" t="s">
        <v>30</v>
      </c>
      <c r="D379" s="215">
        <v>-17.273411931475643</v>
      </c>
      <c r="E379" s="72">
        <v>6.6614190023771673</v>
      </c>
      <c r="F379" s="72">
        <v>-6.899886541133939</v>
      </c>
      <c r="G379" s="72">
        <v>-14.444554872496784</v>
      </c>
      <c r="H379" s="72">
        <v>-2.5903895202220859</v>
      </c>
      <c r="I379" s="72"/>
      <c r="J379" s="72">
        <v>-1.1058492418670685E-2</v>
      </c>
      <c r="K379" s="72">
        <v>0.54397201260884409</v>
      </c>
      <c r="L379" s="72"/>
      <c r="M379" s="72">
        <v>-0.71562347742868204</v>
      </c>
      <c r="N379" s="72">
        <v>0.13676590675683584</v>
      </c>
      <c r="O379" s="72">
        <v>-0.46858071320560685</v>
      </c>
      <c r="P379" s="72">
        <v>-5.6543562703977278E-2</v>
      </c>
      <c r="Q379" s="72"/>
      <c r="R379" s="216">
        <v>-1.8100079169719769</v>
      </c>
      <c r="S379" s="216">
        <v>0.10305082014671192</v>
      </c>
      <c r="T379" s="216">
        <v>-2.6389487874349443E-2</v>
      </c>
      <c r="U379" s="216"/>
      <c r="V379" s="72">
        <v>-0.73565857554387204</v>
      </c>
      <c r="W379" s="72">
        <v>0.72725329472343581</v>
      </c>
      <c r="X379" s="72">
        <v>0.5627611746270732</v>
      </c>
      <c r="Y379" s="72">
        <v>-1.6893242829142265</v>
      </c>
      <c r="Z379" s="72">
        <v>0.61689048506317246</v>
      </c>
      <c r="AB379" s="114">
        <v>272</v>
      </c>
      <c r="AC379" s="114">
        <v>144</v>
      </c>
      <c r="AD379" s="115">
        <v>395</v>
      </c>
      <c r="AE379" s="115">
        <v>234</v>
      </c>
      <c r="AF379" s="115">
        <v>357</v>
      </c>
      <c r="AG379" s="115">
        <v>278</v>
      </c>
      <c r="AH379" s="116">
        <v>503</v>
      </c>
      <c r="AI379" s="116">
        <v>243</v>
      </c>
      <c r="AJ379" s="116">
        <v>273</v>
      </c>
      <c r="AK379" s="117">
        <v>462</v>
      </c>
      <c r="AL379" s="117">
        <v>105</v>
      </c>
      <c r="AM379" s="117">
        <v>149</v>
      </c>
      <c r="AN379" s="117">
        <v>507</v>
      </c>
      <c r="AO379" s="117">
        <v>114</v>
      </c>
    </row>
    <row r="380" spans="1:41" x14ac:dyDescent="0.3">
      <c r="A380" s="25" t="s">
        <v>775</v>
      </c>
      <c r="B380" s="25" t="s">
        <v>776</v>
      </c>
      <c r="C380" s="25" t="s">
        <v>1239</v>
      </c>
      <c r="D380" s="215">
        <v>19.874459687167679</v>
      </c>
      <c r="E380" s="72">
        <v>21.48754114930928</v>
      </c>
      <c r="F380" s="72">
        <v>3.0086898089464706</v>
      </c>
      <c r="G380" s="72">
        <v>-9.0204926619021908</v>
      </c>
      <c r="H380" s="72">
        <v>4.3987213908141189</v>
      </c>
      <c r="I380" s="72"/>
      <c r="J380" s="72">
        <v>0.95559331610500853</v>
      </c>
      <c r="K380" s="72">
        <v>0.76340997583973369</v>
      </c>
      <c r="L380" s="72"/>
      <c r="M380" s="72">
        <v>-0.21385194352949449</v>
      </c>
      <c r="N380" s="72">
        <v>0.16187796610672567</v>
      </c>
      <c r="O380" s="72">
        <v>0.909527837684867</v>
      </c>
      <c r="P380" s="72">
        <v>-0.37616349083066275</v>
      </c>
      <c r="Q380" s="72"/>
      <c r="R380" s="216">
        <v>-0.71984269973229087</v>
      </c>
      <c r="S380" s="216">
        <v>0.27204604562171542</v>
      </c>
      <c r="T380" s="216">
        <v>-0.63466246531768766</v>
      </c>
      <c r="U380" s="216"/>
      <c r="V380" s="72">
        <v>-0.29098057247678499</v>
      </c>
      <c r="W380" s="72">
        <v>0.80766070500030152</v>
      </c>
      <c r="X380" s="72">
        <v>4.2957031545431935E-2</v>
      </c>
      <c r="Y380" s="72">
        <v>-0.29724180931042127</v>
      </c>
      <c r="Z380" s="72">
        <v>0.61734892340429637</v>
      </c>
      <c r="AB380" s="114">
        <v>80</v>
      </c>
      <c r="AC380" s="114">
        <v>104</v>
      </c>
      <c r="AD380" s="115">
        <v>313</v>
      </c>
      <c r="AE380" s="115">
        <v>228</v>
      </c>
      <c r="AF380" s="115">
        <v>99</v>
      </c>
      <c r="AG380" s="115">
        <v>351</v>
      </c>
      <c r="AH380" s="116">
        <v>411</v>
      </c>
      <c r="AI380" s="116">
        <v>215</v>
      </c>
      <c r="AJ380" s="116">
        <v>450</v>
      </c>
      <c r="AK380" s="117">
        <v>349</v>
      </c>
      <c r="AL380" s="117">
        <v>80</v>
      </c>
      <c r="AM380" s="117">
        <v>260</v>
      </c>
      <c r="AN380" s="117">
        <v>325</v>
      </c>
      <c r="AO380" s="117">
        <v>112</v>
      </c>
    </row>
    <row r="381" spans="1:41" x14ac:dyDescent="0.3">
      <c r="A381" s="25" t="s">
        <v>777</v>
      </c>
      <c r="B381" s="25" t="s">
        <v>778</v>
      </c>
      <c r="C381" s="25" t="s">
        <v>1239</v>
      </c>
      <c r="D381" s="215">
        <v>-17.502793969214331</v>
      </c>
      <c r="E381" s="72">
        <v>14.703436280837808</v>
      </c>
      <c r="F381" s="72">
        <v>-7.7226752358498238</v>
      </c>
      <c r="G381" s="72">
        <v>-7.935250583012631</v>
      </c>
      <c r="H381" s="72">
        <v>-16.548304431189685</v>
      </c>
      <c r="I381" s="72"/>
      <c r="J381" s="72">
        <v>0.75374199559900334</v>
      </c>
      <c r="K381" s="72">
        <v>0.42253290686802131</v>
      </c>
      <c r="L381" s="72"/>
      <c r="M381" s="72">
        <v>-1.4913941227937946</v>
      </c>
      <c r="N381" s="72">
        <v>0.34551960456188519</v>
      </c>
      <c r="O381" s="72">
        <v>-0.18101681369293465</v>
      </c>
      <c r="P381" s="72">
        <v>9.1263294188872163E-2</v>
      </c>
      <c r="Q381" s="72"/>
      <c r="R381" s="216">
        <v>-0.90469041776095116</v>
      </c>
      <c r="S381" s="216">
        <v>0.35218615815078069</v>
      </c>
      <c r="T381" s="216">
        <v>-0.39972581035134536</v>
      </c>
      <c r="U381" s="216"/>
      <c r="V381" s="72">
        <v>-1.4484366274399965</v>
      </c>
      <c r="W381" s="72">
        <v>0.9189933143101584</v>
      </c>
      <c r="X381" s="72">
        <v>-1.715806951236875</v>
      </c>
      <c r="Y381" s="72">
        <v>-0.39632241241389476</v>
      </c>
      <c r="Z381" s="72">
        <v>-0.66808820945732916</v>
      </c>
      <c r="AB381" s="114">
        <v>102</v>
      </c>
      <c r="AC381" s="114">
        <v>171</v>
      </c>
      <c r="AD381" s="115">
        <v>472</v>
      </c>
      <c r="AE381" s="115">
        <v>197</v>
      </c>
      <c r="AF381" s="115">
        <v>311</v>
      </c>
      <c r="AG381" s="115">
        <v>242</v>
      </c>
      <c r="AH381" s="116">
        <v>428</v>
      </c>
      <c r="AI381" s="116">
        <v>197</v>
      </c>
      <c r="AJ381" s="116">
        <v>375</v>
      </c>
      <c r="AK381" s="117">
        <v>529</v>
      </c>
      <c r="AL381" s="117">
        <v>40</v>
      </c>
      <c r="AM381" s="117">
        <v>526</v>
      </c>
      <c r="AN381" s="117">
        <v>343</v>
      </c>
      <c r="AO381" s="117">
        <v>409</v>
      </c>
    </row>
    <row r="382" spans="1:41" x14ac:dyDescent="0.3">
      <c r="A382" s="25" t="s">
        <v>779</v>
      </c>
      <c r="B382" s="25" t="s">
        <v>780</v>
      </c>
      <c r="C382" s="25" t="s">
        <v>27</v>
      </c>
      <c r="D382" s="215">
        <v>-7.7723072467864611</v>
      </c>
      <c r="E382" s="72">
        <v>-12.61683123011213</v>
      </c>
      <c r="F382" s="72">
        <v>-2.9319665338573833</v>
      </c>
      <c r="G382" s="72">
        <v>-1.77960029263404</v>
      </c>
      <c r="H382" s="72">
        <v>9.5560908098170927</v>
      </c>
      <c r="I382" s="72"/>
      <c r="J382" s="72">
        <v>-1.4305661969988677</v>
      </c>
      <c r="K382" s="72">
        <v>0.42121969858989722</v>
      </c>
      <c r="L382" s="72"/>
      <c r="M382" s="72">
        <v>-0.29992642599913583</v>
      </c>
      <c r="N382" s="72">
        <v>0.15390223113285734</v>
      </c>
      <c r="O382" s="72">
        <v>-0.38260999023929726</v>
      </c>
      <c r="P382" s="72">
        <v>5.9519539688394379E-2</v>
      </c>
      <c r="Q382" s="72"/>
      <c r="R382" s="216">
        <v>-1.1887136655500425</v>
      </c>
      <c r="S382" s="216">
        <v>1.1441144569013544</v>
      </c>
      <c r="T382" s="216">
        <v>-0.16895282646739662</v>
      </c>
      <c r="U382" s="216"/>
      <c r="V382" s="72">
        <v>0.65159752127279924</v>
      </c>
      <c r="W382" s="72">
        <v>0.32027872988296358</v>
      </c>
      <c r="X382" s="72">
        <v>0.35957527509563741</v>
      </c>
      <c r="Y382" s="72">
        <v>0.31210389977594111</v>
      </c>
      <c r="Z382" s="72">
        <v>0.26766273593607731</v>
      </c>
      <c r="AB382" s="114">
        <v>480</v>
      </c>
      <c r="AC382" s="114">
        <v>172</v>
      </c>
      <c r="AD382" s="115">
        <v>329</v>
      </c>
      <c r="AE382" s="115">
        <v>230</v>
      </c>
      <c r="AF382" s="115">
        <v>340</v>
      </c>
      <c r="AG382" s="115">
        <v>249</v>
      </c>
      <c r="AH382" s="116">
        <v>465</v>
      </c>
      <c r="AI382" s="116">
        <v>64</v>
      </c>
      <c r="AJ382" s="116">
        <v>307</v>
      </c>
      <c r="AK382" s="117">
        <v>157</v>
      </c>
      <c r="AL382" s="117">
        <v>210</v>
      </c>
      <c r="AM382" s="117">
        <v>189</v>
      </c>
      <c r="AN382" s="117">
        <v>215</v>
      </c>
      <c r="AO382" s="117">
        <v>199</v>
      </c>
    </row>
    <row r="383" spans="1:41" x14ac:dyDescent="0.3">
      <c r="A383" s="25" t="s">
        <v>781</v>
      </c>
      <c r="B383" s="25" t="s">
        <v>782</v>
      </c>
      <c r="C383" s="25" t="s">
        <v>46</v>
      </c>
      <c r="D383" s="215">
        <v>53.739427764782988</v>
      </c>
      <c r="E383" s="72">
        <v>3.1239356091255033</v>
      </c>
      <c r="F383" s="72">
        <v>18.305485556722921</v>
      </c>
      <c r="G383" s="72">
        <v>18.941739107736229</v>
      </c>
      <c r="H383" s="72">
        <v>13.368267491198335</v>
      </c>
      <c r="I383" s="72"/>
      <c r="J383" s="72">
        <v>1.1448568177245591</v>
      </c>
      <c r="K383" s="72">
        <v>-0.89494196899451883</v>
      </c>
      <c r="L383" s="72"/>
      <c r="M383" s="72">
        <v>0.87247098716631222</v>
      </c>
      <c r="N383" s="72">
        <v>0.92456228368648374</v>
      </c>
      <c r="O383" s="72">
        <v>0.39644743896179996</v>
      </c>
      <c r="P383" s="72">
        <v>0.73539697926107139</v>
      </c>
      <c r="Q383" s="72"/>
      <c r="R383" s="216">
        <v>0.87292880115767801</v>
      </c>
      <c r="S383" s="216">
        <v>-4.2830708570498692E-2</v>
      </c>
      <c r="T383" s="216">
        <v>1.4429106003411685</v>
      </c>
      <c r="U383" s="216"/>
      <c r="V383" s="72">
        <v>1.9150003487788421</v>
      </c>
      <c r="W383" s="72">
        <v>-2.2740253930829564</v>
      </c>
      <c r="X383" s="72">
        <v>2.4285114928730214</v>
      </c>
      <c r="Y383" s="72">
        <v>8.9172542793125975E-2</v>
      </c>
      <c r="Z383" s="72">
        <v>0.51499450687763415</v>
      </c>
      <c r="AB383" s="114">
        <v>53</v>
      </c>
      <c r="AC383" s="114">
        <v>436</v>
      </c>
      <c r="AD383" s="115">
        <v>76</v>
      </c>
      <c r="AE383" s="115">
        <v>112</v>
      </c>
      <c r="AF383" s="115">
        <v>194</v>
      </c>
      <c r="AG383" s="115">
        <v>128</v>
      </c>
      <c r="AH383" s="116">
        <v>102</v>
      </c>
      <c r="AI383" s="116">
        <v>278</v>
      </c>
      <c r="AJ383" s="116">
        <v>75</v>
      </c>
      <c r="AK383" s="117">
        <v>45</v>
      </c>
      <c r="AL383" s="117">
        <v>510</v>
      </c>
      <c r="AM383" s="117">
        <v>9</v>
      </c>
      <c r="AN383" s="117">
        <v>252</v>
      </c>
      <c r="AO383" s="117">
        <v>135</v>
      </c>
    </row>
    <row r="384" spans="1:41" x14ac:dyDescent="0.3">
      <c r="A384" s="25" t="s">
        <v>783</v>
      </c>
      <c r="B384" s="25" t="s">
        <v>784</v>
      </c>
      <c r="C384" s="25" t="s">
        <v>24</v>
      </c>
      <c r="D384" s="215">
        <v>42.665398853959857</v>
      </c>
      <c r="E384" s="72">
        <v>6.5243999036522098</v>
      </c>
      <c r="F384" s="72">
        <v>15.168301780361315</v>
      </c>
      <c r="G384" s="72">
        <v>7.2006841888154884</v>
      </c>
      <c r="H384" s="72">
        <v>13.772012981130846</v>
      </c>
      <c r="I384" s="72"/>
      <c r="J384" s="72">
        <v>0.8525186684093562</v>
      </c>
      <c r="K384" s="72">
        <v>-0.33056667611717938</v>
      </c>
      <c r="L384" s="72"/>
      <c r="M384" s="72">
        <v>-0.45279295899277117</v>
      </c>
      <c r="N384" s="72">
        <v>0.11211171104165644</v>
      </c>
      <c r="O384" s="72">
        <v>1.1867705586851272</v>
      </c>
      <c r="P384" s="72">
        <v>1.580838974123798</v>
      </c>
      <c r="Q384" s="72"/>
      <c r="R384" s="216">
        <v>0.1546308716643025</v>
      </c>
      <c r="S384" s="216">
        <v>2.6084104508574332E-2</v>
      </c>
      <c r="T384" s="216">
        <v>0.68336712648498188</v>
      </c>
      <c r="U384" s="216"/>
      <c r="V384" s="72">
        <v>1.3867586941286771</v>
      </c>
      <c r="W384" s="72">
        <v>-1.5759618659937722</v>
      </c>
      <c r="X384" s="72">
        <v>0.39934985541318774</v>
      </c>
      <c r="Y384" s="72">
        <v>2.145095057190205</v>
      </c>
      <c r="Z384" s="72">
        <v>0.3991608554878715</v>
      </c>
      <c r="AB384" s="114">
        <v>93</v>
      </c>
      <c r="AC384" s="114">
        <v>323</v>
      </c>
      <c r="AD384" s="115">
        <v>351</v>
      </c>
      <c r="AE384" s="115">
        <v>240</v>
      </c>
      <c r="AF384" s="115">
        <v>1</v>
      </c>
      <c r="AG384" s="115">
        <v>53</v>
      </c>
      <c r="AH384" s="116">
        <v>229</v>
      </c>
      <c r="AI384" s="116">
        <v>261</v>
      </c>
      <c r="AJ384" s="116">
        <v>137</v>
      </c>
      <c r="AK384" s="117">
        <v>83</v>
      </c>
      <c r="AL384" s="117">
        <v>480</v>
      </c>
      <c r="AM384" s="117">
        <v>178</v>
      </c>
      <c r="AN384" s="117">
        <v>9</v>
      </c>
      <c r="AO384" s="117">
        <v>157</v>
      </c>
    </row>
    <row r="385" spans="1:41" x14ac:dyDescent="0.3">
      <c r="A385" s="25" t="s">
        <v>785</v>
      </c>
      <c r="B385" s="25" t="s">
        <v>786</v>
      </c>
      <c r="C385" s="25" t="s">
        <v>33</v>
      </c>
      <c r="D385" s="215">
        <v>53.898022714859536</v>
      </c>
      <c r="E385" s="72">
        <v>-13.704866510751721</v>
      </c>
      <c r="F385" s="72">
        <v>17.279866091022409</v>
      </c>
      <c r="G385" s="72">
        <v>20.840818324937779</v>
      </c>
      <c r="H385" s="72">
        <v>29.482204809651066</v>
      </c>
      <c r="I385" s="72"/>
      <c r="J385" s="72">
        <v>0.73394662502469632</v>
      </c>
      <c r="K385" s="72">
        <v>-1.8303359458848341</v>
      </c>
      <c r="L385" s="72"/>
      <c r="M385" s="72">
        <v>1.1212869423307539</v>
      </c>
      <c r="N385" s="72">
        <v>-0.22010112062319936</v>
      </c>
      <c r="O385" s="72">
        <v>1.1867705586851272</v>
      </c>
      <c r="P385" s="72">
        <v>0.67682219417090361</v>
      </c>
      <c r="Q385" s="72"/>
      <c r="R385" s="216">
        <v>5.61971552846788E-2</v>
      </c>
      <c r="S385" s="216">
        <v>1.2598723972211165</v>
      </c>
      <c r="T385" s="216">
        <v>1.1848286464867384</v>
      </c>
      <c r="U385" s="216"/>
      <c r="V385" s="72">
        <v>1.4056599962724681</v>
      </c>
      <c r="W385" s="72">
        <v>0.10215203417020291</v>
      </c>
      <c r="X385" s="72">
        <v>1.9830816862042133</v>
      </c>
      <c r="Y385" s="72">
        <v>1.055208423051994</v>
      </c>
      <c r="Z385" s="72">
        <v>1.3503388222313346</v>
      </c>
      <c r="AB385" s="114">
        <v>105</v>
      </c>
      <c r="AC385" s="114">
        <v>510</v>
      </c>
      <c r="AD385" s="115">
        <v>25</v>
      </c>
      <c r="AE385" s="115">
        <v>319</v>
      </c>
      <c r="AF385" s="115">
        <v>1</v>
      </c>
      <c r="AG385" s="115">
        <v>137</v>
      </c>
      <c r="AH385" s="116">
        <v>256</v>
      </c>
      <c r="AI385" s="116">
        <v>49</v>
      </c>
      <c r="AJ385" s="116">
        <v>92</v>
      </c>
      <c r="AK385" s="117">
        <v>81</v>
      </c>
      <c r="AL385" s="117">
        <v>252</v>
      </c>
      <c r="AM385" s="117">
        <v>22</v>
      </c>
      <c r="AN385" s="117">
        <v>93</v>
      </c>
      <c r="AO385" s="117">
        <v>13</v>
      </c>
    </row>
    <row r="386" spans="1:41" x14ac:dyDescent="0.3">
      <c r="A386" s="25" t="s">
        <v>787</v>
      </c>
      <c r="B386" s="25" t="s">
        <v>788</v>
      </c>
      <c r="C386" s="25" t="s">
        <v>33</v>
      </c>
      <c r="D386" s="215">
        <v>-2.7504138285429729</v>
      </c>
      <c r="E386" s="72">
        <v>-1.8427632767663225</v>
      </c>
      <c r="F386" s="72">
        <v>-5.5739361549521753</v>
      </c>
      <c r="G386" s="72">
        <v>11.336848681956061</v>
      </c>
      <c r="H386" s="72">
        <v>-6.6705630787805363</v>
      </c>
      <c r="I386" s="72"/>
      <c r="J386" s="72">
        <v>0.38383864593565964</v>
      </c>
      <c r="K386" s="72">
        <v>-0.53125970807696543</v>
      </c>
      <c r="L386" s="72"/>
      <c r="M386" s="72">
        <v>-1.1428671276451279</v>
      </c>
      <c r="N386" s="72">
        <v>-0.80664230115681645</v>
      </c>
      <c r="O386" s="72">
        <v>-0.11287130319552575</v>
      </c>
      <c r="P386" s="72">
        <v>1.1705509472051221</v>
      </c>
      <c r="Q386" s="72"/>
      <c r="R386" s="216">
        <v>-0.18053146902543596</v>
      </c>
      <c r="S386" s="216">
        <v>1.7986867708207899</v>
      </c>
      <c r="T386" s="216">
        <v>-0.25773345996062635</v>
      </c>
      <c r="U386" s="216"/>
      <c r="V386" s="72">
        <v>-7.1128584383213886E-2</v>
      </c>
      <c r="W386" s="72">
        <v>-0.33191329031321187</v>
      </c>
      <c r="X386" s="72">
        <v>-0.32684406017086404</v>
      </c>
      <c r="Y386" s="72">
        <v>-1.2385075387934215</v>
      </c>
      <c r="Z386" s="72">
        <v>0.63428085790460409</v>
      </c>
      <c r="AB386" s="114">
        <v>184</v>
      </c>
      <c r="AC386" s="114">
        <v>365</v>
      </c>
      <c r="AD386" s="115">
        <v>443</v>
      </c>
      <c r="AE386" s="115">
        <v>438</v>
      </c>
      <c r="AF386" s="115">
        <v>292</v>
      </c>
      <c r="AG386" s="115">
        <v>86</v>
      </c>
      <c r="AH386" s="116">
        <v>301</v>
      </c>
      <c r="AI386" s="116">
        <v>19</v>
      </c>
      <c r="AJ386" s="116">
        <v>330</v>
      </c>
      <c r="AK386" s="117">
        <v>283</v>
      </c>
      <c r="AL386" s="117">
        <v>333</v>
      </c>
      <c r="AM386" s="117">
        <v>329</v>
      </c>
      <c r="AN386" s="117">
        <v>476</v>
      </c>
      <c r="AO386" s="117">
        <v>107</v>
      </c>
    </row>
    <row r="387" spans="1:41" x14ac:dyDescent="0.3">
      <c r="A387" s="25" t="s">
        <v>789</v>
      </c>
      <c r="B387" s="25" t="s">
        <v>790</v>
      </c>
      <c r="C387" s="25" t="s">
        <v>56</v>
      </c>
      <c r="D387" s="215">
        <v>15.106382646501359</v>
      </c>
      <c r="E387" s="72">
        <v>7.6700255992828339</v>
      </c>
      <c r="F387" s="72">
        <v>7.8904849803616983</v>
      </c>
      <c r="G387" s="72">
        <v>-11.977687699754702</v>
      </c>
      <c r="H387" s="72">
        <v>11.523559766611529</v>
      </c>
      <c r="I387" s="72"/>
      <c r="J387" s="72">
        <v>0.6253520470774806</v>
      </c>
      <c r="K387" s="72">
        <v>-1.174999913485388E-2</v>
      </c>
      <c r="L387" s="72"/>
      <c r="M387" s="72">
        <v>0.59811355998138527</v>
      </c>
      <c r="N387" s="72">
        <v>7.797513235910114E-2</v>
      </c>
      <c r="O387" s="72">
        <v>0.10547102383514426</v>
      </c>
      <c r="P387" s="72">
        <v>0.48091788068224101</v>
      </c>
      <c r="Q387" s="72"/>
      <c r="R387" s="216">
        <v>-1.5986137497284247</v>
      </c>
      <c r="S387" s="216">
        <v>-0.18208125870965525</v>
      </c>
      <c r="T387" s="216">
        <v>0.3433724844675155</v>
      </c>
      <c r="U387" s="216"/>
      <c r="V387" s="72">
        <v>0.99629758405299185</v>
      </c>
      <c r="W387" s="72">
        <v>-0.95730616807366387</v>
      </c>
      <c r="X387" s="72">
        <v>0.60329380060508808</v>
      </c>
      <c r="Y387" s="72">
        <v>0.87190930731056759</v>
      </c>
      <c r="Z387" s="72">
        <v>0.79051742942732228</v>
      </c>
      <c r="AB387" s="114">
        <v>125</v>
      </c>
      <c r="AC387" s="114">
        <v>270</v>
      </c>
      <c r="AD387" s="115">
        <v>140</v>
      </c>
      <c r="AE387" s="115">
        <v>245</v>
      </c>
      <c r="AF387" s="115">
        <v>249</v>
      </c>
      <c r="AG387" s="115">
        <v>169</v>
      </c>
      <c r="AH387" s="116">
        <v>493</v>
      </c>
      <c r="AI387" s="116">
        <v>311</v>
      </c>
      <c r="AJ387" s="116">
        <v>193</v>
      </c>
      <c r="AK387" s="117">
        <v>117</v>
      </c>
      <c r="AL387" s="117">
        <v>431</v>
      </c>
      <c r="AM387" s="117">
        <v>147</v>
      </c>
      <c r="AN387" s="117">
        <v>118</v>
      </c>
      <c r="AO387" s="117">
        <v>70</v>
      </c>
    </row>
    <row r="388" spans="1:41" x14ac:dyDescent="0.3">
      <c r="A388" s="25" t="s">
        <v>791</v>
      </c>
      <c r="B388" s="25" t="s">
        <v>792</v>
      </c>
      <c r="C388" s="25" t="s">
        <v>30</v>
      </c>
      <c r="D388" s="215">
        <v>-45.747236152984229</v>
      </c>
      <c r="E388" s="72">
        <v>-17.703746891908651</v>
      </c>
      <c r="F388" s="72">
        <v>-0.13124592088907772</v>
      </c>
      <c r="G388" s="72">
        <v>-27.719822192448621</v>
      </c>
      <c r="H388" s="72">
        <v>-0.19242114773787566</v>
      </c>
      <c r="I388" s="72"/>
      <c r="J388" s="72">
        <v>-1.8237018927409261</v>
      </c>
      <c r="K388" s="72">
        <v>0.40740214138823388</v>
      </c>
      <c r="L388" s="72"/>
      <c r="M388" s="72">
        <v>0.16979495304494963</v>
      </c>
      <c r="N388" s="72">
        <v>1.0313610084219074</v>
      </c>
      <c r="O388" s="72">
        <v>-0.54230989992387291</v>
      </c>
      <c r="P388" s="72">
        <v>-0.67984540888523648</v>
      </c>
      <c r="Q388" s="72"/>
      <c r="R388" s="216">
        <v>-1.226656390447344</v>
      </c>
      <c r="S388" s="216">
        <v>-2.5578661549613777</v>
      </c>
      <c r="T388" s="216">
        <v>0.45814388231488667</v>
      </c>
      <c r="U388" s="216"/>
      <c r="V388" s="72">
        <v>-0.38697929125972441</v>
      </c>
      <c r="W388" s="72">
        <v>0.66833485320839059</v>
      </c>
      <c r="X388" s="72">
        <v>-0.37749995887307569</v>
      </c>
      <c r="Y388" s="72">
        <v>1.3920824736038044</v>
      </c>
      <c r="Z388" s="72">
        <v>-1.33442230622697</v>
      </c>
      <c r="AB388" s="114">
        <v>504</v>
      </c>
      <c r="AC388" s="114">
        <v>175</v>
      </c>
      <c r="AD388" s="115">
        <v>237</v>
      </c>
      <c r="AE388" s="115">
        <v>95</v>
      </c>
      <c r="AF388" s="115">
        <v>369</v>
      </c>
      <c r="AG388" s="115">
        <v>430</v>
      </c>
      <c r="AH388" s="116">
        <v>469</v>
      </c>
      <c r="AI388" s="116">
        <v>527</v>
      </c>
      <c r="AJ388" s="116">
        <v>175</v>
      </c>
      <c r="AK388" s="117">
        <v>375</v>
      </c>
      <c r="AL388" s="117">
        <v>127</v>
      </c>
      <c r="AM388" s="117">
        <v>336</v>
      </c>
      <c r="AN388" s="117">
        <v>50</v>
      </c>
      <c r="AO388" s="117">
        <v>467</v>
      </c>
    </row>
    <row r="389" spans="1:41" x14ac:dyDescent="0.3">
      <c r="A389" s="25" t="s">
        <v>793</v>
      </c>
      <c r="B389" s="25" t="s">
        <v>794</v>
      </c>
      <c r="C389" s="25" t="s">
        <v>63</v>
      </c>
      <c r="D389" s="215">
        <v>-46.886139529473766</v>
      </c>
      <c r="E389" s="72">
        <v>-14.666441480565787</v>
      </c>
      <c r="F389" s="72">
        <v>-16.489926780576077</v>
      </c>
      <c r="G389" s="72">
        <v>-15.068211810120189</v>
      </c>
      <c r="H389" s="72">
        <v>-0.66155945821171258</v>
      </c>
      <c r="I389" s="72"/>
      <c r="J389" s="72">
        <v>-0.51073553063543331</v>
      </c>
      <c r="K389" s="72">
        <v>-0.66257978780982973</v>
      </c>
      <c r="L389" s="72"/>
      <c r="M389" s="72">
        <v>3.943386760296131E-2</v>
      </c>
      <c r="N389" s="72">
        <v>-1.5873077331395291</v>
      </c>
      <c r="O389" s="72">
        <v>0.19510763791375149</v>
      </c>
      <c r="P389" s="72">
        <v>-1.2856220572693564</v>
      </c>
      <c r="Q389" s="72"/>
      <c r="R389" s="216">
        <v>8.283489344671488E-2</v>
      </c>
      <c r="S389" s="216">
        <v>-0.73766253528526693</v>
      </c>
      <c r="T389" s="216">
        <v>-1.153357775375871</v>
      </c>
      <c r="U389" s="216"/>
      <c r="V389" s="72">
        <v>-0.26909485420502721</v>
      </c>
      <c r="W389" s="72">
        <v>-0.66884687391785413</v>
      </c>
      <c r="X389" s="72">
        <v>0.90907889841882827</v>
      </c>
      <c r="Y389" s="72">
        <v>0.33192002039663615</v>
      </c>
      <c r="Z389" s="72">
        <v>-0.43536908233492566</v>
      </c>
      <c r="AB389" s="114">
        <v>371</v>
      </c>
      <c r="AC389" s="114">
        <v>387</v>
      </c>
      <c r="AD389" s="115">
        <v>261</v>
      </c>
      <c r="AE389" s="115">
        <v>508</v>
      </c>
      <c r="AF389" s="115">
        <v>233</v>
      </c>
      <c r="AG389" s="115">
        <v>509</v>
      </c>
      <c r="AH389" s="116">
        <v>248</v>
      </c>
      <c r="AI389" s="116">
        <v>411</v>
      </c>
      <c r="AJ389" s="116">
        <v>531</v>
      </c>
      <c r="AK389" s="117">
        <v>341</v>
      </c>
      <c r="AL389" s="117">
        <v>389</v>
      </c>
      <c r="AM389" s="117">
        <v>104</v>
      </c>
      <c r="AN389" s="117">
        <v>213</v>
      </c>
      <c r="AO389" s="117">
        <v>375</v>
      </c>
    </row>
    <row r="390" spans="1:41" x14ac:dyDescent="0.3">
      <c r="A390" s="25" t="s">
        <v>795</v>
      </c>
      <c r="B390" s="25" t="s">
        <v>796</v>
      </c>
      <c r="C390" s="25" t="s">
        <v>1239</v>
      </c>
      <c r="D390" s="215">
        <v>-53.476304289100398</v>
      </c>
      <c r="E390" s="72">
        <v>-1.8083308427348106</v>
      </c>
      <c r="F390" s="72">
        <v>-36.937291536754365</v>
      </c>
      <c r="G390" s="72">
        <v>-1.6743388429602772</v>
      </c>
      <c r="H390" s="72">
        <v>-13.056343066650946</v>
      </c>
      <c r="I390" s="72"/>
      <c r="J390" s="72">
        <v>0.52412850973167668</v>
      </c>
      <c r="K390" s="72">
        <v>-0.66879497715046154</v>
      </c>
      <c r="L390" s="72"/>
      <c r="M390" s="72">
        <v>-0.59681572595186616</v>
      </c>
      <c r="N390" s="72">
        <v>-2.3447051198437276</v>
      </c>
      <c r="O390" s="72">
        <v>-1.9589944069699063</v>
      </c>
      <c r="P390" s="72">
        <v>-1.0094513931151978</v>
      </c>
      <c r="Q390" s="72"/>
      <c r="R390" s="216">
        <v>-1.0831672180159828</v>
      </c>
      <c r="S390" s="216">
        <v>0.85377232344794474</v>
      </c>
      <c r="T390" s="216">
        <v>2.8474233412804799E-2</v>
      </c>
      <c r="U390" s="216"/>
      <c r="V390" s="72">
        <v>-1.1107002022917281</v>
      </c>
      <c r="W390" s="72">
        <v>0.41579566295287879</v>
      </c>
      <c r="X390" s="72">
        <v>-0.30896769755899445</v>
      </c>
      <c r="Y390" s="72">
        <v>-1.2781397800348107</v>
      </c>
      <c r="Z390" s="72">
        <v>-0.3292565963975348</v>
      </c>
      <c r="AB390" s="114">
        <v>145</v>
      </c>
      <c r="AC390" s="114">
        <v>391</v>
      </c>
      <c r="AD390" s="115">
        <v>375</v>
      </c>
      <c r="AE390" s="115">
        <v>531</v>
      </c>
      <c r="AF390" s="115">
        <v>504</v>
      </c>
      <c r="AG390" s="115">
        <v>485</v>
      </c>
      <c r="AH390" s="116">
        <v>444</v>
      </c>
      <c r="AI390" s="116">
        <v>110</v>
      </c>
      <c r="AJ390" s="116">
        <v>260</v>
      </c>
      <c r="AK390" s="117">
        <v>511</v>
      </c>
      <c r="AL390" s="117">
        <v>190</v>
      </c>
      <c r="AM390" s="117">
        <v>323</v>
      </c>
      <c r="AN390" s="117">
        <v>481</v>
      </c>
      <c r="AO390" s="117">
        <v>351</v>
      </c>
    </row>
    <row r="391" spans="1:41" x14ac:dyDescent="0.3">
      <c r="A391" s="25" t="s">
        <v>797</v>
      </c>
      <c r="B391" s="25" t="s">
        <v>798</v>
      </c>
      <c r="C391" s="25" t="s">
        <v>1239</v>
      </c>
      <c r="D391" s="215">
        <v>-31.829001136596467</v>
      </c>
      <c r="E391" s="72">
        <v>29.622996256820919</v>
      </c>
      <c r="F391" s="72">
        <v>-15.287850848811162</v>
      </c>
      <c r="G391" s="72">
        <v>-35.751750528702551</v>
      </c>
      <c r="H391" s="72">
        <v>-10.412396015903672</v>
      </c>
      <c r="I391" s="72"/>
      <c r="J391" s="72">
        <v>1.0939065300657425</v>
      </c>
      <c r="K391" s="72">
        <v>1.2759331704799313</v>
      </c>
      <c r="L391" s="72"/>
      <c r="M391" s="72">
        <v>-1.3884252404849009</v>
      </c>
      <c r="N391" s="72">
        <v>-0.86299504597437515</v>
      </c>
      <c r="O391" s="72">
        <v>-5.7740908067198386E-2</v>
      </c>
      <c r="P391" s="72">
        <v>-0.13689494128331164</v>
      </c>
      <c r="Q391" s="72"/>
      <c r="R391" s="216">
        <v>-1.5412403947479618</v>
      </c>
      <c r="S391" s="216">
        <v>-1.9653408548794586</v>
      </c>
      <c r="T391" s="216">
        <v>-0.78362881381688665</v>
      </c>
      <c r="U391" s="216"/>
      <c r="V391" s="72">
        <v>-0.78937806584727876</v>
      </c>
      <c r="W391" s="72">
        <v>0.90548601381691596</v>
      </c>
      <c r="X391" s="72">
        <v>-1.2485997776145366</v>
      </c>
      <c r="Y391" s="72">
        <v>-0.55485137737945256</v>
      </c>
      <c r="Z391" s="72">
        <v>-0.3951359961563824</v>
      </c>
      <c r="AB391" s="114">
        <v>62</v>
      </c>
      <c r="AC391" s="114">
        <v>42</v>
      </c>
      <c r="AD391" s="115">
        <v>464</v>
      </c>
      <c r="AE391" s="115">
        <v>452</v>
      </c>
      <c r="AF391" s="115">
        <v>279</v>
      </c>
      <c r="AG391" s="115">
        <v>293</v>
      </c>
      <c r="AH391" s="116">
        <v>489</v>
      </c>
      <c r="AI391" s="116">
        <v>514</v>
      </c>
      <c r="AJ391" s="116">
        <v>485</v>
      </c>
      <c r="AK391" s="117">
        <v>474</v>
      </c>
      <c r="AL391" s="117">
        <v>47</v>
      </c>
      <c r="AM391" s="117">
        <v>493</v>
      </c>
      <c r="AN391" s="117">
        <v>374</v>
      </c>
      <c r="AO391" s="117">
        <v>364</v>
      </c>
    </row>
    <row r="392" spans="1:41" x14ac:dyDescent="0.3">
      <c r="A392" s="25" t="s">
        <v>799</v>
      </c>
      <c r="B392" s="25" t="s">
        <v>800</v>
      </c>
      <c r="C392" s="25" t="s">
        <v>78</v>
      </c>
      <c r="D392" s="215">
        <v>44.918639357299419</v>
      </c>
      <c r="E392" s="72">
        <v>24.0061612695607</v>
      </c>
      <c r="F392" s="72">
        <v>17.139502535274637</v>
      </c>
      <c r="G392" s="72">
        <v>-7.5066557611040894</v>
      </c>
      <c r="H392" s="72">
        <v>11.279631313568174</v>
      </c>
      <c r="I392" s="72"/>
      <c r="J392" s="72">
        <v>1.3339686051143655</v>
      </c>
      <c r="K392" s="72">
        <v>0.58652429645049042</v>
      </c>
      <c r="L392" s="72"/>
      <c r="M392" s="72">
        <v>0.66371875465695174</v>
      </c>
      <c r="N392" s="72">
        <v>1.1362090715183293</v>
      </c>
      <c r="O392" s="72">
        <v>0.19641434870743182</v>
      </c>
      <c r="P392" s="72">
        <v>0.74597823076122893</v>
      </c>
      <c r="Q392" s="72"/>
      <c r="R392" s="216">
        <v>-1.7156857479009406</v>
      </c>
      <c r="S392" s="216">
        <v>1.1395149629081569</v>
      </c>
      <c r="T392" s="216">
        <v>-0.32462790633970706</v>
      </c>
      <c r="U392" s="216"/>
      <c r="V392" s="72">
        <v>0.39195331813966916</v>
      </c>
      <c r="W392" s="72">
        <v>1.1895462516414261</v>
      </c>
      <c r="X392" s="72">
        <v>8.0652399005564784E-2</v>
      </c>
      <c r="Y392" s="72">
        <v>0.41118450287941544</v>
      </c>
      <c r="Z392" s="72">
        <v>0.18258979104755932</v>
      </c>
      <c r="AB392" s="114">
        <v>34</v>
      </c>
      <c r="AC392" s="114">
        <v>136</v>
      </c>
      <c r="AD392" s="115">
        <v>123</v>
      </c>
      <c r="AE392" s="115">
        <v>81</v>
      </c>
      <c r="AF392" s="115">
        <v>232</v>
      </c>
      <c r="AG392" s="115">
        <v>124</v>
      </c>
      <c r="AH392" s="116">
        <v>499</v>
      </c>
      <c r="AI392" s="116">
        <v>66</v>
      </c>
      <c r="AJ392" s="116">
        <v>352</v>
      </c>
      <c r="AK392" s="117">
        <v>190</v>
      </c>
      <c r="AL392" s="117">
        <v>5</v>
      </c>
      <c r="AM392" s="117">
        <v>251</v>
      </c>
      <c r="AN392" s="117">
        <v>194</v>
      </c>
      <c r="AO392" s="117">
        <v>229</v>
      </c>
    </row>
    <row r="393" spans="1:41" x14ac:dyDescent="0.3">
      <c r="A393" s="25" t="s">
        <v>801</v>
      </c>
      <c r="B393" s="25" t="s">
        <v>802</v>
      </c>
      <c r="C393" s="25" t="s">
        <v>30</v>
      </c>
      <c r="D393" s="215">
        <v>35.688379515080392</v>
      </c>
      <c r="E393" s="72">
        <v>-4.9255182103509734</v>
      </c>
      <c r="F393" s="72">
        <v>20.434847111723737</v>
      </c>
      <c r="G393" s="72">
        <v>8.2396773341771361</v>
      </c>
      <c r="H393" s="72">
        <v>11.939373279530493</v>
      </c>
      <c r="I393" s="72"/>
      <c r="J393" s="72">
        <v>0.58243699659923076</v>
      </c>
      <c r="K393" s="72">
        <v>-0.97647845342730866</v>
      </c>
      <c r="L393" s="72"/>
      <c r="M393" s="72">
        <v>0.96086033337613008</v>
      </c>
      <c r="N393" s="72">
        <v>2.3204232415298467</v>
      </c>
      <c r="O393" s="72">
        <v>-0.23788228784608262</v>
      </c>
      <c r="P393" s="72">
        <v>0.22617425081590406</v>
      </c>
      <c r="Q393" s="72"/>
      <c r="R393" s="216">
        <v>0.52672142660137866</v>
      </c>
      <c r="S393" s="216">
        <v>-0.48697094720675649</v>
      </c>
      <c r="T393" s="216">
        <v>0.94901080070663435</v>
      </c>
      <c r="U393" s="216"/>
      <c r="V393" s="72">
        <v>0.30192343161266433</v>
      </c>
      <c r="W393" s="72">
        <v>0.32635167280319821</v>
      </c>
      <c r="X393" s="72">
        <v>0.7718130125727648</v>
      </c>
      <c r="Y393" s="72">
        <v>-0.9214496088623052</v>
      </c>
      <c r="Z393" s="72">
        <v>1.9092361477797761</v>
      </c>
      <c r="AB393" s="114">
        <v>137</v>
      </c>
      <c r="AC393" s="114">
        <v>452</v>
      </c>
      <c r="AD393" s="115">
        <v>58</v>
      </c>
      <c r="AE393" s="115">
        <v>13</v>
      </c>
      <c r="AF393" s="115">
        <v>321</v>
      </c>
      <c r="AG393" s="115">
        <v>211</v>
      </c>
      <c r="AH393" s="116">
        <v>165</v>
      </c>
      <c r="AI393" s="116">
        <v>367</v>
      </c>
      <c r="AJ393" s="116">
        <v>112</v>
      </c>
      <c r="AK393" s="117">
        <v>207</v>
      </c>
      <c r="AL393" s="117">
        <v>209</v>
      </c>
      <c r="AM393" s="117">
        <v>127</v>
      </c>
      <c r="AN393" s="117">
        <v>436</v>
      </c>
      <c r="AO393" s="117">
        <v>1</v>
      </c>
    </row>
    <row r="394" spans="1:41" x14ac:dyDescent="0.3">
      <c r="A394" s="25" t="s">
        <v>803</v>
      </c>
      <c r="B394" s="25" t="s">
        <v>804</v>
      </c>
      <c r="C394" s="25" t="s">
        <v>1239</v>
      </c>
      <c r="D394" s="215">
        <v>15.505663502030918</v>
      </c>
      <c r="E394" s="72">
        <v>4.0056086402208386</v>
      </c>
      <c r="F394" s="72">
        <v>1.021452825387192</v>
      </c>
      <c r="G394" s="72">
        <v>4.5944287161401798</v>
      </c>
      <c r="H394" s="72">
        <v>5.8841733202827076</v>
      </c>
      <c r="I394" s="72"/>
      <c r="J394" s="72">
        <v>1.0759720256367094</v>
      </c>
      <c r="K394" s="72">
        <v>-0.75552333441904218</v>
      </c>
      <c r="L394" s="72"/>
      <c r="M394" s="72">
        <v>0.23620699247904128</v>
      </c>
      <c r="N394" s="72">
        <v>-0.28142507339309014</v>
      </c>
      <c r="O394" s="72">
        <v>0.23642631816391957</v>
      </c>
      <c r="P394" s="72">
        <v>-2.7775785187919969E-2</v>
      </c>
      <c r="Q394" s="72"/>
      <c r="R394" s="216">
        <v>0.78688722249785337</v>
      </c>
      <c r="S394" s="216">
        <v>0.57953399511266823</v>
      </c>
      <c r="T394" s="216">
        <v>-0.81508977167369978</v>
      </c>
      <c r="U394" s="216"/>
      <c r="V394" s="72">
        <v>0.20492990745373599</v>
      </c>
      <c r="W394" s="72">
        <v>0.29848940013825564</v>
      </c>
      <c r="X394" s="72">
        <v>0.10665063798373638</v>
      </c>
      <c r="Y394" s="72">
        <v>-0.33687405055181135</v>
      </c>
      <c r="Z394" s="72">
        <v>0.90363876903262497</v>
      </c>
      <c r="AB394" s="114">
        <v>66</v>
      </c>
      <c r="AC394" s="114">
        <v>411</v>
      </c>
      <c r="AD394" s="115">
        <v>221</v>
      </c>
      <c r="AE394" s="115">
        <v>334</v>
      </c>
      <c r="AF394" s="115">
        <v>230</v>
      </c>
      <c r="AG394" s="115">
        <v>271</v>
      </c>
      <c r="AH394" s="116">
        <v>114</v>
      </c>
      <c r="AI394" s="116">
        <v>153</v>
      </c>
      <c r="AJ394" s="116">
        <v>491</v>
      </c>
      <c r="AK394" s="117">
        <v>227</v>
      </c>
      <c r="AL394" s="117">
        <v>216</v>
      </c>
      <c r="AM394" s="117">
        <v>245</v>
      </c>
      <c r="AN394" s="117">
        <v>331</v>
      </c>
      <c r="AO394" s="117">
        <v>52</v>
      </c>
    </row>
    <row r="395" spans="1:41" x14ac:dyDescent="0.3">
      <c r="A395" s="25" t="s">
        <v>805</v>
      </c>
      <c r="B395" s="25" t="s">
        <v>806</v>
      </c>
      <c r="C395" s="25" t="s">
        <v>24</v>
      </c>
      <c r="D395" s="215">
        <v>27.186852473424032</v>
      </c>
      <c r="E395" s="72">
        <v>28.246843849233773</v>
      </c>
      <c r="F395" s="72">
        <v>7.115852152477002</v>
      </c>
      <c r="G395" s="72">
        <v>-18.479603958435984</v>
      </c>
      <c r="H395" s="72">
        <v>10.303760430149243</v>
      </c>
      <c r="I395" s="72"/>
      <c r="J395" s="72">
        <v>1.1400653822765121</v>
      </c>
      <c r="K395" s="72">
        <v>1.1196821256621898</v>
      </c>
      <c r="L395" s="72"/>
      <c r="M395" s="72">
        <v>0.12266689359524631</v>
      </c>
      <c r="N395" s="72">
        <v>2.0759839876373447</v>
      </c>
      <c r="O395" s="72">
        <v>-0.40539960026391242</v>
      </c>
      <c r="P395" s="72">
        <v>-0.65471493657235846</v>
      </c>
      <c r="Q395" s="72"/>
      <c r="R395" s="216">
        <v>-2.357905802266373</v>
      </c>
      <c r="S395" s="216">
        <v>-8.5458428000852169E-2</v>
      </c>
      <c r="T395" s="216">
        <v>0.22581175525490677</v>
      </c>
      <c r="U395" s="216"/>
      <c r="V395" s="72">
        <v>0.90477548946200403</v>
      </c>
      <c r="W395" s="72">
        <v>-1.4196678739901367</v>
      </c>
      <c r="X395" s="72">
        <v>1.3275732569801735</v>
      </c>
      <c r="Y395" s="72">
        <v>0.53998928691393067</v>
      </c>
      <c r="Z395" s="72">
        <v>0.70808192666387715</v>
      </c>
      <c r="AB395" s="114">
        <v>54</v>
      </c>
      <c r="AC395" s="114">
        <v>57</v>
      </c>
      <c r="AD395" s="115">
        <v>249</v>
      </c>
      <c r="AE395" s="115">
        <v>23</v>
      </c>
      <c r="AF395" s="115">
        <v>343</v>
      </c>
      <c r="AG395" s="115">
        <v>422</v>
      </c>
      <c r="AH395" s="116">
        <v>519</v>
      </c>
      <c r="AI395" s="116">
        <v>284</v>
      </c>
      <c r="AJ395" s="116">
        <v>216</v>
      </c>
      <c r="AK395" s="117">
        <v>125</v>
      </c>
      <c r="AL395" s="117">
        <v>467</v>
      </c>
      <c r="AM395" s="117">
        <v>66</v>
      </c>
      <c r="AN395" s="117">
        <v>166</v>
      </c>
      <c r="AO395" s="117">
        <v>90</v>
      </c>
    </row>
    <row r="396" spans="1:41" x14ac:dyDescent="0.3">
      <c r="A396" s="25" t="s">
        <v>807</v>
      </c>
      <c r="B396" s="25" t="s">
        <v>808</v>
      </c>
      <c r="C396" s="25" t="s">
        <v>1239</v>
      </c>
      <c r="D396" s="215">
        <v>9.1502689516502755E-2</v>
      </c>
      <c r="E396" s="72">
        <v>-11.623225603010891</v>
      </c>
      <c r="F396" s="72">
        <v>2.8688146228839395</v>
      </c>
      <c r="G396" s="72">
        <v>1.5824488302733641</v>
      </c>
      <c r="H396" s="72">
        <v>7.2634648393700907</v>
      </c>
      <c r="I396" s="72"/>
      <c r="J396" s="72">
        <v>-0.44524364692077112</v>
      </c>
      <c r="K396" s="72">
        <v>-0.4846144013201002</v>
      </c>
      <c r="L396" s="72"/>
      <c r="M396" s="72">
        <v>3.3825102741915317E-2</v>
      </c>
      <c r="N396" s="72">
        <v>0.17616178650789516</v>
      </c>
      <c r="O396" s="72">
        <v>1.0981688832994045</v>
      </c>
      <c r="P396" s="72">
        <v>-0.84914543288778466</v>
      </c>
      <c r="Q396" s="72"/>
      <c r="R396" s="216">
        <v>0.96195389942885889</v>
      </c>
      <c r="S396" s="216">
        <v>-1.6276345887256543</v>
      </c>
      <c r="T396" s="216">
        <v>0.85557454892959917</v>
      </c>
      <c r="U396" s="216"/>
      <c r="V396" s="72">
        <v>-0.21288835046164761</v>
      </c>
      <c r="W396" s="72">
        <v>0.7028783965528288</v>
      </c>
      <c r="X396" s="72">
        <v>0.62374883529317293</v>
      </c>
      <c r="Y396" s="72">
        <v>0.980897970724389</v>
      </c>
      <c r="Z396" s="72">
        <v>-0.6419438842347247</v>
      </c>
      <c r="AB396" s="114">
        <v>354</v>
      </c>
      <c r="AC396" s="114">
        <v>354</v>
      </c>
      <c r="AD396" s="115">
        <v>263</v>
      </c>
      <c r="AE396" s="115">
        <v>226</v>
      </c>
      <c r="AF396" s="115">
        <v>62</v>
      </c>
      <c r="AG396" s="115">
        <v>458</v>
      </c>
      <c r="AH396" s="116">
        <v>88</v>
      </c>
      <c r="AI396" s="116">
        <v>504</v>
      </c>
      <c r="AJ396" s="116">
        <v>121</v>
      </c>
      <c r="AK396" s="117">
        <v>326</v>
      </c>
      <c r="AL396" s="117">
        <v>113</v>
      </c>
      <c r="AM396" s="117">
        <v>144</v>
      </c>
      <c r="AN396" s="117">
        <v>100</v>
      </c>
      <c r="AO396" s="117">
        <v>405</v>
      </c>
    </row>
    <row r="397" spans="1:41" x14ac:dyDescent="0.3">
      <c r="A397" s="25" t="s">
        <v>809</v>
      </c>
      <c r="B397" s="25" t="s">
        <v>810</v>
      </c>
      <c r="C397" s="25" t="s">
        <v>1239</v>
      </c>
      <c r="D397" s="215">
        <v>-50.017681452922169</v>
      </c>
      <c r="E397" s="72">
        <v>-6.6823278262542516</v>
      </c>
      <c r="F397" s="72">
        <v>-34.240791215706771</v>
      </c>
      <c r="G397" s="72">
        <v>0.30413341047710318</v>
      </c>
      <c r="H397" s="72">
        <v>-9.3986958214382437</v>
      </c>
      <c r="I397" s="72"/>
      <c r="J397" s="72">
        <v>-1.1896403757517953</v>
      </c>
      <c r="K397" s="72">
        <v>0.65505414965145525</v>
      </c>
      <c r="L397" s="72"/>
      <c r="M397" s="72">
        <v>-1.5680737736608443</v>
      </c>
      <c r="N397" s="72">
        <v>-1.0940804804887656</v>
      </c>
      <c r="O397" s="72">
        <v>-1.7926362577230617</v>
      </c>
      <c r="P397" s="72">
        <v>-1.0237360826404116</v>
      </c>
      <c r="Q397" s="72"/>
      <c r="R397" s="216">
        <v>-1.152655281987313</v>
      </c>
      <c r="S397" s="216">
        <v>0.43828448911702506</v>
      </c>
      <c r="T397" s="216">
        <v>0.75086680212754031</v>
      </c>
      <c r="U397" s="216"/>
      <c r="V397" s="72">
        <v>-0.92118977816582215</v>
      </c>
      <c r="W397" s="72">
        <v>0.80953377480189737</v>
      </c>
      <c r="X397" s="72">
        <v>-1.4912931532669094</v>
      </c>
      <c r="Y397" s="72">
        <v>-0.45081674412080508</v>
      </c>
      <c r="Z397" s="72">
        <v>0.17402673646399061</v>
      </c>
      <c r="AB397" s="114">
        <v>461</v>
      </c>
      <c r="AC397" s="114">
        <v>127</v>
      </c>
      <c r="AD397" s="115">
        <v>477</v>
      </c>
      <c r="AE397" s="115">
        <v>479</v>
      </c>
      <c r="AF397" s="115">
        <v>492</v>
      </c>
      <c r="AG397" s="115">
        <v>486</v>
      </c>
      <c r="AH397" s="116">
        <v>459</v>
      </c>
      <c r="AI397" s="116">
        <v>182</v>
      </c>
      <c r="AJ397" s="116">
        <v>130</v>
      </c>
      <c r="AK397" s="117">
        <v>488</v>
      </c>
      <c r="AL397" s="117">
        <v>77</v>
      </c>
      <c r="AM397" s="117">
        <v>513</v>
      </c>
      <c r="AN397" s="117">
        <v>357</v>
      </c>
      <c r="AO397" s="117">
        <v>231</v>
      </c>
    </row>
    <row r="398" spans="1:41" x14ac:dyDescent="0.3">
      <c r="A398" s="25" t="s">
        <v>811</v>
      </c>
      <c r="B398" s="25" t="s">
        <v>812</v>
      </c>
      <c r="C398" s="25" t="s">
        <v>1239</v>
      </c>
      <c r="D398" s="215">
        <v>-72.711742609116683</v>
      </c>
      <c r="E398" s="72">
        <v>-11.909383507342177</v>
      </c>
      <c r="F398" s="72">
        <v>-24.561260067291165</v>
      </c>
      <c r="G398" s="72">
        <v>-23.039550713121287</v>
      </c>
      <c r="H398" s="72">
        <v>-13.201548321362051</v>
      </c>
      <c r="I398" s="72"/>
      <c r="J398" s="72">
        <v>-1.1052129312944061</v>
      </c>
      <c r="K398" s="72">
        <v>0.15246225070703193</v>
      </c>
      <c r="L398" s="72"/>
      <c r="M398" s="72">
        <v>-2.6057333170109485</v>
      </c>
      <c r="N398" s="72">
        <v>5.9677139174791519E-2</v>
      </c>
      <c r="O398" s="72">
        <v>5.6627427528757726E-2</v>
      </c>
      <c r="P398" s="72">
        <v>-1.4403728604591877</v>
      </c>
      <c r="Q398" s="72"/>
      <c r="R398" s="216">
        <v>-1.4359112695607694</v>
      </c>
      <c r="S398" s="216">
        <v>-1.4126014262658699</v>
      </c>
      <c r="T398" s="216">
        <v>8.3766610252084678E-2</v>
      </c>
      <c r="U398" s="216"/>
      <c r="V398" s="72">
        <v>-1.0679235711242006</v>
      </c>
      <c r="W398" s="72">
        <v>1.0575568530924535</v>
      </c>
      <c r="X398" s="72">
        <v>-1.2550096250158822</v>
      </c>
      <c r="Y398" s="72">
        <v>0.39136838225872123</v>
      </c>
      <c r="Z398" s="72">
        <v>-1.7663017034835022</v>
      </c>
      <c r="AB398" s="114">
        <v>453</v>
      </c>
      <c r="AC398" s="114">
        <v>233</v>
      </c>
      <c r="AD398" s="115">
        <v>522</v>
      </c>
      <c r="AE398" s="115">
        <v>255</v>
      </c>
      <c r="AF398" s="115">
        <v>261</v>
      </c>
      <c r="AG398" s="115">
        <v>519</v>
      </c>
      <c r="AH398" s="116">
        <v>483</v>
      </c>
      <c r="AI398" s="116">
        <v>494</v>
      </c>
      <c r="AJ398" s="116">
        <v>249</v>
      </c>
      <c r="AK398" s="117">
        <v>507</v>
      </c>
      <c r="AL398" s="117">
        <v>16</v>
      </c>
      <c r="AM398" s="117">
        <v>494</v>
      </c>
      <c r="AN398" s="117">
        <v>198</v>
      </c>
      <c r="AO398" s="117">
        <v>491</v>
      </c>
    </row>
    <row r="399" spans="1:41" x14ac:dyDescent="0.3">
      <c r="A399" s="25" t="s">
        <v>813</v>
      </c>
      <c r="B399" s="25" t="s">
        <v>814</v>
      </c>
      <c r="C399" s="25" t="s">
        <v>1239</v>
      </c>
      <c r="D399" s="215">
        <v>51.121168716028237</v>
      </c>
      <c r="E399" s="72">
        <v>2.418185072544774</v>
      </c>
      <c r="F399" s="72">
        <v>5.4258185033782294</v>
      </c>
      <c r="G399" s="72">
        <v>17.34989921536819</v>
      </c>
      <c r="H399" s="72">
        <v>25.927265924737039</v>
      </c>
      <c r="I399" s="72"/>
      <c r="J399" s="72">
        <v>-0.51496995447116622</v>
      </c>
      <c r="K399" s="72">
        <v>0.7084247602747481</v>
      </c>
      <c r="L399" s="72"/>
      <c r="M399" s="72">
        <v>8.1084372812631311E-2</v>
      </c>
      <c r="N399" s="72">
        <v>0.39967824986350586</v>
      </c>
      <c r="O399" s="72">
        <v>0.28533484125570352</v>
      </c>
      <c r="P399" s="72">
        <v>0.10203349660867607</v>
      </c>
      <c r="Q399" s="72"/>
      <c r="R399" s="216">
        <v>1.1262570121530087</v>
      </c>
      <c r="S399" s="216">
        <v>-0.37201143083822985</v>
      </c>
      <c r="T399" s="216">
        <v>1.327742324529404</v>
      </c>
      <c r="U399" s="216"/>
      <c r="V399" s="72">
        <v>0.91173912709392591</v>
      </c>
      <c r="W399" s="72">
        <v>-0.17004403356367584</v>
      </c>
      <c r="X399" s="72">
        <v>2.5597020482300192</v>
      </c>
      <c r="Y399" s="72">
        <v>1.1716281316985759</v>
      </c>
      <c r="Z399" s="72">
        <v>0.71242791148856299</v>
      </c>
      <c r="AB399" s="114">
        <v>373</v>
      </c>
      <c r="AC399" s="114">
        <v>121</v>
      </c>
      <c r="AD399" s="115">
        <v>254</v>
      </c>
      <c r="AE399" s="115">
        <v>184</v>
      </c>
      <c r="AF399" s="115">
        <v>221</v>
      </c>
      <c r="AG399" s="115">
        <v>237</v>
      </c>
      <c r="AH399" s="116">
        <v>64</v>
      </c>
      <c r="AI399" s="116">
        <v>350</v>
      </c>
      <c r="AJ399" s="116">
        <v>81</v>
      </c>
      <c r="AK399" s="117">
        <v>124</v>
      </c>
      <c r="AL399" s="117">
        <v>301</v>
      </c>
      <c r="AM399" s="117">
        <v>6</v>
      </c>
      <c r="AN399" s="117">
        <v>78</v>
      </c>
      <c r="AO399" s="117">
        <v>87</v>
      </c>
    </row>
    <row r="400" spans="1:41" x14ac:dyDescent="0.3">
      <c r="A400" s="25" t="s">
        <v>815</v>
      </c>
      <c r="B400" s="25" t="s">
        <v>816</v>
      </c>
      <c r="C400" s="25" t="s">
        <v>1239</v>
      </c>
      <c r="D400" s="215">
        <v>-40.263278914478512</v>
      </c>
      <c r="E400" s="72">
        <v>-8.0877284076556606</v>
      </c>
      <c r="F400" s="72">
        <v>-23.785690616750195</v>
      </c>
      <c r="G400" s="72">
        <v>-0.85351348442959485</v>
      </c>
      <c r="H400" s="72">
        <v>-7.5363464056430614</v>
      </c>
      <c r="I400" s="72"/>
      <c r="J400" s="72">
        <v>-0.71771597079807548</v>
      </c>
      <c r="K400" s="72">
        <v>7.0697698185622618E-2</v>
      </c>
      <c r="L400" s="72"/>
      <c r="M400" s="72">
        <v>-2.7868876516941046</v>
      </c>
      <c r="N400" s="72">
        <v>-0.26998653577122167</v>
      </c>
      <c r="O400" s="72">
        <v>-1.0523859636255248</v>
      </c>
      <c r="P400" s="72">
        <v>0.3035496524108196</v>
      </c>
      <c r="Q400" s="72"/>
      <c r="R400" s="216">
        <v>0.84591148738559818</v>
      </c>
      <c r="S400" s="216">
        <v>-0.77508020011857681</v>
      </c>
      <c r="T400" s="216">
        <v>-0.17325290539857272</v>
      </c>
      <c r="U400" s="216"/>
      <c r="V400" s="72">
        <v>-0.46208709714689411</v>
      </c>
      <c r="W400" s="72">
        <v>0.64938858839055025</v>
      </c>
      <c r="X400" s="72">
        <v>0.23707296415615978</v>
      </c>
      <c r="Y400" s="72">
        <v>-1.3029099308106797</v>
      </c>
      <c r="Z400" s="72">
        <v>-0.6287338057177484</v>
      </c>
      <c r="AB400" s="114">
        <v>403</v>
      </c>
      <c r="AC400" s="114">
        <v>254</v>
      </c>
      <c r="AD400" s="115">
        <v>526</v>
      </c>
      <c r="AE400" s="115">
        <v>330</v>
      </c>
      <c r="AF400" s="115">
        <v>435</v>
      </c>
      <c r="AG400" s="115">
        <v>199</v>
      </c>
      <c r="AH400" s="116">
        <v>105</v>
      </c>
      <c r="AI400" s="116">
        <v>417</v>
      </c>
      <c r="AJ400" s="116">
        <v>309</v>
      </c>
      <c r="AK400" s="117">
        <v>388</v>
      </c>
      <c r="AL400" s="117">
        <v>135</v>
      </c>
      <c r="AM400" s="117">
        <v>216</v>
      </c>
      <c r="AN400" s="117">
        <v>482</v>
      </c>
      <c r="AO400" s="117">
        <v>400</v>
      </c>
    </row>
    <row r="401" spans="1:41" x14ac:dyDescent="0.3">
      <c r="A401" s="25" t="s">
        <v>817</v>
      </c>
      <c r="B401" s="25" t="s">
        <v>818</v>
      </c>
      <c r="C401" s="25" t="s">
        <v>33</v>
      </c>
      <c r="D401" s="215">
        <v>-39.86783677097268</v>
      </c>
      <c r="E401" s="72">
        <v>-19.735857613901945</v>
      </c>
      <c r="F401" s="72">
        <v>-10.046049354453899</v>
      </c>
      <c r="G401" s="72">
        <v>-2.7729371744511244</v>
      </c>
      <c r="H401" s="72">
        <v>-7.3129926281657109</v>
      </c>
      <c r="I401" s="72"/>
      <c r="J401" s="72">
        <v>-9.4622170070564365E-2</v>
      </c>
      <c r="K401" s="72">
        <v>-1.4842464390415913</v>
      </c>
      <c r="L401" s="72"/>
      <c r="M401" s="72">
        <v>-1.4491541525367519</v>
      </c>
      <c r="N401" s="72">
        <v>-0.43498559387457048</v>
      </c>
      <c r="O401" s="72">
        <v>0.86720568340758852</v>
      </c>
      <c r="P401" s="72">
        <v>-0.59043383370888991</v>
      </c>
      <c r="Q401" s="72"/>
      <c r="R401" s="216">
        <v>0.58200803549826419</v>
      </c>
      <c r="S401" s="216">
        <v>0.18238574241987107</v>
      </c>
      <c r="T401" s="216">
        <v>-1.0971462388522701</v>
      </c>
      <c r="U401" s="216"/>
      <c r="V401" s="72">
        <v>-0.42776631167527396</v>
      </c>
      <c r="W401" s="72">
        <v>0.65978639836066311</v>
      </c>
      <c r="X401" s="72">
        <v>-1.0190585692462009</v>
      </c>
      <c r="Y401" s="72">
        <v>-1.1542890261554684</v>
      </c>
      <c r="Z401" s="72">
        <v>0.47872898308313799</v>
      </c>
      <c r="AB401" s="114">
        <v>287</v>
      </c>
      <c r="AC401" s="114">
        <v>491</v>
      </c>
      <c r="AD401" s="115">
        <v>470</v>
      </c>
      <c r="AE401" s="115">
        <v>370</v>
      </c>
      <c r="AF401" s="115">
        <v>107</v>
      </c>
      <c r="AG401" s="115">
        <v>407</v>
      </c>
      <c r="AH401" s="116">
        <v>154</v>
      </c>
      <c r="AI401" s="116">
        <v>226</v>
      </c>
      <c r="AJ401" s="116">
        <v>527</v>
      </c>
      <c r="AK401" s="117">
        <v>384</v>
      </c>
      <c r="AL401" s="117">
        <v>132</v>
      </c>
      <c r="AM401" s="117">
        <v>461</v>
      </c>
      <c r="AN401" s="117">
        <v>469</v>
      </c>
      <c r="AO401" s="117">
        <v>145</v>
      </c>
    </row>
    <row r="402" spans="1:41" x14ac:dyDescent="0.3">
      <c r="A402" s="25" t="s">
        <v>819</v>
      </c>
      <c r="B402" s="25" t="s">
        <v>820</v>
      </c>
      <c r="C402" s="25" t="s">
        <v>1239</v>
      </c>
      <c r="D402" s="215">
        <v>-27.593428509525857</v>
      </c>
      <c r="E402" s="72">
        <v>-7.5557399995347652</v>
      </c>
      <c r="F402" s="72">
        <v>-18.367437460717664</v>
      </c>
      <c r="G402" s="72">
        <v>-12.752635774669189</v>
      </c>
      <c r="H402" s="72">
        <v>11.082384725395761</v>
      </c>
      <c r="I402" s="72"/>
      <c r="J402" s="72">
        <v>-1.3503371757101559</v>
      </c>
      <c r="K402" s="72">
        <v>0.74587797574737458</v>
      </c>
      <c r="L402" s="72"/>
      <c r="M402" s="72">
        <v>-2.5464084958288828</v>
      </c>
      <c r="N402" s="72">
        <v>0.35513164023413685</v>
      </c>
      <c r="O402" s="72">
        <v>-0.52848123206678121</v>
      </c>
      <c r="P402" s="72">
        <v>-0.21903190605329964</v>
      </c>
      <c r="Q402" s="72"/>
      <c r="R402" s="216">
        <v>-0.65423182752143061</v>
      </c>
      <c r="S402" s="216">
        <v>-1.4400726232320973</v>
      </c>
      <c r="T402" s="216">
        <v>0.56398815779322486</v>
      </c>
      <c r="U402" s="216"/>
      <c r="V402" s="72">
        <v>8.7542873087032014E-2</v>
      </c>
      <c r="W402" s="72">
        <v>0.37923565195294989</v>
      </c>
      <c r="X402" s="72">
        <v>5.9699570391667815E-3</v>
      </c>
      <c r="Y402" s="72">
        <v>0.78273676451744167</v>
      </c>
      <c r="Z402" s="72">
        <v>0.96099169848256183</v>
      </c>
      <c r="AB402" s="114">
        <v>473</v>
      </c>
      <c r="AC402" s="114">
        <v>108</v>
      </c>
      <c r="AD402" s="115">
        <v>518</v>
      </c>
      <c r="AE402" s="115">
        <v>194</v>
      </c>
      <c r="AF402" s="115">
        <v>367</v>
      </c>
      <c r="AG402" s="115">
        <v>322</v>
      </c>
      <c r="AH402" s="116">
        <v>400</v>
      </c>
      <c r="AI402" s="116">
        <v>496</v>
      </c>
      <c r="AJ402" s="116">
        <v>154</v>
      </c>
      <c r="AK402" s="117">
        <v>248</v>
      </c>
      <c r="AL402" s="117">
        <v>197</v>
      </c>
      <c r="AM402" s="117">
        <v>266</v>
      </c>
      <c r="AN402" s="117">
        <v>132</v>
      </c>
      <c r="AO402" s="117">
        <v>47</v>
      </c>
    </row>
    <row r="403" spans="1:41" x14ac:dyDescent="0.3">
      <c r="A403" s="25" t="s">
        <v>821</v>
      </c>
      <c r="B403" s="25" t="s">
        <v>822</v>
      </c>
      <c r="C403" s="25" t="s">
        <v>27</v>
      </c>
      <c r="D403" s="215">
        <v>-21.720816570512643</v>
      </c>
      <c r="E403" s="72">
        <v>-4.2317866460396516</v>
      </c>
      <c r="F403" s="72">
        <v>-5.8613057319287876</v>
      </c>
      <c r="G403" s="72">
        <v>-10.249365964983763</v>
      </c>
      <c r="H403" s="72">
        <v>-1.3783582275604407</v>
      </c>
      <c r="I403" s="72"/>
      <c r="J403" s="72">
        <v>1.1795299751482846</v>
      </c>
      <c r="K403" s="72">
        <v>-1.5180729068314567</v>
      </c>
      <c r="L403" s="72"/>
      <c r="M403" s="72">
        <v>-1.2689613130182061E-3</v>
      </c>
      <c r="N403" s="72">
        <v>-1.1466477909446602</v>
      </c>
      <c r="O403" s="72">
        <v>0.38152410945165449</v>
      </c>
      <c r="P403" s="72">
        <v>-0.17141627430258211</v>
      </c>
      <c r="Q403" s="72"/>
      <c r="R403" s="216">
        <v>-0.46608634842227042</v>
      </c>
      <c r="S403" s="216">
        <v>-0.10819321169704041</v>
      </c>
      <c r="T403" s="216">
        <v>-0.6556443556787408</v>
      </c>
      <c r="U403" s="216"/>
      <c r="V403" s="72">
        <v>-0.38300006975576861</v>
      </c>
      <c r="W403" s="72">
        <v>0.11695725980255332</v>
      </c>
      <c r="X403" s="72">
        <v>-1.3215282773182648E-2</v>
      </c>
      <c r="Y403" s="72">
        <v>-0.22293135698281596</v>
      </c>
      <c r="Z403" s="72">
        <v>0.22651780419712583</v>
      </c>
      <c r="AB403" s="114">
        <v>47</v>
      </c>
      <c r="AC403" s="114">
        <v>496</v>
      </c>
      <c r="AD403" s="115">
        <v>269</v>
      </c>
      <c r="AE403" s="115">
        <v>483</v>
      </c>
      <c r="AF403" s="115">
        <v>197</v>
      </c>
      <c r="AG403" s="115">
        <v>310</v>
      </c>
      <c r="AH403" s="116">
        <v>359</v>
      </c>
      <c r="AI403" s="116">
        <v>290</v>
      </c>
      <c r="AJ403" s="116">
        <v>457</v>
      </c>
      <c r="AK403" s="117">
        <v>374</v>
      </c>
      <c r="AL403" s="117">
        <v>247</v>
      </c>
      <c r="AM403" s="117">
        <v>270</v>
      </c>
      <c r="AN403" s="117">
        <v>313</v>
      </c>
      <c r="AO403" s="117">
        <v>214</v>
      </c>
    </row>
    <row r="404" spans="1:41" x14ac:dyDescent="0.3">
      <c r="A404" s="25" t="s">
        <v>823</v>
      </c>
      <c r="B404" s="25" t="s">
        <v>824</v>
      </c>
      <c r="C404" s="25" t="s">
        <v>24</v>
      </c>
      <c r="D404" s="215">
        <v>14.104341397566609</v>
      </c>
      <c r="E404" s="72">
        <v>21.601487866968043</v>
      </c>
      <c r="F404" s="72">
        <v>2.2379493167585371</v>
      </c>
      <c r="G404" s="72">
        <v>-4.3264075295321502</v>
      </c>
      <c r="H404" s="72">
        <v>-5.4086882566278209</v>
      </c>
      <c r="I404" s="72"/>
      <c r="J404" s="72">
        <v>0.67637844766362221</v>
      </c>
      <c r="K404" s="72">
        <v>1.051740581693821</v>
      </c>
      <c r="L404" s="72"/>
      <c r="M404" s="72">
        <v>-0.83338682006912046</v>
      </c>
      <c r="N404" s="72">
        <v>0.6877585133216535</v>
      </c>
      <c r="O404" s="72">
        <v>-0.77795389052796204</v>
      </c>
      <c r="P404" s="72">
        <v>1.2816540879567953</v>
      </c>
      <c r="Q404" s="72"/>
      <c r="R404" s="216">
        <v>0.23047275331818903</v>
      </c>
      <c r="S404" s="216">
        <v>-0.12183408191475517</v>
      </c>
      <c r="T404" s="216">
        <v>-0.627807574947292</v>
      </c>
      <c r="U404" s="216"/>
      <c r="V404" s="72">
        <v>0.33226499558032863</v>
      </c>
      <c r="W404" s="72">
        <v>0.12419661733590097</v>
      </c>
      <c r="X404" s="72">
        <v>-1.4954712802239825</v>
      </c>
      <c r="Y404" s="72">
        <v>0.13871284434486189</v>
      </c>
      <c r="Z404" s="72">
        <v>-0.18144082836267322</v>
      </c>
      <c r="AB404" s="114">
        <v>116</v>
      </c>
      <c r="AC404" s="114">
        <v>68</v>
      </c>
      <c r="AD404" s="115">
        <v>406</v>
      </c>
      <c r="AE404" s="115">
        <v>140</v>
      </c>
      <c r="AF404" s="115">
        <v>395</v>
      </c>
      <c r="AG404" s="115">
        <v>77</v>
      </c>
      <c r="AH404" s="116">
        <v>217</v>
      </c>
      <c r="AI404" s="116">
        <v>294</v>
      </c>
      <c r="AJ404" s="116">
        <v>445</v>
      </c>
      <c r="AK404" s="117">
        <v>197</v>
      </c>
      <c r="AL404" s="117">
        <v>245</v>
      </c>
      <c r="AM404" s="117">
        <v>514</v>
      </c>
      <c r="AN404" s="117">
        <v>247</v>
      </c>
      <c r="AO404" s="117">
        <v>312</v>
      </c>
    </row>
    <row r="405" spans="1:41" x14ac:dyDescent="0.3">
      <c r="A405" s="25" t="s">
        <v>825</v>
      </c>
      <c r="B405" s="25" t="s">
        <v>826</v>
      </c>
      <c r="C405" s="25" t="s">
        <v>1239</v>
      </c>
      <c r="D405" s="215">
        <v>-8.221505901795517</v>
      </c>
      <c r="E405" s="72">
        <v>-9.7049264647683593</v>
      </c>
      <c r="F405" s="72">
        <v>-14.161737563231693</v>
      </c>
      <c r="G405" s="72">
        <v>11.410014120518255</v>
      </c>
      <c r="H405" s="72">
        <v>4.2351440056862799</v>
      </c>
      <c r="I405" s="72"/>
      <c r="J405" s="72">
        <v>0.22181754948791194</v>
      </c>
      <c r="K405" s="72">
        <v>-0.99821166666938066</v>
      </c>
      <c r="L405" s="72"/>
      <c r="M405" s="72">
        <v>-0.89188784327074433</v>
      </c>
      <c r="N405" s="72">
        <v>-1.8143961470785774</v>
      </c>
      <c r="O405" s="72">
        <v>0.46421379610761138</v>
      </c>
      <c r="P405" s="72">
        <v>-2.3807815875360457E-2</v>
      </c>
      <c r="Q405" s="72"/>
      <c r="R405" s="216">
        <v>0.58297266645468493</v>
      </c>
      <c r="S405" s="216">
        <v>0.10873451607076</v>
      </c>
      <c r="T405" s="216">
        <v>0.67749451193674581</v>
      </c>
      <c r="U405" s="216"/>
      <c r="V405" s="72">
        <v>-0.56256244012178502</v>
      </c>
      <c r="W405" s="72">
        <v>-0.34614018366576116</v>
      </c>
      <c r="X405" s="72">
        <v>1.1169528855797597</v>
      </c>
      <c r="Y405" s="72">
        <v>0.26256359822420478</v>
      </c>
      <c r="Z405" s="72">
        <v>0.37621494112083759</v>
      </c>
      <c r="AB405" s="114">
        <v>216</v>
      </c>
      <c r="AC405" s="114">
        <v>455</v>
      </c>
      <c r="AD405" s="115">
        <v>414</v>
      </c>
      <c r="AE405" s="115">
        <v>521</v>
      </c>
      <c r="AF405" s="115">
        <v>180</v>
      </c>
      <c r="AG405" s="115">
        <v>269</v>
      </c>
      <c r="AH405" s="116">
        <v>153</v>
      </c>
      <c r="AI405" s="116">
        <v>239</v>
      </c>
      <c r="AJ405" s="116">
        <v>138</v>
      </c>
      <c r="AK405" s="117">
        <v>416</v>
      </c>
      <c r="AL405" s="117">
        <v>341</v>
      </c>
      <c r="AM405" s="117">
        <v>87</v>
      </c>
      <c r="AN405" s="117">
        <v>220</v>
      </c>
      <c r="AO405" s="117">
        <v>165</v>
      </c>
    </row>
    <row r="406" spans="1:41" x14ac:dyDescent="0.3">
      <c r="A406" s="25" t="s">
        <v>827</v>
      </c>
      <c r="B406" s="25" t="s">
        <v>828</v>
      </c>
      <c r="C406" s="25" t="s">
        <v>33</v>
      </c>
      <c r="D406" s="215">
        <v>60.384582360890192</v>
      </c>
      <c r="E406" s="72">
        <v>20.740261921422729</v>
      </c>
      <c r="F406" s="72">
        <v>15.906561842607513</v>
      </c>
      <c r="G406" s="72">
        <v>21.970578397844573</v>
      </c>
      <c r="H406" s="72">
        <v>1.7671801990153704</v>
      </c>
      <c r="I406" s="72"/>
      <c r="J406" s="72">
        <v>1.2864665365331631</v>
      </c>
      <c r="K406" s="72">
        <v>0.372754417180655</v>
      </c>
      <c r="L406" s="72"/>
      <c r="M406" s="72">
        <v>0.79977072113820136</v>
      </c>
      <c r="N406" s="72">
        <v>0.83990356855374515</v>
      </c>
      <c r="O406" s="72">
        <v>0.81014434162382354</v>
      </c>
      <c r="P406" s="72">
        <v>9.5231263501431684E-2</v>
      </c>
      <c r="Q406" s="72"/>
      <c r="R406" s="216">
        <v>1.1333677817422463</v>
      </c>
      <c r="S406" s="216">
        <v>0.9110829240154199</v>
      </c>
      <c r="T406" s="216">
        <v>0.59201870198368278</v>
      </c>
      <c r="U406" s="216"/>
      <c r="V406" s="72">
        <v>-4.4268839231511335E-2</v>
      </c>
      <c r="W406" s="72">
        <v>0.37723419687583881</v>
      </c>
      <c r="X406" s="72">
        <v>5.3699961596868698E-2</v>
      </c>
      <c r="Y406" s="72">
        <v>-0.7629206438967483</v>
      </c>
      <c r="Z406" s="72">
        <v>0.72969136445862615</v>
      </c>
      <c r="AB406" s="114">
        <v>39</v>
      </c>
      <c r="AC406" s="114">
        <v>184</v>
      </c>
      <c r="AD406" s="115">
        <v>94</v>
      </c>
      <c r="AE406" s="115">
        <v>119</v>
      </c>
      <c r="AF406" s="115">
        <v>117</v>
      </c>
      <c r="AG406" s="115">
        <v>239</v>
      </c>
      <c r="AH406" s="116">
        <v>63</v>
      </c>
      <c r="AI406" s="116">
        <v>98</v>
      </c>
      <c r="AJ406" s="116">
        <v>150</v>
      </c>
      <c r="AK406" s="117">
        <v>278</v>
      </c>
      <c r="AL406" s="117">
        <v>199</v>
      </c>
      <c r="AM406" s="117">
        <v>258</v>
      </c>
      <c r="AN406" s="117">
        <v>409</v>
      </c>
      <c r="AO406" s="117">
        <v>79</v>
      </c>
    </row>
    <row r="407" spans="1:41" x14ac:dyDescent="0.3">
      <c r="A407" s="25" t="s">
        <v>829</v>
      </c>
      <c r="B407" s="25" t="s">
        <v>830</v>
      </c>
      <c r="C407" s="25" t="s">
        <v>24</v>
      </c>
      <c r="D407" s="215">
        <v>38.240957062919428</v>
      </c>
      <c r="E407" s="72">
        <v>-14.178705235383871</v>
      </c>
      <c r="F407" s="72">
        <v>19.377747751047512</v>
      </c>
      <c r="G407" s="72">
        <v>32.154017463123189</v>
      </c>
      <c r="H407" s="72">
        <v>0.88789708413259838</v>
      </c>
      <c r="I407" s="72"/>
      <c r="J407" s="72">
        <v>-1.8570516849047238</v>
      </c>
      <c r="K407" s="72">
        <v>0.72275526607401397</v>
      </c>
      <c r="L407" s="72"/>
      <c r="M407" s="72">
        <v>-0.97420547553652204</v>
      </c>
      <c r="N407" s="72">
        <v>0.83043314163445792</v>
      </c>
      <c r="O407" s="72">
        <v>0.46345907982780382</v>
      </c>
      <c r="P407" s="72">
        <v>2.7807528942418624</v>
      </c>
      <c r="Q407" s="72"/>
      <c r="R407" s="216">
        <v>1.652915632757354</v>
      </c>
      <c r="S407" s="216">
        <v>0.5919347862196811</v>
      </c>
      <c r="T407" s="216">
        <v>1.6136316765977481</v>
      </c>
      <c r="U407" s="216"/>
      <c r="V407" s="72">
        <v>1.0395716179085142</v>
      </c>
      <c r="W407" s="72">
        <v>-0.80074994740575678</v>
      </c>
      <c r="X407" s="72">
        <v>-0.44137487718589324</v>
      </c>
      <c r="Y407" s="72">
        <v>1.5159332274831465</v>
      </c>
      <c r="Z407" s="72">
        <v>-1.1358006039734909</v>
      </c>
      <c r="AB407" s="114">
        <v>507</v>
      </c>
      <c r="AC407" s="114">
        <v>118</v>
      </c>
      <c r="AD407" s="115">
        <v>425</v>
      </c>
      <c r="AE407" s="115">
        <v>121</v>
      </c>
      <c r="AF407" s="115">
        <v>181</v>
      </c>
      <c r="AG407" s="115">
        <v>9</v>
      </c>
      <c r="AH407" s="116">
        <v>13</v>
      </c>
      <c r="AI407" s="116">
        <v>150</v>
      </c>
      <c r="AJ407" s="116">
        <v>61</v>
      </c>
      <c r="AK407" s="117">
        <v>112</v>
      </c>
      <c r="AL407" s="117">
        <v>407</v>
      </c>
      <c r="AM407" s="117">
        <v>354</v>
      </c>
      <c r="AN407" s="117">
        <v>38</v>
      </c>
      <c r="AO407" s="117">
        <v>456</v>
      </c>
    </row>
    <row r="408" spans="1:41" x14ac:dyDescent="0.3">
      <c r="A408" s="25" t="s">
        <v>831</v>
      </c>
      <c r="B408" s="25" t="s">
        <v>832</v>
      </c>
      <c r="C408" s="25" t="s">
        <v>27</v>
      </c>
      <c r="D408" s="215">
        <v>62.642960752364957</v>
      </c>
      <c r="E408" s="72">
        <v>12.443059424965936</v>
      </c>
      <c r="F408" s="72">
        <v>7.8793301633657631</v>
      </c>
      <c r="G408" s="72">
        <v>14.63708297680685</v>
      </c>
      <c r="H408" s="72">
        <v>27.683488187226406</v>
      </c>
      <c r="I408" s="72"/>
      <c r="J408" s="72">
        <v>1.0563278792965234</v>
      </c>
      <c r="K408" s="72">
        <v>-6.0883125299248463E-2</v>
      </c>
      <c r="L408" s="72"/>
      <c r="M408" s="72">
        <v>0.96793201944211449</v>
      </c>
      <c r="N408" s="72">
        <v>-0.55233907183956521</v>
      </c>
      <c r="O408" s="72">
        <v>0.10365646984623908</v>
      </c>
      <c r="P408" s="72">
        <v>0.7414434086897338</v>
      </c>
      <c r="Q408" s="72"/>
      <c r="R408" s="216">
        <v>0.67937504284651962</v>
      </c>
      <c r="S408" s="216">
        <v>-0.51363018761240586</v>
      </c>
      <c r="T408" s="216">
        <v>1.5907051019827085</v>
      </c>
      <c r="U408" s="216"/>
      <c r="V408" s="72">
        <v>1.2972262102896663</v>
      </c>
      <c r="W408" s="72">
        <v>0.15268770829648876</v>
      </c>
      <c r="X408" s="72">
        <v>1.2813610458419384</v>
      </c>
      <c r="Y408" s="72">
        <v>1.3623582926727624</v>
      </c>
      <c r="Z408" s="72">
        <v>1.443064380344425</v>
      </c>
      <c r="AB408" s="114">
        <v>69</v>
      </c>
      <c r="AC408" s="114">
        <v>277</v>
      </c>
      <c r="AD408" s="115">
        <v>55</v>
      </c>
      <c r="AE408" s="115">
        <v>393</v>
      </c>
      <c r="AF408" s="115">
        <v>250</v>
      </c>
      <c r="AG408" s="115">
        <v>125</v>
      </c>
      <c r="AH408" s="116">
        <v>129</v>
      </c>
      <c r="AI408" s="116">
        <v>374</v>
      </c>
      <c r="AJ408" s="116">
        <v>62</v>
      </c>
      <c r="AK408" s="117">
        <v>90</v>
      </c>
      <c r="AL408" s="117">
        <v>242</v>
      </c>
      <c r="AM408" s="117">
        <v>69</v>
      </c>
      <c r="AN408" s="117">
        <v>55</v>
      </c>
      <c r="AO408" s="117">
        <v>9</v>
      </c>
    </row>
    <row r="409" spans="1:41" x14ac:dyDescent="0.3">
      <c r="A409" s="25" t="s">
        <v>833</v>
      </c>
      <c r="B409" s="25" t="s">
        <v>834</v>
      </c>
      <c r="C409" s="25" t="s">
        <v>63</v>
      </c>
      <c r="D409" s="215">
        <v>-21.614650224676343</v>
      </c>
      <c r="E409" s="72">
        <v>-27.285867194079714</v>
      </c>
      <c r="F409" s="72">
        <v>-1.8827577225006533</v>
      </c>
      <c r="G409" s="72">
        <v>7.8884539861979723</v>
      </c>
      <c r="H409" s="72">
        <v>-0.33447929429395007</v>
      </c>
      <c r="I409" s="72"/>
      <c r="J409" s="72">
        <v>-0.24251585361938846</v>
      </c>
      <c r="K409" s="72">
        <v>-1.9403535219069887</v>
      </c>
      <c r="L409" s="72"/>
      <c r="M409" s="72">
        <v>0.14046423074873043</v>
      </c>
      <c r="N409" s="72">
        <v>-0.51767750405387747</v>
      </c>
      <c r="O409" s="72">
        <v>0.36642739138441671</v>
      </c>
      <c r="P409" s="72">
        <v>-0.29045535367937425</v>
      </c>
      <c r="Q409" s="72"/>
      <c r="R409" s="216">
        <v>0.63304033817350536</v>
      </c>
      <c r="S409" s="216">
        <v>0.89213727093526374</v>
      </c>
      <c r="T409" s="216">
        <v>-0.57856313076501231</v>
      </c>
      <c r="U409" s="216"/>
      <c r="V409" s="72">
        <v>-0.53620009765807564</v>
      </c>
      <c r="W409" s="72">
        <v>-0.30661439571491583</v>
      </c>
      <c r="X409" s="72">
        <v>0.83315271714118</v>
      </c>
      <c r="Y409" s="72">
        <v>-0.39632241241389476</v>
      </c>
      <c r="Z409" s="72">
        <v>0.33908832978691616</v>
      </c>
      <c r="AB409" s="114">
        <v>312</v>
      </c>
      <c r="AC409" s="114">
        <v>517</v>
      </c>
      <c r="AD409" s="115">
        <v>242</v>
      </c>
      <c r="AE409" s="115">
        <v>387</v>
      </c>
      <c r="AF409" s="115">
        <v>204</v>
      </c>
      <c r="AG409" s="115">
        <v>334</v>
      </c>
      <c r="AH409" s="116">
        <v>140</v>
      </c>
      <c r="AI409" s="116">
        <v>101</v>
      </c>
      <c r="AJ409" s="116">
        <v>432</v>
      </c>
      <c r="AK409" s="117">
        <v>408</v>
      </c>
      <c r="AL409" s="117">
        <v>327</v>
      </c>
      <c r="AM409" s="117">
        <v>116</v>
      </c>
      <c r="AN409" s="117">
        <v>343</v>
      </c>
      <c r="AO409" s="117">
        <v>173</v>
      </c>
    </row>
    <row r="410" spans="1:41" x14ac:dyDescent="0.3">
      <c r="A410" s="25" t="s">
        <v>835</v>
      </c>
      <c r="B410" s="25" t="s">
        <v>836</v>
      </c>
      <c r="C410" s="25" t="s">
        <v>56</v>
      </c>
      <c r="D410" s="215">
        <v>-39.493569828771221</v>
      </c>
      <c r="E410" s="72">
        <v>-4.5595861147947083</v>
      </c>
      <c r="F410" s="72">
        <v>-2.2301534482941339</v>
      </c>
      <c r="G410" s="72">
        <v>-32.381627619296708</v>
      </c>
      <c r="H410" s="72">
        <v>-0.32220264638567064</v>
      </c>
      <c r="I410" s="72"/>
      <c r="J410" s="72">
        <v>-1.2336894772078257</v>
      </c>
      <c r="K410" s="72">
        <v>0.86892258802424904</v>
      </c>
      <c r="L410" s="72"/>
      <c r="M410" s="72">
        <v>0.1230734900616595</v>
      </c>
      <c r="N410" s="72">
        <v>-0.19285251083804766</v>
      </c>
      <c r="O410" s="72">
        <v>-0.32989959952631837</v>
      </c>
      <c r="P410" s="72">
        <v>4.2854068575645103E-2</v>
      </c>
      <c r="Q410" s="72"/>
      <c r="R410" s="216">
        <v>-0.70487951653250036</v>
      </c>
      <c r="S410" s="216">
        <v>-2.6630145295565333</v>
      </c>
      <c r="T410" s="216">
        <v>-0.51790126822657201</v>
      </c>
      <c r="U410" s="216"/>
      <c r="V410" s="72">
        <v>0.78390663627933921</v>
      </c>
      <c r="W410" s="72">
        <v>-0.10385435795096452</v>
      </c>
      <c r="X410" s="72">
        <v>-1.0448519133363245</v>
      </c>
      <c r="Y410" s="72">
        <v>0.41613853303458898</v>
      </c>
      <c r="Z410" s="72">
        <v>-0.11577942730377329</v>
      </c>
      <c r="AB410" s="114">
        <v>464</v>
      </c>
      <c r="AC410" s="114">
        <v>85</v>
      </c>
      <c r="AD410" s="115">
        <v>247</v>
      </c>
      <c r="AE410" s="115">
        <v>316</v>
      </c>
      <c r="AF410" s="115">
        <v>333</v>
      </c>
      <c r="AG410" s="115">
        <v>258</v>
      </c>
      <c r="AH410" s="116">
        <v>409</v>
      </c>
      <c r="AI410" s="116">
        <v>529</v>
      </c>
      <c r="AJ410" s="116">
        <v>417</v>
      </c>
      <c r="AK410" s="117">
        <v>137</v>
      </c>
      <c r="AL410" s="117">
        <v>282</v>
      </c>
      <c r="AM410" s="117">
        <v>469</v>
      </c>
      <c r="AN410" s="117">
        <v>192</v>
      </c>
      <c r="AO410" s="117">
        <v>298</v>
      </c>
    </row>
    <row r="411" spans="1:41" x14ac:dyDescent="0.3">
      <c r="A411" s="25" t="s">
        <v>837</v>
      </c>
      <c r="B411" s="25" t="s">
        <v>838</v>
      </c>
      <c r="C411" s="25" t="s">
        <v>56</v>
      </c>
      <c r="D411" s="215">
        <v>19.626955363818766</v>
      </c>
      <c r="E411" s="72">
        <v>-21.813902975196473</v>
      </c>
      <c r="F411" s="72">
        <v>-3.9357701477905667</v>
      </c>
      <c r="G411" s="72">
        <v>17.640051045508763</v>
      </c>
      <c r="H411" s="72">
        <v>27.736577441297044</v>
      </c>
      <c r="I411" s="72"/>
      <c r="J411" s="72">
        <v>-0.18865313118968652</v>
      </c>
      <c r="K411" s="72">
        <v>-1.5564591068260314</v>
      </c>
      <c r="L411" s="72"/>
      <c r="M411" s="72">
        <v>-0.39706464558238835</v>
      </c>
      <c r="N411" s="72">
        <v>-1.0825592708289646</v>
      </c>
      <c r="O411" s="72">
        <v>0.2933929966783595</v>
      </c>
      <c r="P411" s="72">
        <v>0.55650769608650286</v>
      </c>
      <c r="Q411" s="72"/>
      <c r="R411" s="216">
        <v>1.7119240464302874</v>
      </c>
      <c r="S411" s="216">
        <v>0.73109921975392689</v>
      </c>
      <c r="T411" s="216">
        <v>-0.32621714072316244</v>
      </c>
      <c r="U411" s="216"/>
      <c r="V411" s="72">
        <v>1.4474418220640057</v>
      </c>
      <c r="W411" s="72">
        <v>-0.84618408456133476</v>
      </c>
      <c r="X411" s="72">
        <v>1.9826750701874978</v>
      </c>
      <c r="Y411" s="72">
        <v>2.2441756603085405</v>
      </c>
      <c r="Z411" s="72">
        <v>0.71920702026070016</v>
      </c>
      <c r="AB411" s="114">
        <v>304</v>
      </c>
      <c r="AC411" s="114">
        <v>498</v>
      </c>
      <c r="AD411" s="115">
        <v>342</v>
      </c>
      <c r="AE411" s="115">
        <v>477</v>
      </c>
      <c r="AF411" s="115">
        <v>219</v>
      </c>
      <c r="AG411" s="115">
        <v>156</v>
      </c>
      <c r="AH411" s="116">
        <v>11</v>
      </c>
      <c r="AI411" s="116">
        <v>127</v>
      </c>
      <c r="AJ411" s="116">
        <v>353</v>
      </c>
      <c r="AK411" s="117">
        <v>74</v>
      </c>
      <c r="AL411" s="117">
        <v>411</v>
      </c>
      <c r="AM411" s="117">
        <v>23</v>
      </c>
      <c r="AN411" s="117">
        <v>1</v>
      </c>
      <c r="AO411" s="117">
        <v>83</v>
      </c>
    </row>
    <row r="412" spans="1:41" x14ac:dyDescent="0.3">
      <c r="A412" s="25" t="s">
        <v>839</v>
      </c>
      <c r="B412" s="25" t="s">
        <v>840</v>
      </c>
      <c r="C412" s="25" t="s">
        <v>33</v>
      </c>
      <c r="D412" s="215">
        <v>-42.061540537402017</v>
      </c>
      <c r="E412" s="72">
        <v>-24.612687003307634</v>
      </c>
      <c r="F412" s="72">
        <v>-26.176461124291034</v>
      </c>
      <c r="G412" s="72">
        <v>-2.0791885928278404</v>
      </c>
      <c r="H412" s="72">
        <v>10.806796183024487</v>
      </c>
      <c r="I412" s="72"/>
      <c r="J412" s="72">
        <v>-0.92294894861669619</v>
      </c>
      <c r="K412" s="72">
        <v>-1.0460660116479144</v>
      </c>
      <c r="L412" s="72"/>
      <c r="M412" s="72">
        <v>-0.24547869723033305</v>
      </c>
      <c r="N412" s="72">
        <v>-0.48226636484284346</v>
      </c>
      <c r="O412" s="72">
        <v>-2.6807827478953987</v>
      </c>
      <c r="P412" s="72">
        <v>-0.77970596991798991</v>
      </c>
      <c r="Q412" s="72"/>
      <c r="R412" s="216">
        <v>0.60116020675989257</v>
      </c>
      <c r="S412" s="216">
        <v>-0.10250951577299436</v>
      </c>
      <c r="T412" s="216">
        <v>-0.74815332212623908</v>
      </c>
      <c r="U412" s="216"/>
      <c r="V412" s="72">
        <v>0.67597025298453062</v>
      </c>
      <c r="W412" s="72">
        <v>0.53275887041854675</v>
      </c>
      <c r="X412" s="72">
        <v>0.13866524126580096</v>
      </c>
      <c r="Y412" s="72">
        <v>-2.9724180931042954E-2</v>
      </c>
      <c r="Z412" s="72">
        <v>0.84368905286706197</v>
      </c>
      <c r="AB412" s="114">
        <v>432</v>
      </c>
      <c r="AC412" s="114">
        <v>457</v>
      </c>
      <c r="AD412" s="115">
        <v>320</v>
      </c>
      <c r="AE412" s="115">
        <v>378</v>
      </c>
      <c r="AF412" s="115">
        <v>527</v>
      </c>
      <c r="AG412" s="115">
        <v>449</v>
      </c>
      <c r="AH412" s="116">
        <v>146</v>
      </c>
      <c r="AI412" s="116">
        <v>288</v>
      </c>
      <c r="AJ412" s="116">
        <v>478</v>
      </c>
      <c r="AK412" s="117">
        <v>151</v>
      </c>
      <c r="AL412" s="117">
        <v>157</v>
      </c>
      <c r="AM412" s="117">
        <v>237</v>
      </c>
      <c r="AN412" s="117">
        <v>275</v>
      </c>
      <c r="AO412" s="117">
        <v>60</v>
      </c>
    </row>
    <row r="413" spans="1:41" x14ac:dyDescent="0.3">
      <c r="A413" s="25" t="s">
        <v>841</v>
      </c>
      <c r="B413" s="25" t="s">
        <v>842</v>
      </c>
      <c r="C413" s="25" t="s">
        <v>63</v>
      </c>
      <c r="D413" s="215">
        <v>-112.20199228657557</v>
      </c>
      <c r="E413" s="72">
        <v>-38.873539029353445</v>
      </c>
      <c r="F413" s="72">
        <v>-37.450234788057074</v>
      </c>
      <c r="G413" s="72">
        <v>-15.852998953299142</v>
      </c>
      <c r="H413" s="72">
        <v>-20.025219515865928</v>
      </c>
      <c r="I413" s="72"/>
      <c r="J413" s="72">
        <v>-1.8539799922966094</v>
      </c>
      <c r="K413" s="72">
        <v>-1.2559031300516663</v>
      </c>
      <c r="L413" s="72"/>
      <c r="M413" s="72">
        <v>-0.86975639703489516</v>
      </c>
      <c r="N413" s="72">
        <v>-1.4160021935127505</v>
      </c>
      <c r="O413" s="72">
        <v>-1.789749797575132</v>
      </c>
      <c r="P413" s="72">
        <v>-1.9165291779663545</v>
      </c>
      <c r="Q413" s="72"/>
      <c r="R413" s="216">
        <v>0.15058040525428174</v>
      </c>
      <c r="S413" s="216">
        <v>-2.0818566213224248</v>
      </c>
      <c r="T413" s="216">
        <v>2.8916341672245514E-2</v>
      </c>
      <c r="U413" s="216"/>
      <c r="V413" s="72">
        <v>-0.57897672882560236</v>
      </c>
      <c r="W413" s="72">
        <v>-0.47129701069431118</v>
      </c>
      <c r="X413" s="72">
        <v>-0.42578480212657094</v>
      </c>
      <c r="Y413" s="72">
        <v>-1.9419798208280847</v>
      </c>
      <c r="Z413" s="72">
        <v>-0.58700554069861632</v>
      </c>
      <c r="AB413" s="114">
        <v>506</v>
      </c>
      <c r="AC413" s="114">
        <v>473</v>
      </c>
      <c r="AD413" s="115">
        <v>411</v>
      </c>
      <c r="AE413" s="115">
        <v>501</v>
      </c>
      <c r="AF413" s="115">
        <v>490</v>
      </c>
      <c r="AG413" s="115">
        <v>529</v>
      </c>
      <c r="AH413" s="116">
        <v>230</v>
      </c>
      <c r="AI413" s="116">
        <v>518</v>
      </c>
      <c r="AJ413" s="116">
        <v>259</v>
      </c>
      <c r="AK413" s="117">
        <v>421</v>
      </c>
      <c r="AL413" s="117">
        <v>361</v>
      </c>
      <c r="AM413" s="117">
        <v>351</v>
      </c>
      <c r="AN413" s="117">
        <v>522</v>
      </c>
      <c r="AO413" s="117">
        <v>396</v>
      </c>
    </row>
    <row r="414" spans="1:41" x14ac:dyDescent="0.3">
      <c r="A414" s="25" t="s">
        <v>843</v>
      </c>
      <c r="B414" s="25" t="s">
        <v>844</v>
      </c>
      <c r="C414" s="25" t="s">
        <v>56</v>
      </c>
      <c r="D414" s="215">
        <v>-25.578433410059109</v>
      </c>
      <c r="E414" s="72">
        <v>-25.576548927625399</v>
      </c>
      <c r="F414" s="72">
        <v>-17.051177883029215</v>
      </c>
      <c r="G414" s="72">
        <v>-4.8093769727543378</v>
      </c>
      <c r="H414" s="72">
        <v>21.858670373349842</v>
      </c>
      <c r="I414" s="72"/>
      <c r="J414" s="72">
        <v>-4.0722120538695124E-2</v>
      </c>
      <c r="K414" s="72">
        <v>-2.0054017936713366</v>
      </c>
      <c r="L414" s="72"/>
      <c r="M414" s="72">
        <v>-0.51001280800088966</v>
      </c>
      <c r="N414" s="72">
        <v>-1.5982056325865377</v>
      </c>
      <c r="O414" s="72">
        <v>-7.6358224876563449E-2</v>
      </c>
      <c r="P414" s="72">
        <v>-0.54361179582068364</v>
      </c>
      <c r="Q414" s="72"/>
      <c r="R414" s="216">
        <v>-1.0874174523622695</v>
      </c>
      <c r="S414" s="216">
        <v>0.93258738884161652</v>
      </c>
      <c r="T414" s="216">
        <v>-0.42229517320986765</v>
      </c>
      <c r="U414" s="216"/>
      <c r="V414" s="72">
        <v>1.0176858996367564</v>
      </c>
      <c r="W414" s="72">
        <v>-0.41165007017841293</v>
      </c>
      <c r="X414" s="72">
        <v>1.8490079281396687</v>
      </c>
      <c r="Y414" s="72">
        <v>1.5307953179486675</v>
      </c>
      <c r="Z414" s="72">
        <v>0.38589499912328851</v>
      </c>
      <c r="AB414" s="114">
        <v>283</v>
      </c>
      <c r="AC414" s="114">
        <v>521</v>
      </c>
      <c r="AD414" s="115">
        <v>364</v>
      </c>
      <c r="AE414" s="115">
        <v>510</v>
      </c>
      <c r="AF414" s="115">
        <v>282</v>
      </c>
      <c r="AG414" s="115">
        <v>397</v>
      </c>
      <c r="AH414" s="116">
        <v>447</v>
      </c>
      <c r="AI414" s="116">
        <v>95</v>
      </c>
      <c r="AJ414" s="116">
        <v>384</v>
      </c>
      <c r="AK414" s="117">
        <v>116</v>
      </c>
      <c r="AL414" s="117">
        <v>352</v>
      </c>
      <c r="AM414" s="117">
        <v>39</v>
      </c>
      <c r="AN414" s="117">
        <v>37</v>
      </c>
      <c r="AO414" s="117">
        <v>162</v>
      </c>
    </row>
    <row r="415" spans="1:41" x14ac:dyDescent="0.3">
      <c r="A415" s="25" t="s">
        <v>845</v>
      </c>
      <c r="B415" s="25" t="s">
        <v>846</v>
      </c>
      <c r="C415" s="25" t="s">
        <v>63</v>
      </c>
      <c r="D415" s="215">
        <v>-30.43967879792941</v>
      </c>
      <c r="E415" s="72">
        <v>5.6476037896142506</v>
      </c>
      <c r="F415" s="72">
        <v>-14.650860202484871</v>
      </c>
      <c r="G415" s="72">
        <v>-5.9129104937108998</v>
      </c>
      <c r="H415" s="72">
        <v>-15.523511891347891</v>
      </c>
      <c r="I415" s="72"/>
      <c r="J415" s="72">
        <v>0.81144737610787898</v>
      </c>
      <c r="K415" s="72">
        <v>-0.35963907293873892</v>
      </c>
      <c r="L415" s="72"/>
      <c r="M415" s="72">
        <v>-1.6265356425824447</v>
      </c>
      <c r="N415" s="72">
        <v>-0.18658335243070648</v>
      </c>
      <c r="O415" s="72">
        <v>0.47367119255569856</v>
      </c>
      <c r="P415" s="72">
        <v>-1.004689829940127</v>
      </c>
      <c r="Q415" s="72"/>
      <c r="R415" s="216">
        <v>0.37369824364093179</v>
      </c>
      <c r="S415" s="216">
        <v>-0.9216721908262937</v>
      </c>
      <c r="T415" s="216">
        <v>-0.16157531205994627</v>
      </c>
      <c r="U415" s="216"/>
      <c r="V415" s="72">
        <v>-0.75008325349571225</v>
      </c>
      <c r="W415" s="72">
        <v>-7.4272419492307909E-2</v>
      </c>
      <c r="X415" s="72">
        <v>-0.48559785068729833</v>
      </c>
      <c r="Y415" s="72">
        <v>-1.8528072780349583</v>
      </c>
      <c r="Z415" s="72">
        <v>5.8058423440698476E-2</v>
      </c>
      <c r="AB415" s="114">
        <v>96</v>
      </c>
      <c r="AC415" s="114">
        <v>329</v>
      </c>
      <c r="AD415" s="115">
        <v>479</v>
      </c>
      <c r="AE415" s="115">
        <v>313</v>
      </c>
      <c r="AF415" s="115">
        <v>177</v>
      </c>
      <c r="AG415" s="115">
        <v>484</v>
      </c>
      <c r="AH415" s="116">
        <v>192</v>
      </c>
      <c r="AI415" s="116">
        <v>442</v>
      </c>
      <c r="AJ415" s="116">
        <v>303</v>
      </c>
      <c r="AK415" s="117">
        <v>465</v>
      </c>
      <c r="AL415" s="117">
        <v>278</v>
      </c>
      <c r="AM415" s="117">
        <v>362</v>
      </c>
      <c r="AN415" s="117">
        <v>518</v>
      </c>
      <c r="AO415" s="117">
        <v>252</v>
      </c>
    </row>
    <row r="416" spans="1:41" x14ac:dyDescent="0.3">
      <c r="A416" s="25" t="s">
        <v>847</v>
      </c>
      <c r="B416" s="25" t="s">
        <v>848</v>
      </c>
      <c r="C416" s="25" t="s">
        <v>33</v>
      </c>
      <c r="D416" s="215">
        <v>37.338271769956947</v>
      </c>
      <c r="E416" s="72">
        <v>22.629418761869832</v>
      </c>
      <c r="F416" s="72">
        <v>-5.1117326696640069</v>
      </c>
      <c r="G416" s="72">
        <v>27.448728306891116</v>
      </c>
      <c r="H416" s="72">
        <v>-7.6281426291399947</v>
      </c>
      <c r="I416" s="72"/>
      <c r="J416" s="72">
        <v>0.59222256441843391</v>
      </c>
      <c r="K416" s="72">
        <v>1.2181309365311528</v>
      </c>
      <c r="L416" s="72"/>
      <c r="M416" s="72">
        <v>-0.86051320321377056</v>
      </c>
      <c r="N416" s="72">
        <v>-0.23445584015457616</v>
      </c>
      <c r="O416" s="72">
        <v>-0.52217057387921206</v>
      </c>
      <c r="P416" s="72">
        <v>0.79926239010131794</v>
      </c>
      <c r="Q416" s="72"/>
      <c r="R416" s="216">
        <v>1.4313631821421062</v>
      </c>
      <c r="S416" s="216">
        <v>1.4633487113020061</v>
      </c>
      <c r="T416" s="216">
        <v>0.39913550338282194</v>
      </c>
      <c r="U416" s="216"/>
      <c r="V416" s="72">
        <v>-0.31386109612453261</v>
      </c>
      <c r="W416" s="72">
        <v>0.12351848796801305</v>
      </c>
      <c r="X416" s="72">
        <v>-0.93711691549119414</v>
      </c>
      <c r="Y416" s="72">
        <v>-0.70842631218983709</v>
      </c>
      <c r="Z416" s="72">
        <v>0.31025731000955176</v>
      </c>
      <c r="AB416" s="114">
        <v>135</v>
      </c>
      <c r="AC416" s="114">
        <v>46</v>
      </c>
      <c r="AD416" s="115">
        <v>409</v>
      </c>
      <c r="AE416" s="115">
        <v>324</v>
      </c>
      <c r="AF416" s="115">
        <v>365</v>
      </c>
      <c r="AG416" s="115">
        <v>111</v>
      </c>
      <c r="AH416" s="116">
        <v>27</v>
      </c>
      <c r="AI416" s="116">
        <v>31</v>
      </c>
      <c r="AJ416" s="116">
        <v>184</v>
      </c>
      <c r="AK416" s="117">
        <v>359</v>
      </c>
      <c r="AL416" s="117">
        <v>246</v>
      </c>
      <c r="AM416" s="117">
        <v>445</v>
      </c>
      <c r="AN416" s="117">
        <v>399</v>
      </c>
      <c r="AO416" s="117">
        <v>187</v>
      </c>
    </row>
    <row r="417" spans="1:41" x14ac:dyDescent="0.3">
      <c r="A417" s="25" t="s">
        <v>849</v>
      </c>
      <c r="B417" s="25" t="s">
        <v>850</v>
      </c>
      <c r="C417" s="25" t="s">
        <v>33</v>
      </c>
      <c r="D417" s="215">
        <v>11.20266951466531</v>
      </c>
      <c r="E417" s="72">
        <v>-20.80869452238041</v>
      </c>
      <c r="F417" s="72">
        <v>-6.6353477474227507</v>
      </c>
      <c r="G417" s="72">
        <v>22.43757398064345</v>
      </c>
      <c r="H417" s="72">
        <v>16.209137803825023</v>
      </c>
      <c r="I417" s="72"/>
      <c r="J417" s="72">
        <v>0.20110323399590435</v>
      </c>
      <c r="K417" s="72">
        <v>-1.8657987957863373</v>
      </c>
      <c r="L417" s="72"/>
      <c r="M417" s="72">
        <v>0.36356364276831038</v>
      </c>
      <c r="N417" s="72">
        <v>-0.5947593003921231</v>
      </c>
      <c r="O417" s="72">
        <v>-0.33525741175637241</v>
      </c>
      <c r="P417" s="72">
        <v>-0.4952025702074549</v>
      </c>
      <c r="Q417" s="72"/>
      <c r="R417" s="216">
        <v>1.2378899455425887</v>
      </c>
      <c r="S417" s="216">
        <v>1.6196503492133028</v>
      </c>
      <c r="T417" s="216">
        <v>-0.165031417078677</v>
      </c>
      <c r="U417" s="216"/>
      <c r="V417" s="72">
        <v>0.68641570943241592</v>
      </c>
      <c r="W417" s="72">
        <v>0.43174633628165104</v>
      </c>
      <c r="X417" s="72">
        <v>-0.56266669965437</v>
      </c>
      <c r="Y417" s="72">
        <v>1.1741051467761621</v>
      </c>
      <c r="Z417" s="72">
        <v>1.512227067929145</v>
      </c>
      <c r="AB417" s="114">
        <v>220</v>
      </c>
      <c r="AC417" s="114">
        <v>514</v>
      </c>
      <c r="AD417" s="115">
        <v>192</v>
      </c>
      <c r="AE417" s="115">
        <v>402</v>
      </c>
      <c r="AF417" s="115">
        <v>334</v>
      </c>
      <c r="AG417" s="115">
        <v>383</v>
      </c>
      <c r="AH417" s="116">
        <v>44</v>
      </c>
      <c r="AI417" s="116">
        <v>24</v>
      </c>
      <c r="AJ417" s="116">
        <v>305</v>
      </c>
      <c r="AK417" s="117">
        <v>150</v>
      </c>
      <c r="AL417" s="117">
        <v>186</v>
      </c>
      <c r="AM417" s="117">
        <v>378</v>
      </c>
      <c r="AN417" s="117">
        <v>77</v>
      </c>
      <c r="AO417" s="117">
        <v>6</v>
      </c>
    </row>
    <row r="418" spans="1:41" x14ac:dyDescent="0.3">
      <c r="A418" s="25" t="s">
        <v>851</v>
      </c>
      <c r="B418" s="25" t="s">
        <v>852</v>
      </c>
      <c r="C418" s="25" t="s">
        <v>56</v>
      </c>
      <c r="D418" s="215">
        <v>3.1387936301073607</v>
      </c>
      <c r="E418" s="72">
        <v>-13.757409207918801</v>
      </c>
      <c r="F418" s="72">
        <v>3.248366231441175</v>
      </c>
      <c r="G418" s="72">
        <v>6.0433148510249621</v>
      </c>
      <c r="H418" s="72">
        <v>7.6045217555600253</v>
      </c>
      <c r="I418" s="72"/>
      <c r="J418" s="72">
        <v>-0.70255902298245598</v>
      </c>
      <c r="K418" s="72">
        <v>-0.398033713651048</v>
      </c>
      <c r="L418" s="72"/>
      <c r="M418" s="72">
        <v>-0.21775208767114476</v>
      </c>
      <c r="N418" s="72">
        <v>-0.90543418483937355</v>
      </c>
      <c r="O418" s="72">
        <v>1.0545317057643935</v>
      </c>
      <c r="P418" s="72">
        <v>0.58839316377671291</v>
      </c>
      <c r="Q418" s="72"/>
      <c r="R418" s="216">
        <v>-2.7727194632662371E-2</v>
      </c>
      <c r="S418" s="216">
        <v>0.60084785482784497</v>
      </c>
      <c r="T418" s="216">
        <v>0.15207712192781306</v>
      </c>
      <c r="U418" s="216"/>
      <c r="V418" s="72">
        <v>-0.20095068594977933</v>
      </c>
      <c r="W418" s="72">
        <v>-0.29185586987552176</v>
      </c>
      <c r="X418" s="72">
        <v>1.163984209724845</v>
      </c>
      <c r="Y418" s="72">
        <v>0.13375881418968835</v>
      </c>
      <c r="Z418" s="72">
        <v>0.71596788302277292</v>
      </c>
      <c r="AB418" s="114">
        <v>400</v>
      </c>
      <c r="AC418" s="114">
        <v>337</v>
      </c>
      <c r="AD418" s="115">
        <v>314</v>
      </c>
      <c r="AE418" s="115">
        <v>459</v>
      </c>
      <c r="AF418" s="115">
        <v>73</v>
      </c>
      <c r="AG418" s="115">
        <v>152</v>
      </c>
      <c r="AH418" s="116">
        <v>275</v>
      </c>
      <c r="AI418" s="116">
        <v>147</v>
      </c>
      <c r="AJ418" s="116">
        <v>234</v>
      </c>
      <c r="AK418" s="117">
        <v>324</v>
      </c>
      <c r="AL418" s="117">
        <v>323</v>
      </c>
      <c r="AM418" s="117">
        <v>83</v>
      </c>
      <c r="AN418" s="117">
        <v>248</v>
      </c>
      <c r="AO418" s="117">
        <v>84</v>
      </c>
    </row>
    <row r="419" spans="1:41" x14ac:dyDescent="0.3">
      <c r="A419" s="25" t="s">
        <v>853</v>
      </c>
      <c r="B419" s="25" t="s">
        <v>854</v>
      </c>
      <c r="C419" s="25" t="s">
        <v>33</v>
      </c>
      <c r="D419" s="215">
        <v>20.098912360122227</v>
      </c>
      <c r="E419" s="72">
        <v>0.88388485187714183</v>
      </c>
      <c r="F419" s="72">
        <v>-11.785820255706103</v>
      </c>
      <c r="G419" s="72">
        <v>12.662871611890054</v>
      </c>
      <c r="H419" s="72">
        <v>18.337976152061135</v>
      </c>
      <c r="I419" s="72"/>
      <c r="J419" s="72">
        <v>0.38101547358175425</v>
      </c>
      <c r="K419" s="72">
        <v>-0.31030468543158291</v>
      </c>
      <c r="L419" s="72"/>
      <c r="M419" s="72">
        <v>0.27723366980580444</v>
      </c>
      <c r="N419" s="72">
        <v>-0.94017418789258078</v>
      </c>
      <c r="O419" s="72">
        <v>-0.12423007600609025</v>
      </c>
      <c r="P419" s="72">
        <v>-1.0985606468201101</v>
      </c>
      <c r="Q419" s="72"/>
      <c r="R419" s="216">
        <v>1.2852498243006991</v>
      </c>
      <c r="S419" s="216">
        <v>-0.31233262363573616</v>
      </c>
      <c r="T419" s="216">
        <v>0.54662739276184347</v>
      </c>
      <c r="U419" s="216"/>
      <c r="V419" s="72">
        <v>0.9425780937495859</v>
      </c>
      <c r="W419" s="72">
        <v>-0.23316491255751731</v>
      </c>
      <c r="X419" s="72">
        <v>0.62422527390554827</v>
      </c>
      <c r="Y419" s="72">
        <v>1.0997946944485568</v>
      </c>
      <c r="Z419" s="72">
        <v>1.2341620808660538</v>
      </c>
      <c r="AB419" s="114">
        <v>186</v>
      </c>
      <c r="AC419" s="114">
        <v>318</v>
      </c>
      <c r="AD419" s="115">
        <v>213</v>
      </c>
      <c r="AE419" s="115">
        <v>462</v>
      </c>
      <c r="AF419" s="115">
        <v>297</v>
      </c>
      <c r="AG419" s="115">
        <v>499</v>
      </c>
      <c r="AH419" s="116">
        <v>37</v>
      </c>
      <c r="AI419" s="116">
        <v>334</v>
      </c>
      <c r="AJ419" s="116">
        <v>156</v>
      </c>
      <c r="AK419" s="117">
        <v>121</v>
      </c>
      <c r="AL419" s="117">
        <v>312</v>
      </c>
      <c r="AM419" s="117">
        <v>143</v>
      </c>
      <c r="AN419" s="117">
        <v>86</v>
      </c>
      <c r="AO419" s="117">
        <v>23</v>
      </c>
    </row>
    <row r="420" spans="1:41" x14ac:dyDescent="0.3">
      <c r="A420" s="25" t="s">
        <v>855</v>
      </c>
      <c r="B420" s="25" t="s">
        <v>856</v>
      </c>
      <c r="C420" s="25" t="s">
        <v>30</v>
      </c>
      <c r="D420" s="215">
        <v>-6.5022363187441803</v>
      </c>
      <c r="E420" s="72">
        <v>-8.0988970168139982</v>
      </c>
      <c r="F420" s="72">
        <v>-7.1011906149507471</v>
      </c>
      <c r="G420" s="72">
        <v>11.544336637883267</v>
      </c>
      <c r="H420" s="72">
        <v>-2.8464853248627024</v>
      </c>
      <c r="I420" s="72"/>
      <c r="J420" s="72">
        <v>0.18924092310542295</v>
      </c>
      <c r="K420" s="72">
        <v>-0.83715268445054281</v>
      </c>
      <c r="L420" s="72"/>
      <c r="M420" s="72">
        <v>0.18761599610590857</v>
      </c>
      <c r="N420" s="72">
        <v>-1.3515689608910848</v>
      </c>
      <c r="O420" s="72">
        <v>-0.2936430479242807</v>
      </c>
      <c r="P420" s="72">
        <v>0.32140551431733744</v>
      </c>
      <c r="Q420" s="72"/>
      <c r="R420" s="216">
        <v>-0.28822190898477745</v>
      </c>
      <c r="S420" s="216">
        <v>1.1393780436313155</v>
      </c>
      <c r="T420" s="216">
        <v>0.53416426189945421</v>
      </c>
      <c r="U420" s="216"/>
      <c r="V420" s="72">
        <v>-3.2828577407637963E-2</v>
      </c>
      <c r="W420" s="72">
        <v>0.46536589421872065</v>
      </c>
      <c r="X420" s="72">
        <v>-0.24025685015311951</v>
      </c>
      <c r="Y420" s="72">
        <v>-1.9766580319143008</v>
      </c>
      <c r="Z420" s="72">
        <v>1.2150805002837968</v>
      </c>
      <c r="AB420" s="114">
        <v>224</v>
      </c>
      <c r="AC420" s="114">
        <v>423</v>
      </c>
      <c r="AD420" s="115">
        <v>232</v>
      </c>
      <c r="AE420" s="115">
        <v>499</v>
      </c>
      <c r="AF420" s="115">
        <v>328</v>
      </c>
      <c r="AG420" s="115">
        <v>197</v>
      </c>
      <c r="AH420" s="116">
        <v>322</v>
      </c>
      <c r="AI420" s="116">
        <v>67</v>
      </c>
      <c r="AJ420" s="116">
        <v>157</v>
      </c>
      <c r="AK420" s="117">
        <v>275</v>
      </c>
      <c r="AL420" s="117">
        <v>172</v>
      </c>
      <c r="AM420" s="117">
        <v>311</v>
      </c>
      <c r="AN420" s="117">
        <v>524</v>
      </c>
      <c r="AO420" s="117">
        <v>26</v>
      </c>
    </row>
    <row r="421" spans="1:41" x14ac:dyDescent="0.3">
      <c r="A421" s="25" t="s">
        <v>857</v>
      </c>
      <c r="B421" s="25" t="s">
        <v>858</v>
      </c>
      <c r="C421" s="25" t="s">
        <v>78</v>
      </c>
      <c r="D421" s="215">
        <v>31.63345792658054</v>
      </c>
      <c r="E421" s="72">
        <v>29.886585038505043</v>
      </c>
      <c r="F421" s="72">
        <v>14.889037452434252</v>
      </c>
      <c r="G421" s="72">
        <v>-3.1742981568902211</v>
      </c>
      <c r="H421" s="72">
        <v>-9.9678664074685344</v>
      </c>
      <c r="I421" s="72"/>
      <c r="J421" s="72">
        <v>2.0385294880973013</v>
      </c>
      <c r="K421" s="72">
        <v>0.35239731498310212</v>
      </c>
      <c r="L421" s="72"/>
      <c r="M421" s="72">
        <v>1.3005381040058848</v>
      </c>
      <c r="N421" s="72">
        <v>1.438708114204349</v>
      </c>
      <c r="O421" s="72">
        <v>5.9636551998019177E-2</v>
      </c>
      <c r="P421" s="72">
        <v>-0.41663677781877251</v>
      </c>
      <c r="Q421" s="72"/>
      <c r="R421" s="216">
        <v>-0.20650703285426378</v>
      </c>
      <c r="S421" s="216">
        <v>3.4846469058146173E-2</v>
      </c>
      <c r="T421" s="216">
        <v>-0.20925521503070899</v>
      </c>
      <c r="U421" s="216"/>
      <c r="V421" s="72">
        <v>-0.57599231269763551</v>
      </c>
      <c r="W421" s="72">
        <v>0.86602814085371405</v>
      </c>
      <c r="X421" s="72">
        <v>-1.0168098684913853</v>
      </c>
      <c r="Y421" s="72">
        <v>-0.37155226163802663</v>
      </c>
      <c r="Z421" s="72">
        <v>-0.89524697952037324</v>
      </c>
      <c r="AB421" s="114">
        <v>1</v>
      </c>
      <c r="AC421" s="114">
        <v>190</v>
      </c>
      <c r="AD421" s="115">
        <v>14</v>
      </c>
      <c r="AE421" s="115">
        <v>51</v>
      </c>
      <c r="AF421" s="115">
        <v>258</v>
      </c>
      <c r="AG421" s="115">
        <v>367</v>
      </c>
      <c r="AH421" s="116">
        <v>307</v>
      </c>
      <c r="AI421" s="116">
        <v>259</v>
      </c>
      <c r="AJ421" s="116">
        <v>321</v>
      </c>
      <c r="AK421" s="117">
        <v>420</v>
      </c>
      <c r="AL421" s="117">
        <v>54</v>
      </c>
      <c r="AM421" s="117">
        <v>460</v>
      </c>
      <c r="AN421" s="117">
        <v>338</v>
      </c>
      <c r="AO421" s="117">
        <v>437</v>
      </c>
    </row>
    <row r="422" spans="1:41" x14ac:dyDescent="0.3">
      <c r="A422" s="25" t="s">
        <v>859</v>
      </c>
      <c r="B422" s="25" t="s">
        <v>860</v>
      </c>
      <c r="C422" s="25" t="s">
        <v>27</v>
      </c>
      <c r="D422" s="215">
        <v>12.350411062883811</v>
      </c>
      <c r="E422" s="72">
        <v>13.366158921221471</v>
      </c>
      <c r="F422" s="72">
        <v>-15.96875549852593</v>
      </c>
      <c r="G422" s="72">
        <v>3.7495288074733581</v>
      </c>
      <c r="H422" s="72">
        <v>11.203478832714913</v>
      </c>
      <c r="I422" s="72"/>
      <c r="J422" s="72">
        <v>-0.31090661084069449</v>
      </c>
      <c r="K422" s="72">
        <v>1.3801993245384121</v>
      </c>
      <c r="L422" s="72"/>
      <c r="M422" s="72">
        <v>0.43013342949684563</v>
      </c>
      <c r="N422" s="72">
        <v>-0.89885619609557144</v>
      </c>
      <c r="O422" s="72">
        <v>-1.4529902108808899</v>
      </c>
      <c r="P422" s="72">
        <v>-0.63328790228453335</v>
      </c>
      <c r="Q422" s="72"/>
      <c r="R422" s="216">
        <v>7.8333144234059626E-2</v>
      </c>
      <c r="S422" s="216">
        <v>-0.32701550477285785</v>
      </c>
      <c r="T422" s="216">
        <v>0.69862581743560126</v>
      </c>
      <c r="U422" s="216"/>
      <c r="V422" s="72">
        <v>0.54415854066598734</v>
      </c>
      <c r="W422" s="72">
        <v>0.33206826611934176</v>
      </c>
      <c r="X422" s="72">
        <v>0.37836108790552442</v>
      </c>
      <c r="Y422" s="72">
        <v>-2.4770150775868992E-2</v>
      </c>
      <c r="Z422" s="72">
        <v>1.0108780226279979</v>
      </c>
      <c r="AB422" s="114">
        <v>325</v>
      </c>
      <c r="AC422" s="114">
        <v>33</v>
      </c>
      <c r="AD422" s="115">
        <v>174</v>
      </c>
      <c r="AE422" s="115">
        <v>455</v>
      </c>
      <c r="AF422" s="115">
        <v>471</v>
      </c>
      <c r="AG422" s="115">
        <v>415</v>
      </c>
      <c r="AH422" s="116">
        <v>249</v>
      </c>
      <c r="AI422" s="116">
        <v>340</v>
      </c>
      <c r="AJ422" s="116">
        <v>136</v>
      </c>
      <c r="AK422" s="117">
        <v>169</v>
      </c>
      <c r="AL422" s="117">
        <v>206</v>
      </c>
      <c r="AM422" s="117">
        <v>185</v>
      </c>
      <c r="AN422" s="117">
        <v>273</v>
      </c>
      <c r="AO422" s="117">
        <v>38</v>
      </c>
    </row>
    <row r="423" spans="1:41" x14ac:dyDescent="0.3">
      <c r="A423" s="25" t="s">
        <v>861</v>
      </c>
      <c r="B423" s="25" t="s">
        <v>862</v>
      </c>
      <c r="C423" s="25" t="s">
        <v>56</v>
      </c>
      <c r="D423" s="215">
        <v>-24.761936991935571</v>
      </c>
      <c r="E423" s="72">
        <v>6.9538617003640466</v>
      </c>
      <c r="F423" s="72">
        <v>-11.443862520497994</v>
      </c>
      <c r="G423" s="72">
        <v>-13.70536440403087</v>
      </c>
      <c r="H423" s="72">
        <v>-6.5665717677707542</v>
      </c>
      <c r="I423" s="72"/>
      <c r="J423" s="72">
        <v>2.2850623231855378E-3</v>
      </c>
      <c r="K423" s="72">
        <v>0.5540238737059382</v>
      </c>
      <c r="L423" s="72"/>
      <c r="M423" s="72">
        <v>-1.7260447666992811</v>
      </c>
      <c r="N423" s="72">
        <v>-0.49649472032733721</v>
      </c>
      <c r="O423" s="72">
        <v>0.30819412818318592</v>
      </c>
      <c r="P423" s="72">
        <v>8.3327355563753147E-2</v>
      </c>
      <c r="Q423" s="72"/>
      <c r="R423" s="216">
        <v>-0.30499818769697934</v>
      </c>
      <c r="S423" s="216">
        <v>-0.78171117869663187</v>
      </c>
      <c r="T423" s="216">
        <v>-0.55793436209009339</v>
      </c>
      <c r="U423" s="216"/>
      <c r="V423" s="72">
        <v>-9.2516899966978483E-2</v>
      </c>
      <c r="W423" s="72">
        <v>-0.39429350295737109</v>
      </c>
      <c r="X423" s="72">
        <v>7.8740669079856787E-2</v>
      </c>
      <c r="Y423" s="72">
        <v>-1.104748724603732</v>
      </c>
      <c r="Z423" s="72">
        <v>0.19950410489407394</v>
      </c>
      <c r="AB423" s="114">
        <v>265</v>
      </c>
      <c r="AC423" s="114">
        <v>143</v>
      </c>
      <c r="AD423" s="115">
        <v>488</v>
      </c>
      <c r="AE423" s="115">
        <v>383</v>
      </c>
      <c r="AF423" s="115">
        <v>213</v>
      </c>
      <c r="AG423" s="115">
        <v>243</v>
      </c>
      <c r="AH423" s="116">
        <v>327</v>
      </c>
      <c r="AI423" s="116">
        <v>420</v>
      </c>
      <c r="AJ423" s="116">
        <v>428</v>
      </c>
      <c r="AK423" s="117">
        <v>293</v>
      </c>
      <c r="AL423" s="117">
        <v>349</v>
      </c>
      <c r="AM423" s="117">
        <v>253</v>
      </c>
      <c r="AN423" s="117">
        <v>463</v>
      </c>
      <c r="AO423" s="117">
        <v>223</v>
      </c>
    </row>
    <row r="424" spans="1:41" x14ac:dyDescent="0.3">
      <c r="A424" s="25" t="s">
        <v>863</v>
      </c>
      <c r="B424" s="25" t="s">
        <v>864</v>
      </c>
      <c r="C424" s="25" t="s">
        <v>63</v>
      </c>
      <c r="D424" s="215">
        <v>6.8759906370946924</v>
      </c>
      <c r="E424" s="72">
        <v>-2.6757175099913577</v>
      </c>
      <c r="F424" s="72">
        <v>-1.4108179497917708</v>
      </c>
      <c r="G424" s="72">
        <v>3.4586238863415462</v>
      </c>
      <c r="H424" s="72">
        <v>7.5039022105362747</v>
      </c>
      <c r="I424" s="72"/>
      <c r="J424" s="72">
        <v>-0.36051535744910357</v>
      </c>
      <c r="K424" s="72">
        <v>0.14645795664979491</v>
      </c>
      <c r="L424" s="72"/>
      <c r="M424" s="72">
        <v>1.0111670405674156</v>
      </c>
      <c r="N424" s="72">
        <v>-0.89942887777891967</v>
      </c>
      <c r="O424" s="72">
        <v>-0.13340204153782026</v>
      </c>
      <c r="P424" s="72">
        <v>-0.20406699321735891</v>
      </c>
      <c r="Q424" s="72"/>
      <c r="R424" s="216">
        <v>1.2593369976233784</v>
      </c>
      <c r="S424" s="216">
        <v>-0.29859702515262154</v>
      </c>
      <c r="T424" s="216">
        <v>-0.5457051061097713</v>
      </c>
      <c r="U424" s="216"/>
      <c r="V424" s="72">
        <v>9.8485732222911335E-2</v>
      </c>
      <c r="W424" s="72">
        <v>0.43474881059772741</v>
      </c>
      <c r="X424" s="72">
        <v>-1.7009456013036762E-2</v>
      </c>
      <c r="Y424" s="72">
        <v>1.2979559006555046</v>
      </c>
      <c r="Z424" s="72">
        <v>-0.31340054535585143</v>
      </c>
      <c r="AB424" s="114">
        <v>337</v>
      </c>
      <c r="AC424" s="114">
        <v>235</v>
      </c>
      <c r="AD424" s="115">
        <v>46</v>
      </c>
      <c r="AE424" s="115">
        <v>456</v>
      </c>
      <c r="AF424" s="115">
        <v>298</v>
      </c>
      <c r="AG424" s="115">
        <v>317</v>
      </c>
      <c r="AH424" s="116">
        <v>42</v>
      </c>
      <c r="AI424" s="116">
        <v>330</v>
      </c>
      <c r="AJ424" s="116">
        <v>424</v>
      </c>
      <c r="AK424" s="117">
        <v>246</v>
      </c>
      <c r="AL424" s="117">
        <v>184</v>
      </c>
      <c r="AM424" s="117">
        <v>271</v>
      </c>
      <c r="AN424" s="117">
        <v>61</v>
      </c>
      <c r="AO424" s="117">
        <v>346</v>
      </c>
    </row>
    <row r="425" spans="1:41" x14ac:dyDescent="0.3">
      <c r="A425" s="25" t="s">
        <v>865</v>
      </c>
      <c r="B425" s="25" t="s">
        <v>866</v>
      </c>
      <c r="C425" s="25" t="s">
        <v>24</v>
      </c>
      <c r="D425" s="215">
        <v>-21.276805989264059</v>
      </c>
      <c r="E425" s="72">
        <v>2.7404219716236096</v>
      </c>
      <c r="F425" s="72">
        <v>0.89586736283887269</v>
      </c>
      <c r="G425" s="72">
        <v>-5.6677002212643011</v>
      </c>
      <c r="H425" s="72">
        <v>-19.24539510246224</v>
      </c>
      <c r="I425" s="72"/>
      <c r="J425" s="72">
        <v>-0.84291102000504126</v>
      </c>
      <c r="K425" s="72">
        <v>1.06214477773493</v>
      </c>
      <c r="L425" s="72"/>
      <c r="M425" s="72">
        <v>-2.1294275260050224</v>
      </c>
      <c r="N425" s="72">
        <v>0.6713201733905757</v>
      </c>
      <c r="O425" s="72">
        <v>0.59471563079636935</v>
      </c>
      <c r="P425" s="72">
        <v>1.0067304998722972</v>
      </c>
      <c r="Q425" s="72"/>
      <c r="R425" s="216">
        <v>-0.58899684045887246</v>
      </c>
      <c r="S425" s="216">
        <v>0.2083886512723879</v>
      </c>
      <c r="T425" s="216">
        <v>-0.29951583736523174</v>
      </c>
      <c r="U425" s="216"/>
      <c r="V425" s="72">
        <v>-1.2982210156656562</v>
      </c>
      <c r="W425" s="72">
        <v>-0.3682800333988549</v>
      </c>
      <c r="X425" s="72">
        <v>-0.10447189382040049</v>
      </c>
      <c r="Y425" s="72">
        <v>-1.3177720212761999</v>
      </c>
      <c r="Z425" s="72">
        <v>-0.76033405633133655</v>
      </c>
      <c r="AB425" s="114">
        <v>419</v>
      </c>
      <c r="AC425" s="114">
        <v>66</v>
      </c>
      <c r="AD425" s="115">
        <v>502</v>
      </c>
      <c r="AE425" s="115">
        <v>142</v>
      </c>
      <c r="AF425" s="115">
        <v>152</v>
      </c>
      <c r="AG425" s="115">
        <v>99</v>
      </c>
      <c r="AH425" s="116">
        <v>387</v>
      </c>
      <c r="AI425" s="116">
        <v>221</v>
      </c>
      <c r="AJ425" s="116">
        <v>345</v>
      </c>
      <c r="AK425" s="117">
        <v>523</v>
      </c>
      <c r="AL425" s="117">
        <v>345</v>
      </c>
      <c r="AM425" s="117">
        <v>290</v>
      </c>
      <c r="AN425" s="117">
        <v>483</v>
      </c>
      <c r="AO425" s="117">
        <v>419</v>
      </c>
    </row>
    <row r="426" spans="1:41" x14ac:dyDescent="0.3">
      <c r="A426" s="25" t="s">
        <v>867</v>
      </c>
      <c r="B426" s="25" t="s">
        <v>868</v>
      </c>
      <c r="C426" s="25" t="s">
        <v>56</v>
      </c>
      <c r="D426" s="215">
        <v>-50.287346991444842</v>
      </c>
      <c r="E426" s="72">
        <v>-18.128285556259165</v>
      </c>
      <c r="F426" s="72">
        <v>-19.463836765123563</v>
      </c>
      <c r="G426" s="72">
        <v>-12.668054108879804</v>
      </c>
      <c r="H426" s="72">
        <v>-2.7170561182306763E-2</v>
      </c>
      <c r="I426" s="72"/>
      <c r="J426" s="72">
        <v>-0.58222349330135703</v>
      </c>
      <c r="K426" s="72">
        <v>-0.86803935119937625</v>
      </c>
      <c r="L426" s="72"/>
      <c r="M426" s="72">
        <v>-0.49975600277817928</v>
      </c>
      <c r="N426" s="72">
        <v>-1.1930814101199276</v>
      </c>
      <c r="O426" s="72">
        <v>-0.83411701126282212</v>
      </c>
      <c r="P426" s="72">
        <v>-0.58725945825884163</v>
      </c>
      <c r="Q426" s="72"/>
      <c r="R426" s="216">
        <v>-0.52790037201161266</v>
      </c>
      <c r="S426" s="216">
        <v>-0.56430980960182797</v>
      </c>
      <c r="T426" s="216">
        <v>-0.42795631145213631</v>
      </c>
      <c r="U426" s="216"/>
      <c r="V426" s="72">
        <v>0.47850138585071306</v>
      </c>
      <c r="W426" s="72">
        <v>-0.14945728047779749</v>
      </c>
      <c r="X426" s="72">
        <v>-0.15904853249798995</v>
      </c>
      <c r="Y426" s="72">
        <v>-0.42109256318976296</v>
      </c>
      <c r="Z426" s="72">
        <v>0.245662878078376</v>
      </c>
      <c r="AB426" s="114">
        <v>384</v>
      </c>
      <c r="AC426" s="114">
        <v>432</v>
      </c>
      <c r="AD426" s="115">
        <v>360</v>
      </c>
      <c r="AE426" s="115">
        <v>488</v>
      </c>
      <c r="AF426" s="115">
        <v>404</v>
      </c>
      <c r="AG426" s="115">
        <v>405</v>
      </c>
      <c r="AH426" s="116">
        <v>375</v>
      </c>
      <c r="AI426" s="116">
        <v>382</v>
      </c>
      <c r="AJ426" s="116">
        <v>388</v>
      </c>
      <c r="AK426" s="117">
        <v>175</v>
      </c>
      <c r="AL426" s="117">
        <v>298</v>
      </c>
      <c r="AM426" s="117">
        <v>300</v>
      </c>
      <c r="AN426" s="117">
        <v>347</v>
      </c>
      <c r="AO426" s="117">
        <v>207</v>
      </c>
    </row>
    <row r="427" spans="1:41" x14ac:dyDescent="0.3">
      <c r="A427" s="25" t="s">
        <v>869</v>
      </c>
      <c r="B427" s="25" t="s">
        <v>870</v>
      </c>
      <c r="C427" s="25" t="s">
        <v>63</v>
      </c>
      <c r="D427" s="215">
        <v>42.181562752404339</v>
      </c>
      <c r="E427" s="72">
        <v>16.797104731182657</v>
      </c>
      <c r="F427" s="72">
        <v>11.057619980051411</v>
      </c>
      <c r="G427" s="72">
        <v>8.6044280156525659</v>
      </c>
      <c r="H427" s="72">
        <v>5.7224100255177053</v>
      </c>
      <c r="I427" s="72"/>
      <c r="J427" s="72">
        <v>0.40522925936412491</v>
      </c>
      <c r="K427" s="72">
        <v>0.93853911913048749</v>
      </c>
      <c r="L427" s="72"/>
      <c r="M427" s="72">
        <v>-0.40388344358499068</v>
      </c>
      <c r="N427" s="72">
        <v>1.0867588874454679</v>
      </c>
      <c r="O427" s="72">
        <v>0.54828711416464859</v>
      </c>
      <c r="P427" s="72">
        <v>0.53805663878309995</v>
      </c>
      <c r="Q427" s="72"/>
      <c r="R427" s="216">
        <v>1.0271837898100316</v>
      </c>
      <c r="S427" s="216">
        <v>-0.35202376683866471</v>
      </c>
      <c r="T427" s="216">
        <v>0.35737133890694106</v>
      </c>
      <c r="U427" s="216"/>
      <c r="V427" s="72">
        <v>0.15419483327829606</v>
      </c>
      <c r="W427" s="72">
        <v>-1.4806502036716046E-2</v>
      </c>
      <c r="X427" s="72">
        <v>0.35403314720815848</v>
      </c>
      <c r="Y427" s="72">
        <v>-0.2724716585345523</v>
      </c>
      <c r="Z427" s="72">
        <v>0.92353218518835489</v>
      </c>
      <c r="AB427" s="114">
        <v>174</v>
      </c>
      <c r="AC427" s="114">
        <v>77</v>
      </c>
      <c r="AD427" s="115">
        <v>343</v>
      </c>
      <c r="AE427" s="115">
        <v>86</v>
      </c>
      <c r="AF427" s="115">
        <v>160</v>
      </c>
      <c r="AG427" s="115">
        <v>160</v>
      </c>
      <c r="AH427" s="116">
        <v>80</v>
      </c>
      <c r="AI427" s="116">
        <v>346</v>
      </c>
      <c r="AJ427" s="116">
        <v>189</v>
      </c>
      <c r="AK427" s="117">
        <v>234</v>
      </c>
      <c r="AL427" s="117">
        <v>268</v>
      </c>
      <c r="AM427" s="117">
        <v>193</v>
      </c>
      <c r="AN427" s="117">
        <v>318</v>
      </c>
      <c r="AO427" s="117">
        <v>49</v>
      </c>
    </row>
    <row r="428" spans="1:41" x14ac:dyDescent="0.3">
      <c r="A428" s="25" t="s">
        <v>871</v>
      </c>
      <c r="B428" s="25" t="s">
        <v>872</v>
      </c>
      <c r="C428" s="25" t="s">
        <v>56</v>
      </c>
      <c r="D428" s="215">
        <v>60.676292264899686</v>
      </c>
      <c r="E428" s="72">
        <v>-26.649949191409679</v>
      </c>
      <c r="F428" s="72">
        <v>25.770805181585033</v>
      </c>
      <c r="G428" s="72">
        <v>39.465158941548715</v>
      </c>
      <c r="H428" s="72">
        <v>22.090277333175624</v>
      </c>
      <c r="I428" s="72"/>
      <c r="J428" s="72">
        <v>3.6265018685929219E-2</v>
      </c>
      <c r="K428" s="72">
        <v>-2.1682609539987037</v>
      </c>
      <c r="L428" s="72"/>
      <c r="M428" s="72">
        <v>1.05902819619953</v>
      </c>
      <c r="N428" s="72">
        <v>0.61095426959987975</v>
      </c>
      <c r="O428" s="72">
        <v>1.1867705586851272</v>
      </c>
      <c r="P428" s="72">
        <v>1.2665758045690685</v>
      </c>
      <c r="Q428" s="72"/>
      <c r="R428" s="216">
        <v>1.3915477703672627</v>
      </c>
      <c r="S428" s="216">
        <v>1.8901942751979481</v>
      </c>
      <c r="T428" s="216">
        <v>1.4540770274206354</v>
      </c>
      <c r="U428" s="216"/>
      <c r="V428" s="72">
        <v>1.6180509440461217</v>
      </c>
      <c r="W428" s="72">
        <v>-1.8477977216317036</v>
      </c>
      <c r="X428" s="72">
        <v>1.9724562998201556</v>
      </c>
      <c r="Y428" s="72">
        <v>1.7289565241556151</v>
      </c>
      <c r="Z428" s="72">
        <v>0.94638942024493578</v>
      </c>
      <c r="AB428" s="114">
        <v>260</v>
      </c>
      <c r="AC428" s="114">
        <v>526</v>
      </c>
      <c r="AD428" s="115">
        <v>39</v>
      </c>
      <c r="AE428" s="115">
        <v>154</v>
      </c>
      <c r="AF428" s="115">
        <v>1</v>
      </c>
      <c r="AG428" s="115">
        <v>79</v>
      </c>
      <c r="AH428" s="116">
        <v>32</v>
      </c>
      <c r="AI428" s="116">
        <v>13</v>
      </c>
      <c r="AJ428" s="116">
        <v>74</v>
      </c>
      <c r="AK428" s="117">
        <v>60</v>
      </c>
      <c r="AL428" s="117">
        <v>489</v>
      </c>
      <c r="AM428" s="117">
        <v>25</v>
      </c>
      <c r="AN428" s="117">
        <v>24</v>
      </c>
      <c r="AO428" s="117">
        <v>48</v>
      </c>
    </row>
    <row r="429" spans="1:41" x14ac:dyDescent="0.3">
      <c r="A429" s="25" t="s">
        <v>873</v>
      </c>
      <c r="B429" s="25" t="s">
        <v>874</v>
      </c>
      <c r="C429" s="25" t="s">
        <v>56</v>
      </c>
      <c r="D429" s="215">
        <v>-62.207090983505282</v>
      </c>
      <c r="E429" s="72">
        <v>2.9455590799692071</v>
      </c>
      <c r="F429" s="72">
        <v>-30.90380443144598</v>
      </c>
      <c r="G429" s="72">
        <v>-20.094784989116725</v>
      </c>
      <c r="H429" s="72">
        <v>-14.154060642911784</v>
      </c>
      <c r="I429" s="72"/>
      <c r="J429" s="72">
        <v>-0.20040842893736882</v>
      </c>
      <c r="K429" s="72">
        <v>0.43605315533490541</v>
      </c>
      <c r="L429" s="72"/>
      <c r="M429" s="72">
        <v>-2.5926989573582815</v>
      </c>
      <c r="N429" s="72">
        <v>-0.85120588739046521</v>
      </c>
      <c r="O429" s="72">
        <v>-0.8769390883482171</v>
      </c>
      <c r="P429" s="72">
        <v>-0.62376477593439361</v>
      </c>
      <c r="Q429" s="72"/>
      <c r="R429" s="216">
        <v>3.002776326592271E-3</v>
      </c>
      <c r="S429" s="216">
        <v>-2.2338954872906882</v>
      </c>
      <c r="T429" s="216">
        <v>-0.18048148772991182</v>
      </c>
      <c r="U429" s="216"/>
      <c r="V429" s="72">
        <v>-0.43274033855521959</v>
      </c>
      <c r="W429" s="72">
        <v>0.11035623314435933</v>
      </c>
      <c r="X429" s="72">
        <v>-1.2117542066780795</v>
      </c>
      <c r="Y429" s="72">
        <v>-1.0453003627416484</v>
      </c>
      <c r="Z429" s="72">
        <v>-0.25137345375176845</v>
      </c>
      <c r="AB429" s="114">
        <v>307</v>
      </c>
      <c r="AC429" s="114">
        <v>168</v>
      </c>
      <c r="AD429" s="115">
        <v>521</v>
      </c>
      <c r="AE429" s="115">
        <v>447</v>
      </c>
      <c r="AF429" s="115">
        <v>408</v>
      </c>
      <c r="AG429" s="115">
        <v>413</v>
      </c>
      <c r="AH429" s="116">
        <v>266</v>
      </c>
      <c r="AI429" s="116">
        <v>523</v>
      </c>
      <c r="AJ429" s="116">
        <v>310</v>
      </c>
      <c r="AK429" s="117">
        <v>386</v>
      </c>
      <c r="AL429" s="117">
        <v>250</v>
      </c>
      <c r="AM429" s="117">
        <v>490</v>
      </c>
      <c r="AN429" s="117">
        <v>457</v>
      </c>
      <c r="AO429" s="117">
        <v>335</v>
      </c>
    </row>
    <row r="430" spans="1:41" x14ac:dyDescent="0.3">
      <c r="A430" s="25" t="s">
        <v>875</v>
      </c>
      <c r="B430" s="25" t="s">
        <v>876</v>
      </c>
      <c r="C430" s="25" t="s">
        <v>24</v>
      </c>
      <c r="D430" s="215">
        <v>30.285745780826236</v>
      </c>
      <c r="E430" s="72">
        <v>-7.4464270433964348</v>
      </c>
      <c r="F430" s="72">
        <v>1.8663447182589648</v>
      </c>
      <c r="G430" s="72">
        <v>11.766161629068526</v>
      </c>
      <c r="H430" s="72">
        <v>24.09966647689518</v>
      </c>
      <c r="I430" s="72"/>
      <c r="J430" s="72">
        <v>0.29890461702306664</v>
      </c>
      <c r="K430" s="72">
        <v>-0.89461878049478138</v>
      </c>
      <c r="L430" s="72"/>
      <c r="M430" s="72">
        <v>-0.89491226170992799</v>
      </c>
      <c r="N430" s="72">
        <v>0.5792438403818928</v>
      </c>
      <c r="O430" s="72">
        <v>0.82855391912769671</v>
      </c>
      <c r="P430" s="72">
        <v>-0.21427034287822719</v>
      </c>
      <c r="Q430" s="72"/>
      <c r="R430" s="216">
        <v>-7.1458069169331034E-2</v>
      </c>
      <c r="S430" s="216">
        <v>0.96602531794787649</v>
      </c>
      <c r="T430" s="216">
        <v>0.5173721467096779</v>
      </c>
      <c r="U430" s="216"/>
      <c r="V430" s="72">
        <v>1.9259432079147196</v>
      </c>
      <c r="W430" s="72">
        <v>-1.0673904862959969</v>
      </c>
      <c r="X430" s="72">
        <v>2.0186174069686711</v>
      </c>
      <c r="Y430" s="72">
        <v>1.0997946944485568</v>
      </c>
      <c r="Z430" s="72">
        <v>0.84296847234308492</v>
      </c>
      <c r="AB430" s="114">
        <v>198</v>
      </c>
      <c r="AC430" s="114">
        <v>435</v>
      </c>
      <c r="AD430" s="115">
        <v>416</v>
      </c>
      <c r="AE430" s="115">
        <v>160</v>
      </c>
      <c r="AF430" s="115">
        <v>112</v>
      </c>
      <c r="AG430" s="115">
        <v>319</v>
      </c>
      <c r="AH430" s="116">
        <v>283</v>
      </c>
      <c r="AI430" s="116">
        <v>87</v>
      </c>
      <c r="AJ430" s="116">
        <v>161</v>
      </c>
      <c r="AK430" s="117">
        <v>44</v>
      </c>
      <c r="AL430" s="117">
        <v>441</v>
      </c>
      <c r="AM430" s="117">
        <v>20</v>
      </c>
      <c r="AN430" s="117">
        <v>86</v>
      </c>
      <c r="AO430" s="117">
        <v>62</v>
      </c>
    </row>
    <row r="431" spans="1:41" x14ac:dyDescent="0.3">
      <c r="A431" s="25" t="s">
        <v>877</v>
      </c>
      <c r="B431" s="25" t="s">
        <v>878</v>
      </c>
      <c r="C431" s="25" t="s">
        <v>63</v>
      </c>
      <c r="D431" s="215">
        <v>-40.520578072645918</v>
      </c>
      <c r="E431" s="72">
        <v>-20.076302166394285</v>
      </c>
      <c r="F431" s="72">
        <v>0.59505873270279186</v>
      </c>
      <c r="G431" s="72">
        <v>-19.151495654576127</v>
      </c>
      <c r="H431" s="72">
        <v>-1.8878389843783001</v>
      </c>
      <c r="I431" s="72"/>
      <c r="J431" s="72">
        <v>-0.36397052061272178</v>
      </c>
      <c r="K431" s="72">
        <v>-1.2421336526988211</v>
      </c>
      <c r="L431" s="72"/>
      <c r="M431" s="72">
        <v>-0.23911252039086833</v>
      </c>
      <c r="N431" s="72">
        <v>-0.59056266643286903</v>
      </c>
      <c r="O431" s="72">
        <v>1.1867705586851272</v>
      </c>
      <c r="P431" s="72">
        <v>-0.26188597462894303</v>
      </c>
      <c r="Q431" s="72"/>
      <c r="R431" s="216">
        <v>-1.344638217637506</v>
      </c>
      <c r="S431" s="216">
        <v>-0.39806170382344663</v>
      </c>
      <c r="T431" s="216">
        <v>-0.55547955708818308</v>
      </c>
      <c r="U431" s="216"/>
      <c r="V431" s="72">
        <v>-7.2123389759204543E-2</v>
      </c>
      <c r="W431" s="72">
        <v>-0.13628698621233631</v>
      </c>
      <c r="X431" s="72">
        <v>0.14978280777067776</v>
      </c>
      <c r="Y431" s="72">
        <v>-2.9724180931042128E-2</v>
      </c>
      <c r="Z431" s="72">
        <v>-0.28921604774375481</v>
      </c>
      <c r="AB431" s="114">
        <v>339</v>
      </c>
      <c r="AC431" s="114">
        <v>470</v>
      </c>
      <c r="AD431" s="115">
        <v>318</v>
      </c>
      <c r="AE431" s="115">
        <v>400</v>
      </c>
      <c r="AF431" s="115">
        <v>1</v>
      </c>
      <c r="AG431" s="115">
        <v>328</v>
      </c>
      <c r="AH431" s="116">
        <v>476</v>
      </c>
      <c r="AI431" s="116">
        <v>354</v>
      </c>
      <c r="AJ431" s="116">
        <v>426</v>
      </c>
      <c r="AK431" s="117">
        <v>284</v>
      </c>
      <c r="AL431" s="117">
        <v>294</v>
      </c>
      <c r="AM431" s="117">
        <v>236</v>
      </c>
      <c r="AN431" s="117">
        <v>274</v>
      </c>
      <c r="AO431" s="117">
        <v>339</v>
      </c>
    </row>
    <row r="432" spans="1:41" x14ac:dyDescent="0.3">
      <c r="A432" s="25" t="s">
        <v>879</v>
      </c>
      <c r="B432" s="25" t="s">
        <v>880</v>
      </c>
      <c r="C432" s="25" t="s">
        <v>24</v>
      </c>
      <c r="D432" s="215">
        <v>-5.0667666953512231</v>
      </c>
      <c r="E432" s="72">
        <v>17.482201165906972</v>
      </c>
      <c r="F432" s="72">
        <v>-7.3981131345912425</v>
      </c>
      <c r="G432" s="72">
        <v>-6.0744412617426295</v>
      </c>
      <c r="H432" s="72">
        <v>-9.0764134649243235</v>
      </c>
      <c r="I432" s="72"/>
      <c r="J432" s="72">
        <v>0.24218564335380874</v>
      </c>
      <c r="K432" s="72">
        <v>1.156390449918749</v>
      </c>
      <c r="L432" s="72"/>
      <c r="M432" s="72">
        <v>-0.93879738125365175</v>
      </c>
      <c r="N432" s="72">
        <v>1.3330303597194415</v>
      </c>
      <c r="O432" s="72">
        <v>-0.90655067231528086</v>
      </c>
      <c r="P432" s="72">
        <v>-0.67138040768510776</v>
      </c>
      <c r="Q432" s="72"/>
      <c r="R432" s="216">
        <v>-0.73165418994212317</v>
      </c>
      <c r="S432" s="216">
        <v>0.3138212106634628</v>
      </c>
      <c r="T432" s="216">
        <v>-0.31109997213045526</v>
      </c>
      <c r="U432" s="216"/>
      <c r="V432" s="72">
        <v>-0.239748095613351</v>
      </c>
      <c r="W432" s="72">
        <v>5.447232354745931E-2</v>
      </c>
      <c r="X432" s="72">
        <v>-0.88223334958723865</v>
      </c>
      <c r="Y432" s="72">
        <v>0.3467821108621576</v>
      </c>
      <c r="Z432" s="72">
        <v>-1.094555682193892</v>
      </c>
      <c r="AB432" s="114">
        <v>214</v>
      </c>
      <c r="AC432" s="114">
        <v>53</v>
      </c>
      <c r="AD432" s="115">
        <v>422</v>
      </c>
      <c r="AE432" s="115">
        <v>63</v>
      </c>
      <c r="AF432" s="115">
        <v>416</v>
      </c>
      <c r="AG432" s="115">
        <v>425</v>
      </c>
      <c r="AH432" s="116">
        <v>415</v>
      </c>
      <c r="AI432" s="116">
        <v>205</v>
      </c>
      <c r="AJ432" s="116">
        <v>349</v>
      </c>
      <c r="AK432" s="117">
        <v>333</v>
      </c>
      <c r="AL432" s="117">
        <v>258</v>
      </c>
      <c r="AM432" s="117">
        <v>438</v>
      </c>
      <c r="AN432" s="117">
        <v>211</v>
      </c>
      <c r="AO432" s="117">
        <v>453</v>
      </c>
    </row>
    <row r="433" spans="1:41" x14ac:dyDescent="0.3">
      <c r="A433" s="25" t="s">
        <v>881</v>
      </c>
      <c r="B433" s="25" t="s">
        <v>882</v>
      </c>
      <c r="C433" s="25" t="s">
        <v>24</v>
      </c>
      <c r="D433" s="215">
        <v>-23.406237047056912</v>
      </c>
      <c r="E433" s="72">
        <v>-6.3559486776241663</v>
      </c>
      <c r="F433" s="72">
        <v>-1.8590793629254823</v>
      </c>
      <c r="G433" s="72">
        <v>-14.477954103149417</v>
      </c>
      <c r="H433" s="72">
        <v>-0.71325490335784814</v>
      </c>
      <c r="I433" s="72"/>
      <c r="J433" s="72">
        <v>-0.29362165169893478</v>
      </c>
      <c r="K433" s="72">
        <v>-0.21485424251099847</v>
      </c>
      <c r="L433" s="72"/>
      <c r="M433" s="72">
        <v>-0.5606518285215828</v>
      </c>
      <c r="N433" s="72">
        <v>0.4883107414208423</v>
      </c>
      <c r="O433" s="72">
        <v>-0.23463473731747825</v>
      </c>
      <c r="P433" s="72">
        <v>9.5231263501414764E-3</v>
      </c>
      <c r="Q433" s="72"/>
      <c r="R433" s="216">
        <v>-0.87927600435751363</v>
      </c>
      <c r="S433" s="216">
        <v>-0.32559458079184533</v>
      </c>
      <c r="T433" s="216">
        <v>-0.5324839072285712</v>
      </c>
      <c r="U433" s="216"/>
      <c r="V433" s="72">
        <v>-0.27058706226901108</v>
      </c>
      <c r="W433" s="72">
        <v>8.5055125587845393E-2</v>
      </c>
      <c r="X433" s="72">
        <v>-0.1026861637555747</v>
      </c>
      <c r="Y433" s="72">
        <v>1.7735427955521781</v>
      </c>
      <c r="Z433" s="72">
        <v>-1.6279756757870074</v>
      </c>
      <c r="AB433" s="114">
        <v>322</v>
      </c>
      <c r="AC433" s="114">
        <v>301</v>
      </c>
      <c r="AD433" s="115">
        <v>371</v>
      </c>
      <c r="AE433" s="115">
        <v>173</v>
      </c>
      <c r="AF433" s="115">
        <v>320</v>
      </c>
      <c r="AG433" s="115">
        <v>263</v>
      </c>
      <c r="AH433" s="116">
        <v>424</v>
      </c>
      <c r="AI433" s="116">
        <v>338</v>
      </c>
      <c r="AJ433" s="116">
        <v>422</v>
      </c>
      <c r="AK433" s="117">
        <v>342</v>
      </c>
      <c r="AL433" s="117">
        <v>254</v>
      </c>
      <c r="AM433" s="117">
        <v>288</v>
      </c>
      <c r="AN433" s="117">
        <v>21</v>
      </c>
      <c r="AO433" s="117">
        <v>483</v>
      </c>
    </row>
    <row r="434" spans="1:41" x14ac:dyDescent="0.3">
      <c r="A434" s="25" t="s">
        <v>883</v>
      </c>
      <c r="B434" s="25" t="s">
        <v>884</v>
      </c>
      <c r="C434" s="25" t="s">
        <v>56</v>
      </c>
      <c r="D434" s="215">
        <v>53.68945583293052</v>
      </c>
      <c r="E434" s="72">
        <v>11.052753286557438</v>
      </c>
      <c r="F434" s="72">
        <v>16.048492483259402</v>
      </c>
      <c r="G434" s="72">
        <v>18.324957458239769</v>
      </c>
      <c r="H434" s="72">
        <v>8.2632526048739123</v>
      </c>
      <c r="I434" s="72"/>
      <c r="J434" s="72">
        <v>-0.3424003923277974</v>
      </c>
      <c r="K434" s="72">
        <v>1.2266206552523924</v>
      </c>
      <c r="L434" s="72"/>
      <c r="M434" s="72">
        <v>-0.69489903002481812</v>
      </c>
      <c r="N434" s="72">
        <v>0.55388146883974776</v>
      </c>
      <c r="O434" s="72">
        <v>-7.1976535735526426E-2</v>
      </c>
      <c r="P434" s="72">
        <v>2.7807528942421009</v>
      </c>
      <c r="Q434" s="72"/>
      <c r="R434" s="216">
        <v>0.52458896775119801</v>
      </c>
      <c r="S434" s="216">
        <v>1.2241598411650199</v>
      </c>
      <c r="T434" s="216">
        <v>0.45024608607255451</v>
      </c>
      <c r="U434" s="216"/>
      <c r="V434" s="72">
        <v>0.59539101752942214</v>
      </c>
      <c r="W434" s="72">
        <v>-0.41538884086199285</v>
      </c>
      <c r="X434" s="72">
        <v>0.38148183978859185</v>
      </c>
      <c r="Y434" s="72">
        <v>0.41613853303458942</v>
      </c>
      <c r="Z434" s="72">
        <v>0.67502797148417182</v>
      </c>
      <c r="AB434" s="114">
        <v>335</v>
      </c>
      <c r="AC434" s="114">
        <v>45</v>
      </c>
      <c r="AD434" s="115">
        <v>391</v>
      </c>
      <c r="AE434" s="115">
        <v>164</v>
      </c>
      <c r="AF434" s="115">
        <v>281</v>
      </c>
      <c r="AG434" s="115">
        <v>1</v>
      </c>
      <c r="AH434" s="116">
        <v>166</v>
      </c>
      <c r="AI434" s="116">
        <v>56</v>
      </c>
      <c r="AJ434" s="116">
        <v>177</v>
      </c>
      <c r="AK434" s="117">
        <v>166</v>
      </c>
      <c r="AL434" s="117">
        <v>353</v>
      </c>
      <c r="AM434" s="117">
        <v>183</v>
      </c>
      <c r="AN434" s="117">
        <v>191</v>
      </c>
      <c r="AO434" s="117">
        <v>97</v>
      </c>
    </row>
    <row r="435" spans="1:41" x14ac:dyDescent="0.3">
      <c r="A435" s="25" t="s">
        <v>885</v>
      </c>
      <c r="B435" s="25" t="s">
        <v>886</v>
      </c>
      <c r="C435" s="25" t="s">
        <v>30</v>
      </c>
      <c r="D435" s="215">
        <v>36.02135894920778</v>
      </c>
      <c r="E435" s="72">
        <v>19.063870302122098</v>
      </c>
      <c r="F435" s="72">
        <v>7.1074321848629349</v>
      </c>
      <c r="G435" s="72">
        <v>14.45810104903981</v>
      </c>
      <c r="H435" s="72">
        <v>-4.6080445868170692</v>
      </c>
      <c r="I435" s="72"/>
      <c r="J435" s="72">
        <v>1.018130967915116</v>
      </c>
      <c r="K435" s="72">
        <v>0.50697865625465177</v>
      </c>
      <c r="L435" s="72"/>
      <c r="M435" s="72">
        <v>0.79127561487914788</v>
      </c>
      <c r="N435" s="72">
        <v>0.58387673215825642</v>
      </c>
      <c r="O435" s="72">
        <v>-0.62364981464014069</v>
      </c>
      <c r="P435" s="72">
        <v>0.38568661718080594</v>
      </c>
      <c r="Q435" s="72"/>
      <c r="R435" s="216">
        <v>1.0549463981242071</v>
      </c>
      <c r="S435" s="216">
        <v>-0.52026116619046203</v>
      </c>
      <c r="T435" s="216">
        <v>1.2002868939510323</v>
      </c>
      <c r="U435" s="216"/>
      <c r="V435" s="72">
        <v>-0.78888066315928473</v>
      </c>
      <c r="W435" s="72">
        <v>0.45938601268083967</v>
      </c>
      <c r="X435" s="72">
        <v>0.2266798030654204</v>
      </c>
      <c r="Y435" s="72">
        <v>-1.4416227751555424</v>
      </c>
      <c r="Z435" s="72">
        <v>0.6228287052051531</v>
      </c>
      <c r="AB435" s="114">
        <v>71</v>
      </c>
      <c r="AC435" s="114">
        <v>150</v>
      </c>
      <c r="AD435" s="115">
        <v>96</v>
      </c>
      <c r="AE435" s="115">
        <v>159</v>
      </c>
      <c r="AF435" s="115">
        <v>379</v>
      </c>
      <c r="AG435" s="115">
        <v>181</v>
      </c>
      <c r="AH435" s="116">
        <v>75</v>
      </c>
      <c r="AI435" s="116">
        <v>375</v>
      </c>
      <c r="AJ435" s="116">
        <v>91</v>
      </c>
      <c r="AK435" s="117">
        <v>473</v>
      </c>
      <c r="AL435" s="117">
        <v>174</v>
      </c>
      <c r="AM435" s="117">
        <v>220</v>
      </c>
      <c r="AN435" s="117">
        <v>492</v>
      </c>
      <c r="AO435" s="117">
        <v>111</v>
      </c>
    </row>
    <row r="436" spans="1:41" x14ac:dyDescent="0.3">
      <c r="A436" s="25" t="s">
        <v>887</v>
      </c>
      <c r="B436" s="25" t="s">
        <v>888</v>
      </c>
      <c r="C436" s="25" t="s">
        <v>24</v>
      </c>
      <c r="D436" s="215">
        <v>3.580392350153625</v>
      </c>
      <c r="E436" s="72">
        <v>-6.0356196860680127</v>
      </c>
      <c r="F436" s="72">
        <v>3.3571766245130257</v>
      </c>
      <c r="G436" s="72">
        <v>-11.620158081628984</v>
      </c>
      <c r="H436" s="72">
        <v>17.878993493337596</v>
      </c>
      <c r="I436" s="72"/>
      <c r="J436" s="72">
        <v>-3.1955981979408118E-2</v>
      </c>
      <c r="K436" s="72">
        <v>-0.45089359290603293</v>
      </c>
      <c r="L436" s="72"/>
      <c r="M436" s="72">
        <v>-0.61848513113731129</v>
      </c>
      <c r="N436" s="72">
        <v>-6.187957325665585E-2</v>
      </c>
      <c r="O436" s="72">
        <v>0.14219328061236258</v>
      </c>
      <c r="P436" s="72">
        <v>1.0753196837036887</v>
      </c>
      <c r="Q436" s="72"/>
      <c r="R436" s="216">
        <v>-0.61499844241469104</v>
      </c>
      <c r="S436" s="216">
        <v>-0.97779868807626003</v>
      </c>
      <c r="T436" s="216">
        <v>0.19837816069547259</v>
      </c>
      <c r="U436" s="216"/>
      <c r="V436" s="72">
        <v>1.9597665906983475</v>
      </c>
      <c r="W436" s="72">
        <v>-1.0032448403294243</v>
      </c>
      <c r="X436" s="72">
        <v>0.39185537698094475</v>
      </c>
      <c r="Y436" s="72">
        <v>1.6992323432245728</v>
      </c>
      <c r="Z436" s="72">
        <v>0.52818922809307844</v>
      </c>
      <c r="AB436" s="114">
        <v>277</v>
      </c>
      <c r="AC436" s="114">
        <v>345</v>
      </c>
      <c r="AD436" s="115">
        <v>381</v>
      </c>
      <c r="AE436" s="115">
        <v>281</v>
      </c>
      <c r="AF436" s="115">
        <v>241</v>
      </c>
      <c r="AG436" s="115">
        <v>96</v>
      </c>
      <c r="AH436" s="116">
        <v>395</v>
      </c>
      <c r="AI436" s="116">
        <v>446</v>
      </c>
      <c r="AJ436" s="116">
        <v>220</v>
      </c>
      <c r="AK436" s="117">
        <v>42</v>
      </c>
      <c r="AL436" s="117">
        <v>437</v>
      </c>
      <c r="AM436" s="117">
        <v>181</v>
      </c>
      <c r="AN436" s="117">
        <v>25</v>
      </c>
      <c r="AO436" s="117">
        <v>132</v>
      </c>
    </row>
    <row r="437" spans="1:41" x14ac:dyDescent="0.3">
      <c r="A437" s="25" t="s">
        <v>889</v>
      </c>
      <c r="B437" s="25" t="s">
        <v>890</v>
      </c>
      <c r="C437" s="25" t="s">
        <v>56</v>
      </c>
      <c r="D437" s="215">
        <v>50.289166577450992</v>
      </c>
      <c r="E437" s="72">
        <v>-3.1657934285741316</v>
      </c>
      <c r="F437" s="72">
        <v>12.7359190713772</v>
      </c>
      <c r="G437" s="72">
        <v>23.685542334211956</v>
      </c>
      <c r="H437" s="72">
        <v>17.033498600435969</v>
      </c>
      <c r="I437" s="72"/>
      <c r="J437" s="72">
        <v>1.0361180767002982</v>
      </c>
      <c r="K437" s="72">
        <v>-1.2893815509862288</v>
      </c>
      <c r="L437" s="72"/>
      <c r="M437" s="72">
        <v>0.30376227420676316</v>
      </c>
      <c r="N437" s="72">
        <v>-5.4304110035802662E-2</v>
      </c>
      <c r="O437" s="72">
        <v>0.70106529560802233</v>
      </c>
      <c r="P437" s="72">
        <v>1.0872235916413691</v>
      </c>
      <c r="Q437" s="72"/>
      <c r="R437" s="216">
        <v>0.64513837637276406</v>
      </c>
      <c r="S437" s="216">
        <v>1.1775400019784901</v>
      </c>
      <c r="T437" s="216">
        <v>1.0195867017541809</v>
      </c>
      <c r="U437" s="216"/>
      <c r="V437" s="72">
        <v>2.0224393293856542</v>
      </c>
      <c r="W437" s="72">
        <v>-1.7153171230646154</v>
      </c>
      <c r="X437" s="72">
        <v>1.9978865927254859</v>
      </c>
      <c r="Y437" s="72">
        <v>0.39136838225872039</v>
      </c>
      <c r="Z437" s="72">
        <v>0.71032253878194906</v>
      </c>
      <c r="AB437" s="114">
        <v>70</v>
      </c>
      <c r="AC437" s="114">
        <v>479</v>
      </c>
      <c r="AD437" s="115">
        <v>204</v>
      </c>
      <c r="AE437" s="115">
        <v>278</v>
      </c>
      <c r="AF437" s="115">
        <v>139</v>
      </c>
      <c r="AG437" s="115">
        <v>95</v>
      </c>
      <c r="AH437" s="116">
        <v>137</v>
      </c>
      <c r="AI437" s="116">
        <v>61</v>
      </c>
      <c r="AJ437" s="116">
        <v>107</v>
      </c>
      <c r="AK437" s="117">
        <v>35</v>
      </c>
      <c r="AL437" s="117">
        <v>486</v>
      </c>
      <c r="AM437" s="117">
        <v>21</v>
      </c>
      <c r="AN437" s="117">
        <v>200</v>
      </c>
      <c r="AO437" s="117">
        <v>88</v>
      </c>
    </row>
    <row r="438" spans="1:41" x14ac:dyDescent="0.3">
      <c r="A438" s="25" t="s">
        <v>891</v>
      </c>
      <c r="B438" s="25" t="s">
        <v>892</v>
      </c>
      <c r="C438" s="25" t="s">
        <v>63</v>
      </c>
      <c r="D438" s="215">
        <v>-13.454646642202961</v>
      </c>
      <c r="E438" s="72">
        <v>19.890427241016649</v>
      </c>
      <c r="F438" s="72">
        <v>-13.028691615088675</v>
      </c>
      <c r="G438" s="72">
        <v>-3.0405008944893006</v>
      </c>
      <c r="H438" s="72">
        <v>-17.275881373641635</v>
      </c>
      <c r="I438" s="72"/>
      <c r="J438" s="72">
        <v>1.2387576749815319</v>
      </c>
      <c r="K438" s="72">
        <v>0.35247650429980004</v>
      </c>
      <c r="L438" s="72"/>
      <c r="M438" s="72">
        <v>-0.61262485714298009</v>
      </c>
      <c r="N438" s="72">
        <v>0.43071977874551004</v>
      </c>
      <c r="O438" s="72">
        <v>-1.180515165130843</v>
      </c>
      <c r="P438" s="72">
        <v>-0.72217041488587519</v>
      </c>
      <c r="Q438" s="72"/>
      <c r="R438" s="216">
        <v>-0.92221679031987225</v>
      </c>
      <c r="S438" s="216">
        <v>0.46301822866969994</v>
      </c>
      <c r="T438" s="216">
        <v>9.4338454311456182E-2</v>
      </c>
      <c r="U438" s="216"/>
      <c r="V438" s="72">
        <v>-0.96545861739733352</v>
      </c>
      <c r="W438" s="72">
        <v>-0.13554356790069824</v>
      </c>
      <c r="X438" s="72">
        <v>-0.89025096713124163</v>
      </c>
      <c r="Y438" s="72">
        <v>-1.2731857498796375</v>
      </c>
      <c r="Z438" s="72">
        <v>-0.19073737241941638</v>
      </c>
      <c r="AB438" s="114">
        <v>43</v>
      </c>
      <c r="AC438" s="114">
        <v>189</v>
      </c>
      <c r="AD438" s="115">
        <v>378</v>
      </c>
      <c r="AE438" s="115">
        <v>178</v>
      </c>
      <c r="AF438" s="115">
        <v>448</v>
      </c>
      <c r="AG438" s="115">
        <v>436</v>
      </c>
      <c r="AH438" s="116">
        <v>431</v>
      </c>
      <c r="AI438" s="116">
        <v>178</v>
      </c>
      <c r="AJ438" s="116">
        <v>246</v>
      </c>
      <c r="AK438" s="117">
        <v>493</v>
      </c>
      <c r="AL438" s="117">
        <v>293</v>
      </c>
      <c r="AM438" s="117">
        <v>439</v>
      </c>
      <c r="AN438" s="117">
        <v>479</v>
      </c>
      <c r="AO438" s="117">
        <v>316</v>
      </c>
    </row>
    <row r="439" spans="1:41" x14ac:dyDescent="0.3">
      <c r="A439" s="25" t="s">
        <v>893</v>
      </c>
      <c r="B439" s="25" t="s">
        <v>894</v>
      </c>
      <c r="C439" s="25" t="s">
        <v>30</v>
      </c>
      <c r="D439" s="215">
        <v>-5.4094354240192368</v>
      </c>
      <c r="E439" s="72">
        <v>-4.0614842448337045</v>
      </c>
      <c r="F439" s="72">
        <v>2.6695029792770946</v>
      </c>
      <c r="G439" s="72">
        <v>-5.9872901462109915</v>
      </c>
      <c r="H439" s="72">
        <v>1.9698359877483647</v>
      </c>
      <c r="I439" s="72"/>
      <c r="J439" s="72">
        <v>0.60592235936532868</v>
      </c>
      <c r="K439" s="72">
        <v>-0.93084109895202505</v>
      </c>
      <c r="L439" s="72"/>
      <c r="M439" s="72">
        <v>0.28575163709065482</v>
      </c>
      <c r="N439" s="72">
        <v>7.2762157289350607E-2</v>
      </c>
      <c r="O439" s="72">
        <v>0.71935364956412873</v>
      </c>
      <c r="P439" s="72">
        <v>-0.65074696725979897</v>
      </c>
      <c r="Q439" s="72"/>
      <c r="R439" s="216">
        <v>-0.31932381393063164</v>
      </c>
      <c r="S439" s="216">
        <v>-2.0095924874310445E-2</v>
      </c>
      <c r="T439" s="216">
        <v>-0.37905507874037703</v>
      </c>
      <c r="U439" s="216"/>
      <c r="V439" s="72">
        <v>-4.5761047295494336E-2</v>
      </c>
      <c r="W439" s="72">
        <v>0.87127967588983546</v>
      </c>
      <c r="X439" s="72">
        <v>-0.26155588847157329</v>
      </c>
      <c r="Y439" s="72">
        <v>-0.13375881418968957</v>
      </c>
      <c r="Z439" s="72">
        <v>-3.623672838340538E-2</v>
      </c>
      <c r="AB439" s="114">
        <v>131</v>
      </c>
      <c r="AC439" s="114">
        <v>441</v>
      </c>
      <c r="AD439" s="115">
        <v>209</v>
      </c>
      <c r="AE439" s="115">
        <v>248</v>
      </c>
      <c r="AF439" s="115">
        <v>134</v>
      </c>
      <c r="AG439" s="115">
        <v>418</v>
      </c>
      <c r="AH439" s="116">
        <v>331</v>
      </c>
      <c r="AI439" s="116">
        <v>272</v>
      </c>
      <c r="AJ439" s="116">
        <v>368</v>
      </c>
      <c r="AK439" s="117">
        <v>279</v>
      </c>
      <c r="AL439" s="117">
        <v>53</v>
      </c>
      <c r="AM439" s="117">
        <v>318</v>
      </c>
      <c r="AN439" s="117">
        <v>297</v>
      </c>
      <c r="AO439" s="117">
        <v>274</v>
      </c>
    </row>
    <row r="440" spans="1:41" x14ac:dyDescent="0.3">
      <c r="A440" s="25" t="s">
        <v>895</v>
      </c>
      <c r="B440" s="25" t="s">
        <v>896</v>
      </c>
      <c r="C440" s="25" t="s">
        <v>30</v>
      </c>
      <c r="D440" s="215">
        <v>-43.806945810505972</v>
      </c>
      <c r="E440" s="72">
        <v>-9.1571080176409545</v>
      </c>
      <c r="F440" s="72">
        <v>-14.029031053763822</v>
      </c>
      <c r="G440" s="72">
        <v>-19.309624973635035</v>
      </c>
      <c r="H440" s="72">
        <v>-1.3111817654661697</v>
      </c>
      <c r="I440" s="72"/>
      <c r="J440" s="72">
        <v>-0.23774413384757787</v>
      </c>
      <c r="K440" s="72">
        <v>-0.49482450756369856</v>
      </c>
      <c r="L440" s="72"/>
      <c r="M440" s="72">
        <v>0.87385256588999027</v>
      </c>
      <c r="N440" s="72">
        <v>0.15111246091873995</v>
      </c>
      <c r="O440" s="72">
        <v>-2.6148950588385835</v>
      </c>
      <c r="P440" s="72">
        <v>-0.65471493657235846</v>
      </c>
      <c r="Q440" s="72"/>
      <c r="R440" s="216">
        <v>-1.1142751218345697</v>
      </c>
      <c r="S440" s="216">
        <v>-0.81581335424091528</v>
      </c>
      <c r="T440" s="216">
        <v>-0.38706652076071946</v>
      </c>
      <c r="U440" s="216"/>
      <c r="V440" s="72">
        <v>-0.24472212249329661</v>
      </c>
      <c r="W440" s="72">
        <v>0.95344201307723364</v>
      </c>
      <c r="X440" s="72">
        <v>-0.79987440715034264</v>
      </c>
      <c r="Y440" s="72">
        <v>-0.28237971884490021</v>
      </c>
      <c r="Z440" s="72">
        <v>0.11129788231807196</v>
      </c>
      <c r="AB440" s="114">
        <v>311</v>
      </c>
      <c r="AC440" s="114">
        <v>361</v>
      </c>
      <c r="AD440" s="115">
        <v>75</v>
      </c>
      <c r="AE440" s="115">
        <v>231</v>
      </c>
      <c r="AF440" s="115">
        <v>524</v>
      </c>
      <c r="AG440" s="115">
        <v>422</v>
      </c>
      <c r="AH440" s="116">
        <v>453</v>
      </c>
      <c r="AI440" s="116">
        <v>422</v>
      </c>
      <c r="AJ440" s="116">
        <v>371</v>
      </c>
      <c r="AK440" s="117">
        <v>334</v>
      </c>
      <c r="AL440" s="117">
        <v>32</v>
      </c>
      <c r="AM440" s="117">
        <v>424</v>
      </c>
      <c r="AN440" s="117">
        <v>321</v>
      </c>
      <c r="AO440" s="117">
        <v>244</v>
      </c>
    </row>
    <row r="441" spans="1:41" x14ac:dyDescent="0.3">
      <c r="A441" s="25" t="s">
        <v>897</v>
      </c>
      <c r="B441" s="25" t="s">
        <v>898</v>
      </c>
      <c r="C441" s="25" t="s">
        <v>63</v>
      </c>
      <c r="D441" s="215">
        <v>-27.462176616582301</v>
      </c>
      <c r="E441" s="72">
        <v>-15.273547418866947</v>
      </c>
      <c r="F441" s="72">
        <v>1.0099929277164008</v>
      </c>
      <c r="G441" s="72">
        <v>12.483042275466708</v>
      </c>
      <c r="H441" s="72">
        <v>-25.681664400898462</v>
      </c>
      <c r="I441" s="72"/>
      <c r="J441" s="72">
        <v>0.69615559525612047</v>
      </c>
      <c r="K441" s="72">
        <v>-1.9180393887654763</v>
      </c>
      <c r="L441" s="72"/>
      <c r="M441" s="72">
        <v>-0.26178308467177658</v>
      </c>
      <c r="N441" s="72">
        <v>0.16703442426854104</v>
      </c>
      <c r="O441" s="72">
        <v>0.54204131934216149</v>
      </c>
      <c r="P441" s="72">
        <v>-0.28569379050430183</v>
      </c>
      <c r="Q441" s="72"/>
      <c r="R441" s="216">
        <v>-0.62310440115600907</v>
      </c>
      <c r="S441" s="216">
        <v>1.0654899966187026</v>
      </c>
      <c r="T441" s="216">
        <v>1.0555794775933118</v>
      </c>
      <c r="U441" s="216"/>
      <c r="V441" s="72">
        <v>-1.698630179501232</v>
      </c>
      <c r="W441" s="72">
        <v>-0.85566212473222114</v>
      </c>
      <c r="X441" s="72">
        <v>-0.43198589467091869</v>
      </c>
      <c r="Y441" s="72">
        <v>-1.6794162226038796</v>
      </c>
      <c r="Z441" s="72">
        <v>-0.47063845867144066</v>
      </c>
      <c r="AB441" s="114">
        <v>111</v>
      </c>
      <c r="AC441" s="114">
        <v>515</v>
      </c>
      <c r="AD441" s="115">
        <v>322</v>
      </c>
      <c r="AE441" s="115">
        <v>227</v>
      </c>
      <c r="AF441" s="115">
        <v>163</v>
      </c>
      <c r="AG441" s="115">
        <v>333</v>
      </c>
      <c r="AH441" s="116">
        <v>398</v>
      </c>
      <c r="AI441" s="116">
        <v>77</v>
      </c>
      <c r="AJ441" s="116">
        <v>106</v>
      </c>
      <c r="AK441" s="117">
        <v>533</v>
      </c>
      <c r="AL441" s="117">
        <v>416</v>
      </c>
      <c r="AM441" s="117">
        <v>352</v>
      </c>
      <c r="AN441" s="117">
        <v>506</v>
      </c>
      <c r="AO441" s="117">
        <v>379</v>
      </c>
    </row>
    <row r="442" spans="1:41" x14ac:dyDescent="0.3">
      <c r="A442" s="25" t="s">
        <v>899</v>
      </c>
      <c r="B442" s="25" t="s">
        <v>900</v>
      </c>
      <c r="C442" s="25" t="s">
        <v>27</v>
      </c>
      <c r="D442" s="215">
        <v>-15.058086459062386</v>
      </c>
      <c r="E442" s="72">
        <v>17.332512424746113</v>
      </c>
      <c r="F442" s="72">
        <v>-30.098355722344742</v>
      </c>
      <c r="G442" s="72">
        <v>-7.1022049700447045</v>
      </c>
      <c r="H442" s="72">
        <v>4.8099618085809457</v>
      </c>
      <c r="I442" s="72"/>
      <c r="J442" s="72">
        <v>1.0118650321882012</v>
      </c>
      <c r="K442" s="72">
        <v>0.37473596179148777</v>
      </c>
      <c r="L442" s="72"/>
      <c r="M442" s="72">
        <v>-2.7965777025691918</v>
      </c>
      <c r="N442" s="72">
        <v>-1.0223078374951959</v>
      </c>
      <c r="O442" s="72">
        <v>-0.8472022471513736</v>
      </c>
      <c r="P442" s="72">
        <v>-0.14964912835939698</v>
      </c>
      <c r="Q442" s="72"/>
      <c r="R442" s="216">
        <v>0.99281995125324329</v>
      </c>
      <c r="S442" s="216">
        <v>-1.3280564493956681</v>
      </c>
      <c r="T442" s="216">
        <v>-0.51702809826293994</v>
      </c>
      <c r="U442" s="216"/>
      <c r="V442" s="72">
        <v>-0.31883512300447819</v>
      </c>
      <c r="W442" s="72">
        <v>0.44109287996810742</v>
      </c>
      <c r="X442" s="72">
        <v>-0.11115535866837632</v>
      </c>
      <c r="Y442" s="72">
        <v>0.51026510598288932</v>
      </c>
      <c r="Z442" s="72">
        <v>0.44062485743804686</v>
      </c>
      <c r="AB442" s="114">
        <v>72</v>
      </c>
      <c r="AC442" s="114">
        <v>183</v>
      </c>
      <c r="AD442" s="115">
        <v>528</v>
      </c>
      <c r="AE442" s="115">
        <v>471</v>
      </c>
      <c r="AF442" s="115">
        <v>406</v>
      </c>
      <c r="AG442" s="115">
        <v>301</v>
      </c>
      <c r="AH442" s="116">
        <v>83</v>
      </c>
      <c r="AI442" s="116">
        <v>487</v>
      </c>
      <c r="AJ442" s="116">
        <v>416</v>
      </c>
      <c r="AK442" s="117">
        <v>362</v>
      </c>
      <c r="AL442" s="117">
        <v>181</v>
      </c>
      <c r="AM442" s="117">
        <v>294</v>
      </c>
      <c r="AN442" s="117">
        <v>170</v>
      </c>
      <c r="AO442" s="117">
        <v>147</v>
      </c>
    </row>
    <row r="443" spans="1:41" x14ac:dyDescent="0.3">
      <c r="A443" s="25" t="s">
        <v>901</v>
      </c>
      <c r="B443" s="25" t="s">
        <v>902</v>
      </c>
      <c r="C443" s="25" t="s">
        <v>27</v>
      </c>
      <c r="D443" s="215">
        <v>16.065077665006495</v>
      </c>
      <c r="E443" s="72">
        <v>18.689454391181243</v>
      </c>
      <c r="F443" s="72">
        <v>-4.6013531876163922</v>
      </c>
      <c r="G443" s="72">
        <v>6.5033299970625631</v>
      </c>
      <c r="H443" s="72">
        <v>-4.5263535356209168</v>
      </c>
      <c r="I443" s="72"/>
      <c r="J443" s="72">
        <v>0.75516805178214486</v>
      </c>
      <c r="K443" s="72">
        <v>0.73998829951235456</v>
      </c>
      <c r="L443" s="72"/>
      <c r="M443" s="72">
        <v>0.18143053116448604</v>
      </c>
      <c r="N443" s="72">
        <v>-1.2007242107916329</v>
      </c>
      <c r="O443" s="72">
        <v>0.55924783376268283</v>
      </c>
      <c r="P443" s="72">
        <v>-0.27617066415415864</v>
      </c>
      <c r="Q443" s="72"/>
      <c r="R443" s="216">
        <v>0.51202238538654476</v>
      </c>
      <c r="S443" s="216">
        <v>-0.94795928447501121</v>
      </c>
      <c r="T443" s="216">
        <v>1.2163364987359742</v>
      </c>
      <c r="U443" s="216"/>
      <c r="V443" s="72">
        <v>-2.7357147839699149E-2</v>
      </c>
      <c r="W443" s="72">
        <v>0.65101399538527427</v>
      </c>
      <c r="X443" s="72">
        <v>-0.91611239505904329</v>
      </c>
      <c r="Y443" s="72">
        <v>-1.758680705086658</v>
      </c>
      <c r="Z443" s="72">
        <v>1.1458655454759428</v>
      </c>
      <c r="AB443" s="114">
        <v>101</v>
      </c>
      <c r="AC443" s="114">
        <v>112</v>
      </c>
      <c r="AD443" s="115">
        <v>233</v>
      </c>
      <c r="AE443" s="115">
        <v>489</v>
      </c>
      <c r="AF443" s="115">
        <v>158</v>
      </c>
      <c r="AG443" s="115">
        <v>331</v>
      </c>
      <c r="AH443" s="116">
        <v>170</v>
      </c>
      <c r="AI443" s="116">
        <v>443</v>
      </c>
      <c r="AJ443" s="116">
        <v>87</v>
      </c>
      <c r="AK443" s="117">
        <v>272</v>
      </c>
      <c r="AL443" s="117">
        <v>133</v>
      </c>
      <c r="AM443" s="117">
        <v>444</v>
      </c>
      <c r="AN443" s="117">
        <v>510</v>
      </c>
      <c r="AO443" s="117">
        <v>29</v>
      </c>
    </row>
    <row r="444" spans="1:41" x14ac:dyDescent="0.3">
      <c r="A444" s="25" t="s">
        <v>903</v>
      </c>
      <c r="B444" s="25" t="s">
        <v>904</v>
      </c>
      <c r="C444" s="25" t="s">
        <v>30</v>
      </c>
      <c r="D444" s="215">
        <v>-4.0039773820505262</v>
      </c>
      <c r="E444" s="72">
        <v>-7.190585140321117</v>
      </c>
      <c r="F444" s="72">
        <v>1.4030234132685329</v>
      </c>
      <c r="G444" s="72">
        <v>8.5757383933420428</v>
      </c>
      <c r="H444" s="72">
        <v>-6.7921540483399854</v>
      </c>
      <c r="I444" s="72"/>
      <c r="J444" s="72">
        <v>0.91421259139832234</v>
      </c>
      <c r="K444" s="72">
        <v>-1.4894594026240116</v>
      </c>
      <c r="L444" s="72"/>
      <c r="M444" s="72">
        <v>0.2505455679034404</v>
      </c>
      <c r="N444" s="72">
        <v>0.61331700746318085</v>
      </c>
      <c r="O444" s="72">
        <v>-0.5713564981712036</v>
      </c>
      <c r="P444" s="72">
        <v>-6.8022331072452411E-2</v>
      </c>
      <c r="Q444" s="72"/>
      <c r="R444" s="216">
        <v>-0.35418802086171414</v>
      </c>
      <c r="S444" s="216">
        <v>0.99975293793076481</v>
      </c>
      <c r="T444" s="216">
        <v>0.38352369013199444</v>
      </c>
      <c r="U444" s="216"/>
      <c r="V444" s="72">
        <v>-0.69934817932027404</v>
      </c>
      <c r="W444" s="72">
        <v>0.64946237109298655</v>
      </c>
      <c r="X444" s="72">
        <v>-0.31037630844350067</v>
      </c>
      <c r="Y444" s="72">
        <v>-0.91154154855195813</v>
      </c>
      <c r="Z444" s="72">
        <v>-8.662714444525077E-2</v>
      </c>
      <c r="AB444" s="114">
        <v>85</v>
      </c>
      <c r="AC444" s="114">
        <v>492</v>
      </c>
      <c r="AD444" s="115">
        <v>217</v>
      </c>
      <c r="AE444" s="115">
        <v>152</v>
      </c>
      <c r="AF444" s="115">
        <v>373</v>
      </c>
      <c r="AG444" s="115">
        <v>279</v>
      </c>
      <c r="AH444" s="116">
        <v>341</v>
      </c>
      <c r="AI444" s="116">
        <v>84</v>
      </c>
      <c r="AJ444" s="116">
        <v>186</v>
      </c>
      <c r="AK444" s="117">
        <v>451</v>
      </c>
      <c r="AL444" s="117">
        <v>134</v>
      </c>
      <c r="AM444" s="117">
        <v>324</v>
      </c>
      <c r="AN444" s="117">
        <v>432</v>
      </c>
      <c r="AO444" s="117">
        <v>285</v>
      </c>
    </row>
    <row r="445" spans="1:41" x14ac:dyDescent="0.3">
      <c r="A445" s="25" t="s">
        <v>905</v>
      </c>
      <c r="B445" s="25" t="s">
        <v>906</v>
      </c>
      <c r="C445" s="25" t="s">
        <v>56</v>
      </c>
      <c r="D445" s="215">
        <v>-10.659497532803108</v>
      </c>
      <c r="E445" s="72">
        <v>-14.132344998551037</v>
      </c>
      <c r="F445" s="72">
        <v>-3.1005006887466715</v>
      </c>
      <c r="G445" s="72">
        <v>3.2887391852663574</v>
      </c>
      <c r="H445" s="72">
        <v>3.2846089692282421</v>
      </c>
      <c r="I445" s="72"/>
      <c r="J445" s="72">
        <v>-1.1137085086881515</v>
      </c>
      <c r="K445" s="72">
        <v>-1.6879091195931378E-2</v>
      </c>
      <c r="L445" s="72"/>
      <c r="M445" s="72">
        <v>0.74755318113740377</v>
      </c>
      <c r="N445" s="72">
        <v>0.83436382041586421</v>
      </c>
      <c r="O445" s="72">
        <v>-0.9148152504137933</v>
      </c>
      <c r="P445" s="72">
        <v>-1.1631818613389422</v>
      </c>
      <c r="Q445" s="72"/>
      <c r="R445" s="216">
        <v>0.33159874882766205</v>
      </c>
      <c r="S445" s="216">
        <v>-2.1516848855319938E-2</v>
      </c>
      <c r="T445" s="216">
        <v>8.4566802259620849E-2</v>
      </c>
      <c r="U445" s="216"/>
      <c r="V445" s="72">
        <v>0.32430655257241703</v>
      </c>
      <c r="W445" s="72">
        <v>-0.34474268113035939</v>
      </c>
      <c r="X445" s="72">
        <v>0.47989702535061013</v>
      </c>
      <c r="Y445" s="72">
        <v>0.9610818501036944</v>
      </c>
      <c r="Z445" s="72">
        <v>-0.76362095305071376</v>
      </c>
      <c r="AB445" s="114">
        <v>455</v>
      </c>
      <c r="AC445" s="114">
        <v>272</v>
      </c>
      <c r="AD445" s="115">
        <v>109</v>
      </c>
      <c r="AE445" s="115">
        <v>120</v>
      </c>
      <c r="AF445" s="115">
        <v>419</v>
      </c>
      <c r="AG445" s="115">
        <v>506</v>
      </c>
      <c r="AH445" s="116">
        <v>199</v>
      </c>
      <c r="AI445" s="116">
        <v>274</v>
      </c>
      <c r="AJ445" s="116">
        <v>248</v>
      </c>
      <c r="AK445" s="117">
        <v>198</v>
      </c>
      <c r="AL445" s="117">
        <v>340</v>
      </c>
      <c r="AM445" s="117">
        <v>164</v>
      </c>
      <c r="AN445" s="117">
        <v>106</v>
      </c>
      <c r="AO445" s="117">
        <v>421</v>
      </c>
    </row>
    <row r="446" spans="1:41" x14ac:dyDescent="0.3">
      <c r="A446" s="25" t="s">
        <v>907</v>
      </c>
      <c r="B446" s="25" t="s">
        <v>908</v>
      </c>
      <c r="C446" s="25" t="s">
        <v>30</v>
      </c>
      <c r="D446" s="215">
        <v>3.1675955836419147</v>
      </c>
      <c r="E446" s="72">
        <v>0.55932135006585781</v>
      </c>
      <c r="F446" s="72">
        <v>13.318509396921721</v>
      </c>
      <c r="G446" s="72">
        <v>-14.60339557894571</v>
      </c>
      <c r="H446" s="72">
        <v>3.8931604156000459</v>
      </c>
      <c r="I446" s="72"/>
      <c r="J446" s="72">
        <v>0.86928495680119311</v>
      </c>
      <c r="K446" s="72">
        <v>-0.82453924879592444</v>
      </c>
      <c r="L446" s="72"/>
      <c r="M446" s="72">
        <v>1.1083995412292822</v>
      </c>
      <c r="N446" s="72">
        <v>1.0998300766744988E-2</v>
      </c>
      <c r="O446" s="72">
        <v>0.31320106250093516</v>
      </c>
      <c r="P446" s="72">
        <v>0.69836259901051312</v>
      </c>
      <c r="Q446" s="72"/>
      <c r="R446" s="216">
        <v>-1.274732886590511</v>
      </c>
      <c r="S446" s="216">
        <v>-0.47621252277909598</v>
      </c>
      <c r="T446" s="216">
        <v>-1.462060103878415E-3</v>
      </c>
      <c r="U446" s="216"/>
      <c r="V446" s="72">
        <v>0.13031950425456035</v>
      </c>
      <c r="W446" s="72">
        <v>0.59546498952132654</v>
      </c>
      <c r="X446" s="72">
        <v>-3.2343129429873767E-2</v>
      </c>
      <c r="Y446" s="72">
        <v>0.20806926651729366</v>
      </c>
      <c r="Z446" s="72">
        <v>-0.12287854774329748</v>
      </c>
      <c r="AB446" s="114">
        <v>90</v>
      </c>
      <c r="AC446" s="114">
        <v>420</v>
      </c>
      <c r="AD446" s="115">
        <v>27</v>
      </c>
      <c r="AE446" s="115">
        <v>263</v>
      </c>
      <c r="AF446" s="115">
        <v>212</v>
      </c>
      <c r="AG446" s="115">
        <v>132</v>
      </c>
      <c r="AH446" s="116">
        <v>472</v>
      </c>
      <c r="AI446" s="116">
        <v>363</v>
      </c>
      <c r="AJ446" s="116">
        <v>268</v>
      </c>
      <c r="AK446" s="117">
        <v>237</v>
      </c>
      <c r="AL446" s="117">
        <v>145</v>
      </c>
      <c r="AM446" s="117">
        <v>273</v>
      </c>
      <c r="AN446" s="117">
        <v>232</v>
      </c>
      <c r="AO446" s="117">
        <v>301</v>
      </c>
    </row>
    <row r="447" spans="1:41" x14ac:dyDescent="0.3">
      <c r="A447" s="25" t="s">
        <v>909</v>
      </c>
      <c r="B447" s="25" t="s">
        <v>910</v>
      </c>
      <c r="C447" s="25" t="s">
        <v>78</v>
      </c>
      <c r="D447" s="215">
        <v>-34.723976856352998</v>
      </c>
      <c r="E447" s="72">
        <v>6.1766941984109227</v>
      </c>
      <c r="F447" s="72">
        <v>-17.870484471193059</v>
      </c>
      <c r="G447" s="72">
        <v>-24.216548852404571</v>
      </c>
      <c r="H447" s="72">
        <v>1.1863622688337103</v>
      </c>
      <c r="I447" s="72"/>
      <c r="J447" s="72">
        <v>1.4583028785819423</v>
      </c>
      <c r="K447" s="72">
        <v>-0.96416734270906845</v>
      </c>
      <c r="L447" s="72"/>
      <c r="M447" s="72">
        <v>-0.93727462212434554</v>
      </c>
      <c r="N447" s="72">
        <v>-0.6830308723147267</v>
      </c>
      <c r="O447" s="72">
        <v>-1.4214986093295636</v>
      </c>
      <c r="P447" s="72">
        <v>0.18252658837774602</v>
      </c>
      <c r="Q447" s="72"/>
      <c r="R447" s="216">
        <v>-2.5476375319060849</v>
      </c>
      <c r="S447" s="216">
        <v>0.53808933698890471</v>
      </c>
      <c r="T447" s="216">
        <v>-0.89643766737136887</v>
      </c>
      <c r="U447" s="216"/>
      <c r="V447" s="72">
        <v>-0.55410659442587851</v>
      </c>
      <c r="W447" s="72">
        <v>1.0321238931100538</v>
      </c>
      <c r="X447" s="72">
        <v>-0.57297689572276567</v>
      </c>
      <c r="Y447" s="72">
        <v>0.51521913613806247</v>
      </c>
      <c r="Z447" s="72">
        <v>-0.18298708533273009</v>
      </c>
      <c r="AB447" s="114">
        <v>23</v>
      </c>
      <c r="AC447" s="114">
        <v>450</v>
      </c>
      <c r="AD447" s="115">
        <v>420</v>
      </c>
      <c r="AE447" s="115">
        <v>416</v>
      </c>
      <c r="AF447" s="115">
        <v>469</v>
      </c>
      <c r="AG447" s="115">
        <v>221</v>
      </c>
      <c r="AH447" s="116">
        <v>525</v>
      </c>
      <c r="AI447" s="116">
        <v>162</v>
      </c>
      <c r="AJ447" s="116">
        <v>506</v>
      </c>
      <c r="AK447" s="117">
        <v>413</v>
      </c>
      <c r="AL447" s="117">
        <v>19</v>
      </c>
      <c r="AM447" s="117">
        <v>379</v>
      </c>
      <c r="AN447" s="117">
        <v>168</v>
      </c>
      <c r="AO447" s="117">
        <v>313</v>
      </c>
    </row>
    <row r="448" spans="1:41" x14ac:dyDescent="0.3">
      <c r="A448" s="25" t="s">
        <v>911</v>
      </c>
      <c r="B448" s="25" t="s">
        <v>912</v>
      </c>
      <c r="C448" s="25" t="s">
        <v>78</v>
      </c>
      <c r="D448" s="215">
        <v>13.24055682286555</v>
      </c>
      <c r="E448" s="72">
        <v>3.0471122619108755</v>
      </c>
      <c r="F448" s="72">
        <v>-1.208672146745432</v>
      </c>
      <c r="G448" s="72">
        <v>-1.7755774661514465</v>
      </c>
      <c r="H448" s="72">
        <v>13.177694173851553</v>
      </c>
      <c r="I448" s="72"/>
      <c r="J448" s="72">
        <v>1.0908260258888784</v>
      </c>
      <c r="K448" s="72">
        <v>-0.84705704493600842</v>
      </c>
      <c r="L448" s="72"/>
      <c r="M448" s="72">
        <v>1.1128225456053575</v>
      </c>
      <c r="N448" s="72">
        <v>-0.22690639286335335</v>
      </c>
      <c r="O448" s="72">
        <v>-1.26976622322414</v>
      </c>
      <c r="P448" s="72">
        <v>0.19046252700286675</v>
      </c>
      <c r="Q448" s="72"/>
      <c r="R448" s="216">
        <v>-0.72335799445339666</v>
      </c>
      <c r="S448" s="216">
        <v>0.70741715340372868</v>
      </c>
      <c r="T448" s="216">
        <v>-0.19712845488850564</v>
      </c>
      <c r="U448" s="216"/>
      <c r="V448" s="72">
        <v>0.26760264614104334</v>
      </c>
      <c r="W448" s="72">
        <v>0.64738936516756518</v>
      </c>
      <c r="X448" s="72">
        <v>0.64036476905155926</v>
      </c>
      <c r="Y448" s="72">
        <v>0.43595465365528402</v>
      </c>
      <c r="Z448" s="72">
        <v>0.64422740075485885</v>
      </c>
      <c r="AB448" s="114">
        <v>63</v>
      </c>
      <c r="AC448" s="114">
        <v>425</v>
      </c>
      <c r="AD448" s="115">
        <v>26</v>
      </c>
      <c r="AE448" s="115">
        <v>321</v>
      </c>
      <c r="AF448" s="115">
        <v>457</v>
      </c>
      <c r="AG448" s="115">
        <v>218</v>
      </c>
      <c r="AH448" s="116">
        <v>413</v>
      </c>
      <c r="AI448" s="116">
        <v>131</v>
      </c>
      <c r="AJ448" s="116">
        <v>316</v>
      </c>
      <c r="AK448" s="117">
        <v>213</v>
      </c>
      <c r="AL448" s="117">
        <v>136</v>
      </c>
      <c r="AM448" s="117">
        <v>141</v>
      </c>
      <c r="AN448" s="117">
        <v>186</v>
      </c>
      <c r="AO448" s="117">
        <v>104</v>
      </c>
    </row>
    <row r="449" spans="1:41" x14ac:dyDescent="0.3">
      <c r="A449" s="25" t="s">
        <v>913</v>
      </c>
      <c r="B449" s="25" t="s">
        <v>914</v>
      </c>
      <c r="C449" s="25" t="s">
        <v>27</v>
      </c>
      <c r="D449" s="215">
        <v>-32.945035000054261</v>
      </c>
      <c r="E449" s="72">
        <v>-2.279303657966671</v>
      </c>
      <c r="F449" s="72">
        <v>-25.997098060865682</v>
      </c>
      <c r="G449" s="72">
        <v>-4.8096236397861967</v>
      </c>
      <c r="H449" s="72">
        <v>0.14099035856428488</v>
      </c>
      <c r="I449" s="72"/>
      <c r="J449" s="72">
        <v>-1.8838126526442019E-2</v>
      </c>
      <c r="K449" s="72">
        <v>-0.16350616611089164</v>
      </c>
      <c r="L449" s="72"/>
      <c r="M449" s="72">
        <v>-0.62286952827429864</v>
      </c>
      <c r="N449" s="72">
        <v>-0.4035349119370002</v>
      </c>
      <c r="O449" s="72">
        <v>-2.6807827478953987</v>
      </c>
      <c r="P449" s="72">
        <v>-0.45234850163181145</v>
      </c>
      <c r="Q449" s="72"/>
      <c r="R449" s="216">
        <v>-0.48548947854367064</v>
      </c>
      <c r="S449" s="216">
        <v>0.51843426392916103</v>
      </c>
      <c r="T449" s="216">
        <v>-0.61009962215983404</v>
      </c>
      <c r="U449" s="216"/>
      <c r="V449" s="72">
        <v>-0.5864377691455207</v>
      </c>
      <c r="W449" s="72">
        <v>1.1723758375538258</v>
      </c>
      <c r="X449" s="72">
        <v>-0.74313269652915681</v>
      </c>
      <c r="Y449" s="72">
        <v>0.89172542793126308</v>
      </c>
      <c r="Z449" s="72">
        <v>-0.70633272809755454</v>
      </c>
      <c r="AB449" s="114">
        <v>273</v>
      </c>
      <c r="AC449" s="114">
        <v>292</v>
      </c>
      <c r="AD449" s="115">
        <v>383</v>
      </c>
      <c r="AE449" s="115">
        <v>365</v>
      </c>
      <c r="AF449" s="115">
        <v>527</v>
      </c>
      <c r="AG449" s="115">
        <v>375</v>
      </c>
      <c r="AH449" s="116">
        <v>365</v>
      </c>
      <c r="AI449" s="116">
        <v>164</v>
      </c>
      <c r="AJ449" s="116">
        <v>442</v>
      </c>
      <c r="AK449" s="117">
        <v>424</v>
      </c>
      <c r="AL449" s="117">
        <v>7</v>
      </c>
      <c r="AM449" s="117">
        <v>414</v>
      </c>
      <c r="AN449" s="117">
        <v>114</v>
      </c>
      <c r="AO449" s="117">
        <v>412</v>
      </c>
    </row>
    <row r="450" spans="1:41" x14ac:dyDescent="0.3">
      <c r="A450" s="25" t="s">
        <v>915</v>
      </c>
      <c r="B450" s="25" t="s">
        <v>916</v>
      </c>
      <c r="C450" s="25" t="s">
        <v>27</v>
      </c>
      <c r="D450" s="215">
        <v>-26.561381589953804</v>
      </c>
      <c r="E450" s="72">
        <v>13.478586616456756</v>
      </c>
      <c r="F450" s="72">
        <v>-5.8939179174828364</v>
      </c>
      <c r="G450" s="72">
        <v>-14.990392032807318</v>
      </c>
      <c r="H450" s="72">
        <v>-19.155658256120404</v>
      </c>
      <c r="I450" s="72"/>
      <c r="J450" s="72">
        <v>0.80554794287716047</v>
      </c>
      <c r="K450" s="72">
        <v>0.27273898643937994</v>
      </c>
      <c r="L450" s="72"/>
      <c r="M450" s="72">
        <v>-3.212645317192641E-2</v>
      </c>
      <c r="N450" s="72">
        <v>-0.34451877030270717</v>
      </c>
      <c r="O450" s="72">
        <v>8.5952511662202719E-2</v>
      </c>
      <c r="P450" s="72">
        <v>-0.65233415498482306</v>
      </c>
      <c r="Q450" s="72"/>
      <c r="R450" s="216">
        <v>0.89305677224695046</v>
      </c>
      <c r="S450" s="216">
        <v>-2.1922150505143407</v>
      </c>
      <c r="T450" s="216">
        <v>-0.49968876566948833</v>
      </c>
      <c r="U450" s="216"/>
      <c r="V450" s="72">
        <v>-0.8490663884066193</v>
      </c>
      <c r="W450" s="72">
        <v>0.97047071617241476</v>
      </c>
      <c r="X450" s="72">
        <v>-1.9052155097652268</v>
      </c>
      <c r="Y450" s="72">
        <v>-1.5753815893452321</v>
      </c>
      <c r="Z450" s="72">
        <v>-0.47193887987941785</v>
      </c>
      <c r="AB450" s="114">
        <v>97</v>
      </c>
      <c r="AC450" s="114">
        <v>204</v>
      </c>
      <c r="AD450" s="115">
        <v>272</v>
      </c>
      <c r="AE450" s="115">
        <v>353</v>
      </c>
      <c r="AF450" s="115">
        <v>254</v>
      </c>
      <c r="AG450" s="115">
        <v>421</v>
      </c>
      <c r="AH450" s="116">
        <v>98</v>
      </c>
      <c r="AI450" s="116">
        <v>521</v>
      </c>
      <c r="AJ450" s="116">
        <v>408</v>
      </c>
      <c r="AK450" s="117">
        <v>480</v>
      </c>
      <c r="AL450" s="117">
        <v>29</v>
      </c>
      <c r="AM450" s="117">
        <v>532</v>
      </c>
      <c r="AN450" s="117">
        <v>502</v>
      </c>
      <c r="AO450" s="117">
        <v>380</v>
      </c>
    </row>
    <row r="451" spans="1:41" x14ac:dyDescent="0.3">
      <c r="A451" s="25" t="s">
        <v>917</v>
      </c>
      <c r="B451" s="25" t="s">
        <v>918</v>
      </c>
      <c r="C451" s="25" t="s">
        <v>27</v>
      </c>
      <c r="D451" s="215">
        <v>-2.5481166394868993</v>
      </c>
      <c r="E451" s="72">
        <v>14.439941059064989</v>
      </c>
      <c r="F451" s="72">
        <v>-16.731132430221805</v>
      </c>
      <c r="G451" s="72">
        <v>7.7434973346183718</v>
      </c>
      <c r="H451" s="72">
        <v>-8.0004226029484542</v>
      </c>
      <c r="I451" s="72"/>
      <c r="J451" s="72">
        <v>0.15543040085199464</v>
      </c>
      <c r="K451" s="72">
        <v>0.99976488387320439</v>
      </c>
      <c r="L451" s="72"/>
      <c r="M451" s="72">
        <v>-0.72208763242639917</v>
      </c>
      <c r="N451" s="72">
        <v>-0.33865240274295771</v>
      </c>
      <c r="O451" s="72">
        <v>-1.5019636374644119</v>
      </c>
      <c r="P451" s="72">
        <v>-0.11427751620171971</v>
      </c>
      <c r="Q451" s="72"/>
      <c r="R451" s="216">
        <v>0.29386317765932635</v>
      </c>
      <c r="S451" s="216">
        <v>1.3184144652388023</v>
      </c>
      <c r="T451" s="216">
        <v>-0.68305796274392383</v>
      </c>
      <c r="U451" s="216"/>
      <c r="V451" s="72">
        <v>-0.49093645305057626</v>
      </c>
      <c r="W451" s="72">
        <v>0.91215522631993484</v>
      </c>
      <c r="X451" s="72">
        <v>-1.2224025045804279</v>
      </c>
      <c r="Y451" s="72">
        <v>-0.68365616141396901</v>
      </c>
      <c r="Z451" s="72">
        <v>-0.11524462786465274</v>
      </c>
      <c r="AB451" s="114">
        <v>233</v>
      </c>
      <c r="AC451" s="114">
        <v>72</v>
      </c>
      <c r="AD451" s="115">
        <v>396</v>
      </c>
      <c r="AE451" s="115">
        <v>350</v>
      </c>
      <c r="AF451" s="115">
        <v>474</v>
      </c>
      <c r="AG451" s="115">
        <v>291</v>
      </c>
      <c r="AH451" s="116">
        <v>207</v>
      </c>
      <c r="AI451" s="116">
        <v>43</v>
      </c>
      <c r="AJ451" s="116">
        <v>463</v>
      </c>
      <c r="AK451" s="117">
        <v>392</v>
      </c>
      <c r="AL451" s="117">
        <v>43</v>
      </c>
      <c r="AM451" s="117">
        <v>491</v>
      </c>
      <c r="AN451" s="117">
        <v>395</v>
      </c>
      <c r="AO451" s="117">
        <v>297</v>
      </c>
    </row>
    <row r="452" spans="1:41" x14ac:dyDescent="0.3">
      <c r="A452" s="25" t="s">
        <v>919</v>
      </c>
      <c r="B452" s="25" t="s">
        <v>920</v>
      </c>
      <c r="C452" s="25" t="s">
        <v>27</v>
      </c>
      <c r="D452" s="215">
        <v>-4.1791208437278362</v>
      </c>
      <c r="E452" s="72">
        <v>-24.114330324074324</v>
      </c>
      <c r="F452" s="72">
        <v>-7.3358912364924498</v>
      </c>
      <c r="G452" s="72">
        <v>20.486408998465709</v>
      </c>
      <c r="H452" s="72">
        <v>6.7846917183732289</v>
      </c>
      <c r="I452" s="72"/>
      <c r="J452" s="72">
        <v>-1.0210950837219714</v>
      </c>
      <c r="K452" s="72">
        <v>-0.90805134220397454</v>
      </c>
      <c r="L452" s="72"/>
      <c r="M452" s="72">
        <v>0.89350590434133048</v>
      </c>
      <c r="N452" s="72">
        <v>-2.2038417989529848</v>
      </c>
      <c r="O452" s="72">
        <v>-0.47764835281138468</v>
      </c>
      <c r="P452" s="72">
        <v>0.61424164958424698</v>
      </c>
      <c r="Q452" s="72"/>
      <c r="R452" s="216">
        <v>0.84273288408667857</v>
      </c>
      <c r="S452" s="216">
        <v>1.2360008743401174</v>
      </c>
      <c r="T452" s="216">
        <v>0.37963532138908973</v>
      </c>
      <c r="U452" s="216"/>
      <c r="V452" s="72">
        <v>-0.35663772729206006</v>
      </c>
      <c r="W452" s="72">
        <v>0.25768436030835579</v>
      </c>
      <c r="X452" s="72">
        <v>1.2020838160475278</v>
      </c>
      <c r="Y452" s="72">
        <v>-0.98585200087956337</v>
      </c>
      <c r="Z452" s="72">
        <v>1.2396598954903855</v>
      </c>
      <c r="AB452" s="114">
        <v>445</v>
      </c>
      <c r="AC452" s="114">
        <v>439</v>
      </c>
      <c r="AD452" s="115">
        <v>68</v>
      </c>
      <c r="AE452" s="115">
        <v>530</v>
      </c>
      <c r="AF452" s="115">
        <v>359</v>
      </c>
      <c r="AG452" s="115">
        <v>143</v>
      </c>
      <c r="AH452" s="116">
        <v>106</v>
      </c>
      <c r="AI452" s="116">
        <v>52</v>
      </c>
      <c r="AJ452" s="116">
        <v>188</v>
      </c>
      <c r="AK452" s="117">
        <v>368</v>
      </c>
      <c r="AL452" s="117">
        <v>227</v>
      </c>
      <c r="AM452" s="117">
        <v>81</v>
      </c>
      <c r="AN452" s="117">
        <v>450</v>
      </c>
      <c r="AO452" s="117">
        <v>22</v>
      </c>
    </row>
    <row r="453" spans="1:41" x14ac:dyDescent="0.3">
      <c r="A453" s="25" t="s">
        <v>921</v>
      </c>
      <c r="B453" s="25" t="s">
        <v>922</v>
      </c>
      <c r="C453" s="25" t="s">
        <v>27</v>
      </c>
      <c r="D453" s="215">
        <v>-20.01921228110956</v>
      </c>
      <c r="E453" s="72">
        <v>-12.004095135258758</v>
      </c>
      <c r="F453" s="72">
        <v>-14.968169237678506</v>
      </c>
      <c r="G453" s="72">
        <v>11.012440687423355</v>
      </c>
      <c r="H453" s="72">
        <v>-4.059388595595653</v>
      </c>
      <c r="I453" s="72"/>
      <c r="J453" s="72">
        <v>0</v>
      </c>
      <c r="K453" s="72">
        <v>-0.96032761082070073</v>
      </c>
      <c r="L453" s="72"/>
      <c r="M453" s="72">
        <v>-0.73905256860778479</v>
      </c>
      <c r="N453" s="72">
        <v>-0.37808384560491831</v>
      </c>
      <c r="O453" s="72">
        <v>-0.45044906214715003</v>
      </c>
      <c r="P453" s="72">
        <v>-0.82732160166870738</v>
      </c>
      <c r="Q453" s="72"/>
      <c r="R453" s="216">
        <v>0.67275671169959916</v>
      </c>
      <c r="S453" s="216">
        <v>0.154677724790141</v>
      </c>
      <c r="T453" s="216">
        <v>0.49405844600106269</v>
      </c>
      <c r="U453" s="216"/>
      <c r="V453" s="72">
        <v>1.6911691391812183E-2</v>
      </c>
      <c r="W453" s="72">
        <v>0.59971593031945503</v>
      </c>
      <c r="X453" s="72">
        <v>-0.50602645682667236</v>
      </c>
      <c r="Y453" s="72">
        <v>-1.4713469560865837</v>
      </c>
      <c r="Z453" s="72">
        <v>0.54886807208285826</v>
      </c>
      <c r="AB453" s="114">
        <v>267</v>
      </c>
      <c r="AC453" s="114">
        <v>447</v>
      </c>
      <c r="AD453" s="115">
        <v>397</v>
      </c>
      <c r="AE453" s="115">
        <v>359</v>
      </c>
      <c r="AF453" s="115">
        <v>355</v>
      </c>
      <c r="AG453" s="115">
        <v>454</v>
      </c>
      <c r="AH453" s="116">
        <v>132</v>
      </c>
      <c r="AI453" s="116">
        <v>229</v>
      </c>
      <c r="AJ453" s="116">
        <v>165</v>
      </c>
      <c r="AK453" s="117">
        <v>262</v>
      </c>
      <c r="AL453" s="117">
        <v>143</v>
      </c>
      <c r="AM453" s="117">
        <v>369</v>
      </c>
      <c r="AN453" s="117">
        <v>495</v>
      </c>
      <c r="AO453" s="117">
        <v>124</v>
      </c>
    </row>
    <row r="454" spans="1:41" x14ac:dyDescent="0.3">
      <c r="A454" s="25" t="s">
        <v>923</v>
      </c>
      <c r="B454" s="25" t="s">
        <v>924</v>
      </c>
      <c r="C454" s="25" t="s">
        <v>27</v>
      </c>
      <c r="D454" s="215">
        <v>63.793525189717236</v>
      </c>
      <c r="E454" s="72">
        <v>24.779044934961917</v>
      </c>
      <c r="F454" s="72">
        <v>10.858238385188574</v>
      </c>
      <c r="G454" s="72">
        <v>26.123593421354574</v>
      </c>
      <c r="H454" s="72">
        <v>2.0326484482121763</v>
      </c>
      <c r="I454" s="72"/>
      <c r="J454" s="72">
        <v>1.5849591099402118</v>
      </c>
      <c r="K454" s="72">
        <v>0.39736448485674153</v>
      </c>
      <c r="L454" s="72"/>
      <c r="M454" s="72">
        <v>-0.2975546177611863</v>
      </c>
      <c r="N454" s="72">
        <v>0.23770855713785258</v>
      </c>
      <c r="O454" s="72">
        <v>0.81310781273869248</v>
      </c>
      <c r="P454" s="72">
        <v>0.98405638951481322</v>
      </c>
      <c r="Q454" s="72"/>
      <c r="R454" s="216">
        <v>1.8505322847588135</v>
      </c>
      <c r="S454" s="216">
        <v>0.95086879548375036</v>
      </c>
      <c r="T454" s="216">
        <v>0.33343013031998558</v>
      </c>
      <c r="U454" s="216"/>
      <c r="V454" s="72">
        <v>0.19597665906983541</v>
      </c>
      <c r="W454" s="72">
        <v>-0.72347950419392293</v>
      </c>
      <c r="X454" s="72">
        <v>1.0243267060153849</v>
      </c>
      <c r="Y454" s="72">
        <v>-0.61429973924153758</v>
      </c>
      <c r="Z454" s="72">
        <v>0.52400556799267539</v>
      </c>
      <c r="AB454" s="114">
        <v>18</v>
      </c>
      <c r="AC454" s="114">
        <v>177</v>
      </c>
      <c r="AD454" s="115">
        <v>328</v>
      </c>
      <c r="AE454" s="115">
        <v>214</v>
      </c>
      <c r="AF454" s="115">
        <v>116</v>
      </c>
      <c r="AG454" s="115">
        <v>103</v>
      </c>
      <c r="AH454" s="116">
        <v>7</v>
      </c>
      <c r="AI454" s="116">
        <v>90</v>
      </c>
      <c r="AJ454" s="116">
        <v>194</v>
      </c>
      <c r="AK454" s="117">
        <v>230</v>
      </c>
      <c r="AL454" s="117">
        <v>398</v>
      </c>
      <c r="AM454" s="117">
        <v>95</v>
      </c>
      <c r="AN454" s="117">
        <v>381</v>
      </c>
      <c r="AO454" s="117">
        <v>134</v>
      </c>
    </row>
    <row r="455" spans="1:41" x14ac:dyDescent="0.3">
      <c r="A455" s="25" t="s">
        <v>925</v>
      </c>
      <c r="B455" s="25" t="s">
        <v>926</v>
      </c>
      <c r="C455" s="25" t="s">
        <v>46</v>
      </c>
      <c r="D455" s="215">
        <v>54.286998552950401</v>
      </c>
      <c r="E455" s="72">
        <v>-3.4259750627109602</v>
      </c>
      <c r="F455" s="72">
        <v>29.420178632948382</v>
      </c>
      <c r="G455" s="72">
        <v>34.346734612509977</v>
      </c>
      <c r="H455" s="72">
        <v>-6.053939629796993</v>
      </c>
      <c r="I455" s="72"/>
      <c r="J455" s="72">
        <v>-0.72370082568643079</v>
      </c>
      <c r="K455" s="72">
        <v>0.44962282066955406</v>
      </c>
      <c r="L455" s="72"/>
      <c r="M455" s="72">
        <v>0.60756903744847002</v>
      </c>
      <c r="N455" s="72">
        <v>1.5070591953298813</v>
      </c>
      <c r="O455" s="72">
        <v>0.78320634196615013</v>
      </c>
      <c r="P455" s="72">
        <v>1.8093940065272391</v>
      </c>
      <c r="Q455" s="72"/>
      <c r="R455" s="216">
        <v>0.50201076405370448</v>
      </c>
      <c r="S455" s="216">
        <v>1.3482538688400503</v>
      </c>
      <c r="T455" s="216">
        <v>2.2713435206074433</v>
      </c>
      <c r="U455" s="216"/>
      <c r="V455" s="72">
        <v>2.5337692926440059</v>
      </c>
      <c r="W455" s="72">
        <v>-1.9880467955451653</v>
      </c>
      <c r="X455" s="72">
        <v>0.39727055696531272</v>
      </c>
      <c r="Y455" s="72">
        <v>0.54494331706910504</v>
      </c>
      <c r="Z455" s="72">
        <v>-2.698724297092657</v>
      </c>
      <c r="AB455" s="114">
        <v>405</v>
      </c>
      <c r="AC455" s="114">
        <v>167</v>
      </c>
      <c r="AD455" s="115">
        <v>137</v>
      </c>
      <c r="AE455" s="115">
        <v>46</v>
      </c>
      <c r="AF455" s="115">
        <v>122</v>
      </c>
      <c r="AG455" s="115">
        <v>41</v>
      </c>
      <c r="AH455" s="116">
        <v>171</v>
      </c>
      <c r="AI455" s="116">
        <v>42</v>
      </c>
      <c r="AJ455" s="116">
        <v>38</v>
      </c>
      <c r="AK455" s="117">
        <v>17</v>
      </c>
      <c r="AL455" s="117">
        <v>493</v>
      </c>
      <c r="AM455" s="117">
        <v>179</v>
      </c>
      <c r="AN455" s="117">
        <v>165</v>
      </c>
      <c r="AO455" s="117">
        <v>511</v>
      </c>
    </row>
    <row r="456" spans="1:41" x14ac:dyDescent="0.3">
      <c r="A456" s="25" t="s">
        <v>927</v>
      </c>
      <c r="B456" s="25" t="s">
        <v>928</v>
      </c>
      <c r="C456" s="25" t="s">
        <v>30</v>
      </c>
      <c r="D456" s="215">
        <v>2.7178577242148481</v>
      </c>
      <c r="E456" s="72">
        <v>-17.121121400278742</v>
      </c>
      <c r="F456" s="72">
        <v>7.7074087302869412</v>
      </c>
      <c r="G456" s="72">
        <v>8.9807193150924238</v>
      </c>
      <c r="H456" s="72">
        <v>3.1508510791142252</v>
      </c>
      <c r="I456" s="72"/>
      <c r="J456" s="72">
        <v>-0.68348830216666745</v>
      </c>
      <c r="K456" s="72">
        <v>-0.68620140985563194</v>
      </c>
      <c r="L456" s="72"/>
      <c r="M456" s="72">
        <v>0.46714243219201013</v>
      </c>
      <c r="N456" s="72">
        <v>0.5792438403818928</v>
      </c>
      <c r="O456" s="72">
        <v>-0.2009281628409719</v>
      </c>
      <c r="P456" s="72">
        <v>0.38772728711297955</v>
      </c>
      <c r="Q456" s="72"/>
      <c r="R456" s="216">
        <v>-0.92168297661628684</v>
      </c>
      <c r="S456" s="216">
        <v>1.2464209835342046</v>
      </c>
      <c r="T456" s="216">
        <v>0.75294831089317316</v>
      </c>
      <c r="U456" s="216"/>
      <c r="V456" s="72">
        <v>0.30689745849260908</v>
      </c>
      <c r="W456" s="72">
        <v>0.23205279555397146</v>
      </c>
      <c r="X456" s="72">
        <v>0.1311960465724375</v>
      </c>
      <c r="Y456" s="72">
        <v>-8.917254279312721E-2</v>
      </c>
      <c r="Z456" s="72">
        <v>4.9196457996954136E-2</v>
      </c>
      <c r="AB456" s="114">
        <v>396</v>
      </c>
      <c r="AC456" s="114">
        <v>395</v>
      </c>
      <c r="AD456" s="115">
        <v>168</v>
      </c>
      <c r="AE456" s="115">
        <v>160</v>
      </c>
      <c r="AF456" s="115">
        <v>315</v>
      </c>
      <c r="AG456" s="115">
        <v>180</v>
      </c>
      <c r="AH456" s="116">
        <v>430</v>
      </c>
      <c r="AI456" s="116">
        <v>50</v>
      </c>
      <c r="AJ456" s="116">
        <v>129</v>
      </c>
      <c r="AK456" s="117">
        <v>204</v>
      </c>
      <c r="AL456" s="117">
        <v>232</v>
      </c>
      <c r="AM456" s="117">
        <v>238</v>
      </c>
      <c r="AN456" s="117">
        <v>288</v>
      </c>
      <c r="AO456" s="117">
        <v>258</v>
      </c>
    </row>
    <row r="457" spans="1:41" x14ac:dyDescent="0.3">
      <c r="A457" s="25" t="s">
        <v>929</v>
      </c>
      <c r="B457" s="25" t="s">
        <v>930</v>
      </c>
      <c r="C457" s="25" t="s">
        <v>63</v>
      </c>
      <c r="D457" s="215">
        <v>29.811531945675856</v>
      </c>
      <c r="E457" s="72">
        <v>20.461126208658211</v>
      </c>
      <c r="F457" s="72">
        <v>7.6504976834051126</v>
      </c>
      <c r="G457" s="72">
        <v>-6.1125304811514853</v>
      </c>
      <c r="H457" s="72">
        <v>7.8124385347640164</v>
      </c>
      <c r="I457" s="72"/>
      <c r="J457" s="72">
        <v>1.3415232412062341</v>
      </c>
      <c r="K457" s="72">
        <v>0.29536685548642277</v>
      </c>
      <c r="L457" s="72"/>
      <c r="M457" s="72">
        <v>0.63874141318132871</v>
      </c>
      <c r="N457" s="72">
        <v>-2.7848261556822056E-2</v>
      </c>
      <c r="O457" s="72">
        <v>0.58461709866988187</v>
      </c>
      <c r="P457" s="72">
        <v>2.8569379050429503E-2</v>
      </c>
      <c r="Q457" s="72"/>
      <c r="R457" s="216">
        <v>-0.36789531589444335</v>
      </c>
      <c r="S457" s="216">
        <v>-0.41653371557660035</v>
      </c>
      <c r="T457" s="216">
        <v>5.0925373732865299E-2</v>
      </c>
      <c r="U457" s="216"/>
      <c r="V457" s="72">
        <v>0.30341563967664648</v>
      </c>
      <c r="W457" s="72">
        <v>-0.22194986913133341</v>
      </c>
      <c r="X457" s="72">
        <v>-0.26525942142574299</v>
      </c>
      <c r="Y457" s="72">
        <v>1.0651164833623414</v>
      </c>
      <c r="Z457" s="72">
        <v>0.68116487447089169</v>
      </c>
      <c r="AB457" s="114">
        <v>33</v>
      </c>
      <c r="AC457" s="114">
        <v>201</v>
      </c>
      <c r="AD457" s="115">
        <v>130</v>
      </c>
      <c r="AE457" s="115">
        <v>275</v>
      </c>
      <c r="AF457" s="115">
        <v>154</v>
      </c>
      <c r="AG457" s="115">
        <v>260</v>
      </c>
      <c r="AH457" s="116">
        <v>347</v>
      </c>
      <c r="AI457" s="116">
        <v>355</v>
      </c>
      <c r="AJ457" s="116">
        <v>256</v>
      </c>
      <c r="AK457" s="117">
        <v>206</v>
      </c>
      <c r="AL457" s="117">
        <v>310</v>
      </c>
      <c r="AM457" s="117">
        <v>319</v>
      </c>
      <c r="AN457" s="117">
        <v>92</v>
      </c>
      <c r="AO457" s="117">
        <v>96</v>
      </c>
    </row>
    <row r="458" spans="1:41" x14ac:dyDescent="0.3">
      <c r="A458" s="25" t="s">
        <v>931</v>
      </c>
      <c r="B458" s="25" t="s">
        <v>932</v>
      </c>
      <c r="C458" s="25" t="s">
        <v>56</v>
      </c>
      <c r="D458" s="215">
        <v>-87.912312255273676</v>
      </c>
      <c r="E458" s="72">
        <v>-40.707336436408866</v>
      </c>
      <c r="F458" s="72">
        <v>-9.793356229729417</v>
      </c>
      <c r="G458" s="72">
        <v>-35.386748634559211</v>
      </c>
      <c r="H458" s="72">
        <v>-2.0248709545761701</v>
      </c>
      <c r="I458" s="72"/>
      <c r="J458" s="72">
        <v>-2.619400793875049</v>
      </c>
      <c r="K458" s="72">
        <v>-0.63718612103766048</v>
      </c>
      <c r="L458" s="72"/>
      <c r="M458" s="72">
        <v>0.47777270530166455</v>
      </c>
      <c r="N458" s="72">
        <v>-0.68052780669144419</v>
      </c>
      <c r="O458" s="72">
        <v>-1.0844400588314644</v>
      </c>
      <c r="P458" s="72">
        <v>-0.27974183653546253</v>
      </c>
      <c r="Q458" s="72"/>
      <c r="R458" s="216">
        <v>-2.6303399178155544</v>
      </c>
      <c r="S458" s="216">
        <v>-1.4069177303418228</v>
      </c>
      <c r="T458" s="216">
        <v>-0.2091521879897279</v>
      </c>
      <c r="U458" s="216"/>
      <c r="V458" s="72">
        <v>9.4506510718946196E-3</v>
      </c>
      <c r="W458" s="72">
        <v>-0.43195106651031351</v>
      </c>
      <c r="X458" s="72">
        <v>-0.41178290553210639</v>
      </c>
      <c r="Y458" s="72">
        <v>0.61925376939671029</v>
      </c>
      <c r="Z458" s="72">
        <v>-0.18994463934141903</v>
      </c>
      <c r="AB458" s="114">
        <v>523</v>
      </c>
      <c r="AC458" s="114">
        <v>384</v>
      </c>
      <c r="AD458" s="115">
        <v>166</v>
      </c>
      <c r="AE458" s="115">
        <v>414</v>
      </c>
      <c r="AF458" s="115">
        <v>439</v>
      </c>
      <c r="AG458" s="115">
        <v>332</v>
      </c>
      <c r="AH458" s="116">
        <v>527</v>
      </c>
      <c r="AI458" s="116">
        <v>492</v>
      </c>
      <c r="AJ458" s="116">
        <v>320</v>
      </c>
      <c r="AK458" s="117">
        <v>265</v>
      </c>
      <c r="AL458" s="117">
        <v>357</v>
      </c>
      <c r="AM458" s="117">
        <v>345</v>
      </c>
      <c r="AN458" s="117">
        <v>154</v>
      </c>
      <c r="AO458" s="117">
        <v>315</v>
      </c>
    </row>
    <row r="459" spans="1:41" x14ac:dyDescent="0.3">
      <c r="A459" s="25" t="s">
        <v>933</v>
      </c>
      <c r="B459" s="25" t="s">
        <v>934</v>
      </c>
      <c r="C459" s="25" t="s">
        <v>78</v>
      </c>
      <c r="D459" s="215">
        <v>-13.401548504074622</v>
      </c>
      <c r="E459" s="72">
        <v>-17.180835155332311</v>
      </c>
      <c r="F459" s="72">
        <v>14.124219917492402</v>
      </c>
      <c r="G459" s="72">
        <v>-6.2833644622698239</v>
      </c>
      <c r="H459" s="72">
        <v>-4.0615688039648896</v>
      </c>
      <c r="I459" s="72"/>
      <c r="J459" s="72">
        <v>-0.90208514456306699</v>
      </c>
      <c r="K459" s="72">
        <v>-0.47238166786351776</v>
      </c>
      <c r="L459" s="72"/>
      <c r="M459" s="72">
        <v>1.317567565972156</v>
      </c>
      <c r="N459" s="72">
        <v>1.3679836518529152</v>
      </c>
      <c r="O459" s="72">
        <v>-0.56852292627843592</v>
      </c>
      <c r="P459" s="72">
        <v>0.14284689525214922</v>
      </c>
      <c r="Q459" s="72"/>
      <c r="R459" s="216">
        <v>-2.8092333240360514E-3</v>
      </c>
      <c r="S459" s="216">
        <v>-0.32630504278235262</v>
      </c>
      <c r="T459" s="216">
        <v>-0.42488945936599037</v>
      </c>
      <c r="U459" s="216"/>
      <c r="V459" s="72">
        <v>-0.58146374226557507</v>
      </c>
      <c r="W459" s="72">
        <v>0.84081347336454149</v>
      </c>
      <c r="X459" s="72">
        <v>-1.0037444235163344</v>
      </c>
      <c r="Y459" s="72">
        <v>-1.486209046552189E-2</v>
      </c>
      <c r="Z459" s="72">
        <v>-5.3056977910088177E-2</v>
      </c>
      <c r="AB459" s="114">
        <v>429</v>
      </c>
      <c r="AC459" s="114">
        <v>351</v>
      </c>
      <c r="AD459" s="115">
        <v>12</v>
      </c>
      <c r="AE459" s="115">
        <v>59</v>
      </c>
      <c r="AF459" s="115">
        <v>371</v>
      </c>
      <c r="AG459" s="115">
        <v>228</v>
      </c>
      <c r="AH459" s="116">
        <v>270</v>
      </c>
      <c r="AI459" s="116">
        <v>339</v>
      </c>
      <c r="AJ459" s="116">
        <v>386</v>
      </c>
      <c r="AK459" s="117">
        <v>422</v>
      </c>
      <c r="AL459" s="117">
        <v>63</v>
      </c>
      <c r="AM459" s="117">
        <v>455</v>
      </c>
      <c r="AN459" s="117">
        <v>270</v>
      </c>
      <c r="AO459" s="117">
        <v>275</v>
      </c>
    </row>
    <row r="460" spans="1:41" x14ac:dyDescent="0.3">
      <c r="A460" s="25" t="s">
        <v>935</v>
      </c>
      <c r="B460" s="25" t="s">
        <v>936</v>
      </c>
      <c r="C460" s="25" t="s">
        <v>24</v>
      </c>
      <c r="D460" s="215">
        <v>53.353350850541261</v>
      </c>
      <c r="E460" s="72">
        <v>6.4504070600447774</v>
      </c>
      <c r="F460" s="72">
        <v>8.6135180841944354</v>
      </c>
      <c r="G460" s="72">
        <v>14.14735057058034</v>
      </c>
      <c r="H460" s="72">
        <v>24.142075135721704</v>
      </c>
      <c r="I460" s="72"/>
      <c r="J460" s="72">
        <v>0.18426032329689052</v>
      </c>
      <c r="K460" s="72">
        <v>0.33177224150669171</v>
      </c>
      <c r="L460" s="72"/>
      <c r="M460" s="72">
        <v>0.59556843117670877</v>
      </c>
      <c r="N460" s="72">
        <v>-0.12985903759000905</v>
      </c>
      <c r="O460" s="72">
        <v>0.9422132697286093</v>
      </c>
      <c r="P460" s="72">
        <v>-2.9759769844199726E-2</v>
      </c>
      <c r="Q460" s="72"/>
      <c r="R460" s="216">
        <v>0.79700776880153446</v>
      </c>
      <c r="S460" s="216">
        <v>0.47722746847981912</v>
      </c>
      <c r="T460" s="216">
        <v>0.42344683118828735</v>
      </c>
      <c r="U460" s="216"/>
      <c r="V460" s="72">
        <v>1.9632484095143092</v>
      </c>
      <c r="W460" s="72">
        <v>-0.87345400075489044</v>
      </c>
      <c r="X460" s="72">
        <v>1.242289265695719</v>
      </c>
      <c r="Y460" s="72">
        <v>1.624921890896968</v>
      </c>
      <c r="Z460" s="72">
        <v>0.87140946179223489</v>
      </c>
      <c r="AB460" s="114">
        <v>227</v>
      </c>
      <c r="AC460" s="114">
        <v>194</v>
      </c>
      <c r="AD460" s="115">
        <v>142</v>
      </c>
      <c r="AE460" s="115">
        <v>298</v>
      </c>
      <c r="AF460" s="115">
        <v>89</v>
      </c>
      <c r="AG460" s="115">
        <v>273</v>
      </c>
      <c r="AH460" s="116">
        <v>110</v>
      </c>
      <c r="AI460" s="116">
        <v>175</v>
      </c>
      <c r="AJ460" s="116">
        <v>181</v>
      </c>
      <c r="AK460" s="117">
        <v>41</v>
      </c>
      <c r="AL460" s="117">
        <v>420</v>
      </c>
      <c r="AM460" s="117">
        <v>76</v>
      </c>
      <c r="AN460" s="117">
        <v>30</v>
      </c>
      <c r="AO460" s="117">
        <v>57</v>
      </c>
    </row>
    <row r="461" spans="1:41" x14ac:dyDescent="0.3">
      <c r="A461" s="25" t="s">
        <v>937</v>
      </c>
      <c r="B461" s="25" t="s">
        <v>938</v>
      </c>
      <c r="C461" s="25" t="s">
        <v>46</v>
      </c>
      <c r="D461" s="215">
        <v>48.226250827709357</v>
      </c>
      <c r="E461" s="72">
        <v>-13.33373602906557</v>
      </c>
      <c r="F461" s="72">
        <v>34.132918110359867</v>
      </c>
      <c r="G461" s="72">
        <v>28.920847019403801</v>
      </c>
      <c r="H461" s="72">
        <v>-1.4937782729887448</v>
      </c>
      <c r="I461" s="72"/>
      <c r="J461" s="72">
        <v>-0.50617864220578235</v>
      </c>
      <c r="K461" s="72">
        <v>-0.56052024011946322</v>
      </c>
      <c r="L461" s="72"/>
      <c r="M461" s="72">
        <v>0.97707696063341287</v>
      </c>
      <c r="N461" s="72">
        <v>1.3546831750866857</v>
      </c>
      <c r="O461" s="72">
        <v>0.90585675917900377</v>
      </c>
      <c r="P461" s="72">
        <v>2.2236500027584762</v>
      </c>
      <c r="Q461" s="72"/>
      <c r="R461" s="216">
        <v>1.1944173580921871</v>
      </c>
      <c r="S461" s="216">
        <v>0.99103358001368436</v>
      </c>
      <c r="T461" s="216">
        <v>1.2850507042225852</v>
      </c>
      <c r="U461" s="216"/>
      <c r="V461" s="72">
        <v>1.3220963446893927</v>
      </c>
      <c r="W461" s="72">
        <v>-1.0431333274416124</v>
      </c>
      <c r="X461" s="72">
        <v>0.94856399826166449</v>
      </c>
      <c r="Y461" s="72">
        <v>-2.0757386350326361</v>
      </c>
      <c r="Z461" s="72">
        <v>0.54945596492544224</v>
      </c>
      <c r="AB461" s="114">
        <v>369</v>
      </c>
      <c r="AC461" s="114">
        <v>373</v>
      </c>
      <c r="AD461" s="115">
        <v>50</v>
      </c>
      <c r="AE461" s="115">
        <v>61</v>
      </c>
      <c r="AF461" s="115">
        <v>100</v>
      </c>
      <c r="AG461" s="115">
        <v>25</v>
      </c>
      <c r="AH461" s="116">
        <v>54</v>
      </c>
      <c r="AI461" s="116">
        <v>86</v>
      </c>
      <c r="AJ461" s="116">
        <v>83</v>
      </c>
      <c r="AK461" s="117">
        <v>86</v>
      </c>
      <c r="AL461" s="117">
        <v>439</v>
      </c>
      <c r="AM461" s="117">
        <v>99</v>
      </c>
      <c r="AN461" s="117">
        <v>528</v>
      </c>
      <c r="AO461" s="117">
        <v>122</v>
      </c>
    </row>
    <row r="462" spans="1:41" x14ac:dyDescent="0.3">
      <c r="A462" s="25" t="s">
        <v>939</v>
      </c>
      <c r="B462" s="25" t="s">
        <v>940</v>
      </c>
      <c r="C462" s="25" t="s">
        <v>27</v>
      </c>
      <c r="D462" s="215">
        <v>71.850590951076626</v>
      </c>
      <c r="E462" s="72">
        <v>17.68986729214777</v>
      </c>
      <c r="F462" s="72">
        <v>19.332625519677109</v>
      </c>
      <c r="G462" s="72">
        <v>23.011274584661876</v>
      </c>
      <c r="H462" s="72">
        <v>11.816823554589869</v>
      </c>
      <c r="I462" s="72"/>
      <c r="J462" s="72">
        <v>0.34094620120000346</v>
      </c>
      <c r="K462" s="72">
        <v>1.0742431821718181</v>
      </c>
      <c r="L462" s="72"/>
      <c r="M462" s="72">
        <v>0.88975804708223194</v>
      </c>
      <c r="N462" s="72">
        <v>0.36202740023868291</v>
      </c>
      <c r="O462" s="72">
        <v>-0.93931825841467842</v>
      </c>
      <c r="P462" s="72">
        <v>2.7807528942421009</v>
      </c>
      <c r="Q462" s="72"/>
      <c r="R462" s="216">
        <v>0.30914852293139156</v>
      </c>
      <c r="S462" s="216">
        <v>1.2254454390526013</v>
      </c>
      <c r="T462" s="216">
        <v>1.2267589881754324</v>
      </c>
      <c r="U462" s="216"/>
      <c r="V462" s="72">
        <v>1.2773301027698865</v>
      </c>
      <c r="W462" s="72">
        <v>-8.5511519058908428E-2</v>
      </c>
      <c r="X462" s="72">
        <v>0.84895016520239708</v>
      </c>
      <c r="Y462" s="72">
        <v>-1.1493349960002959</v>
      </c>
      <c r="Z462" s="72">
        <v>1.4719309580048947</v>
      </c>
      <c r="AB462" s="114">
        <v>194</v>
      </c>
      <c r="AC462" s="114">
        <v>62</v>
      </c>
      <c r="AD462" s="115">
        <v>70</v>
      </c>
      <c r="AE462" s="115">
        <v>192</v>
      </c>
      <c r="AF462" s="115">
        <v>421</v>
      </c>
      <c r="AG462" s="115">
        <v>1</v>
      </c>
      <c r="AH462" s="116">
        <v>202</v>
      </c>
      <c r="AI462" s="116">
        <v>55</v>
      </c>
      <c r="AJ462" s="116">
        <v>85</v>
      </c>
      <c r="AK462" s="117">
        <v>92</v>
      </c>
      <c r="AL462" s="117">
        <v>280</v>
      </c>
      <c r="AM462" s="117">
        <v>114</v>
      </c>
      <c r="AN462" s="117">
        <v>467</v>
      </c>
      <c r="AO462" s="117">
        <v>8</v>
      </c>
    </row>
    <row r="463" spans="1:41" x14ac:dyDescent="0.3">
      <c r="A463" s="25" t="s">
        <v>941</v>
      </c>
      <c r="B463" s="25" t="s">
        <v>942</v>
      </c>
      <c r="C463" s="25" t="s">
        <v>27</v>
      </c>
      <c r="D463" s="215">
        <v>-35.415293548392299</v>
      </c>
      <c r="E463" s="72">
        <v>11.864262546749398</v>
      </c>
      <c r="F463" s="72">
        <v>-31.606848437990163</v>
      </c>
      <c r="G463" s="72">
        <v>-12.739188536852964</v>
      </c>
      <c r="H463" s="72">
        <v>-2.9335191202985706</v>
      </c>
      <c r="I463" s="72"/>
      <c r="J463" s="72">
        <v>0.73033130807222235</v>
      </c>
      <c r="K463" s="72">
        <v>0.21880969566772954</v>
      </c>
      <c r="L463" s="72"/>
      <c r="M463" s="72">
        <v>-1.7309271329834606</v>
      </c>
      <c r="N463" s="72">
        <v>-0.48421164781923909</v>
      </c>
      <c r="O463" s="72">
        <v>-1.8182208866353107</v>
      </c>
      <c r="P463" s="72">
        <v>-1.0237360826404152</v>
      </c>
      <c r="Q463" s="72"/>
      <c r="R463" s="216">
        <v>0.95006229760176364</v>
      </c>
      <c r="S463" s="216">
        <v>-1.9809710186705882</v>
      </c>
      <c r="T463" s="216">
        <v>-0.49779390335353108</v>
      </c>
      <c r="U463" s="216"/>
      <c r="V463" s="72">
        <v>-5.9688322559345603E-3</v>
      </c>
      <c r="W463" s="72">
        <v>0.34536520033635709</v>
      </c>
      <c r="X463" s="72">
        <v>2.8005901103200056E-2</v>
      </c>
      <c r="Y463" s="72">
        <v>-1.2285994784830745</v>
      </c>
      <c r="Z463" s="72">
        <v>0.27449338523973776</v>
      </c>
      <c r="AB463" s="114">
        <v>108</v>
      </c>
      <c r="AC463" s="114">
        <v>217</v>
      </c>
      <c r="AD463" s="115">
        <v>489</v>
      </c>
      <c r="AE463" s="115">
        <v>379</v>
      </c>
      <c r="AF463" s="115">
        <v>495</v>
      </c>
      <c r="AG463" s="115">
        <v>490</v>
      </c>
      <c r="AH463" s="116">
        <v>90</v>
      </c>
      <c r="AI463" s="116">
        <v>515</v>
      </c>
      <c r="AJ463" s="116">
        <v>405</v>
      </c>
      <c r="AK463" s="117">
        <v>269</v>
      </c>
      <c r="AL463" s="117">
        <v>204</v>
      </c>
      <c r="AM463" s="117">
        <v>263</v>
      </c>
      <c r="AN463" s="117">
        <v>473</v>
      </c>
      <c r="AO463" s="117">
        <v>196</v>
      </c>
    </row>
    <row r="464" spans="1:41" x14ac:dyDescent="0.3">
      <c r="A464" s="25" t="s">
        <v>943</v>
      </c>
      <c r="B464" s="25" t="s">
        <v>944</v>
      </c>
      <c r="C464" s="25" t="s">
        <v>30</v>
      </c>
      <c r="D464" s="215">
        <v>26.027663870976962</v>
      </c>
      <c r="E464" s="72">
        <v>-11.279757730208312</v>
      </c>
      <c r="F464" s="72">
        <v>3.5482971258137761</v>
      </c>
      <c r="G464" s="72">
        <v>17.318758486475172</v>
      </c>
      <c r="H464" s="72">
        <v>16.440365988896325</v>
      </c>
      <c r="I464" s="72"/>
      <c r="J464" s="72">
        <v>-0.21150641408762313</v>
      </c>
      <c r="K464" s="72">
        <v>-0.69087420432904179</v>
      </c>
      <c r="L464" s="72"/>
      <c r="M464" s="72">
        <v>1.4714009737000349</v>
      </c>
      <c r="N464" s="72">
        <v>-0.34065661978406531</v>
      </c>
      <c r="O464" s="72">
        <v>-0.1642358978735107</v>
      </c>
      <c r="P464" s="72">
        <v>-0.39878091591225467</v>
      </c>
      <c r="Q464" s="72"/>
      <c r="R464" s="216">
        <v>0.13699892542773431</v>
      </c>
      <c r="S464" s="216">
        <v>1.7915821509157313</v>
      </c>
      <c r="T464" s="216">
        <v>0.1496699420335551</v>
      </c>
      <c r="U464" s="216"/>
      <c r="V464" s="72">
        <v>0.73963779704782695</v>
      </c>
      <c r="W464" s="72">
        <v>-0.41135588857821431</v>
      </c>
      <c r="X464" s="72">
        <v>1.4232508773493993</v>
      </c>
      <c r="Y464" s="72">
        <v>0.653931980482926</v>
      </c>
      <c r="Z464" s="72">
        <v>0.88260843147732715</v>
      </c>
      <c r="AB464" s="114">
        <v>308</v>
      </c>
      <c r="AC464" s="114">
        <v>396</v>
      </c>
      <c r="AD464" s="115">
        <v>2</v>
      </c>
      <c r="AE464" s="115">
        <v>351</v>
      </c>
      <c r="AF464" s="115">
        <v>306</v>
      </c>
      <c r="AG464" s="115">
        <v>362</v>
      </c>
      <c r="AH464" s="116">
        <v>236</v>
      </c>
      <c r="AI464" s="116">
        <v>20</v>
      </c>
      <c r="AJ464" s="116">
        <v>235</v>
      </c>
      <c r="AK464" s="117">
        <v>145</v>
      </c>
      <c r="AL464" s="117">
        <v>351</v>
      </c>
      <c r="AM464" s="117">
        <v>62</v>
      </c>
      <c r="AN464" s="117">
        <v>148</v>
      </c>
      <c r="AO464" s="117">
        <v>54</v>
      </c>
    </row>
    <row r="465" spans="1:41" x14ac:dyDescent="0.3">
      <c r="A465" s="25" t="s">
        <v>945</v>
      </c>
      <c r="B465" s="25" t="s">
        <v>946</v>
      </c>
      <c r="C465" s="25" t="s">
        <v>63</v>
      </c>
      <c r="D465" s="215">
        <v>-20.886621749043091</v>
      </c>
      <c r="E465" s="72">
        <v>-19.982612555064726</v>
      </c>
      <c r="F465" s="72">
        <v>-8.9869341661724249</v>
      </c>
      <c r="G465" s="72">
        <v>9.7274590263534275</v>
      </c>
      <c r="H465" s="72">
        <v>-1.6445340541593696</v>
      </c>
      <c r="I465" s="72"/>
      <c r="J465" s="72">
        <v>-1.0216267639850687</v>
      </c>
      <c r="K465" s="72">
        <v>-0.57698224042010948</v>
      </c>
      <c r="L465" s="72"/>
      <c r="M465" s="72">
        <v>-0.38548163945107661</v>
      </c>
      <c r="N465" s="72">
        <v>-0.33816912542371841</v>
      </c>
      <c r="O465" s="72">
        <v>-0.49602038952200611</v>
      </c>
      <c r="P465" s="72">
        <v>-0.21823831219078671</v>
      </c>
      <c r="Q465" s="72"/>
      <c r="R465" s="216">
        <v>0.19954468065879286</v>
      </c>
      <c r="S465" s="216">
        <v>0.75572856875813121</v>
      </c>
      <c r="T465" s="216">
        <v>0.21202183374548753</v>
      </c>
      <c r="U465" s="216"/>
      <c r="V465" s="72">
        <v>-2.3875329023735698E-2</v>
      </c>
      <c r="W465" s="72">
        <v>-1.929750366948867E-2</v>
      </c>
      <c r="X465" s="72">
        <v>-0.3723013518000049</v>
      </c>
      <c r="Y465" s="72">
        <v>0.22788538713798911</v>
      </c>
      <c r="Z465" s="72">
        <v>-0.14131801347663375</v>
      </c>
      <c r="AB465" s="114">
        <v>446</v>
      </c>
      <c r="AC465" s="114">
        <v>375</v>
      </c>
      <c r="AD465" s="115">
        <v>341</v>
      </c>
      <c r="AE465" s="115">
        <v>349</v>
      </c>
      <c r="AF465" s="115">
        <v>362</v>
      </c>
      <c r="AG465" s="115">
        <v>321</v>
      </c>
      <c r="AH465" s="116">
        <v>221</v>
      </c>
      <c r="AI465" s="116">
        <v>123</v>
      </c>
      <c r="AJ465" s="116">
        <v>219</v>
      </c>
      <c r="AK465" s="117">
        <v>271</v>
      </c>
      <c r="AL465" s="117">
        <v>269</v>
      </c>
      <c r="AM465" s="117">
        <v>335</v>
      </c>
      <c r="AN465" s="117">
        <v>227</v>
      </c>
      <c r="AO465" s="117">
        <v>304</v>
      </c>
    </row>
    <row r="466" spans="1:41" x14ac:dyDescent="0.3">
      <c r="A466" s="25" t="s">
        <v>947</v>
      </c>
      <c r="B466" s="25" t="s">
        <v>948</v>
      </c>
      <c r="C466" s="25" t="s">
        <v>27</v>
      </c>
      <c r="D466" s="215">
        <v>-15.804376299839641</v>
      </c>
      <c r="E466" s="72">
        <v>-1.1000579237901129</v>
      </c>
      <c r="F466" s="72">
        <v>4.3235998994561236</v>
      </c>
      <c r="G466" s="72">
        <v>-11.193630728067228</v>
      </c>
      <c r="H466" s="72">
        <v>-7.8342875474384233</v>
      </c>
      <c r="I466" s="72"/>
      <c r="J466" s="72">
        <v>-0.18296312354933397</v>
      </c>
      <c r="K466" s="72">
        <v>9.4958489646124952E-2</v>
      </c>
      <c r="L466" s="72"/>
      <c r="M466" s="72">
        <v>0.28709646277181433</v>
      </c>
      <c r="N466" s="72">
        <v>1.0208309248297591</v>
      </c>
      <c r="O466" s="72">
        <v>-0.85422956244217796</v>
      </c>
      <c r="P466" s="72">
        <v>0.23807815875358426</v>
      </c>
      <c r="Q466" s="72"/>
      <c r="R466" s="216">
        <v>-2.1222330965733835</v>
      </c>
      <c r="S466" s="216">
        <v>1.2682084845763848</v>
      </c>
      <c r="T466" s="216">
        <v>-0.48921107537106889</v>
      </c>
      <c r="U466" s="216"/>
      <c r="V466" s="72">
        <v>-0.62473777612109838</v>
      </c>
      <c r="W466" s="72">
        <v>0.69378043338318851</v>
      </c>
      <c r="X466" s="72">
        <v>-0.77947132804998465</v>
      </c>
      <c r="Y466" s="72">
        <v>0.19816120620694697</v>
      </c>
      <c r="Z466" s="72">
        <v>-1.0545900449067369</v>
      </c>
      <c r="AB466" s="114">
        <v>303</v>
      </c>
      <c r="AC466" s="114">
        <v>246</v>
      </c>
      <c r="AD466" s="115">
        <v>207</v>
      </c>
      <c r="AE466" s="115">
        <v>97</v>
      </c>
      <c r="AF466" s="115">
        <v>407</v>
      </c>
      <c r="AG466" s="115">
        <v>208</v>
      </c>
      <c r="AH466" s="116">
        <v>514</v>
      </c>
      <c r="AI466" s="116">
        <v>48</v>
      </c>
      <c r="AJ466" s="116">
        <v>401</v>
      </c>
      <c r="AK466" s="117">
        <v>434</v>
      </c>
      <c r="AL466" s="117">
        <v>119</v>
      </c>
      <c r="AM466" s="117">
        <v>420</v>
      </c>
      <c r="AN466" s="117">
        <v>237</v>
      </c>
      <c r="AO466" s="117">
        <v>450</v>
      </c>
    </row>
    <row r="467" spans="1:41" x14ac:dyDescent="0.3">
      <c r="A467" s="25" t="s">
        <v>949</v>
      </c>
      <c r="B467" s="25" t="s">
        <v>950</v>
      </c>
      <c r="C467" s="25" t="s">
        <v>63</v>
      </c>
      <c r="D467" s="215">
        <v>-21.129593813207634</v>
      </c>
      <c r="E467" s="72">
        <v>-13.942757981234539</v>
      </c>
      <c r="F467" s="72">
        <v>-2.2424085917299683</v>
      </c>
      <c r="G467" s="72">
        <v>-16.644608893790839</v>
      </c>
      <c r="H467" s="72">
        <v>11.700181653547716</v>
      </c>
      <c r="I467" s="72"/>
      <c r="J467" s="72">
        <v>0.34806810294786883</v>
      </c>
      <c r="K467" s="72">
        <v>-1.463488741446632</v>
      </c>
      <c r="L467" s="72"/>
      <c r="M467" s="72">
        <v>1.1448537213385828</v>
      </c>
      <c r="N467" s="72">
        <v>0.13126748900740767</v>
      </c>
      <c r="O467" s="72">
        <v>-0.1865977859384805</v>
      </c>
      <c r="P467" s="72">
        <v>-1.4483087990843049</v>
      </c>
      <c r="Q467" s="72"/>
      <c r="R467" s="216">
        <v>-1.2848175931699155</v>
      </c>
      <c r="S467" s="216">
        <v>-0.4506358911208837</v>
      </c>
      <c r="T467" s="216">
        <v>-0.26189958296410204</v>
      </c>
      <c r="U467" s="216"/>
      <c r="V467" s="72">
        <v>0.24472212249329661</v>
      </c>
      <c r="W467" s="72">
        <v>-1.9783987972240357E-2</v>
      </c>
      <c r="X467" s="72">
        <v>0.41658914731057944</v>
      </c>
      <c r="Y467" s="72">
        <v>1.0898866341382101</v>
      </c>
      <c r="Z467" s="72">
        <v>0.60862241473969714</v>
      </c>
      <c r="AB467" s="114">
        <v>191</v>
      </c>
      <c r="AC467" s="114">
        <v>490</v>
      </c>
      <c r="AD467" s="115">
        <v>24</v>
      </c>
      <c r="AE467" s="115">
        <v>238</v>
      </c>
      <c r="AF467" s="115">
        <v>313</v>
      </c>
      <c r="AG467" s="115">
        <v>520</v>
      </c>
      <c r="AH467" s="116">
        <v>473</v>
      </c>
      <c r="AI467" s="116">
        <v>360</v>
      </c>
      <c r="AJ467" s="116">
        <v>331</v>
      </c>
      <c r="AK467" s="117">
        <v>218</v>
      </c>
      <c r="AL467" s="117">
        <v>270</v>
      </c>
      <c r="AM467" s="117">
        <v>175</v>
      </c>
      <c r="AN467" s="117">
        <v>88</v>
      </c>
      <c r="AO467" s="117">
        <v>115</v>
      </c>
    </row>
    <row r="468" spans="1:41" x14ac:dyDescent="0.3">
      <c r="A468" s="25" t="s">
        <v>951</v>
      </c>
      <c r="B468" s="25" t="s">
        <v>952</v>
      </c>
      <c r="C468" s="25" t="s">
        <v>63</v>
      </c>
      <c r="D468" s="215">
        <v>27.147198888845764</v>
      </c>
      <c r="E468" s="72">
        <v>-10.769866711145516</v>
      </c>
      <c r="F468" s="72">
        <v>12.136781388636201</v>
      </c>
      <c r="G468" s="72">
        <v>22.203339265181139</v>
      </c>
      <c r="H468" s="72">
        <v>3.5769449461739402</v>
      </c>
      <c r="I468" s="72"/>
      <c r="J468" s="72">
        <v>-0.36951857002185112</v>
      </c>
      <c r="K468" s="72">
        <v>-0.49207076686979018</v>
      </c>
      <c r="L468" s="72"/>
      <c r="M468" s="72">
        <v>0.78918732111403256</v>
      </c>
      <c r="N468" s="72">
        <v>0.60709210193871488</v>
      </c>
      <c r="O468" s="72">
        <v>0.92312953658115771</v>
      </c>
      <c r="P468" s="72">
        <v>-0.37752393745211299</v>
      </c>
      <c r="Q468" s="72"/>
      <c r="R468" s="216">
        <v>0.96489095731393182</v>
      </c>
      <c r="S468" s="216">
        <v>1.6092302400192167</v>
      </c>
      <c r="T468" s="216">
        <v>9.027951448858873E-2</v>
      </c>
      <c r="U468" s="216"/>
      <c r="V468" s="72">
        <v>-0.15320002790230711</v>
      </c>
      <c r="W468" s="72">
        <v>-1.1175965661656635</v>
      </c>
      <c r="X468" s="72">
        <v>1.2308628323526896</v>
      </c>
      <c r="Y468" s="72">
        <v>0.84218512637952592</v>
      </c>
      <c r="Z468" s="72">
        <v>-8.686237542945692E-2</v>
      </c>
      <c r="AB468" s="114">
        <v>341</v>
      </c>
      <c r="AC468" s="114">
        <v>359</v>
      </c>
      <c r="AD468" s="115">
        <v>97</v>
      </c>
      <c r="AE468" s="115">
        <v>155</v>
      </c>
      <c r="AF468" s="115">
        <v>96</v>
      </c>
      <c r="AG468" s="115">
        <v>352</v>
      </c>
      <c r="AH468" s="116">
        <v>87</v>
      </c>
      <c r="AI468" s="116">
        <v>25</v>
      </c>
      <c r="AJ468" s="116">
        <v>247</v>
      </c>
      <c r="AK468" s="117">
        <v>306</v>
      </c>
      <c r="AL468" s="117">
        <v>445</v>
      </c>
      <c r="AM468" s="117">
        <v>77</v>
      </c>
      <c r="AN468" s="117">
        <v>123</v>
      </c>
      <c r="AO468" s="117">
        <v>286</v>
      </c>
    </row>
    <row r="469" spans="1:41" x14ac:dyDescent="0.3">
      <c r="A469" s="25" t="s">
        <v>953</v>
      </c>
      <c r="B469" s="25" t="s">
        <v>954</v>
      </c>
      <c r="C469" s="25" t="s">
        <v>27</v>
      </c>
      <c r="D469" s="215">
        <v>1.9216372327214195</v>
      </c>
      <c r="E469" s="72">
        <v>8.5874879103132642</v>
      </c>
      <c r="F469" s="72">
        <v>2.5191536421217755</v>
      </c>
      <c r="G469" s="72">
        <v>-1.9286588847657438</v>
      </c>
      <c r="H469" s="72">
        <v>-7.2563454349478764</v>
      </c>
      <c r="I469" s="72"/>
      <c r="J469" s="72">
        <v>0.91763717426080627</v>
      </c>
      <c r="K469" s="72">
        <v>-0.23063814143574515</v>
      </c>
      <c r="L469" s="72"/>
      <c r="M469" s="72">
        <v>0.75823944489120287</v>
      </c>
      <c r="N469" s="72">
        <v>0.31418806520714304</v>
      </c>
      <c r="O469" s="72">
        <v>-0.57413166385742687</v>
      </c>
      <c r="P469" s="72">
        <v>-9.5231263501435057E-2</v>
      </c>
      <c r="Q469" s="72"/>
      <c r="R469" s="216">
        <v>0.53123245793686757</v>
      </c>
      <c r="S469" s="216">
        <v>-1.0190054835256019</v>
      </c>
      <c r="T469" s="216">
        <v>0.25633395941684511</v>
      </c>
      <c r="U469" s="216"/>
      <c r="V469" s="72">
        <v>-0.42378709017131816</v>
      </c>
      <c r="W469" s="72">
        <v>0.2483001480356212</v>
      </c>
      <c r="X469" s="72">
        <v>-0.46060930448601783</v>
      </c>
      <c r="Y469" s="72">
        <v>-0.74310452327605236</v>
      </c>
      <c r="Z469" s="72">
        <v>-7.2068317091808193E-2</v>
      </c>
      <c r="AB469" s="114">
        <v>83</v>
      </c>
      <c r="AC469" s="114">
        <v>304</v>
      </c>
      <c r="AD469" s="115">
        <v>105</v>
      </c>
      <c r="AE469" s="115">
        <v>202</v>
      </c>
      <c r="AF469" s="115">
        <v>374</v>
      </c>
      <c r="AG469" s="115">
        <v>284</v>
      </c>
      <c r="AH469" s="116">
        <v>163</v>
      </c>
      <c r="AI469" s="116">
        <v>454</v>
      </c>
      <c r="AJ469" s="116">
        <v>209</v>
      </c>
      <c r="AK469" s="117">
        <v>383</v>
      </c>
      <c r="AL469" s="117">
        <v>231</v>
      </c>
      <c r="AM469" s="117">
        <v>355</v>
      </c>
      <c r="AN469" s="117">
        <v>404</v>
      </c>
      <c r="AO469" s="117">
        <v>280</v>
      </c>
    </row>
    <row r="470" spans="1:41" x14ac:dyDescent="0.3">
      <c r="A470" s="25" t="s">
        <v>955</v>
      </c>
      <c r="B470" s="25" t="s">
        <v>956</v>
      </c>
      <c r="C470" s="25" t="s">
        <v>1239</v>
      </c>
      <c r="D470" s="215">
        <v>-17.72650307457485</v>
      </c>
      <c r="E470" s="72">
        <v>-5.8201692667997804</v>
      </c>
      <c r="F470" s="72">
        <v>1.4076972877583938</v>
      </c>
      <c r="G470" s="72">
        <v>7.7272480928982645E-3</v>
      </c>
      <c r="H470" s="72">
        <v>-13.321758343626364</v>
      </c>
      <c r="I470" s="72"/>
      <c r="J470" s="72">
        <v>1.3107696492112677</v>
      </c>
      <c r="K470" s="72">
        <v>-1.7763831905552503</v>
      </c>
      <c r="L470" s="72"/>
      <c r="M470" s="72">
        <v>0.61110256563654397</v>
      </c>
      <c r="N470" s="72">
        <v>-1.0018554178033767</v>
      </c>
      <c r="O470" s="72">
        <v>-2.6826610426500717E-2</v>
      </c>
      <c r="P470" s="72">
        <v>0.64281102863467654</v>
      </c>
      <c r="Q470" s="72"/>
      <c r="R470" s="216">
        <v>1.2613379454171472</v>
      </c>
      <c r="S470" s="216">
        <v>-1.7583595949787398</v>
      </c>
      <c r="T470" s="216">
        <v>0.49794891933274033</v>
      </c>
      <c r="U470" s="216"/>
      <c r="V470" s="72">
        <v>-0.77296377714345987</v>
      </c>
      <c r="W470" s="72">
        <v>-0.23810447494664852</v>
      </c>
      <c r="X470" s="72">
        <v>-0.59108572770453771</v>
      </c>
      <c r="Y470" s="72">
        <v>-0.98089797072438945</v>
      </c>
      <c r="Z470" s="72">
        <v>-8.1299718206237451E-2</v>
      </c>
      <c r="AB470" s="114">
        <v>36</v>
      </c>
      <c r="AC470" s="114">
        <v>505</v>
      </c>
      <c r="AD470" s="115">
        <v>136</v>
      </c>
      <c r="AE470" s="115">
        <v>467</v>
      </c>
      <c r="AF470" s="115">
        <v>270</v>
      </c>
      <c r="AG470" s="115">
        <v>141</v>
      </c>
      <c r="AH470" s="116">
        <v>41</v>
      </c>
      <c r="AI470" s="116">
        <v>508</v>
      </c>
      <c r="AJ470" s="116">
        <v>164</v>
      </c>
      <c r="AK470" s="117">
        <v>469</v>
      </c>
      <c r="AL470" s="117">
        <v>315</v>
      </c>
      <c r="AM470" s="117">
        <v>383</v>
      </c>
      <c r="AN470" s="117">
        <v>448</v>
      </c>
      <c r="AO470" s="117">
        <v>283</v>
      </c>
    </row>
    <row r="471" spans="1:41" x14ac:dyDescent="0.3">
      <c r="A471" s="25" t="s">
        <v>957</v>
      </c>
      <c r="B471" s="25" t="s">
        <v>958</v>
      </c>
      <c r="C471" s="25" t="s">
        <v>63</v>
      </c>
      <c r="D471" s="215">
        <v>4.9469614876559422</v>
      </c>
      <c r="E471" s="72">
        <v>15.724563421539258</v>
      </c>
      <c r="F471" s="72">
        <v>-19.705438471599319</v>
      </c>
      <c r="G471" s="72">
        <v>1.3119684490476931</v>
      </c>
      <c r="H471" s="72">
        <v>7.615868088668309</v>
      </c>
      <c r="I471" s="72"/>
      <c r="J471" s="72">
        <v>0.64065550123395931</v>
      </c>
      <c r="K471" s="72">
        <v>0.61730957248918139</v>
      </c>
      <c r="L471" s="72"/>
      <c r="M471" s="72">
        <v>0.70194574471955662</v>
      </c>
      <c r="N471" s="72">
        <v>-0.34344546288129979</v>
      </c>
      <c r="O471" s="72">
        <v>-2.1400402428735013</v>
      </c>
      <c r="P471" s="72">
        <v>-1.3713301944206466</v>
      </c>
      <c r="Q471" s="72"/>
      <c r="R471" s="216">
        <v>0.58021531641799284</v>
      </c>
      <c r="S471" s="216">
        <v>-1.7252087618712966E-2</v>
      </c>
      <c r="T471" s="216">
        <v>-0.40552701491355669</v>
      </c>
      <c r="U471" s="216"/>
      <c r="V471" s="72">
        <v>-0.17409094079807677</v>
      </c>
      <c r="W471" s="72">
        <v>-0.47920399627193661</v>
      </c>
      <c r="X471" s="72">
        <v>0.27752627669771052</v>
      </c>
      <c r="Y471" s="72">
        <v>0.7926448248277892</v>
      </c>
      <c r="Z471" s="72">
        <v>1.1062974532781755</v>
      </c>
      <c r="AB471" s="114">
        <v>122</v>
      </c>
      <c r="AC471" s="114">
        <v>131</v>
      </c>
      <c r="AD471" s="115">
        <v>117</v>
      </c>
      <c r="AE471" s="115">
        <v>352</v>
      </c>
      <c r="AF471" s="115">
        <v>514</v>
      </c>
      <c r="AG471" s="115">
        <v>516</v>
      </c>
      <c r="AH471" s="116">
        <v>156</v>
      </c>
      <c r="AI471" s="116">
        <v>271</v>
      </c>
      <c r="AJ471" s="116">
        <v>378</v>
      </c>
      <c r="AK471" s="117">
        <v>311</v>
      </c>
      <c r="AL471" s="117">
        <v>362</v>
      </c>
      <c r="AM471" s="117">
        <v>209</v>
      </c>
      <c r="AN471" s="117">
        <v>129</v>
      </c>
      <c r="AO471" s="117">
        <v>33</v>
      </c>
    </row>
    <row r="472" spans="1:41" x14ac:dyDescent="0.3">
      <c r="A472" s="25" t="s">
        <v>959</v>
      </c>
      <c r="B472" s="25" t="s">
        <v>960</v>
      </c>
      <c r="C472" s="25" t="s">
        <v>56</v>
      </c>
      <c r="D472" s="215">
        <v>24.609586926125097</v>
      </c>
      <c r="E472" s="72">
        <v>13.093189160808503</v>
      </c>
      <c r="F472" s="72">
        <v>2.3519090482514833</v>
      </c>
      <c r="G472" s="72">
        <v>10.259892606307162</v>
      </c>
      <c r="H472" s="72">
        <v>-1.0954038892420481</v>
      </c>
      <c r="I472" s="72"/>
      <c r="J472" s="72">
        <v>-0.32146306303254313</v>
      </c>
      <c r="K472" s="72">
        <v>1.3689181958972234</v>
      </c>
      <c r="L472" s="72"/>
      <c r="M472" s="72">
        <v>-0.2808914151774472</v>
      </c>
      <c r="N472" s="72">
        <v>3.9966730007445911E-2</v>
      </c>
      <c r="O472" s="72">
        <v>0.38595420724389873</v>
      </c>
      <c r="P472" s="72">
        <v>0.23127592564633989</v>
      </c>
      <c r="Q472" s="72"/>
      <c r="R472" s="216">
        <v>0.74973090539369303</v>
      </c>
      <c r="S472" s="216">
        <v>0.18167528042936582</v>
      </c>
      <c r="T472" s="216">
        <v>0.29978092693380082</v>
      </c>
      <c r="U472" s="216"/>
      <c r="V472" s="72">
        <v>0.69835337394428332</v>
      </c>
      <c r="W472" s="72">
        <v>-0.18500919068820645</v>
      </c>
      <c r="X472" s="72">
        <v>-0.79684739694379614</v>
      </c>
      <c r="Y472" s="72">
        <v>0.51026510598288932</v>
      </c>
      <c r="Z472" s="72">
        <v>-0.44584267014357976</v>
      </c>
      <c r="AB472" s="114">
        <v>329</v>
      </c>
      <c r="AC472" s="114">
        <v>35</v>
      </c>
      <c r="AD472" s="115">
        <v>325</v>
      </c>
      <c r="AE472" s="115">
        <v>259</v>
      </c>
      <c r="AF472" s="115">
        <v>196</v>
      </c>
      <c r="AG472" s="115">
        <v>210</v>
      </c>
      <c r="AH472" s="116">
        <v>118</v>
      </c>
      <c r="AI472" s="116">
        <v>227</v>
      </c>
      <c r="AJ472" s="116">
        <v>201</v>
      </c>
      <c r="AK472" s="117">
        <v>149</v>
      </c>
      <c r="AL472" s="117">
        <v>303</v>
      </c>
      <c r="AM472" s="117">
        <v>423</v>
      </c>
      <c r="AN472" s="117">
        <v>170</v>
      </c>
      <c r="AO472" s="117">
        <v>377</v>
      </c>
    </row>
    <row r="473" spans="1:41" x14ac:dyDescent="0.3">
      <c r="A473" s="25" t="s">
        <v>961</v>
      </c>
      <c r="B473" s="25" t="s">
        <v>962</v>
      </c>
      <c r="C473" s="25" t="s">
        <v>63</v>
      </c>
      <c r="D473" s="215">
        <v>-22.779670125025504</v>
      </c>
      <c r="E473" s="72">
        <v>-21.767237260455985</v>
      </c>
      <c r="F473" s="72">
        <v>-4.0378424511205822</v>
      </c>
      <c r="G473" s="72">
        <v>8.7238170575331111</v>
      </c>
      <c r="H473" s="72">
        <v>-5.6984074709820476</v>
      </c>
      <c r="I473" s="72"/>
      <c r="J473" s="72">
        <v>-1.0081625725592211</v>
      </c>
      <c r="K473" s="72">
        <v>-0.73321640827725765</v>
      </c>
      <c r="L473" s="72"/>
      <c r="M473" s="72">
        <v>-1.4493577824218948</v>
      </c>
      <c r="N473" s="72">
        <v>-0.39434397042948133</v>
      </c>
      <c r="O473" s="72">
        <v>0.93576098604314173</v>
      </c>
      <c r="P473" s="72">
        <v>0.26188597462894136</v>
      </c>
      <c r="Q473" s="72"/>
      <c r="R473" s="216">
        <v>0.65282748857856354</v>
      </c>
      <c r="S473" s="216">
        <v>0.49333127359795426</v>
      </c>
      <c r="T473" s="216">
        <v>-9.9300715272544415E-2</v>
      </c>
      <c r="U473" s="216"/>
      <c r="V473" s="72">
        <v>-0.31336369343653853</v>
      </c>
      <c r="W473" s="72">
        <v>-0.32154329392545872</v>
      </c>
      <c r="X473" s="72">
        <v>-0.12979006482685812</v>
      </c>
      <c r="Y473" s="72">
        <v>-0.3467821108621576</v>
      </c>
      <c r="Z473" s="72">
        <v>-2.8202331145396557E-2</v>
      </c>
      <c r="AB473" s="114">
        <v>444</v>
      </c>
      <c r="AC473" s="114">
        <v>405</v>
      </c>
      <c r="AD473" s="115">
        <v>471</v>
      </c>
      <c r="AE473" s="115">
        <v>362</v>
      </c>
      <c r="AF473" s="115">
        <v>91</v>
      </c>
      <c r="AG473" s="115">
        <v>205</v>
      </c>
      <c r="AH473" s="116">
        <v>136</v>
      </c>
      <c r="AI473" s="116">
        <v>173</v>
      </c>
      <c r="AJ473" s="116">
        <v>289</v>
      </c>
      <c r="AK473" s="117">
        <v>358</v>
      </c>
      <c r="AL473" s="117">
        <v>331</v>
      </c>
      <c r="AM473" s="117">
        <v>295</v>
      </c>
      <c r="AN473" s="117">
        <v>334</v>
      </c>
      <c r="AO473" s="117">
        <v>271</v>
      </c>
    </row>
    <row r="474" spans="1:41" x14ac:dyDescent="0.3">
      <c r="A474" s="25" t="s">
        <v>963</v>
      </c>
      <c r="B474" s="25" t="s">
        <v>964</v>
      </c>
      <c r="C474" s="25" t="s">
        <v>24</v>
      </c>
      <c r="D474" s="215">
        <v>13.554909852820703</v>
      </c>
      <c r="E474" s="72">
        <v>19.843108999695204</v>
      </c>
      <c r="F474" s="72">
        <v>-0.62417141698745127</v>
      </c>
      <c r="G474" s="72">
        <v>-14.058457857615345</v>
      </c>
      <c r="H474" s="72">
        <v>8.3944301277282953</v>
      </c>
      <c r="I474" s="72"/>
      <c r="J474" s="72">
        <v>0.92105601791957059</v>
      </c>
      <c r="K474" s="72">
        <v>0.66639270205604573</v>
      </c>
      <c r="L474" s="72"/>
      <c r="M474" s="72">
        <v>-0.60349022939817265</v>
      </c>
      <c r="N474" s="72">
        <v>-1.9823742794887902</v>
      </c>
      <c r="O474" s="72">
        <v>1.1867705586851272</v>
      </c>
      <c r="P474" s="72">
        <v>1.2992265234838436</v>
      </c>
      <c r="Q474" s="72"/>
      <c r="R474" s="216">
        <v>-0.52737598569324495</v>
      </c>
      <c r="S474" s="216">
        <v>-0.6474338624910172</v>
      </c>
      <c r="T474" s="216">
        <v>-0.51220509472957942</v>
      </c>
      <c r="U474" s="216"/>
      <c r="V474" s="72">
        <v>1.5394613193429902</v>
      </c>
      <c r="W474" s="72">
        <v>-0.82727774745654414</v>
      </c>
      <c r="X474" s="72">
        <v>0.52548271861239548</v>
      </c>
      <c r="Y474" s="72">
        <v>6.4402392017257393E-2</v>
      </c>
      <c r="Z474" s="72">
        <v>0.37681734302955977</v>
      </c>
      <c r="AB474" s="114">
        <v>82</v>
      </c>
      <c r="AC474" s="114">
        <v>125</v>
      </c>
      <c r="AD474" s="115">
        <v>377</v>
      </c>
      <c r="AE474" s="115">
        <v>524</v>
      </c>
      <c r="AF474" s="115">
        <v>1</v>
      </c>
      <c r="AG474" s="115">
        <v>75</v>
      </c>
      <c r="AH474" s="116">
        <v>374</v>
      </c>
      <c r="AI474" s="116">
        <v>400</v>
      </c>
      <c r="AJ474" s="116">
        <v>412</v>
      </c>
      <c r="AK474" s="117">
        <v>68</v>
      </c>
      <c r="AL474" s="117">
        <v>409</v>
      </c>
      <c r="AM474" s="117">
        <v>158</v>
      </c>
      <c r="AN474" s="117">
        <v>257</v>
      </c>
      <c r="AO474" s="117">
        <v>164</v>
      </c>
    </row>
    <row r="475" spans="1:41" x14ac:dyDescent="0.3">
      <c r="A475" s="25" t="s">
        <v>965</v>
      </c>
      <c r="B475" s="25" t="s">
        <v>966</v>
      </c>
      <c r="C475" s="25" t="s">
        <v>46</v>
      </c>
      <c r="D475" s="215">
        <v>100.33567974613703</v>
      </c>
      <c r="E475" s="72">
        <v>19.497713853409039</v>
      </c>
      <c r="F475" s="72">
        <v>26.476330182305389</v>
      </c>
      <c r="G475" s="72">
        <v>39.866856145577565</v>
      </c>
      <c r="H475" s="72">
        <v>14.494779564845031</v>
      </c>
      <c r="I475" s="72"/>
      <c r="J475" s="72">
        <v>-1.0882316834868738E-2</v>
      </c>
      <c r="K475" s="72">
        <v>1.5706994251075919</v>
      </c>
      <c r="L475" s="72"/>
      <c r="M475" s="72">
        <v>0.78617942652213413</v>
      </c>
      <c r="N475" s="72">
        <v>1.2633345771965483</v>
      </c>
      <c r="O475" s="72">
        <v>1.1867705586851272</v>
      </c>
      <c r="P475" s="72">
        <v>0.99992826676505298</v>
      </c>
      <c r="Q475" s="72"/>
      <c r="R475" s="216">
        <v>1.0938915420676478</v>
      </c>
      <c r="S475" s="216">
        <v>0.8971105048688055</v>
      </c>
      <c r="T475" s="216">
        <v>2.7930206905328552</v>
      </c>
      <c r="U475" s="216"/>
      <c r="V475" s="72">
        <v>2.8884174091841026</v>
      </c>
      <c r="W475" s="72">
        <v>-2.3198627123498361</v>
      </c>
      <c r="X475" s="72">
        <v>2.3164988440375267</v>
      </c>
      <c r="Y475" s="72">
        <v>1.1939212673968576</v>
      </c>
      <c r="Z475" s="72">
        <v>-1.1800188952996447</v>
      </c>
      <c r="AB475" s="114">
        <v>271</v>
      </c>
      <c r="AC475" s="114">
        <v>25</v>
      </c>
      <c r="AD475" s="115">
        <v>99</v>
      </c>
      <c r="AE475" s="115">
        <v>68</v>
      </c>
      <c r="AF475" s="115">
        <v>1</v>
      </c>
      <c r="AG475" s="115">
        <v>100</v>
      </c>
      <c r="AH475" s="116">
        <v>71</v>
      </c>
      <c r="AI475" s="116">
        <v>100</v>
      </c>
      <c r="AJ475" s="116">
        <v>17</v>
      </c>
      <c r="AK475" s="117">
        <v>1</v>
      </c>
      <c r="AL475" s="117">
        <v>512</v>
      </c>
      <c r="AM475" s="117">
        <v>12</v>
      </c>
      <c r="AN475" s="117">
        <v>75</v>
      </c>
      <c r="AO475" s="117">
        <v>459</v>
      </c>
    </row>
    <row r="476" spans="1:41" x14ac:dyDescent="0.3">
      <c r="A476" s="25" t="s">
        <v>967</v>
      </c>
      <c r="B476" s="25" t="s">
        <v>968</v>
      </c>
      <c r="C476" s="25" t="s">
        <v>63</v>
      </c>
      <c r="D476" s="215">
        <v>-6.6986298822615709</v>
      </c>
      <c r="E476" s="72">
        <v>2.7724079220964586</v>
      </c>
      <c r="F476" s="72">
        <v>12.481993553905822</v>
      </c>
      <c r="G476" s="72">
        <v>-6.2423561510083161</v>
      </c>
      <c r="H476" s="72">
        <v>-15.710675207255536</v>
      </c>
      <c r="I476" s="72"/>
      <c r="J476" s="72">
        <v>-0.24476966971777989</v>
      </c>
      <c r="K476" s="72">
        <v>0.46656230348549654</v>
      </c>
      <c r="L476" s="72"/>
      <c r="M476" s="72">
        <v>0.78089850434909758</v>
      </c>
      <c r="N476" s="72">
        <v>-0.31281060334348976</v>
      </c>
      <c r="O476" s="72">
        <v>-0.41527389553494731</v>
      </c>
      <c r="P476" s="72">
        <v>1.944304963154271</v>
      </c>
      <c r="Q476" s="72"/>
      <c r="R476" s="216">
        <v>-0.30786219419117006</v>
      </c>
      <c r="S476" s="216">
        <v>-0.62683046476634663</v>
      </c>
      <c r="T476" s="216">
        <v>0.18560992083651867</v>
      </c>
      <c r="U476" s="216"/>
      <c r="V476" s="72">
        <v>-0.95401835557345926</v>
      </c>
      <c r="W476" s="72">
        <v>3.6406968121301493E-3</v>
      </c>
      <c r="X476" s="72">
        <v>-0.86064902805111254</v>
      </c>
      <c r="Y476" s="72">
        <v>-0.97098991041404314</v>
      </c>
      <c r="Z476" s="72">
        <v>-0.36011844422462258</v>
      </c>
      <c r="AB476" s="114">
        <v>313</v>
      </c>
      <c r="AC476" s="114">
        <v>165</v>
      </c>
      <c r="AD476" s="115">
        <v>102</v>
      </c>
      <c r="AE476" s="115">
        <v>341</v>
      </c>
      <c r="AF476" s="115">
        <v>346</v>
      </c>
      <c r="AG476" s="115">
        <v>35</v>
      </c>
      <c r="AH476" s="116">
        <v>328</v>
      </c>
      <c r="AI476" s="116">
        <v>395</v>
      </c>
      <c r="AJ476" s="116">
        <v>225</v>
      </c>
      <c r="AK476" s="117">
        <v>492</v>
      </c>
      <c r="AL476" s="117">
        <v>265</v>
      </c>
      <c r="AM476" s="117">
        <v>436</v>
      </c>
      <c r="AN476" s="117">
        <v>445</v>
      </c>
      <c r="AO476" s="117">
        <v>354</v>
      </c>
    </row>
    <row r="477" spans="1:41" x14ac:dyDescent="0.3">
      <c r="A477" s="25" t="s">
        <v>969</v>
      </c>
      <c r="B477" s="25" t="s">
        <v>970</v>
      </c>
      <c r="C477" s="25" t="s">
        <v>63</v>
      </c>
      <c r="D477" s="215">
        <v>-35.931002904950844</v>
      </c>
      <c r="E477" s="72">
        <v>-12.059719637465225</v>
      </c>
      <c r="F477" s="72">
        <v>-2.7378550624801483</v>
      </c>
      <c r="G477" s="72">
        <v>-11.032768439260122</v>
      </c>
      <c r="H477" s="72">
        <v>-10.100659765745345</v>
      </c>
      <c r="I477" s="72"/>
      <c r="J477" s="72">
        <v>-0.34938628567584828</v>
      </c>
      <c r="K477" s="72">
        <v>-0.61539128532136977</v>
      </c>
      <c r="L477" s="72"/>
      <c r="M477" s="72">
        <v>0.61252963690227979</v>
      </c>
      <c r="N477" s="72">
        <v>-0.6275141604137181</v>
      </c>
      <c r="O477" s="72">
        <v>-0.30998516107743257</v>
      </c>
      <c r="P477" s="72">
        <v>-0.11308712540795286</v>
      </c>
      <c r="Q477" s="72"/>
      <c r="R477" s="216">
        <v>-0.74617109576917862</v>
      </c>
      <c r="S477" s="216">
        <v>-0.17071386686155909</v>
      </c>
      <c r="T477" s="216">
        <v>-0.40704725008047704</v>
      </c>
      <c r="U477" s="216"/>
      <c r="V477" s="72">
        <v>-0.90775990558997177</v>
      </c>
      <c r="W477" s="72">
        <v>-0.33210647943711358</v>
      </c>
      <c r="X477" s="72">
        <v>0.50912354765112877</v>
      </c>
      <c r="Y477" s="72">
        <v>-1.5506114385693639</v>
      </c>
      <c r="Z477" s="72">
        <v>0.26122232279625179</v>
      </c>
      <c r="AB477" s="114">
        <v>336</v>
      </c>
      <c r="AC477" s="114">
        <v>381</v>
      </c>
      <c r="AD477" s="115">
        <v>134</v>
      </c>
      <c r="AE477" s="115">
        <v>403</v>
      </c>
      <c r="AF477" s="115">
        <v>330</v>
      </c>
      <c r="AG477" s="115">
        <v>290</v>
      </c>
      <c r="AH477" s="116">
        <v>417</v>
      </c>
      <c r="AI477" s="116">
        <v>307</v>
      </c>
      <c r="AJ477" s="116">
        <v>379</v>
      </c>
      <c r="AK477" s="117">
        <v>486</v>
      </c>
      <c r="AL477" s="117">
        <v>334</v>
      </c>
      <c r="AM477" s="117">
        <v>161</v>
      </c>
      <c r="AN477" s="117">
        <v>501</v>
      </c>
      <c r="AO477" s="117">
        <v>202</v>
      </c>
    </row>
    <row r="478" spans="1:41" x14ac:dyDescent="0.3">
      <c r="A478" s="25" t="s">
        <v>971</v>
      </c>
      <c r="B478" s="25" t="s">
        <v>972</v>
      </c>
      <c r="C478" s="25" t="s">
        <v>63</v>
      </c>
      <c r="D478" s="215">
        <v>-24.508300020465857</v>
      </c>
      <c r="E478" s="72">
        <v>-4.144612903925406</v>
      </c>
      <c r="F478" s="72">
        <v>-7.4153045072134436</v>
      </c>
      <c r="G478" s="72">
        <v>3.7395781890458211</v>
      </c>
      <c r="H478" s="72">
        <v>-16.687960798372828</v>
      </c>
      <c r="I478" s="72"/>
      <c r="J478" s="72">
        <v>-0.83190373887022628</v>
      </c>
      <c r="K478" s="72">
        <v>0.50033470655619383</v>
      </c>
      <c r="L478" s="72"/>
      <c r="M478" s="72">
        <v>-1.6804160564409591</v>
      </c>
      <c r="N478" s="72">
        <v>-0.32281778811980949</v>
      </c>
      <c r="O478" s="72">
        <v>0.2964142907023572</v>
      </c>
      <c r="P478" s="72">
        <v>0.52037083270426054</v>
      </c>
      <c r="Q478" s="72"/>
      <c r="R478" s="216">
        <v>7.6905944911627E-2</v>
      </c>
      <c r="S478" s="216">
        <v>2.3668533740854862E-2</v>
      </c>
      <c r="T478" s="216">
        <v>0.34817490403301671</v>
      </c>
      <c r="U478" s="216"/>
      <c r="V478" s="72">
        <v>-1.0515092824203824</v>
      </c>
      <c r="W478" s="72">
        <v>-0.9424241822144418</v>
      </c>
      <c r="X478" s="72">
        <v>-0.10044129958225589</v>
      </c>
      <c r="Y478" s="72">
        <v>-1.0353923024313005</v>
      </c>
      <c r="Z478" s="72">
        <v>-0.20782509302618504</v>
      </c>
      <c r="AB478" s="114">
        <v>417</v>
      </c>
      <c r="AC478" s="114">
        <v>153</v>
      </c>
      <c r="AD478" s="115">
        <v>484</v>
      </c>
      <c r="AE478" s="115">
        <v>347</v>
      </c>
      <c r="AF478" s="115">
        <v>217</v>
      </c>
      <c r="AG478" s="115">
        <v>164</v>
      </c>
      <c r="AH478" s="116">
        <v>251</v>
      </c>
      <c r="AI478" s="116">
        <v>262</v>
      </c>
      <c r="AJ478" s="116">
        <v>191</v>
      </c>
      <c r="AK478" s="117">
        <v>502</v>
      </c>
      <c r="AL478" s="117">
        <v>427</v>
      </c>
      <c r="AM478" s="117">
        <v>287</v>
      </c>
      <c r="AN478" s="117">
        <v>455</v>
      </c>
      <c r="AO478" s="117">
        <v>320</v>
      </c>
    </row>
    <row r="479" spans="1:41" x14ac:dyDescent="0.3">
      <c r="A479" s="25" t="s">
        <v>973</v>
      </c>
      <c r="B479" s="25" t="s">
        <v>974</v>
      </c>
      <c r="C479" s="25" t="s">
        <v>46</v>
      </c>
      <c r="D479" s="215">
        <v>2.5929368726325848</v>
      </c>
      <c r="E479" s="72">
        <v>-0.74241276201770035</v>
      </c>
      <c r="F479" s="72">
        <v>16.719338065981525</v>
      </c>
      <c r="G479" s="72">
        <v>16.530271794519326</v>
      </c>
      <c r="H479" s="72">
        <v>-29.914260225850562</v>
      </c>
      <c r="I479" s="72"/>
      <c r="J479" s="72">
        <v>-2.619400793845458</v>
      </c>
      <c r="K479" s="72">
        <v>2.5600077728840422</v>
      </c>
      <c r="L479" s="72"/>
      <c r="M479" s="72">
        <v>0.39766754650498148</v>
      </c>
      <c r="N479" s="72">
        <v>0.58775101166687516</v>
      </c>
      <c r="O479" s="72">
        <v>1.0786082582509884</v>
      </c>
      <c r="P479" s="72">
        <v>0.6110672741341987</v>
      </c>
      <c r="Q479" s="72"/>
      <c r="R479" s="216">
        <v>-2.6446171746148724E-2</v>
      </c>
      <c r="S479" s="216">
        <v>-0.7618182429624667</v>
      </c>
      <c r="T479" s="216">
        <v>2.7718970300509347</v>
      </c>
      <c r="U479" s="216"/>
      <c r="V479" s="72">
        <v>8.1076638143104257E-2</v>
      </c>
      <c r="W479" s="72">
        <v>-2.2290447027508127</v>
      </c>
      <c r="X479" s="72">
        <v>-0.31384662084086196</v>
      </c>
      <c r="Y479" s="72">
        <v>-0.54989734722427941</v>
      </c>
      <c r="Z479" s="72">
        <v>-2.9711400124972629</v>
      </c>
      <c r="AB479" s="114">
        <v>522</v>
      </c>
      <c r="AC479" s="114">
        <v>11</v>
      </c>
      <c r="AD479" s="115">
        <v>178</v>
      </c>
      <c r="AE479" s="115">
        <v>157</v>
      </c>
      <c r="AF479" s="115">
        <v>67</v>
      </c>
      <c r="AG479" s="115">
        <v>144</v>
      </c>
      <c r="AH479" s="116">
        <v>273</v>
      </c>
      <c r="AI479" s="116">
        <v>415</v>
      </c>
      <c r="AJ479" s="116">
        <v>19</v>
      </c>
      <c r="AK479" s="117">
        <v>249</v>
      </c>
      <c r="AL479" s="117">
        <v>508</v>
      </c>
      <c r="AM479" s="117">
        <v>326</v>
      </c>
      <c r="AN479" s="117">
        <v>372</v>
      </c>
      <c r="AO479" s="117">
        <v>515</v>
      </c>
    </row>
    <row r="480" spans="1:41" x14ac:dyDescent="0.3">
      <c r="A480" s="25" t="s">
        <v>975</v>
      </c>
      <c r="B480" s="25" t="s">
        <v>976</v>
      </c>
      <c r="C480" s="25" t="s">
        <v>63</v>
      </c>
      <c r="D480" s="215">
        <v>18.824682619263008</v>
      </c>
      <c r="E480" s="72">
        <v>22.53330415399693</v>
      </c>
      <c r="F480" s="72">
        <v>-6.8400523010618697</v>
      </c>
      <c r="G480" s="72">
        <v>8.324137157672034</v>
      </c>
      <c r="H480" s="72">
        <v>-5.1927063913440836</v>
      </c>
      <c r="I480" s="72"/>
      <c r="J480" s="72">
        <v>1.7856101967700935</v>
      </c>
      <c r="K480" s="72">
        <v>1.7054135549660888E-2</v>
      </c>
      <c r="L480" s="72"/>
      <c r="M480" s="72">
        <v>-1.1624927274075443</v>
      </c>
      <c r="N480" s="72">
        <v>-1.1442105438529655</v>
      </c>
      <c r="O480" s="72">
        <v>0.53139136905535966</v>
      </c>
      <c r="P480" s="72">
        <v>0.68090353403525095</v>
      </c>
      <c r="Q480" s="72"/>
      <c r="R480" s="216">
        <v>0.44192698199872615</v>
      </c>
      <c r="S480" s="216">
        <v>8.7894297682586761E-2</v>
      </c>
      <c r="T480" s="216">
        <v>0.4690751792393314</v>
      </c>
      <c r="U480" s="216"/>
      <c r="V480" s="72">
        <v>-0.60434426591332269</v>
      </c>
      <c r="W480" s="72">
        <v>-0.73823963739149479</v>
      </c>
      <c r="X480" s="72">
        <v>0.30426382143711322</v>
      </c>
      <c r="Y480" s="72">
        <v>0.15852896496555693</v>
      </c>
      <c r="Z480" s="72">
        <v>-0.15875016136666964</v>
      </c>
      <c r="AB480" s="114">
        <v>11</v>
      </c>
      <c r="AC480" s="114">
        <v>262</v>
      </c>
      <c r="AD480" s="115">
        <v>444</v>
      </c>
      <c r="AE480" s="115">
        <v>482</v>
      </c>
      <c r="AF480" s="115">
        <v>168</v>
      </c>
      <c r="AG480" s="115">
        <v>135</v>
      </c>
      <c r="AH480" s="116">
        <v>179</v>
      </c>
      <c r="AI480" s="116">
        <v>247</v>
      </c>
      <c r="AJ480" s="116">
        <v>173</v>
      </c>
      <c r="AK480" s="117">
        <v>431</v>
      </c>
      <c r="AL480" s="117">
        <v>400</v>
      </c>
      <c r="AM480" s="117">
        <v>203</v>
      </c>
      <c r="AN480" s="117">
        <v>243</v>
      </c>
      <c r="AO480" s="117">
        <v>309</v>
      </c>
    </row>
    <row r="481" spans="1:41" x14ac:dyDescent="0.3">
      <c r="A481" s="25" t="s">
        <v>977</v>
      </c>
      <c r="B481" s="25" t="s">
        <v>978</v>
      </c>
      <c r="C481" s="25" t="s">
        <v>24</v>
      </c>
      <c r="D481" s="215">
        <v>29.275119587083793</v>
      </c>
      <c r="E481" s="72">
        <v>8.8356279568434886</v>
      </c>
      <c r="F481" s="72">
        <v>24.237204517635345</v>
      </c>
      <c r="G481" s="72">
        <v>-14.347071877922476</v>
      </c>
      <c r="H481" s="72">
        <v>10.549358990527436</v>
      </c>
      <c r="I481" s="72"/>
      <c r="J481" s="72">
        <v>0.6767731596428801</v>
      </c>
      <c r="K481" s="72">
        <v>3.007707690459889E-2</v>
      </c>
      <c r="L481" s="72"/>
      <c r="M481" s="72">
        <v>-3.2742267830150044E-2</v>
      </c>
      <c r="N481" s="72">
        <v>0.62883663493513708</v>
      </c>
      <c r="O481" s="72">
        <v>1.1867705586851272</v>
      </c>
      <c r="P481" s="72">
        <v>2.0950877970315411</v>
      </c>
      <c r="Q481" s="72"/>
      <c r="R481" s="216">
        <v>-1.0697662343243719</v>
      </c>
      <c r="S481" s="216">
        <v>0.42323235720137048</v>
      </c>
      <c r="T481" s="216">
        <v>-1.0751147482276959</v>
      </c>
      <c r="U481" s="216"/>
      <c r="V481" s="72">
        <v>0.79087027391126186</v>
      </c>
      <c r="W481" s="72">
        <v>-1.0865794292098392</v>
      </c>
      <c r="X481" s="72">
        <v>0.94168932261327576</v>
      </c>
      <c r="Y481" s="72">
        <v>1.2137373880175526</v>
      </c>
      <c r="Z481" s="72">
        <v>0.25015424277323628</v>
      </c>
      <c r="AB481" s="114">
        <v>115</v>
      </c>
      <c r="AC481" s="114">
        <v>258</v>
      </c>
      <c r="AD481" s="115">
        <v>273</v>
      </c>
      <c r="AE481" s="115">
        <v>148</v>
      </c>
      <c r="AF481" s="115">
        <v>1</v>
      </c>
      <c r="AG481" s="115">
        <v>29</v>
      </c>
      <c r="AH481" s="116">
        <v>443</v>
      </c>
      <c r="AI481" s="116">
        <v>188</v>
      </c>
      <c r="AJ481" s="116">
        <v>524</v>
      </c>
      <c r="AK481" s="117">
        <v>136</v>
      </c>
      <c r="AL481" s="117">
        <v>443</v>
      </c>
      <c r="AM481" s="117">
        <v>101</v>
      </c>
      <c r="AN481" s="117">
        <v>68</v>
      </c>
      <c r="AO481" s="117">
        <v>204</v>
      </c>
    </row>
    <row r="482" spans="1:41" x14ac:dyDescent="0.3">
      <c r="A482" s="25" t="s">
        <v>979</v>
      </c>
      <c r="B482" s="25" t="s">
        <v>980</v>
      </c>
      <c r="C482" s="25" t="s">
        <v>46</v>
      </c>
      <c r="D482" s="215">
        <v>44.696884673834937</v>
      </c>
      <c r="E482" s="72">
        <v>4.024707058394692</v>
      </c>
      <c r="F482" s="72">
        <v>3.2172773419857936</v>
      </c>
      <c r="G482" s="72">
        <v>16.786821068710836</v>
      </c>
      <c r="H482" s="72">
        <v>20.668079204743616</v>
      </c>
      <c r="I482" s="72"/>
      <c r="J482" s="72">
        <v>0.67946023734786132</v>
      </c>
      <c r="K482" s="72">
        <v>-0.357483672676286</v>
      </c>
      <c r="L482" s="72"/>
      <c r="M482" s="72">
        <v>0.12110304028412222</v>
      </c>
      <c r="N482" s="72">
        <v>-8.8022348293326974E-2</v>
      </c>
      <c r="O482" s="72">
        <v>-0.18017359860803128</v>
      </c>
      <c r="P482" s="72">
        <v>0.66185728133496291</v>
      </c>
      <c r="Q482" s="72"/>
      <c r="R482" s="216">
        <v>-4.9848572490719625E-2</v>
      </c>
      <c r="S482" s="216">
        <v>-0.26506321920074255</v>
      </c>
      <c r="T482" s="216">
        <v>2.3293303199367625</v>
      </c>
      <c r="U482" s="216"/>
      <c r="V482" s="72">
        <v>2.8884174091841026</v>
      </c>
      <c r="W482" s="72">
        <v>-2.2207416235967572</v>
      </c>
      <c r="X482" s="72">
        <v>2.1636182347820281</v>
      </c>
      <c r="Y482" s="72">
        <v>0.7926448248277892</v>
      </c>
      <c r="Z482" s="72">
        <v>0.50967699575156067</v>
      </c>
      <c r="AB482" s="114">
        <v>114</v>
      </c>
      <c r="AC482" s="114">
        <v>327</v>
      </c>
      <c r="AD482" s="115">
        <v>250</v>
      </c>
      <c r="AE482" s="115">
        <v>290</v>
      </c>
      <c r="AF482" s="115">
        <v>310</v>
      </c>
      <c r="AG482" s="115">
        <v>140</v>
      </c>
      <c r="AH482" s="116">
        <v>278</v>
      </c>
      <c r="AI482" s="116">
        <v>325</v>
      </c>
      <c r="AJ482" s="116">
        <v>36</v>
      </c>
      <c r="AK482" s="117">
        <v>1</v>
      </c>
      <c r="AL482" s="117">
        <v>507</v>
      </c>
      <c r="AM482" s="117">
        <v>15</v>
      </c>
      <c r="AN482" s="117">
        <v>129</v>
      </c>
      <c r="AO482" s="117">
        <v>139</v>
      </c>
    </row>
    <row r="483" spans="1:41" x14ac:dyDescent="0.3">
      <c r="A483" s="25" t="s">
        <v>981</v>
      </c>
      <c r="B483" s="25" t="s">
        <v>982</v>
      </c>
      <c r="C483" s="25" t="s">
        <v>78</v>
      </c>
      <c r="D483" s="215">
        <v>25.56381413104311</v>
      </c>
      <c r="E483" s="72">
        <v>-10.78990043673754</v>
      </c>
      <c r="F483" s="72">
        <v>8.2194620965365068</v>
      </c>
      <c r="G483" s="72">
        <v>14.94087850228081</v>
      </c>
      <c r="H483" s="72">
        <v>13.193373968963332</v>
      </c>
      <c r="I483" s="72"/>
      <c r="J483" s="72">
        <v>9.757789433140153E-2</v>
      </c>
      <c r="K483" s="72">
        <v>-0.96076992927040461</v>
      </c>
      <c r="L483" s="72"/>
      <c r="M483" s="72">
        <v>1.5115709230739085</v>
      </c>
      <c r="N483" s="72">
        <v>-7.377162118071337E-2</v>
      </c>
      <c r="O483" s="72">
        <v>-0.12268536644735403</v>
      </c>
      <c r="P483" s="72">
        <v>0</v>
      </c>
      <c r="Q483" s="72"/>
      <c r="R483" s="216">
        <v>0.67395299800421982</v>
      </c>
      <c r="S483" s="216">
        <v>0.83814215965681504</v>
      </c>
      <c r="T483" s="216">
        <v>0.28081026261266273</v>
      </c>
      <c r="U483" s="216"/>
      <c r="V483" s="72">
        <v>0.1253454773746156</v>
      </c>
      <c r="W483" s="72">
        <v>0.44623959898935323</v>
      </c>
      <c r="X483" s="72">
        <v>0.23556394428390212</v>
      </c>
      <c r="Y483" s="72">
        <v>1.293001870500331</v>
      </c>
      <c r="Z483" s="72">
        <v>0.53852390264446437</v>
      </c>
      <c r="AB483" s="114">
        <v>251</v>
      </c>
      <c r="AC483" s="114">
        <v>449</v>
      </c>
      <c r="AD483" s="115">
        <v>1</v>
      </c>
      <c r="AE483" s="115">
        <v>285</v>
      </c>
      <c r="AF483" s="115">
        <v>296</v>
      </c>
      <c r="AG483" s="115">
        <v>267</v>
      </c>
      <c r="AH483" s="116">
        <v>130</v>
      </c>
      <c r="AI483" s="116">
        <v>113</v>
      </c>
      <c r="AJ483" s="116">
        <v>207</v>
      </c>
      <c r="AK483" s="117">
        <v>239</v>
      </c>
      <c r="AL483" s="117">
        <v>180</v>
      </c>
      <c r="AM483" s="117">
        <v>217</v>
      </c>
      <c r="AN483" s="117">
        <v>62</v>
      </c>
      <c r="AO483" s="117">
        <v>129</v>
      </c>
    </row>
    <row r="484" spans="1:41" x14ac:dyDescent="0.3">
      <c r="A484" s="25" t="s">
        <v>983</v>
      </c>
      <c r="B484" s="25" t="s">
        <v>984</v>
      </c>
      <c r="C484" s="25" t="s">
        <v>46</v>
      </c>
      <c r="D484" s="215">
        <v>27.716711008857668</v>
      </c>
      <c r="E484" s="72">
        <v>-1.4516612228251056</v>
      </c>
      <c r="F484" s="72">
        <v>10.795352616815244</v>
      </c>
      <c r="G484" s="72">
        <v>9.0080364322362296</v>
      </c>
      <c r="H484" s="72">
        <v>9.3649831826313026</v>
      </c>
      <c r="I484" s="72"/>
      <c r="J484" s="72">
        <v>-0.64395719077188673</v>
      </c>
      <c r="K484" s="72">
        <v>0.52782429294587829</v>
      </c>
      <c r="L484" s="72"/>
      <c r="M484" s="72">
        <v>0.30557236215936801</v>
      </c>
      <c r="N484" s="72">
        <v>1.2886923480542412</v>
      </c>
      <c r="O484" s="72">
        <v>-0.59144611744478948</v>
      </c>
      <c r="P484" s="72">
        <v>0.72443782592161943</v>
      </c>
      <c r="Q484" s="72"/>
      <c r="R484" s="216">
        <v>0.1956182893047618</v>
      </c>
      <c r="S484" s="216">
        <v>-0.31884519188203936</v>
      </c>
      <c r="T484" s="216">
        <v>1.2041912744456253</v>
      </c>
      <c r="U484" s="216"/>
      <c r="V484" s="72">
        <v>1.864762677291397</v>
      </c>
      <c r="W484" s="72">
        <v>-1.4627962937467276</v>
      </c>
      <c r="X484" s="72">
        <v>0.55096976135531239</v>
      </c>
      <c r="Y484" s="72">
        <v>1.0403463325864732</v>
      </c>
      <c r="Z484" s="72">
        <v>-0.12028584096019454</v>
      </c>
      <c r="AB484" s="114">
        <v>390</v>
      </c>
      <c r="AC484" s="114">
        <v>146</v>
      </c>
      <c r="AD484" s="115">
        <v>203</v>
      </c>
      <c r="AE484" s="115">
        <v>65</v>
      </c>
      <c r="AF484" s="115">
        <v>376</v>
      </c>
      <c r="AG484" s="115">
        <v>131</v>
      </c>
      <c r="AH484" s="116">
        <v>222</v>
      </c>
      <c r="AI484" s="116">
        <v>337</v>
      </c>
      <c r="AJ484" s="116">
        <v>90</v>
      </c>
      <c r="AK484" s="117">
        <v>47</v>
      </c>
      <c r="AL484" s="117">
        <v>472</v>
      </c>
      <c r="AM484" s="117">
        <v>150</v>
      </c>
      <c r="AN484" s="117">
        <v>94</v>
      </c>
      <c r="AO484" s="117">
        <v>299</v>
      </c>
    </row>
    <row r="485" spans="1:41" x14ac:dyDescent="0.3">
      <c r="A485" s="25" t="s">
        <v>985</v>
      </c>
      <c r="B485" s="25" t="s">
        <v>986</v>
      </c>
      <c r="C485" s="25" t="s">
        <v>46</v>
      </c>
      <c r="D485" s="215">
        <v>73.884173500224506</v>
      </c>
      <c r="E485" s="72">
        <v>16.347465761554261</v>
      </c>
      <c r="F485" s="72">
        <v>28.125597632938106</v>
      </c>
      <c r="G485" s="72">
        <v>34.374348997522901</v>
      </c>
      <c r="H485" s="72">
        <v>-4.9632388917907644</v>
      </c>
      <c r="I485" s="72"/>
      <c r="J485" s="72">
        <v>0.40522925936412491</v>
      </c>
      <c r="K485" s="72">
        <v>0.90256800156021599</v>
      </c>
      <c r="L485" s="72"/>
      <c r="M485" s="72">
        <v>0.85146118711386098</v>
      </c>
      <c r="N485" s="72">
        <v>2.378302016888834</v>
      </c>
      <c r="O485" s="72">
        <v>0.94495893363750549</v>
      </c>
      <c r="P485" s="72">
        <v>0.32537348362989693</v>
      </c>
      <c r="Q485" s="72"/>
      <c r="R485" s="216">
        <v>0.42397356707610506</v>
      </c>
      <c r="S485" s="216">
        <v>0.8821908030681811</v>
      </c>
      <c r="T485" s="216">
        <v>2.8187575095584627</v>
      </c>
      <c r="U485" s="216"/>
      <c r="V485" s="72">
        <v>1.9801601009061205</v>
      </c>
      <c r="W485" s="72">
        <v>-3.0029778391468072</v>
      </c>
      <c r="X485" s="72">
        <v>1.8866531874657178</v>
      </c>
      <c r="Y485" s="72">
        <v>1.1146567849140787</v>
      </c>
      <c r="Z485" s="72">
        <v>-2.9711400124972629</v>
      </c>
      <c r="AB485" s="114">
        <v>174</v>
      </c>
      <c r="AC485" s="114">
        <v>81</v>
      </c>
      <c r="AD485" s="115">
        <v>81</v>
      </c>
      <c r="AE485" s="115">
        <v>11</v>
      </c>
      <c r="AF485" s="115">
        <v>88</v>
      </c>
      <c r="AG485" s="115">
        <v>196</v>
      </c>
      <c r="AH485" s="116">
        <v>183</v>
      </c>
      <c r="AI485" s="116">
        <v>106</v>
      </c>
      <c r="AJ485" s="116">
        <v>16</v>
      </c>
      <c r="AK485" s="117">
        <v>39</v>
      </c>
      <c r="AL485" s="117">
        <v>523</v>
      </c>
      <c r="AM485" s="117">
        <v>36</v>
      </c>
      <c r="AN485" s="117">
        <v>83</v>
      </c>
      <c r="AO485" s="117">
        <v>515</v>
      </c>
    </row>
    <row r="486" spans="1:41" x14ac:dyDescent="0.3">
      <c r="A486" s="25" t="s">
        <v>987</v>
      </c>
      <c r="B486" s="25" t="s">
        <v>988</v>
      </c>
      <c r="C486" s="25" t="s">
        <v>1239</v>
      </c>
      <c r="D486" s="215">
        <v>-26.690677101744232</v>
      </c>
      <c r="E486" s="72">
        <v>8.9228014021600437</v>
      </c>
      <c r="F486" s="72">
        <v>5.1746215464720215</v>
      </c>
      <c r="G486" s="72">
        <v>-37.888955487756583</v>
      </c>
      <c r="H486" s="72">
        <v>-2.8991445626197154</v>
      </c>
      <c r="I486" s="72"/>
      <c r="J486" s="72">
        <v>0.2218062039020324</v>
      </c>
      <c r="K486" s="72">
        <v>0.49201790827077102</v>
      </c>
      <c r="L486" s="72"/>
      <c r="M486" s="72">
        <v>-0.10675513689574599</v>
      </c>
      <c r="N486" s="72">
        <v>0.28962192019094679</v>
      </c>
      <c r="O486" s="72">
        <v>-9.2969627995789006E-2</v>
      </c>
      <c r="P486" s="72">
        <v>0.73804229213611161</v>
      </c>
      <c r="Q486" s="72"/>
      <c r="R486" s="216">
        <v>-2.5430966684456293</v>
      </c>
      <c r="S486" s="216">
        <v>-1.6513166550758505</v>
      </c>
      <c r="T486" s="216">
        <v>-0.35226133500931073</v>
      </c>
      <c r="U486" s="216"/>
      <c r="V486" s="72">
        <v>-0.71128584383214144</v>
      </c>
      <c r="W486" s="72">
        <v>0.6037790417548845</v>
      </c>
      <c r="X486" s="72">
        <v>-0.74311289605279673</v>
      </c>
      <c r="Y486" s="72">
        <v>0.56475943768979919</v>
      </c>
      <c r="Z486" s="72">
        <v>-0.29396865208368855</v>
      </c>
      <c r="AB486" s="114">
        <v>217</v>
      </c>
      <c r="AC486" s="114">
        <v>156</v>
      </c>
      <c r="AD486" s="115">
        <v>290</v>
      </c>
      <c r="AE486" s="115">
        <v>205</v>
      </c>
      <c r="AF486" s="115">
        <v>287</v>
      </c>
      <c r="AG486" s="115">
        <v>126</v>
      </c>
      <c r="AH486" s="116">
        <v>524</v>
      </c>
      <c r="AI486" s="116">
        <v>505</v>
      </c>
      <c r="AJ486" s="116">
        <v>360</v>
      </c>
      <c r="AK486" s="117">
        <v>453</v>
      </c>
      <c r="AL486" s="117">
        <v>142</v>
      </c>
      <c r="AM486" s="117">
        <v>413</v>
      </c>
      <c r="AN486" s="117">
        <v>162</v>
      </c>
      <c r="AO486" s="117">
        <v>340</v>
      </c>
    </row>
    <row r="487" spans="1:41" x14ac:dyDescent="0.3">
      <c r="A487" s="25" t="s">
        <v>989</v>
      </c>
      <c r="B487" s="25" t="s">
        <v>990</v>
      </c>
      <c r="C487" s="25" t="s">
        <v>30</v>
      </c>
      <c r="D487" s="215">
        <v>-11.169475206442321</v>
      </c>
      <c r="E487" s="72">
        <v>-2.4057890112619535</v>
      </c>
      <c r="F487" s="72">
        <v>-8.4690862640015609</v>
      </c>
      <c r="G487" s="72">
        <v>5.931650160431281</v>
      </c>
      <c r="H487" s="72">
        <v>-6.2262500916100887</v>
      </c>
      <c r="I487" s="72"/>
      <c r="J487" s="72">
        <v>-0.13630508627619053</v>
      </c>
      <c r="K487" s="72">
        <v>-5.6158034624765742E-2</v>
      </c>
      <c r="L487" s="72"/>
      <c r="M487" s="72">
        <v>0.50410991997622934</v>
      </c>
      <c r="N487" s="72">
        <v>-0.40179414057578205</v>
      </c>
      <c r="O487" s="72">
        <v>-0.95740544825816987</v>
      </c>
      <c r="P487" s="72">
        <v>-0.49996413338252732</v>
      </c>
      <c r="Q487" s="72"/>
      <c r="R487" s="216">
        <v>1.2777724652143003</v>
      </c>
      <c r="S487" s="216">
        <v>-0.46910790287403742</v>
      </c>
      <c r="T487" s="216">
        <v>-9.6866543088508963E-2</v>
      </c>
      <c r="U487" s="216"/>
      <c r="V487" s="72">
        <v>-0.56902867506571364</v>
      </c>
      <c r="W487" s="72">
        <v>0.799931750913915</v>
      </c>
      <c r="X487" s="72">
        <v>-0.37818613002813456</v>
      </c>
      <c r="Y487" s="72">
        <v>-0.86695527715539489</v>
      </c>
      <c r="Z487" s="72">
        <v>-0.23101168698668967</v>
      </c>
      <c r="AB487" s="114">
        <v>294</v>
      </c>
      <c r="AC487" s="114">
        <v>276</v>
      </c>
      <c r="AD487" s="115">
        <v>160</v>
      </c>
      <c r="AE487" s="115">
        <v>364</v>
      </c>
      <c r="AF487" s="115">
        <v>422</v>
      </c>
      <c r="AG487" s="115">
        <v>385</v>
      </c>
      <c r="AH487" s="116">
        <v>39</v>
      </c>
      <c r="AI487" s="116">
        <v>362</v>
      </c>
      <c r="AJ487" s="116">
        <v>288</v>
      </c>
      <c r="AK487" s="117">
        <v>419</v>
      </c>
      <c r="AL487" s="117">
        <v>84</v>
      </c>
      <c r="AM487" s="117">
        <v>337</v>
      </c>
      <c r="AN487" s="117">
        <v>424</v>
      </c>
      <c r="AO487" s="117">
        <v>330</v>
      </c>
    </row>
    <row r="488" spans="1:41" x14ac:dyDescent="0.3">
      <c r="A488" s="25" t="s">
        <v>991</v>
      </c>
      <c r="B488" s="25" t="s">
        <v>992</v>
      </c>
      <c r="C488" s="25" t="s">
        <v>27</v>
      </c>
      <c r="D488" s="215">
        <v>-106.1289391918676</v>
      </c>
      <c r="E488" s="72">
        <v>-26.849810840745004</v>
      </c>
      <c r="F488" s="72">
        <v>-38.094063875079172</v>
      </c>
      <c r="G488" s="72">
        <v>-24.784600960049914</v>
      </c>
      <c r="H488" s="72">
        <v>-16.400463515993515</v>
      </c>
      <c r="I488" s="72"/>
      <c r="J488" s="72">
        <v>-2.40020407469521</v>
      </c>
      <c r="K488" s="72">
        <v>0.2522192074356096</v>
      </c>
      <c r="L488" s="72"/>
      <c r="M488" s="72">
        <v>-2.0257464100210152</v>
      </c>
      <c r="N488" s="72">
        <v>-0.64252457089824622</v>
      </c>
      <c r="O488" s="72">
        <v>-2.6649291310819363</v>
      </c>
      <c r="P488" s="72">
        <v>-0.76185010801147035</v>
      </c>
      <c r="Q488" s="72"/>
      <c r="R488" s="216">
        <v>-0.81390616806587246</v>
      </c>
      <c r="S488" s="216">
        <v>-1.2442219345159717</v>
      </c>
      <c r="T488" s="216">
        <v>-0.91602401262414612</v>
      </c>
      <c r="U488" s="216"/>
      <c r="V488" s="72">
        <v>-0.96595602008532755</v>
      </c>
      <c r="W488" s="72">
        <v>0.81978897707618537</v>
      </c>
      <c r="X488" s="72">
        <v>-1.413268264976324</v>
      </c>
      <c r="Y488" s="72">
        <v>-0.63906989001740577</v>
      </c>
      <c r="Z488" s="72">
        <v>-1.081587505195831</v>
      </c>
      <c r="AB488" s="114">
        <v>516</v>
      </c>
      <c r="AC488" s="114">
        <v>209</v>
      </c>
      <c r="AD488" s="115">
        <v>500</v>
      </c>
      <c r="AE488" s="115">
        <v>409</v>
      </c>
      <c r="AF488" s="115">
        <v>525</v>
      </c>
      <c r="AG488" s="115">
        <v>440</v>
      </c>
      <c r="AH488" s="116">
        <v>420</v>
      </c>
      <c r="AI488" s="116">
        <v>477</v>
      </c>
      <c r="AJ488" s="116">
        <v>513</v>
      </c>
      <c r="AK488" s="117">
        <v>494</v>
      </c>
      <c r="AL488" s="117">
        <v>73</v>
      </c>
      <c r="AM488" s="117">
        <v>505</v>
      </c>
      <c r="AN488" s="117">
        <v>386</v>
      </c>
      <c r="AO488" s="117">
        <v>452</v>
      </c>
    </row>
    <row r="489" spans="1:41" x14ac:dyDescent="0.3">
      <c r="A489" s="25" t="s">
        <v>993</v>
      </c>
      <c r="B489" s="25" t="s">
        <v>994</v>
      </c>
      <c r="C489" s="25" t="s">
        <v>27</v>
      </c>
      <c r="D489" s="215">
        <v>-37.754814751030189</v>
      </c>
      <c r="E489" s="72">
        <v>-34.387573969611289</v>
      </c>
      <c r="F489" s="72">
        <v>-4.5635704363113963</v>
      </c>
      <c r="G489" s="72">
        <v>10.728282542776824</v>
      </c>
      <c r="H489" s="72">
        <v>-9.53195288788433</v>
      </c>
      <c r="I489" s="72"/>
      <c r="J489" s="72">
        <v>-2.57954684490905</v>
      </c>
      <c r="K489" s="72">
        <v>-0.17145907265985305</v>
      </c>
      <c r="L489" s="72"/>
      <c r="M489" s="72">
        <v>-1.6284980448403823</v>
      </c>
      <c r="N489" s="72">
        <v>-7.911031510101714E-2</v>
      </c>
      <c r="O489" s="72">
        <v>-0.36175255285733393</v>
      </c>
      <c r="P489" s="72">
        <v>1.3391896429889099</v>
      </c>
      <c r="Q489" s="72"/>
      <c r="R489" s="216">
        <v>0.43264174996922555</v>
      </c>
      <c r="S489" s="216">
        <v>0.54218399332607137</v>
      </c>
      <c r="T489" s="216">
        <v>0.31256816183792208</v>
      </c>
      <c r="U489" s="216"/>
      <c r="V489" s="72">
        <v>-0.73565857554387115</v>
      </c>
      <c r="W489" s="72">
        <v>0.67063209166252324</v>
      </c>
      <c r="X489" s="72">
        <v>-0.69113158459994883</v>
      </c>
      <c r="Y489" s="72">
        <v>-0.56971346784497356</v>
      </c>
      <c r="Z489" s="72">
        <v>-0.58051904125059572</v>
      </c>
      <c r="AB489" s="114">
        <v>520</v>
      </c>
      <c r="AC489" s="114">
        <v>296</v>
      </c>
      <c r="AD489" s="115">
        <v>480</v>
      </c>
      <c r="AE489" s="115">
        <v>288</v>
      </c>
      <c r="AF489" s="115">
        <v>337</v>
      </c>
      <c r="AG489" s="115">
        <v>70</v>
      </c>
      <c r="AH489" s="116">
        <v>180</v>
      </c>
      <c r="AI489" s="116">
        <v>159</v>
      </c>
      <c r="AJ489" s="116">
        <v>199</v>
      </c>
      <c r="AK489" s="117">
        <v>461</v>
      </c>
      <c r="AL489" s="117">
        <v>126</v>
      </c>
      <c r="AM489" s="117">
        <v>407</v>
      </c>
      <c r="AN489" s="117">
        <v>376</v>
      </c>
      <c r="AO489" s="117">
        <v>394</v>
      </c>
    </row>
    <row r="490" spans="1:41" x14ac:dyDescent="0.3">
      <c r="A490" s="25" t="s">
        <v>995</v>
      </c>
      <c r="B490" s="25" t="s">
        <v>996</v>
      </c>
      <c r="C490" s="25" t="s">
        <v>46</v>
      </c>
      <c r="D490" s="215">
        <v>46.232314545974369</v>
      </c>
      <c r="E490" s="72">
        <v>7.2924011556462141</v>
      </c>
      <c r="F490" s="72">
        <v>25.649542566702777</v>
      </c>
      <c r="G490" s="72">
        <v>39.443187842601702</v>
      </c>
      <c r="H490" s="72">
        <v>-26.152817018976329</v>
      </c>
      <c r="I490" s="72"/>
      <c r="J490" s="72">
        <v>-0.83124224360972043</v>
      </c>
      <c r="K490" s="72">
        <v>1.4146343360614175</v>
      </c>
      <c r="L490" s="72"/>
      <c r="M490" s="72">
        <v>0.7516751314376543</v>
      </c>
      <c r="N490" s="72">
        <v>1.4022132310884079</v>
      </c>
      <c r="O490" s="72">
        <v>0.84127445166540415</v>
      </c>
      <c r="P490" s="72">
        <v>1.1087639964809786</v>
      </c>
      <c r="Q490" s="72"/>
      <c r="R490" s="216">
        <v>1.4950503801517638</v>
      </c>
      <c r="S490" s="216">
        <v>0.35858031606533403</v>
      </c>
      <c r="T490" s="216">
        <v>2.879551844895107</v>
      </c>
      <c r="U490" s="216"/>
      <c r="V490" s="72">
        <v>0.80628975723909102</v>
      </c>
      <c r="W490" s="72">
        <v>-2.2786772892716209</v>
      </c>
      <c r="X490" s="72">
        <v>0.29737494342347742</v>
      </c>
      <c r="Y490" s="72">
        <v>-1.8280371272590901</v>
      </c>
      <c r="Z490" s="72">
        <v>-2.2275136879271233</v>
      </c>
      <c r="AB490" s="114">
        <v>416</v>
      </c>
      <c r="AC490" s="114">
        <v>32</v>
      </c>
      <c r="AD490" s="115">
        <v>107</v>
      </c>
      <c r="AE490" s="115">
        <v>57</v>
      </c>
      <c r="AF490" s="115">
        <v>111</v>
      </c>
      <c r="AG490" s="115">
        <v>94</v>
      </c>
      <c r="AH490" s="116">
        <v>19</v>
      </c>
      <c r="AI490" s="116">
        <v>196</v>
      </c>
      <c r="AJ490" s="116">
        <v>1</v>
      </c>
      <c r="AK490" s="117">
        <v>133</v>
      </c>
      <c r="AL490" s="117">
        <v>511</v>
      </c>
      <c r="AM490" s="117">
        <v>206</v>
      </c>
      <c r="AN490" s="117">
        <v>514</v>
      </c>
      <c r="AO490" s="117">
        <v>506</v>
      </c>
    </row>
    <row r="491" spans="1:41" x14ac:dyDescent="0.3">
      <c r="A491" s="25" t="s">
        <v>997</v>
      </c>
      <c r="B491" s="25" t="s">
        <v>998</v>
      </c>
      <c r="C491" s="25" t="s">
        <v>78</v>
      </c>
      <c r="D491" s="215">
        <v>-82.318357345544811</v>
      </c>
      <c r="E491" s="72">
        <v>-40.427089430147355</v>
      </c>
      <c r="F491" s="72">
        <v>-19.110664324777098</v>
      </c>
      <c r="G491" s="72">
        <v>-17.819193548245039</v>
      </c>
      <c r="H491" s="72">
        <v>-4.96141004237532</v>
      </c>
      <c r="I491" s="72"/>
      <c r="J491" s="72">
        <v>-2.619400793875049</v>
      </c>
      <c r="K491" s="72">
        <v>-0.61476636053673905</v>
      </c>
      <c r="L491" s="72"/>
      <c r="M491" s="72">
        <v>-0.10811412408169586</v>
      </c>
      <c r="N491" s="72">
        <v>0.63588758327638062</v>
      </c>
      <c r="O491" s="72">
        <v>-2.6807827478953987</v>
      </c>
      <c r="P491" s="72">
        <v>-0.90469700326362124</v>
      </c>
      <c r="Q491" s="72"/>
      <c r="R491" s="216">
        <v>-1.1455409583358542</v>
      </c>
      <c r="S491" s="216">
        <v>-0.26961017593998082</v>
      </c>
      <c r="T491" s="216">
        <v>-0.72315209151357007</v>
      </c>
      <c r="U491" s="216"/>
      <c r="V491" s="72">
        <v>-0.50486372831442328</v>
      </c>
      <c r="W491" s="72">
        <v>0.81647314083720124</v>
      </c>
      <c r="X491" s="72">
        <v>-0.39142414798846614</v>
      </c>
      <c r="Y491" s="72">
        <v>-0.67870213125879586</v>
      </c>
      <c r="Z491" s="72">
        <v>-0.23376514175058002</v>
      </c>
      <c r="AB491" s="114">
        <v>523</v>
      </c>
      <c r="AC491" s="114">
        <v>380</v>
      </c>
      <c r="AD491" s="115">
        <v>292</v>
      </c>
      <c r="AE491" s="115">
        <v>145</v>
      </c>
      <c r="AF491" s="115">
        <v>527</v>
      </c>
      <c r="AG491" s="115">
        <v>466</v>
      </c>
      <c r="AH491" s="116">
        <v>457</v>
      </c>
      <c r="AI491" s="116">
        <v>326</v>
      </c>
      <c r="AJ491" s="116">
        <v>472</v>
      </c>
      <c r="AK491" s="117">
        <v>397</v>
      </c>
      <c r="AL491" s="117">
        <v>74</v>
      </c>
      <c r="AM491" s="117">
        <v>339</v>
      </c>
      <c r="AN491" s="117">
        <v>394</v>
      </c>
      <c r="AO491" s="117">
        <v>332</v>
      </c>
    </row>
    <row r="492" spans="1:41" x14ac:dyDescent="0.3">
      <c r="A492" s="25" t="s">
        <v>999</v>
      </c>
      <c r="B492" s="25" t="s">
        <v>1000</v>
      </c>
      <c r="C492" s="25" t="s">
        <v>24</v>
      </c>
      <c r="D492" s="215">
        <v>-33.218196799923092</v>
      </c>
      <c r="E492" s="72">
        <v>-39.333981111832934</v>
      </c>
      <c r="F492" s="72">
        <v>-16.050990334724215</v>
      </c>
      <c r="G492" s="72">
        <v>-0.59463587128894435</v>
      </c>
      <c r="H492" s="72">
        <v>22.761410517922997</v>
      </c>
      <c r="I492" s="72"/>
      <c r="J492" s="72">
        <v>-1.514450059583532</v>
      </c>
      <c r="K492" s="72">
        <v>-1.6322684293631027</v>
      </c>
      <c r="L492" s="72"/>
      <c r="M492" s="72">
        <v>-0.49922434651598802</v>
      </c>
      <c r="N492" s="72">
        <v>-1.9862342798280357</v>
      </c>
      <c r="O492" s="72">
        <v>1.0759472120555946</v>
      </c>
      <c r="P492" s="72">
        <v>-1.1586470392674453</v>
      </c>
      <c r="Q492" s="72"/>
      <c r="R492" s="216">
        <v>-0.69551804129394579</v>
      </c>
      <c r="S492" s="216">
        <v>1.3866188163273672</v>
      </c>
      <c r="T492" s="216">
        <v>-0.76245707958809472</v>
      </c>
      <c r="U492" s="216"/>
      <c r="V492" s="72">
        <v>1.3096612774895295</v>
      </c>
      <c r="W492" s="72">
        <v>-0.51386422481119187</v>
      </c>
      <c r="X492" s="72">
        <v>1.6282784654224731</v>
      </c>
      <c r="Y492" s="72">
        <v>1.8478532478797836</v>
      </c>
      <c r="Z492" s="72">
        <v>0.28035333760400538</v>
      </c>
      <c r="AB492" s="114">
        <v>491</v>
      </c>
      <c r="AC492" s="114">
        <v>503</v>
      </c>
      <c r="AD492" s="115">
        <v>359</v>
      </c>
      <c r="AE492" s="115">
        <v>525</v>
      </c>
      <c r="AF492" s="115">
        <v>68</v>
      </c>
      <c r="AG492" s="115">
        <v>505</v>
      </c>
      <c r="AH492" s="116">
        <v>407</v>
      </c>
      <c r="AI492" s="116">
        <v>38</v>
      </c>
      <c r="AJ492" s="116">
        <v>482</v>
      </c>
      <c r="AK492" s="117">
        <v>87</v>
      </c>
      <c r="AL492" s="117">
        <v>368</v>
      </c>
      <c r="AM492" s="117">
        <v>50</v>
      </c>
      <c r="AN492" s="117">
        <v>17</v>
      </c>
      <c r="AO492" s="117">
        <v>194</v>
      </c>
    </row>
    <row r="493" spans="1:41" x14ac:dyDescent="0.3">
      <c r="A493" s="25" t="s">
        <v>1001</v>
      </c>
      <c r="B493" s="25" t="s">
        <v>1002</v>
      </c>
      <c r="C493" s="25" t="s">
        <v>27</v>
      </c>
      <c r="D493" s="215">
        <v>-15.785119862319938</v>
      </c>
      <c r="E493" s="72">
        <v>-18.926031361818744</v>
      </c>
      <c r="F493" s="72">
        <v>4.6838929418066373</v>
      </c>
      <c r="G493" s="72">
        <v>5.6703770722682458</v>
      </c>
      <c r="H493" s="72">
        <v>-7.2133585145760755</v>
      </c>
      <c r="I493" s="72"/>
      <c r="J493" s="72">
        <v>-1.0076602118583424</v>
      </c>
      <c r="K493" s="72">
        <v>-0.50642229708715714</v>
      </c>
      <c r="L493" s="72"/>
      <c r="M493" s="72">
        <v>0.44035593135836171</v>
      </c>
      <c r="N493" s="72">
        <v>0.25494030369749243</v>
      </c>
      <c r="O493" s="72">
        <v>-0.46170937499955578</v>
      </c>
      <c r="P493" s="72">
        <v>0.51583601063276363</v>
      </c>
      <c r="Q493" s="72"/>
      <c r="R493" s="216">
        <v>0.22067358284608818</v>
      </c>
      <c r="S493" s="216">
        <v>-0.3969249646386368</v>
      </c>
      <c r="T493" s="216">
        <v>0.85669663046473832</v>
      </c>
      <c r="U493" s="216"/>
      <c r="V493" s="72">
        <v>-0.53172347346612581</v>
      </c>
      <c r="W493" s="72">
        <v>0.61106342123159096</v>
      </c>
      <c r="X493" s="72">
        <v>-0.69091905206520676</v>
      </c>
      <c r="Y493" s="72">
        <v>-4.4586271396563196E-2</v>
      </c>
      <c r="Z493" s="72">
        <v>-0.78650632721891023</v>
      </c>
      <c r="AB493" s="114">
        <v>443</v>
      </c>
      <c r="AC493" s="114">
        <v>362</v>
      </c>
      <c r="AD493" s="115">
        <v>172</v>
      </c>
      <c r="AE493" s="115">
        <v>210</v>
      </c>
      <c r="AF493" s="115">
        <v>356</v>
      </c>
      <c r="AG493" s="115">
        <v>165</v>
      </c>
      <c r="AH493" s="116">
        <v>218</v>
      </c>
      <c r="AI493" s="116">
        <v>353</v>
      </c>
      <c r="AJ493" s="116">
        <v>119</v>
      </c>
      <c r="AK493" s="117">
        <v>407</v>
      </c>
      <c r="AL493" s="117">
        <v>138</v>
      </c>
      <c r="AM493" s="117">
        <v>406</v>
      </c>
      <c r="AN493" s="117">
        <v>277</v>
      </c>
      <c r="AO493" s="117">
        <v>423</v>
      </c>
    </row>
    <row r="494" spans="1:41" x14ac:dyDescent="0.3">
      <c r="A494" s="25" t="s">
        <v>1003</v>
      </c>
      <c r="B494" s="25" t="s">
        <v>1004</v>
      </c>
      <c r="C494" s="25" t="s">
        <v>30</v>
      </c>
      <c r="D494" s="215">
        <v>-5.9532722506346634</v>
      </c>
      <c r="E494" s="72">
        <v>-7.9873535015611594</v>
      </c>
      <c r="F494" s="72">
        <v>-6.7486033596378867</v>
      </c>
      <c r="G494" s="72">
        <v>5.4238655010709822</v>
      </c>
      <c r="H494" s="72">
        <v>3.3588191094934015</v>
      </c>
      <c r="I494" s="72"/>
      <c r="J494" s="72">
        <v>-0.10309029450944576</v>
      </c>
      <c r="K494" s="72">
        <v>-0.53589798561544699</v>
      </c>
      <c r="L494" s="72"/>
      <c r="M494" s="72">
        <v>0.83117434095576581</v>
      </c>
      <c r="N494" s="72">
        <v>0.54989026738956737</v>
      </c>
      <c r="O494" s="72">
        <v>-1.784699175027215</v>
      </c>
      <c r="P494" s="72">
        <v>-0.67614197086018013</v>
      </c>
      <c r="Q494" s="72"/>
      <c r="R494" s="216">
        <v>0.13939187636914702</v>
      </c>
      <c r="S494" s="216">
        <v>1.0076657793962238</v>
      </c>
      <c r="T494" s="216">
        <v>-0.49619379563685295</v>
      </c>
      <c r="U494" s="216"/>
      <c r="V494" s="72">
        <v>3.1833772031649013E-2</v>
      </c>
      <c r="W494" s="72">
        <v>0.7319422685222321</v>
      </c>
      <c r="X494" s="72">
        <v>-0.40604364930662556</v>
      </c>
      <c r="Y494" s="72">
        <v>0.25760956806903085</v>
      </c>
      <c r="Z494" s="72">
        <v>5.6421862582393845E-2</v>
      </c>
      <c r="AB494" s="114">
        <v>290</v>
      </c>
      <c r="AC494" s="114">
        <v>367</v>
      </c>
      <c r="AD494" s="115">
        <v>86</v>
      </c>
      <c r="AE494" s="115">
        <v>165</v>
      </c>
      <c r="AF494" s="115">
        <v>489</v>
      </c>
      <c r="AG494" s="115">
        <v>428</v>
      </c>
      <c r="AH494" s="116">
        <v>234</v>
      </c>
      <c r="AI494" s="116">
        <v>83</v>
      </c>
      <c r="AJ494" s="116">
        <v>404</v>
      </c>
      <c r="AK494" s="117">
        <v>257</v>
      </c>
      <c r="AL494" s="117">
        <v>100</v>
      </c>
      <c r="AM494" s="117">
        <v>342</v>
      </c>
      <c r="AN494" s="117">
        <v>222</v>
      </c>
      <c r="AO494" s="117">
        <v>253</v>
      </c>
    </row>
    <row r="495" spans="1:41" x14ac:dyDescent="0.3">
      <c r="A495" s="25" t="s">
        <v>1005</v>
      </c>
      <c r="B495" s="25" t="s">
        <v>1006</v>
      </c>
      <c r="C495" s="25" t="s">
        <v>30</v>
      </c>
      <c r="D495" s="215">
        <v>38.423354898792944</v>
      </c>
      <c r="E495" s="72">
        <v>-7.2683824623618438</v>
      </c>
      <c r="F495" s="72">
        <v>8.8595205209009738</v>
      </c>
      <c r="G495" s="72">
        <v>16.24796068224876</v>
      </c>
      <c r="H495" s="72">
        <v>20.584256158005054</v>
      </c>
      <c r="I495" s="72"/>
      <c r="J495" s="72">
        <v>-0.36759541751748637</v>
      </c>
      <c r="K495" s="72">
        <v>-0.21387517947146115</v>
      </c>
      <c r="L495" s="72"/>
      <c r="M495" s="72">
        <v>1.1834829586186881</v>
      </c>
      <c r="N495" s="72">
        <v>1.8563960578905807</v>
      </c>
      <c r="O495" s="72">
        <v>-1.0271603362811508</v>
      </c>
      <c r="P495" s="72">
        <v>-0.59519539688396239</v>
      </c>
      <c r="Q495" s="72"/>
      <c r="R495" s="216">
        <v>1.1226055650491267</v>
      </c>
      <c r="S495" s="216">
        <v>0.49498901824246655</v>
      </c>
      <c r="T495" s="216">
        <v>0.33216069857825842</v>
      </c>
      <c r="U495" s="216"/>
      <c r="V495" s="72">
        <v>1.0425560340364819</v>
      </c>
      <c r="W495" s="72">
        <v>0.48124118786736148</v>
      </c>
      <c r="X495" s="72">
        <v>1.040150915809599</v>
      </c>
      <c r="Y495" s="72">
        <v>0.42604659334493611</v>
      </c>
      <c r="Z495" s="72">
        <v>1.1268565005426325</v>
      </c>
      <c r="AB495" s="114">
        <v>340</v>
      </c>
      <c r="AC495" s="114">
        <v>300</v>
      </c>
      <c r="AD495" s="115">
        <v>20</v>
      </c>
      <c r="AE495" s="115">
        <v>25</v>
      </c>
      <c r="AF495" s="115">
        <v>432</v>
      </c>
      <c r="AG495" s="115">
        <v>409</v>
      </c>
      <c r="AH495" s="116">
        <v>65</v>
      </c>
      <c r="AI495" s="116">
        <v>172</v>
      </c>
      <c r="AJ495" s="116">
        <v>195</v>
      </c>
      <c r="AK495" s="117">
        <v>111</v>
      </c>
      <c r="AL495" s="117">
        <v>169</v>
      </c>
      <c r="AM495" s="117">
        <v>93</v>
      </c>
      <c r="AN495" s="117">
        <v>187</v>
      </c>
      <c r="AO495" s="117">
        <v>31</v>
      </c>
    </row>
    <row r="496" spans="1:41" x14ac:dyDescent="0.3">
      <c r="A496" s="25" t="s">
        <v>1007</v>
      </c>
      <c r="B496" s="25" t="s">
        <v>1008</v>
      </c>
      <c r="C496" s="25" t="s">
        <v>27</v>
      </c>
      <c r="D496" s="215">
        <v>14.934184645967282</v>
      </c>
      <c r="E496" s="72">
        <v>-5.7938220160057696</v>
      </c>
      <c r="F496" s="72">
        <v>0.12690086779656495</v>
      </c>
      <c r="G496" s="72">
        <v>4.1533349025525226</v>
      </c>
      <c r="H496" s="72">
        <v>16.447770891623964</v>
      </c>
      <c r="I496" s="72"/>
      <c r="J496" s="72">
        <v>0.10928466122929019</v>
      </c>
      <c r="K496" s="72">
        <v>-0.57279042250975176</v>
      </c>
      <c r="L496" s="72"/>
      <c r="M496" s="72">
        <v>-0.41266728691388671</v>
      </c>
      <c r="N496" s="72">
        <v>0.19474577392149856</v>
      </c>
      <c r="O496" s="72">
        <v>0.38107254709198951</v>
      </c>
      <c r="P496" s="72">
        <v>-0.14284689525215091</v>
      </c>
      <c r="Q496" s="72"/>
      <c r="R496" s="216">
        <v>0.54895606532865748</v>
      </c>
      <c r="S496" s="216">
        <v>0.2967701228913216</v>
      </c>
      <c r="T496" s="216">
        <v>-0.34732599991367635</v>
      </c>
      <c r="U496" s="216"/>
      <c r="V496" s="72">
        <v>0.80728456261507997</v>
      </c>
      <c r="W496" s="72">
        <v>-0.33817986732303568</v>
      </c>
      <c r="X496" s="72">
        <v>1.2717286640974896</v>
      </c>
      <c r="Y496" s="72">
        <v>1.4267606846900205</v>
      </c>
      <c r="Z496" s="72">
        <v>0.12196013424523842</v>
      </c>
      <c r="AB496" s="114">
        <v>247</v>
      </c>
      <c r="AC496" s="114">
        <v>374</v>
      </c>
      <c r="AD496" s="115">
        <v>346</v>
      </c>
      <c r="AE496" s="115">
        <v>222</v>
      </c>
      <c r="AF496" s="115">
        <v>198</v>
      </c>
      <c r="AG496" s="115">
        <v>296</v>
      </c>
      <c r="AH496" s="116">
        <v>159</v>
      </c>
      <c r="AI496" s="116">
        <v>207</v>
      </c>
      <c r="AJ496" s="116">
        <v>358</v>
      </c>
      <c r="AK496" s="117">
        <v>132</v>
      </c>
      <c r="AL496" s="117">
        <v>336</v>
      </c>
      <c r="AM496" s="117">
        <v>70</v>
      </c>
      <c r="AN496" s="117">
        <v>46</v>
      </c>
      <c r="AO496" s="117">
        <v>241</v>
      </c>
    </row>
    <row r="497" spans="1:41" x14ac:dyDescent="0.3">
      <c r="A497" s="25" t="s">
        <v>1009</v>
      </c>
      <c r="B497" s="25" t="s">
        <v>1010</v>
      </c>
      <c r="C497" s="25" t="s">
        <v>78</v>
      </c>
      <c r="D497" s="215">
        <v>-2.6135858941798595</v>
      </c>
      <c r="E497" s="72">
        <v>21.857790329803148</v>
      </c>
      <c r="F497" s="72">
        <v>3.2670419379294948</v>
      </c>
      <c r="G497" s="72">
        <v>-15.479009727972986</v>
      </c>
      <c r="H497" s="72">
        <v>-12.259408433939516</v>
      </c>
      <c r="I497" s="72"/>
      <c r="J497" s="72">
        <v>2.0385294880973013</v>
      </c>
      <c r="K497" s="72">
        <v>-0.28990626171304934</v>
      </c>
      <c r="L497" s="72"/>
      <c r="M497" s="72">
        <v>0.9734081608386278</v>
      </c>
      <c r="N497" s="72">
        <v>1.3502480598075242</v>
      </c>
      <c r="O497" s="72">
        <v>-1.21466204464673</v>
      </c>
      <c r="P497" s="72">
        <v>-0.58626746593070267</v>
      </c>
      <c r="Q497" s="72"/>
      <c r="R497" s="216">
        <v>-1.0844828826140387</v>
      </c>
      <c r="S497" s="216">
        <v>-0.48900083860820265</v>
      </c>
      <c r="T497" s="216">
        <v>-0.28399744613451733</v>
      </c>
      <c r="U497" s="216"/>
      <c r="V497" s="72">
        <v>-0.8858741873182131</v>
      </c>
      <c r="W497" s="72">
        <v>0.90902564494981541</v>
      </c>
      <c r="X497" s="72">
        <v>-1.985649272179085</v>
      </c>
      <c r="Y497" s="72">
        <v>0.24770150775868413</v>
      </c>
      <c r="Z497" s="72">
        <v>-0.73708537999910473</v>
      </c>
      <c r="AB497" s="114">
        <v>1</v>
      </c>
      <c r="AC497" s="114">
        <v>315</v>
      </c>
      <c r="AD497" s="115">
        <v>53</v>
      </c>
      <c r="AE497" s="115">
        <v>62</v>
      </c>
      <c r="AF497" s="115">
        <v>452</v>
      </c>
      <c r="AG497" s="115">
        <v>404</v>
      </c>
      <c r="AH497" s="116">
        <v>445</v>
      </c>
      <c r="AI497" s="116">
        <v>368</v>
      </c>
      <c r="AJ497" s="116">
        <v>340</v>
      </c>
      <c r="AK497" s="117">
        <v>484</v>
      </c>
      <c r="AL497" s="117">
        <v>44</v>
      </c>
      <c r="AM497" s="117">
        <v>533</v>
      </c>
      <c r="AN497" s="117">
        <v>223</v>
      </c>
      <c r="AO497" s="117">
        <v>417</v>
      </c>
    </row>
    <row r="498" spans="1:41" x14ac:dyDescent="0.3">
      <c r="A498" s="25" t="s">
        <v>1011</v>
      </c>
      <c r="B498" s="25" t="s">
        <v>1012</v>
      </c>
      <c r="C498" s="25" t="s">
        <v>56</v>
      </c>
      <c r="D498" s="215">
        <v>37.830160402245198</v>
      </c>
      <c r="E498" s="72">
        <v>-12.84869920391534</v>
      </c>
      <c r="F498" s="72">
        <v>17.590380854365218</v>
      </c>
      <c r="G498" s="72">
        <v>21.972653475393503</v>
      </c>
      <c r="H498" s="72">
        <v>11.115825276401814</v>
      </c>
      <c r="I498" s="72"/>
      <c r="J498" s="72">
        <v>0.54622767996941446</v>
      </c>
      <c r="K498" s="72">
        <v>-1.5741236162826415</v>
      </c>
      <c r="L498" s="72"/>
      <c r="M498" s="72">
        <v>0.87987768211380302</v>
      </c>
      <c r="N498" s="72">
        <v>0.15074957991011381</v>
      </c>
      <c r="O498" s="72">
        <v>1.1036103639499923</v>
      </c>
      <c r="P498" s="72">
        <v>0.6802233107245258</v>
      </c>
      <c r="Q498" s="72"/>
      <c r="R498" s="216">
        <v>0.72814867951027507</v>
      </c>
      <c r="S498" s="216">
        <v>1.0527016807895979</v>
      </c>
      <c r="T498" s="216">
        <v>0.855868056747348</v>
      </c>
      <c r="U498" s="216"/>
      <c r="V498" s="72">
        <v>1.4156080500323593</v>
      </c>
      <c r="W498" s="72">
        <v>-0.98416823258176889</v>
      </c>
      <c r="X498" s="72">
        <v>0.52343624823772328</v>
      </c>
      <c r="Y498" s="72">
        <v>1.4763009862417573</v>
      </c>
      <c r="Z498" s="72">
        <v>-0.20801199664970813</v>
      </c>
      <c r="AB498" s="114">
        <v>142</v>
      </c>
      <c r="AC498" s="114">
        <v>500</v>
      </c>
      <c r="AD498" s="115">
        <v>72</v>
      </c>
      <c r="AE498" s="115">
        <v>232</v>
      </c>
      <c r="AF498" s="115">
        <v>61</v>
      </c>
      <c r="AG498" s="115">
        <v>136</v>
      </c>
      <c r="AH498" s="116">
        <v>119</v>
      </c>
      <c r="AI498" s="116">
        <v>78</v>
      </c>
      <c r="AJ498" s="116">
        <v>120</v>
      </c>
      <c r="AK498" s="117">
        <v>80</v>
      </c>
      <c r="AL498" s="117">
        <v>436</v>
      </c>
      <c r="AM498" s="117">
        <v>159</v>
      </c>
      <c r="AN498" s="117">
        <v>41</v>
      </c>
      <c r="AO498" s="117">
        <v>321</v>
      </c>
    </row>
    <row r="499" spans="1:41" x14ac:dyDescent="0.3">
      <c r="A499" s="25" t="s">
        <v>1013</v>
      </c>
      <c r="B499" s="25" t="s">
        <v>1014</v>
      </c>
      <c r="C499" s="25" t="s">
        <v>56</v>
      </c>
      <c r="D499" s="215">
        <v>-49.875036316700793</v>
      </c>
      <c r="E499" s="72">
        <v>1.8886685831694807</v>
      </c>
      <c r="F499" s="72">
        <v>-29.563749640763092</v>
      </c>
      <c r="G499" s="72">
        <v>-4.5435224326689516</v>
      </c>
      <c r="H499" s="72">
        <v>-17.656432826438227</v>
      </c>
      <c r="I499" s="72"/>
      <c r="J499" s="72">
        <v>-0.56443155181188565</v>
      </c>
      <c r="K499" s="72">
        <v>0.71552503846544413</v>
      </c>
      <c r="L499" s="72"/>
      <c r="M499" s="72">
        <v>-2.7965777025691918</v>
      </c>
      <c r="N499" s="72">
        <v>-0.55886625018881786</v>
      </c>
      <c r="O499" s="72">
        <v>-1.0652543833844246</v>
      </c>
      <c r="P499" s="72">
        <v>-0.30950160637966057</v>
      </c>
      <c r="Q499" s="72"/>
      <c r="R499" s="216">
        <v>-0.38152270657873449</v>
      </c>
      <c r="S499" s="216">
        <v>0.64679106354722593</v>
      </c>
      <c r="T499" s="216">
        <v>-0.81049104888876566</v>
      </c>
      <c r="U499" s="216"/>
      <c r="V499" s="72">
        <v>-1.1733729409790363</v>
      </c>
      <c r="W499" s="72">
        <v>0.31415359083070693</v>
      </c>
      <c r="X499" s="72">
        <v>-1.1556634922933637</v>
      </c>
      <c r="Y499" s="72">
        <v>-1.4069445640693254</v>
      </c>
      <c r="Z499" s="72">
        <v>-0.10945915877662643</v>
      </c>
      <c r="AB499" s="114">
        <v>382</v>
      </c>
      <c r="AC499" s="114">
        <v>119</v>
      </c>
      <c r="AD499" s="115">
        <v>528</v>
      </c>
      <c r="AE499" s="115">
        <v>395</v>
      </c>
      <c r="AF499" s="115">
        <v>437</v>
      </c>
      <c r="AG499" s="115">
        <v>340</v>
      </c>
      <c r="AH499" s="116">
        <v>352</v>
      </c>
      <c r="AI499" s="116">
        <v>140</v>
      </c>
      <c r="AJ499" s="116">
        <v>490</v>
      </c>
      <c r="AK499" s="117">
        <v>517</v>
      </c>
      <c r="AL499" s="117">
        <v>212</v>
      </c>
      <c r="AM499" s="117">
        <v>483</v>
      </c>
      <c r="AN499" s="117">
        <v>491</v>
      </c>
      <c r="AO499" s="117">
        <v>294</v>
      </c>
    </row>
    <row r="500" spans="1:41" x14ac:dyDescent="0.3">
      <c r="A500" s="25" t="s">
        <v>1015</v>
      </c>
      <c r="B500" s="25" t="s">
        <v>1016</v>
      </c>
      <c r="C500" s="25" t="s">
        <v>24</v>
      </c>
      <c r="D500" s="215">
        <v>30.796195418326015</v>
      </c>
      <c r="E500" s="72">
        <v>24.160208366808185</v>
      </c>
      <c r="F500" s="72">
        <v>0.35470148780273281</v>
      </c>
      <c r="G500" s="72">
        <v>5.0441050682373021</v>
      </c>
      <c r="H500" s="72">
        <v>1.2371804954777925</v>
      </c>
      <c r="I500" s="72"/>
      <c r="J500" s="72">
        <v>0.89156991114832995</v>
      </c>
      <c r="K500" s="72">
        <v>1.041246758196325</v>
      </c>
      <c r="L500" s="72"/>
      <c r="M500" s="72">
        <v>-1.1095339625246936</v>
      </c>
      <c r="N500" s="72">
        <v>-0.74662274231042758</v>
      </c>
      <c r="O500" s="72">
        <v>1.1867705586851272</v>
      </c>
      <c r="P500" s="72">
        <v>0.72613838419843135</v>
      </c>
      <c r="Q500" s="72"/>
      <c r="R500" s="216">
        <v>0.45529900414981128</v>
      </c>
      <c r="S500" s="216">
        <v>0.78225248307035244</v>
      </c>
      <c r="T500" s="216">
        <v>-0.63225887903168732</v>
      </c>
      <c r="U500" s="216"/>
      <c r="V500" s="72">
        <v>0.63269621912900997</v>
      </c>
      <c r="W500" s="72">
        <v>-0.77492669389928448</v>
      </c>
      <c r="X500" s="72">
        <v>-4.2623164303752382E-2</v>
      </c>
      <c r="Y500" s="72">
        <v>-0.41118450287941666</v>
      </c>
      <c r="Z500" s="72">
        <v>0.84347424104900215</v>
      </c>
      <c r="AB500" s="114">
        <v>88</v>
      </c>
      <c r="AC500" s="114">
        <v>69</v>
      </c>
      <c r="AD500" s="115">
        <v>438</v>
      </c>
      <c r="AE500" s="115">
        <v>428</v>
      </c>
      <c r="AF500" s="115">
        <v>1</v>
      </c>
      <c r="AG500" s="115">
        <v>130</v>
      </c>
      <c r="AH500" s="116">
        <v>175</v>
      </c>
      <c r="AI500" s="116">
        <v>118</v>
      </c>
      <c r="AJ500" s="116">
        <v>447</v>
      </c>
      <c r="AK500" s="117">
        <v>161</v>
      </c>
      <c r="AL500" s="117">
        <v>404</v>
      </c>
      <c r="AM500" s="117">
        <v>274</v>
      </c>
      <c r="AN500" s="117">
        <v>346</v>
      </c>
      <c r="AO500" s="117">
        <v>61</v>
      </c>
    </row>
    <row r="501" spans="1:41" x14ac:dyDescent="0.3">
      <c r="A501" s="25" t="s">
        <v>1017</v>
      </c>
      <c r="B501" s="25" t="s">
        <v>1018</v>
      </c>
      <c r="C501" s="25" t="s">
        <v>30</v>
      </c>
      <c r="D501" s="215">
        <v>-29.538632206984268</v>
      </c>
      <c r="E501" s="72">
        <v>-30.634873468326923</v>
      </c>
      <c r="F501" s="72">
        <v>-1.1890428820208485</v>
      </c>
      <c r="G501" s="72">
        <v>-8.8014588464017525</v>
      </c>
      <c r="H501" s="72">
        <v>11.086742989765256</v>
      </c>
      <c r="I501" s="72"/>
      <c r="J501" s="72">
        <v>-1.1723372459558727</v>
      </c>
      <c r="K501" s="72">
        <v>-1.2784526315102809</v>
      </c>
      <c r="L501" s="72"/>
      <c r="M501" s="72">
        <v>-3.8843124140594501E-2</v>
      </c>
      <c r="N501" s="72">
        <v>-0.530242151864738</v>
      </c>
      <c r="O501" s="72">
        <v>0.47803764769599127</v>
      </c>
      <c r="P501" s="72">
        <v>-9.9199232813994578E-2</v>
      </c>
      <c r="Q501" s="72"/>
      <c r="R501" s="216">
        <v>-0.48863382507673592</v>
      </c>
      <c r="S501" s="216">
        <v>-0.8631774869413088</v>
      </c>
      <c r="T501" s="216">
        <v>0.29563625044983427</v>
      </c>
      <c r="U501" s="216"/>
      <c r="V501" s="72">
        <v>0.22383120959752692</v>
      </c>
      <c r="W501" s="72">
        <v>0.59267325221151868</v>
      </c>
      <c r="X501" s="72">
        <v>0.16244063300111136</v>
      </c>
      <c r="Y501" s="72">
        <v>0.57962152815531987</v>
      </c>
      <c r="Z501" s="72">
        <v>0.65878197498757451</v>
      </c>
      <c r="AB501" s="114">
        <v>460</v>
      </c>
      <c r="AC501" s="114">
        <v>477</v>
      </c>
      <c r="AD501" s="115">
        <v>277</v>
      </c>
      <c r="AE501" s="115">
        <v>389</v>
      </c>
      <c r="AF501" s="115">
        <v>176</v>
      </c>
      <c r="AG501" s="115">
        <v>286</v>
      </c>
      <c r="AH501" s="116">
        <v>367</v>
      </c>
      <c r="AI501" s="116">
        <v>431</v>
      </c>
      <c r="AJ501" s="116">
        <v>202</v>
      </c>
      <c r="AK501" s="117">
        <v>221</v>
      </c>
      <c r="AL501" s="117">
        <v>146</v>
      </c>
      <c r="AM501" s="117">
        <v>234</v>
      </c>
      <c r="AN501" s="117">
        <v>159</v>
      </c>
      <c r="AO501" s="117">
        <v>100</v>
      </c>
    </row>
    <row r="502" spans="1:41" x14ac:dyDescent="0.3">
      <c r="A502" s="25" t="s">
        <v>1019</v>
      </c>
      <c r="B502" s="25" t="s">
        <v>1020</v>
      </c>
      <c r="C502" s="25" t="s">
        <v>33</v>
      </c>
      <c r="D502" s="215">
        <v>-50.767391843786243</v>
      </c>
      <c r="E502" s="72">
        <v>7.5339718447234638E-2</v>
      </c>
      <c r="F502" s="72">
        <v>-33.775116518062795</v>
      </c>
      <c r="G502" s="72">
        <v>-13.406555893132493</v>
      </c>
      <c r="H502" s="72">
        <v>-3.6610591510381885</v>
      </c>
      <c r="I502" s="72"/>
      <c r="J502" s="72">
        <v>0.49405786829522891</v>
      </c>
      <c r="K502" s="72">
        <v>-0.48803069081945011</v>
      </c>
      <c r="L502" s="72"/>
      <c r="M502" s="72">
        <v>-2.7965777025691918</v>
      </c>
      <c r="N502" s="72">
        <v>-1.0566553746003926</v>
      </c>
      <c r="O502" s="72">
        <v>-1.1063730027137693</v>
      </c>
      <c r="P502" s="72">
        <v>-0.44441256300669246</v>
      </c>
      <c r="Q502" s="72"/>
      <c r="R502" s="216">
        <v>-0.90630303852774463</v>
      </c>
      <c r="S502" s="216">
        <v>0.32660952649256841</v>
      </c>
      <c r="T502" s="216">
        <v>-1.0290931951407232</v>
      </c>
      <c r="U502" s="216"/>
      <c r="V502" s="72">
        <v>-7.9087027391126358E-2</v>
      </c>
      <c r="W502" s="72">
        <v>0.42077174564735742</v>
      </c>
      <c r="X502" s="72">
        <v>-1.0376460784565371</v>
      </c>
      <c r="Y502" s="72">
        <v>-8.917254279312721E-2</v>
      </c>
      <c r="Z502" s="72">
        <v>5.2922072785795464E-2</v>
      </c>
      <c r="AB502" s="114">
        <v>152</v>
      </c>
      <c r="AC502" s="114">
        <v>357</v>
      </c>
      <c r="AD502" s="115">
        <v>528</v>
      </c>
      <c r="AE502" s="115">
        <v>475</v>
      </c>
      <c r="AF502" s="115">
        <v>440</v>
      </c>
      <c r="AG502" s="115">
        <v>374</v>
      </c>
      <c r="AH502" s="116">
        <v>429</v>
      </c>
      <c r="AI502" s="116">
        <v>202</v>
      </c>
      <c r="AJ502" s="116">
        <v>520</v>
      </c>
      <c r="AK502" s="117">
        <v>287</v>
      </c>
      <c r="AL502" s="117">
        <v>189</v>
      </c>
      <c r="AM502" s="117">
        <v>466</v>
      </c>
      <c r="AN502" s="117">
        <v>288</v>
      </c>
      <c r="AO502" s="117">
        <v>255</v>
      </c>
    </row>
    <row r="503" spans="1:41" x14ac:dyDescent="0.3">
      <c r="A503" s="25" t="s">
        <v>1021</v>
      </c>
      <c r="B503" s="25" t="s">
        <v>1022</v>
      </c>
      <c r="C503" s="25" t="s">
        <v>63</v>
      </c>
      <c r="D503" s="215">
        <v>-6.0700322501904509</v>
      </c>
      <c r="E503" s="72">
        <v>-1.5227453723188251</v>
      </c>
      <c r="F503" s="72">
        <v>-5.8569703606660735</v>
      </c>
      <c r="G503" s="72">
        <v>13.815684569079957</v>
      </c>
      <c r="H503" s="72">
        <v>-12.50600108628551</v>
      </c>
      <c r="I503" s="72"/>
      <c r="J503" s="72">
        <v>-0.55125642986296419</v>
      </c>
      <c r="K503" s="72">
        <v>0.42943680007745821</v>
      </c>
      <c r="L503" s="72"/>
      <c r="M503" s="72">
        <v>-0.75548104679357642</v>
      </c>
      <c r="N503" s="72">
        <v>-0.18204806412002378</v>
      </c>
      <c r="O503" s="72">
        <v>0.36546702996252545</v>
      </c>
      <c r="P503" s="72">
        <v>-0.36505317675549714</v>
      </c>
      <c r="Q503" s="72"/>
      <c r="R503" s="216">
        <v>0.37333398910716992</v>
      </c>
      <c r="S503" s="216">
        <v>0.5539573634544559</v>
      </c>
      <c r="T503" s="216">
        <v>0.73059079572796948</v>
      </c>
      <c r="U503" s="216"/>
      <c r="V503" s="72">
        <v>-0.93213263730170148</v>
      </c>
      <c r="W503" s="72">
        <v>-0.44331569791961389</v>
      </c>
      <c r="X503" s="72">
        <v>0.35595079943211588</v>
      </c>
      <c r="Y503" s="72">
        <v>-2.0460144540867313</v>
      </c>
      <c r="Z503" s="72">
        <v>0.56431177261882859</v>
      </c>
      <c r="AB503" s="114">
        <v>381</v>
      </c>
      <c r="AC503" s="114">
        <v>169</v>
      </c>
      <c r="AD503" s="115">
        <v>402</v>
      </c>
      <c r="AE503" s="115">
        <v>312</v>
      </c>
      <c r="AF503" s="115">
        <v>205</v>
      </c>
      <c r="AG503" s="115">
        <v>348</v>
      </c>
      <c r="AH503" s="116">
        <v>193</v>
      </c>
      <c r="AI503" s="116">
        <v>157</v>
      </c>
      <c r="AJ503" s="116">
        <v>134</v>
      </c>
      <c r="AK503" s="117">
        <v>490</v>
      </c>
      <c r="AL503" s="117">
        <v>358</v>
      </c>
      <c r="AM503" s="117">
        <v>192</v>
      </c>
      <c r="AN503" s="117">
        <v>525</v>
      </c>
      <c r="AO503" s="117">
        <v>120</v>
      </c>
    </row>
    <row r="504" spans="1:41" x14ac:dyDescent="0.3">
      <c r="A504" s="25" t="s">
        <v>1023</v>
      </c>
      <c r="B504" s="25" t="s">
        <v>1024</v>
      </c>
      <c r="C504" s="25" t="s">
        <v>56</v>
      </c>
      <c r="D504" s="215">
        <v>17.223890026650402</v>
      </c>
      <c r="E504" s="72">
        <v>7.3203589638694844</v>
      </c>
      <c r="F504" s="72">
        <v>-3.8702354624218076</v>
      </c>
      <c r="G504" s="72">
        <v>9.2562859090916856</v>
      </c>
      <c r="H504" s="72">
        <v>4.5174806161110421</v>
      </c>
      <c r="I504" s="72"/>
      <c r="J504" s="72">
        <v>0.6819623800695449</v>
      </c>
      <c r="K504" s="72">
        <v>-9.6333662959986105E-2</v>
      </c>
      <c r="L504" s="72"/>
      <c r="M504" s="72">
        <v>0.45763834417166943</v>
      </c>
      <c r="N504" s="72">
        <v>-0.147424876342684</v>
      </c>
      <c r="O504" s="72">
        <v>-8.8241647553810587E-2</v>
      </c>
      <c r="P504" s="72">
        <v>-0.841209494262664</v>
      </c>
      <c r="Q504" s="72"/>
      <c r="R504" s="216">
        <v>1.1729122222076351</v>
      </c>
      <c r="S504" s="216">
        <v>4.2424730290209253E-2</v>
      </c>
      <c r="T504" s="216">
        <v>-0.10458264340684198</v>
      </c>
      <c r="U504" s="216"/>
      <c r="V504" s="72">
        <v>0.70879883039216862</v>
      </c>
      <c r="W504" s="72">
        <v>-1.0643513481922469</v>
      </c>
      <c r="X504" s="72">
        <v>0.60605915313867353</v>
      </c>
      <c r="Y504" s="72">
        <v>1.2533696292589418</v>
      </c>
      <c r="Z504" s="72">
        <v>-0.6003801413753288</v>
      </c>
      <c r="AB504" s="114">
        <v>113</v>
      </c>
      <c r="AC504" s="114">
        <v>282</v>
      </c>
      <c r="AD504" s="115">
        <v>169</v>
      </c>
      <c r="AE504" s="115">
        <v>304</v>
      </c>
      <c r="AF504" s="115">
        <v>285</v>
      </c>
      <c r="AG504" s="115">
        <v>456</v>
      </c>
      <c r="AH504" s="116">
        <v>57</v>
      </c>
      <c r="AI504" s="116">
        <v>256</v>
      </c>
      <c r="AJ504" s="116">
        <v>291</v>
      </c>
      <c r="AK504" s="117">
        <v>148</v>
      </c>
      <c r="AL504" s="117">
        <v>440</v>
      </c>
      <c r="AM504" s="117">
        <v>146</v>
      </c>
      <c r="AN504" s="117">
        <v>66</v>
      </c>
      <c r="AO504" s="117">
        <v>398</v>
      </c>
    </row>
    <row r="505" spans="1:41" x14ac:dyDescent="0.3">
      <c r="A505" s="25" t="s">
        <v>1025</v>
      </c>
      <c r="B505" s="25" t="s">
        <v>1026</v>
      </c>
      <c r="C505" s="25" t="s">
        <v>1239</v>
      </c>
      <c r="D505" s="215">
        <v>-56.496623060384167</v>
      </c>
      <c r="E505" s="72">
        <v>-12.837645869591842</v>
      </c>
      <c r="F505" s="72">
        <v>-17.926021208869045</v>
      </c>
      <c r="G505" s="72">
        <v>-17.129808248342506</v>
      </c>
      <c r="H505" s="72">
        <v>-8.6031477335807711</v>
      </c>
      <c r="I505" s="72"/>
      <c r="J505" s="72">
        <v>-0.71771597079807548</v>
      </c>
      <c r="K505" s="72">
        <v>-0.30929569876927182</v>
      </c>
      <c r="L505" s="72"/>
      <c r="M505" s="72">
        <v>-1.6904794568257273</v>
      </c>
      <c r="N505" s="72">
        <v>0.63354795041769552</v>
      </c>
      <c r="O505" s="72">
        <v>-1.2715880605028897</v>
      </c>
      <c r="P505" s="72">
        <v>-0.53964382650812581</v>
      </c>
      <c r="Q505" s="72"/>
      <c r="R505" s="216">
        <v>-1.0365004772529565</v>
      </c>
      <c r="S505" s="216">
        <v>-0.29291332922857449</v>
      </c>
      <c r="T505" s="216">
        <v>-0.72616318331956997</v>
      </c>
      <c r="U505" s="216"/>
      <c r="V505" s="72">
        <v>-0.54962997023392701</v>
      </c>
      <c r="W505" s="72">
        <v>0.90650502592205229</v>
      </c>
      <c r="X505" s="72">
        <v>-0.89402808901094932</v>
      </c>
      <c r="Y505" s="72">
        <v>-1.104748724603732</v>
      </c>
      <c r="Z505" s="72">
        <v>-7.8727788789598269E-2</v>
      </c>
      <c r="AB505" s="114">
        <v>403</v>
      </c>
      <c r="AC505" s="114">
        <v>317</v>
      </c>
      <c r="AD505" s="115">
        <v>486</v>
      </c>
      <c r="AE505" s="115">
        <v>147</v>
      </c>
      <c r="AF505" s="115">
        <v>458</v>
      </c>
      <c r="AG505" s="115">
        <v>396</v>
      </c>
      <c r="AH505" s="116">
        <v>436</v>
      </c>
      <c r="AI505" s="116">
        <v>329</v>
      </c>
      <c r="AJ505" s="116">
        <v>474</v>
      </c>
      <c r="AK505" s="117">
        <v>411</v>
      </c>
      <c r="AL505" s="117">
        <v>46</v>
      </c>
      <c r="AM505" s="117">
        <v>440</v>
      </c>
      <c r="AN505" s="117">
        <v>463</v>
      </c>
      <c r="AO505" s="117">
        <v>281</v>
      </c>
    </row>
    <row r="506" spans="1:41" x14ac:dyDescent="0.3">
      <c r="A506" s="25" t="s">
        <v>1027</v>
      </c>
      <c r="B506" s="25" t="s">
        <v>1028</v>
      </c>
      <c r="C506" s="25" t="s">
        <v>27</v>
      </c>
      <c r="D506" s="215">
        <v>-51.78742268273156</v>
      </c>
      <c r="E506" s="72">
        <v>-23.15122489716779</v>
      </c>
      <c r="F506" s="72">
        <v>-17.796657548447953</v>
      </c>
      <c r="G506" s="72">
        <v>-9.7507831214793672E-2</v>
      </c>
      <c r="H506" s="72">
        <v>-10.742032405901019</v>
      </c>
      <c r="I506" s="72"/>
      <c r="J506" s="72">
        <v>-1.8484243150831243</v>
      </c>
      <c r="K506" s="72">
        <v>-3.6736766902988626E-3</v>
      </c>
      <c r="L506" s="72"/>
      <c r="M506" s="72">
        <v>-0.89527824059485483</v>
      </c>
      <c r="N506" s="72">
        <v>-0.81468478910854703</v>
      </c>
      <c r="O506" s="72">
        <v>-0.49469114941359277</v>
      </c>
      <c r="P506" s="72">
        <v>-0.64281102863467821</v>
      </c>
      <c r="Q506" s="72"/>
      <c r="R506" s="216">
        <v>0.45284318250975147</v>
      </c>
      <c r="S506" s="216">
        <v>-0.72032726271692304</v>
      </c>
      <c r="T506" s="216">
        <v>0.25578314046139633</v>
      </c>
      <c r="U506" s="216"/>
      <c r="V506" s="72">
        <v>-0.29844161279670256</v>
      </c>
      <c r="W506" s="72">
        <v>0.72983882725069316</v>
      </c>
      <c r="X506" s="72">
        <v>-1.6184666534197814</v>
      </c>
      <c r="Y506" s="72">
        <v>-0.34182808070698451</v>
      </c>
      <c r="Z506" s="72">
        <v>-0.61950896150742873</v>
      </c>
      <c r="AB506" s="114">
        <v>505</v>
      </c>
      <c r="AC506" s="114">
        <v>269</v>
      </c>
      <c r="AD506" s="115">
        <v>417</v>
      </c>
      <c r="AE506" s="115">
        <v>441</v>
      </c>
      <c r="AF506" s="115">
        <v>361</v>
      </c>
      <c r="AG506" s="115">
        <v>416</v>
      </c>
      <c r="AH506" s="116">
        <v>176</v>
      </c>
      <c r="AI506" s="116">
        <v>407</v>
      </c>
      <c r="AJ506" s="116">
        <v>210</v>
      </c>
      <c r="AK506" s="117">
        <v>355</v>
      </c>
      <c r="AL506" s="117">
        <v>103</v>
      </c>
      <c r="AM506" s="117">
        <v>523</v>
      </c>
      <c r="AN506" s="117">
        <v>333</v>
      </c>
      <c r="AO506" s="117">
        <v>399</v>
      </c>
    </row>
    <row r="507" spans="1:41" x14ac:dyDescent="0.3">
      <c r="A507" s="25" t="s">
        <v>1029</v>
      </c>
      <c r="B507" s="25" t="s">
        <v>1030</v>
      </c>
      <c r="C507" s="25" t="s">
        <v>27</v>
      </c>
      <c r="D507" s="215">
        <v>-20.610970683948285</v>
      </c>
      <c r="E507" s="72">
        <v>-9.2474190749156193</v>
      </c>
      <c r="F507" s="72">
        <v>-0.9417974732463843</v>
      </c>
      <c r="G507" s="72">
        <v>-0.81270432060784215</v>
      </c>
      <c r="H507" s="72">
        <v>-9.6090498151784391</v>
      </c>
      <c r="I507" s="72"/>
      <c r="J507" s="72">
        <v>-0.36167458659790569</v>
      </c>
      <c r="K507" s="72">
        <v>-0.3781189393953438</v>
      </c>
      <c r="L507" s="72"/>
      <c r="M507" s="72">
        <v>0.29836842821070497</v>
      </c>
      <c r="N507" s="72">
        <v>0.5455668729178299</v>
      </c>
      <c r="O507" s="72">
        <v>-1.185085423850823</v>
      </c>
      <c r="P507" s="72">
        <v>0.19046252700286675</v>
      </c>
      <c r="Q507" s="72"/>
      <c r="R507" s="216">
        <v>0.2108809820697316</v>
      </c>
      <c r="S507" s="216">
        <v>-0.46342420694999037</v>
      </c>
      <c r="T507" s="216">
        <v>0.15501870640731766</v>
      </c>
      <c r="U507" s="216"/>
      <c r="V507" s="72">
        <v>-0.46556891596285671</v>
      </c>
      <c r="W507" s="72">
        <v>0.85965369624218158</v>
      </c>
      <c r="X507" s="72">
        <v>-1.4705112254980626</v>
      </c>
      <c r="Y507" s="72">
        <v>8.9172542793125975E-2</v>
      </c>
      <c r="Z507" s="72">
        <v>-0.9345560606100759</v>
      </c>
      <c r="AB507" s="114">
        <v>338</v>
      </c>
      <c r="AC507" s="114">
        <v>333</v>
      </c>
      <c r="AD507" s="115">
        <v>206</v>
      </c>
      <c r="AE507" s="115">
        <v>167</v>
      </c>
      <c r="AF507" s="115">
        <v>449</v>
      </c>
      <c r="AG507" s="115">
        <v>218</v>
      </c>
      <c r="AH507" s="116">
        <v>219</v>
      </c>
      <c r="AI507" s="116">
        <v>361</v>
      </c>
      <c r="AJ507" s="116">
        <v>232</v>
      </c>
      <c r="AK507" s="117">
        <v>390</v>
      </c>
      <c r="AL507" s="117">
        <v>56</v>
      </c>
      <c r="AM507" s="117">
        <v>511</v>
      </c>
      <c r="AN507" s="117">
        <v>252</v>
      </c>
      <c r="AO507" s="117">
        <v>440</v>
      </c>
    </row>
    <row r="508" spans="1:41" x14ac:dyDescent="0.3">
      <c r="A508" s="25" t="s">
        <v>1031</v>
      </c>
      <c r="B508" s="25" t="s">
        <v>1032</v>
      </c>
      <c r="C508" s="25" t="s">
        <v>63</v>
      </c>
      <c r="D508" s="215">
        <v>-2.9883711387099092</v>
      </c>
      <c r="E508" s="72">
        <v>-20.93064087397325</v>
      </c>
      <c r="F508" s="72">
        <v>-10.134049082407106</v>
      </c>
      <c r="G508" s="72">
        <v>25.808359986986339</v>
      </c>
      <c r="H508" s="72">
        <v>2.2679588306841074</v>
      </c>
      <c r="I508" s="72"/>
      <c r="J508" s="72">
        <v>-0.61839254990682502</v>
      </c>
      <c r="K508" s="72">
        <v>-1.056058720011035</v>
      </c>
      <c r="L508" s="72"/>
      <c r="M508" s="72">
        <v>-0.87438464102828506</v>
      </c>
      <c r="N508" s="72">
        <v>-1.4155469901837221</v>
      </c>
      <c r="O508" s="72">
        <v>1.052809948586231</v>
      </c>
      <c r="P508" s="72">
        <v>-0.38432617055936075</v>
      </c>
      <c r="Q508" s="72"/>
      <c r="R508" s="216">
        <v>1.9866938721881999</v>
      </c>
      <c r="S508" s="216">
        <v>1.0097897765630408</v>
      </c>
      <c r="T508" s="216">
        <v>0.10051954968712029</v>
      </c>
      <c r="U508" s="216"/>
      <c r="V508" s="72">
        <v>-0.22930263916546745</v>
      </c>
      <c r="W508" s="72">
        <v>-0.91117757275418676</v>
      </c>
      <c r="X508" s="72">
        <v>0.824258494567498</v>
      </c>
      <c r="Y508" s="72">
        <v>0.980897970724389</v>
      </c>
      <c r="Z508" s="72">
        <v>-0.21108448723541132</v>
      </c>
      <c r="AB508" s="114">
        <v>388</v>
      </c>
      <c r="AC508" s="114">
        <v>459</v>
      </c>
      <c r="AD508" s="115">
        <v>413</v>
      </c>
      <c r="AE508" s="115">
        <v>500</v>
      </c>
      <c r="AF508" s="115">
        <v>74</v>
      </c>
      <c r="AG508" s="115">
        <v>354</v>
      </c>
      <c r="AH508" s="116">
        <v>4</v>
      </c>
      <c r="AI508" s="116">
        <v>82</v>
      </c>
      <c r="AJ508" s="116">
        <v>245</v>
      </c>
      <c r="AK508" s="117">
        <v>331</v>
      </c>
      <c r="AL508" s="117">
        <v>424</v>
      </c>
      <c r="AM508" s="117">
        <v>118</v>
      </c>
      <c r="AN508" s="117">
        <v>100</v>
      </c>
      <c r="AO508" s="117">
        <v>325</v>
      </c>
    </row>
    <row r="509" spans="1:41" x14ac:dyDescent="0.3">
      <c r="A509" s="25" t="s">
        <v>1033</v>
      </c>
      <c r="B509" s="25" t="s">
        <v>1034</v>
      </c>
      <c r="C509" s="25" t="s">
        <v>46</v>
      </c>
      <c r="D509" s="215">
        <v>37.905218152002519</v>
      </c>
      <c r="E509" s="72">
        <v>-0.53314488393098003</v>
      </c>
      <c r="F509" s="72">
        <v>31.602342423864528</v>
      </c>
      <c r="G509" s="72">
        <v>35.632139551994896</v>
      </c>
      <c r="H509" s="72">
        <v>-28.796118939925933</v>
      </c>
      <c r="I509" s="72"/>
      <c r="J509" s="72">
        <v>-2.619400793875049</v>
      </c>
      <c r="K509" s="72">
        <v>2.5767492031605705</v>
      </c>
      <c r="L509" s="72"/>
      <c r="M509" s="72">
        <v>0.63875569153245715</v>
      </c>
      <c r="N509" s="72">
        <v>2.6619298787005743</v>
      </c>
      <c r="O509" s="72">
        <v>1.9702643340407947E-2</v>
      </c>
      <c r="P509" s="72">
        <v>1.7359865742448848</v>
      </c>
      <c r="Q509" s="72"/>
      <c r="R509" s="216">
        <v>0.68490073708263677</v>
      </c>
      <c r="S509" s="216">
        <v>0.90966200003440834</v>
      </c>
      <c r="T509" s="216">
        <v>2.6812940091223436</v>
      </c>
      <c r="U509" s="216"/>
      <c r="V509" s="72">
        <v>0.206422115517719</v>
      </c>
      <c r="W509" s="72">
        <v>-1.4642800804996339</v>
      </c>
      <c r="X509" s="72">
        <v>-0.38089081450571305</v>
      </c>
      <c r="Y509" s="72">
        <v>-1.1493349960002959</v>
      </c>
      <c r="Z509" s="72">
        <v>-2.9711400124972629</v>
      </c>
      <c r="AB509" s="114">
        <v>523</v>
      </c>
      <c r="AC509" s="114">
        <v>1</v>
      </c>
      <c r="AD509" s="115">
        <v>129</v>
      </c>
      <c r="AE509" s="115">
        <v>1</v>
      </c>
      <c r="AF509" s="115">
        <v>266</v>
      </c>
      <c r="AG509" s="115">
        <v>45</v>
      </c>
      <c r="AH509" s="116">
        <v>128</v>
      </c>
      <c r="AI509" s="116">
        <v>99</v>
      </c>
      <c r="AJ509" s="116">
        <v>23</v>
      </c>
      <c r="AK509" s="117">
        <v>226</v>
      </c>
      <c r="AL509" s="117">
        <v>473</v>
      </c>
      <c r="AM509" s="117">
        <v>338</v>
      </c>
      <c r="AN509" s="117">
        <v>467</v>
      </c>
      <c r="AO509" s="117">
        <v>515</v>
      </c>
    </row>
    <row r="510" spans="1:41" x14ac:dyDescent="0.3">
      <c r="A510" s="25" t="s">
        <v>1035</v>
      </c>
      <c r="B510" s="25" t="s">
        <v>1036</v>
      </c>
      <c r="C510" s="25" t="s">
        <v>30</v>
      </c>
      <c r="D510" s="215">
        <v>18.797747387206385</v>
      </c>
      <c r="E510" s="72">
        <v>-2.7963399415836312</v>
      </c>
      <c r="F510" s="72">
        <v>8.3695616205022461</v>
      </c>
      <c r="G510" s="72">
        <v>8.7191582037091546</v>
      </c>
      <c r="H510" s="72">
        <v>4.5053675045786132</v>
      </c>
      <c r="I510" s="72"/>
      <c r="J510" s="72">
        <v>0.41017628699778241</v>
      </c>
      <c r="K510" s="72">
        <v>-0.63388348232447289</v>
      </c>
      <c r="L510" s="72"/>
      <c r="M510" s="72">
        <v>1.0882462406193854</v>
      </c>
      <c r="N510" s="72">
        <v>1.071496924159671</v>
      </c>
      <c r="O510" s="72">
        <v>-0.6261828091832673</v>
      </c>
      <c r="P510" s="72">
        <v>-0.19443049631542964</v>
      </c>
      <c r="Q510" s="72"/>
      <c r="R510" s="216">
        <v>-0.31925246327423579</v>
      </c>
      <c r="S510" s="216">
        <v>1.2217916345300004</v>
      </c>
      <c r="T510" s="216">
        <v>0.14375981318933395</v>
      </c>
      <c r="U510" s="216"/>
      <c r="V510" s="72">
        <v>-0.18553120262195016</v>
      </c>
      <c r="W510" s="72">
        <v>0.27470331289474637</v>
      </c>
      <c r="X510" s="72">
        <v>-0.53268008664643429</v>
      </c>
      <c r="Y510" s="72">
        <v>0.77282870420709449</v>
      </c>
      <c r="Z510" s="72">
        <v>0.57175277308226613</v>
      </c>
      <c r="AB510" s="114">
        <v>172</v>
      </c>
      <c r="AC510" s="114">
        <v>383</v>
      </c>
      <c r="AD510" s="115">
        <v>32</v>
      </c>
      <c r="AE510" s="115">
        <v>88</v>
      </c>
      <c r="AF510" s="115">
        <v>380</v>
      </c>
      <c r="AG510" s="115">
        <v>315</v>
      </c>
      <c r="AH510" s="116">
        <v>330</v>
      </c>
      <c r="AI510" s="116">
        <v>57</v>
      </c>
      <c r="AJ510" s="116">
        <v>237</v>
      </c>
      <c r="AK510" s="117">
        <v>313</v>
      </c>
      <c r="AL510" s="117">
        <v>220</v>
      </c>
      <c r="AM510" s="117">
        <v>374</v>
      </c>
      <c r="AN510" s="117">
        <v>133</v>
      </c>
      <c r="AO510" s="117">
        <v>119</v>
      </c>
    </row>
    <row r="511" spans="1:41" x14ac:dyDescent="0.3">
      <c r="A511" s="25" t="s">
        <v>1037</v>
      </c>
      <c r="B511" s="25" t="s">
        <v>1038</v>
      </c>
      <c r="C511" s="25" t="s">
        <v>56</v>
      </c>
      <c r="D511" s="215">
        <v>-26.797056261171107</v>
      </c>
      <c r="E511" s="72">
        <v>8.7133531144634411</v>
      </c>
      <c r="F511" s="72">
        <v>-12.195642063727078</v>
      </c>
      <c r="G511" s="72">
        <v>-10.900047817289492</v>
      </c>
      <c r="H511" s="72">
        <v>-12.41471949461798</v>
      </c>
      <c r="I511" s="72"/>
      <c r="J511" s="72">
        <v>1.2412438140466941</v>
      </c>
      <c r="K511" s="72">
        <v>-0.54417556488961882</v>
      </c>
      <c r="L511" s="72"/>
      <c r="M511" s="72">
        <v>-0.86995106995735427</v>
      </c>
      <c r="N511" s="72">
        <v>-0.532964049011175</v>
      </c>
      <c r="O511" s="72">
        <v>-0.24285397416070359</v>
      </c>
      <c r="P511" s="72">
        <v>-0.30553363706709935</v>
      </c>
      <c r="Q511" s="72"/>
      <c r="R511" s="216">
        <v>-0.15170174287188978</v>
      </c>
      <c r="S511" s="216">
        <v>-0.88685955329150512</v>
      </c>
      <c r="T511" s="216">
        <v>-0.26944444191134437</v>
      </c>
      <c r="U511" s="216"/>
      <c r="V511" s="72">
        <v>-0.19896107519780312</v>
      </c>
      <c r="W511" s="72">
        <v>-0.14464338203024371</v>
      </c>
      <c r="X511" s="72">
        <v>-0.44002600478728376</v>
      </c>
      <c r="Y511" s="72">
        <v>-0.86695527715539489</v>
      </c>
      <c r="Z511" s="72">
        <v>-0.83235815975287031</v>
      </c>
      <c r="AB511" s="114">
        <v>42</v>
      </c>
      <c r="AC511" s="114">
        <v>370</v>
      </c>
      <c r="AD511" s="115">
        <v>412</v>
      </c>
      <c r="AE511" s="115">
        <v>390</v>
      </c>
      <c r="AF511" s="115">
        <v>322</v>
      </c>
      <c r="AG511" s="115">
        <v>339</v>
      </c>
      <c r="AH511" s="116">
        <v>296</v>
      </c>
      <c r="AI511" s="116">
        <v>435</v>
      </c>
      <c r="AJ511" s="116">
        <v>336</v>
      </c>
      <c r="AK511" s="117">
        <v>322</v>
      </c>
      <c r="AL511" s="117">
        <v>296</v>
      </c>
      <c r="AM511" s="117">
        <v>353</v>
      </c>
      <c r="AN511" s="117">
        <v>424</v>
      </c>
      <c r="AO511" s="117">
        <v>431</v>
      </c>
    </row>
    <row r="512" spans="1:41" x14ac:dyDescent="0.3">
      <c r="A512" s="25" t="s">
        <v>1039</v>
      </c>
      <c r="B512" s="25" t="s">
        <v>1040</v>
      </c>
      <c r="C512" s="25" t="s">
        <v>27</v>
      </c>
      <c r="D512" s="215">
        <v>-10.626038545425477</v>
      </c>
      <c r="E512" s="72">
        <v>-1.1182297302706212</v>
      </c>
      <c r="F512" s="72">
        <v>-3.8561556919780537</v>
      </c>
      <c r="G512" s="72">
        <v>-4.2161546852887044</v>
      </c>
      <c r="H512" s="72">
        <v>-1.4354984378880964</v>
      </c>
      <c r="I512" s="72"/>
      <c r="J512" s="72">
        <v>0.19325098504674779</v>
      </c>
      <c r="K512" s="72">
        <v>-0.28270936346839748</v>
      </c>
      <c r="L512" s="72"/>
      <c r="M512" s="72">
        <v>0.27746539655457375</v>
      </c>
      <c r="N512" s="72">
        <v>-1.0212061901775094</v>
      </c>
      <c r="O512" s="72">
        <v>0.61481610835129574</v>
      </c>
      <c r="P512" s="72">
        <v>-0.48806022544484878</v>
      </c>
      <c r="Q512" s="72"/>
      <c r="R512" s="216">
        <v>0.25456967633343369</v>
      </c>
      <c r="S512" s="216">
        <v>-0.26260028430032312</v>
      </c>
      <c r="T512" s="216">
        <v>-0.49790795426775514</v>
      </c>
      <c r="U512" s="216"/>
      <c r="V512" s="72">
        <v>-0.46208709714689411</v>
      </c>
      <c r="W512" s="72">
        <v>-0.48645391268746074</v>
      </c>
      <c r="X512" s="72">
        <v>0.65153108496917089</v>
      </c>
      <c r="Y512" s="72">
        <v>-0.32201196008629029</v>
      </c>
      <c r="Z512" s="72">
        <v>0.33192219737385498</v>
      </c>
      <c r="AB512" s="114">
        <v>222</v>
      </c>
      <c r="AC512" s="114">
        <v>314</v>
      </c>
      <c r="AD512" s="115">
        <v>212</v>
      </c>
      <c r="AE512" s="115">
        <v>469</v>
      </c>
      <c r="AF512" s="115">
        <v>149</v>
      </c>
      <c r="AG512" s="115">
        <v>382</v>
      </c>
      <c r="AH512" s="116">
        <v>211</v>
      </c>
      <c r="AI512" s="116">
        <v>323</v>
      </c>
      <c r="AJ512" s="116">
        <v>406</v>
      </c>
      <c r="AK512" s="117">
        <v>388</v>
      </c>
      <c r="AL512" s="117">
        <v>364</v>
      </c>
      <c r="AM512" s="117">
        <v>137</v>
      </c>
      <c r="AN512" s="117">
        <v>329</v>
      </c>
      <c r="AO512" s="117">
        <v>176</v>
      </c>
    </row>
    <row r="513" spans="1:41" x14ac:dyDescent="0.3">
      <c r="A513" s="25" t="s">
        <v>1041</v>
      </c>
      <c r="B513" s="25" t="s">
        <v>1042</v>
      </c>
      <c r="C513" s="25" t="s">
        <v>46</v>
      </c>
      <c r="D513" s="215">
        <v>71.112978453969333</v>
      </c>
      <c r="E513" s="72">
        <v>-8.5065720501809245</v>
      </c>
      <c r="F513" s="72">
        <v>36.524550183340608</v>
      </c>
      <c r="G513" s="72">
        <v>47.10172830365299</v>
      </c>
      <c r="H513" s="72">
        <v>-4.0067279828433513</v>
      </c>
      <c r="I513" s="72"/>
      <c r="J513" s="72">
        <v>-1.4694420661230152</v>
      </c>
      <c r="K513" s="72">
        <v>0.78891630210854125</v>
      </c>
      <c r="L513" s="72"/>
      <c r="M513" s="72">
        <v>0.71517486707542499</v>
      </c>
      <c r="N513" s="72">
        <v>2.0866833096334991</v>
      </c>
      <c r="O513" s="72">
        <v>0.47082573808686318</v>
      </c>
      <c r="P513" s="72">
        <v>2.5712441145387097</v>
      </c>
      <c r="Q513" s="72"/>
      <c r="R513" s="216">
        <v>1.5717041354014258</v>
      </c>
      <c r="S513" s="216">
        <v>1.2009514161418271</v>
      </c>
      <c r="T513" s="216">
        <v>2.879551844895107</v>
      </c>
      <c r="U513" s="216"/>
      <c r="V513" s="72">
        <v>2.8884174091841026</v>
      </c>
      <c r="W513" s="72">
        <v>-3.0029778391468072</v>
      </c>
      <c r="X513" s="72">
        <v>1.4669398702876391</v>
      </c>
      <c r="Y513" s="72">
        <v>0.81741497560365772</v>
      </c>
      <c r="Z513" s="72">
        <v>-2.9711400124972629</v>
      </c>
      <c r="AB513" s="114">
        <v>484</v>
      </c>
      <c r="AC513" s="114">
        <v>101</v>
      </c>
      <c r="AD513" s="115">
        <v>113</v>
      </c>
      <c r="AE513" s="115">
        <v>22</v>
      </c>
      <c r="AF513" s="115">
        <v>178</v>
      </c>
      <c r="AG513" s="115">
        <v>17</v>
      </c>
      <c r="AH513" s="116">
        <v>16</v>
      </c>
      <c r="AI513" s="116">
        <v>59</v>
      </c>
      <c r="AJ513" s="116">
        <v>1</v>
      </c>
      <c r="AK513" s="117">
        <v>1</v>
      </c>
      <c r="AL513" s="117">
        <v>523</v>
      </c>
      <c r="AM513" s="117">
        <v>59</v>
      </c>
      <c r="AN513" s="117">
        <v>126</v>
      </c>
      <c r="AO513" s="117">
        <v>515</v>
      </c>
    </row>
    <row r="514" spans="1:41" x14ac:dyDescent="0.3">
      <c r="A514" s="25" t="s">
        <v>1043</v>
      </c>
      <c r="B514" s="25" t="s">
        <v>1044</v>
      </c>
      <c r="C514" s="25" t="s">
        <v>30</v>
      </c>
      <c r="D514" s="215">
        <v>19.565603582387265</v>
      </c>
      <c r="E514" s="72">
        <v>1.951571315345326</v>
      </c>
      <c r="F514" s="72">
        <v>2.515015759169871</v>
      </c>
      <c r="G514" s="72">
        <v>22.31705651862843</v>
      </c>
      <c r="H514" s="72">
        <v>-7.2180400107563623</v>
      </c>
      <c r="I514" s="72"/>
      <c r="J514" s="72">
        <v>0.15155320672469499</v>
      </c>
      <c r="K514" s="72">
        <v>4.5724985029310878E-3</v>
      </c>
      <c r="L514" s="72"/>
      <c r="M514" s="72">
        <v>0.33597263883920875</v>
      </c>
      <c r="N514" s="72">
        <v>-1.1867434778555868</v>
      </c>
      <c r="O514" s="72">
        <v>9.5518313544254538E-2</v>
      </c>
      <c r="P514" s="72">
        <v>1.1576550469393028</v>
      </c>
      <c r="Q514" s="72"/>
      <c r="R514" s="216">
        <v>1.4968372500430436</v>
      </c>
      <c r="S514" s="216">
        <v>1.1635337513085162</v>
      </c>
      <c r="T514" s="216">
        <v>1.7675780883852219E-2</v>
      </c>
      <c r="U514" s="216"/>
      <c r="V514" s="72">
        <v>-0.51481178207431189</v>
      </c>
      <c r="W514" s="72">
        <v>-0.3023628221958104</v>
      </c>
      <c r="X514" s="72">
        <v>-0.53642147533387052</v>
      </c>
      <c r="Y514" s="72">
        <v>-0.48549495520702202</v>
      </c>
      <c r="Z514" s="72">
        <v>0.39548303265974227</v>
      </c>
      <c r="AB514" s="114">
        <v>234</v>
      </c>
      <c r="AC514" s="114">
        <v>264</v>
      </c>
      <c r="AD514" s="115">
        <v>197</v>
      </c>
      <c r="AE514" s="115">
        <v>487</v>
      </c>
      <c r="AF514" s="115">
        <v>253</v>
      </c>
      <c r="AG514" s="115">
        <v>90</v>
      </c>
      <c r="AH514" s="116">
        <v>18</v>
      </c>
      <c r="AI514" s="116">
        <v>63</v>
      </c>
      <c r="AJ514" s="116">
        <v>263</v>
      </c>
      <c r="AK514" s="117">
        <v>402</v>
      </c>
      <c r="AL514" s="117">
        <v>325</v>
      </c>
      <c r="AM514" s="117">
        <v>375</v>
      </c>
      <c r="AN514" s="117">
        <v>362</v>
      </c>
      <c r="AO514" s="117">
        <v>158</v>
      </c>
    </row>
    <row r="515" spans="1:41" x14ac:dyDescent="0.3">
      <c r="A515" s="25" t="s">
        <v>1045</v>
      </c>
      <c r="B515" s="25" t="s">
        <v>1046</v>
      </c>
      <c r="C515" s="25" t="s">
        <v>63</v>
      </c>
      <c r="D515" s="215">
        <v>-31.280934654252491</v>
      </c>
      <c r="E515" s="72">
        <v>-22.482832125402492</v>
      </c>
      <c r="F515" s="72">
        <v>-1.54488595245284</v>
      </c>
      <c r="G515" s="72">
        <v>-1.2383480138715761</v>
      </c>
      <c r="H515" s="72">
        <v>-6.0148685625255824</v>
      </c>
      <c r="I515" s="72"/>
      <c r="J515" s="72">
        <v>-1.445404340715075</v>
      </c>
      <c r="K515" s="72">
        <v>-0.35322222931712449</v>
      </c>
      <c r="L515" s="72"/>
      <c r="M515" s="72">
        <v>0.19284422606760632</v>
      </c>
      <c r="N515" s="72">
        <v>0.2225144020979225</v>
      </c>
      <c r="O515" s="72">
        <v>0.27786834651867537</v>
      </c>
      <c r="P515" s="72">
        <v>-0.94040872707665857</v>
      </c>
      <c r="Q515" s="72"/>
      <c r="R515" s="216">
        <v>-6.2711442473425513E-2</v>
      </c>
      <c r="S515" s="216">
        <v>-1.0526340177428819</v>
      </c>
      <c r="T515" s="216">
        <v>0.96674369855171816</v>
      </c>
      <c r="U515" s="216"/>
      <c r="V515" s="72">
        <v>-0.5983754336573881</v>
      </c>
      <c r="W515" s="72">
        <v>0.16836790271872518</v>
      </c>
      <c r="X515" s="72">
        <v>-0.32700528371848475</v>
      </c>
      <c r="Y515" s="72">
        <v>-0.30219583946559525</v>
      </c>
      <c r="Z515" s="72">
        <v>-0.14376505838237355</v>
      </c>
      <c r="AB515" s="114">
        <v>483</v>
      </c>
      <c r="AC515" s="114">
        <v>325</v>
      </c>
      <c r="AD515" s="115">
        <v>231</v>
      </c>
      <c r="AE515" s="115">
        <v>218</v>
      </c>
      <c r="AF515" s="115">
        <v>222</v>
      </c>
      <c r="AG515" s="115">
        <v>470</v>
      </c>
      <c r="AH515" s="116">
        <v>282</v>
      </c>
      <c r="AI515" s="116">
        <v>458</v>
      </c>
      <c r="AJ515" s="116">
        <v>110</v>
      </c>
      <c r="AK515" s="117">
        <v>428</v>
      </c>
      <c r="AL515" s="117">
        <v>239</v>
      </c>
      <c r="AM515" s="117">
        <v>330</v>
      </c>
      <c r="AN515" s="117">
        <v>327</v>
      </c>
      <c r="AO515" s="117">
        <v>305</v>
      </c>
    </row>
    <row r="516" spans="1:41" x14ac:dyDescent="0.3">
      <c r="A516" s="25" t="s">
        <v>1047</v>
      </c>
      <c r="B516" s="25" t="s">
        <v>1048</v>
      </c>
      <c r="C516" s="25" t="s">
        <v>30</v>
      </c>
      <c r="D516" s="215">
        <v>-11.894992980804474</v>
      </c>
      <c r="E516" s="72">
        <v>-9.3798459977535487</v>
      </c>
      <c r="F516" s="72">
        <v>1.613244518349997</v>
      </c>
      <c r="G516" s="72">
        <v>0.72323807855063205</v>
      </c>
      <c r="H516" s="72">
        <v>-4.8516295799515552</v>
      </c>
      <c r="I516" s="72"/>
      <c r="J516" s="72">
        <v>0.50543806530158364</v>
      </c>
      <c r="K516" s="72">
        <v>-1.2558257451218675</v>
      </c>
      <c r="L516" s="72"/>
      <c r="M516" s="72">
        <v>0.36118084636165954</v>
      </c>
      <c r="N516" s="72">
        <v>1.0708859888541788</v>
      </c>
      <c r="O516" s="72">
        <v>-1.0231648784025671</v>
      </c>
      <c r="P516" s="72">
        <v>-0.15078283387727162</v>
      </c>
      <c r="Q516" s="72"/>
      <c r="R516" s="216">
        <v>9.5171857547365846E-2</v>
      </c>
      <c r="S516" s="216">
        <v>0.1191546252648461</v>
      </c>
      <c r="T516" s="216">
        <v>-0.12753791338613607</v>
      </c>
      <c r="U516" s="216"/>
      <c r="V516" s="72">
        <v>-0.5232676277702184</v>
      </c>
      <c r="W516" s="72">
        <v>0.835397860398995</v>
      </c>
      <c r="X516" s="72">
        <v>-0.78185271592899652</v>
      </c>
      <c r="Y516" s="72">
        <v>-0.25760956806903207</v>
      </c>
      <c r="Z516" s="72">
        <v>-0.2429938646210589</v>
      </c>
      <c r="AB516" s="114">
        <v>148</v>
      </c>
      <c r="AC516" s="114">
        <v>472</v>
      </c>
      <c r="AD516" s="115">
        <v>193</v>
      </c>
      <c r="AE516" s="115">
        <v>89</v>
      </c>
      <c r="AF516" s="115">
        <v>431</v>
      </c>
      <c r="AG516" s="115">
        <v>302</v>
      </c>
      <c r="AH516" s="116">
        <v>246</v>
      </c>
      <c r="AI516" s="116">
        <v>235</v>
      </c>
      <c r="AJ516" s="116">
        <v>297</v>
      </c>
      <c r="AK516" s="117">
        <v>405</v>
      </c>
      <c r="AL516" s="117">
        <v>67</v>
      </c>
      <c r="AM516" s="117">
        <v>421</v>
      </c>
      <c r="AN516" s="117">
        <v>316</v>
      </c>
      <c r="AO516" s="117">
        <v>333</v>
      </c>
    </row>
    <row r="517" spans="1:41" x14ac:dyDescent="0.3">
      <c r="A517" s="25" t="s">
        <v>1049</v>
      </c>
      <c r="B517" s="25" t="s">
        <v>1050</v>
      </c>
      <c r="C517" s="25" t="s">
        <v>46</v>
      </c>
      <c r="D517" s="215">
        <v>74.987377475210465</v>
      </c>
      <c r="E517" s="72">
        <v>9.3324253402490829</v>
      </c>
      <c r="F517" s="72">
        <v>26.753832221591814</v>
      </c>
      <c r="G517" s="72">
        <v>23.96901549263761</v>
      </c>
      <c r="H517" s="72">
        <v>14.932104420731958</v>
      </c>
      <c r="I517" s="72"/>
      <c r="J517" s="72">
        <v>-0.61547000357481363</v>
      </c>
      <c r="K517" s="72">
        <v>1.3620640307947403</v>
      </c>
      <c r="L517" s="72"/>
      <c r="M517" s="72">
        <v>0.80469749212474251</v>
      </c>
      <c r="N517" s="72">
        <v>0.73687550957145032</v>
      </c>
      <c r="O517" s="72">
        <v>1.1867705586851272</v>
      </c>
      <c r="P517" s="72">
        <v>1.5522695950733703</v>
      </c>
      <c r="Q517" s="72"/>
      <c r="R517" s="216">
        <v>0.70440747615128951</v>
      </c>
      <c r="S517" s="216">
        <v>0.29534919891031008</v>
      </c>
      <c r="T517" s="216">
        <v>1.8765251840549142</v>
      </c>
      <c r="U517" s="216"/>
      <c r="V517" s="72">
        <v>2.8884174091841026</v>
      </c>
      <c r="W517" s="72">
        <v>-2.3975124480911076</v>
      </c>
      <c r="X517" s="72">
        <v>2.5597020482429875</v>
      </c>
      <c r="Y517" s="72">
        <v>-0.58952958846566861</v>
      </c>
      <c r="Z517" s="72">
        <v>0.52534346327607795</v>
      </c>
      <c r="AB517" s="114">
        <v>387</v>
      </c>
      <c r="AC517" s="114">
        <v>36</v>
      </c>
      <c r="AD517" s="115">
        <v>93</v>
      </c>
      <c r="AE517" s="115">
        <v>134</v>
      </c>
      <c r="AF517" s="115">
        <v>1</v>
      </c>
      <c r="AG517" s="115">
        <v>56</v>
      </c>
      <c r="AH517" s="116">
        <v>124</v>
      </c>
      <c r="AI517" s="116">
        <v>208</v>
      </c>
      <c r="AJ517" s="116">
        <v>55</v>
      </c>
      <c r="AK517" s="117">
        <v>1</v>
      </c>
      <c r="AL517" s="117">
        <v>513</v>
      </c>
      <c r="AM517" s="117">
        <v>1</v>
      </c>
      <c r="AN517" s="117">
        <v>379</v>
      </c>
      <c r="AO517" s="117">
        <v>133</v>
      </c>
    </row>
    <row r="518" spans="1:41" x14ac:dyDescent="0.3">
      <c r="A518" s="25" t="s">
        <v>1051</v>
      </c>
      <c r="B518" s="25" t="s">
        <v>1052</v>
      </c>
      <c r="C518" s="25" t="s">
        <v>24</v>
      </c>
      <c r="D518" s="215">
        <v>30.286904399646705</v>
      </c>
      <c r="E518" s="72">
        <v>-19.460543502584152</v>
      </c>
      <c r="F518" s="72">
        <v>14.918543193053356</v>
      </c>
      <c r="G518" s="72">
        <v>16.196938140883784</v>
      </c>
      <c r="H518" s="72">
        <v>18.631966568293716</v>
      </c>
      <c r="I518" s="72"/>
      <c r="J518" s="72">
        <v>0.86329883492493908</v>
      </c>
      <c r="K518" s="72">
        <v>-2.4201423151316712</v>
      </c>
      <c r="L518" s="72"/>
      <c r="M518" s="72">
        <v>1.0990616896874592</v>
      </c>
      <c r="N518" s="72">
        <v>-0.50993261161824799</v>
      </c>
      <c r="O518" s="72">
        <v>1.1867705586851272</v>
      </c>
      <c r="P518" s="72">
        <v>0.6110672741341987</v>
      </c>
      <c r="Q518" s="72"/>
      <c r="R518" s="216">
        <v>0.31537179505903234</v>
      </c>
      <c r="S518" s="216">
        <v>1.0683318445807266</v>
      </c>
      <c r="T518" s="216">
        <v>0.55992893726629556</v>
      </c>
      <c r="U518" s="216"/>
      <c r="V518" s="72">
        <v>1.0709079872521674</v>
      </c>
      <c r="W518" s="72">
        <v>-1.4062388339554728</v>
      </c>
      <c r="X518" s="72">
        <v>1.9005082392778054</v>
      </c>
      <c r="Y518" s="72">
        <v>1.6695081622935311</v>
      </c>
      <c r="Z518" s="72">
        <v>0.49170775879071205</v>
      </c>
      <c r="AB518" s="114">
        <v>92</v>
      </c>
      <c r="AC518" s="114">
        <v>531</v>
      </c>
      <c r="AD518" s="115">
        <v>29</v>
      </c>
      <c r="AE518" s="115">
        <v>386</v>
      </c>
      <c r="AF518" s="115">
        <v>1</v>
      </c>
      <c r="AG518" s="115">
        <v>144</v>
      </c>
      <c r="AH518" s="116">
        <v>201</v>
      </c>
      <c r="AI518" s="116">
        <v>76</v>
      </c>
      <c r="AJ518" s="116">
        <v>155</v>
      </c>
      <c r="AK518" s="117">
        <v>108</v>
      </c>
      <c r="AL518" s="117">
        <v>466</v>
      </c>
      <c r="AM518" s="117">
        <v>34</v>
      </c>
      <c r="AN518" s="117">
        <v>26</v>
      </c>
      <c r="AO518" s="117">
        <v>142</v>
      </c>
    </row>
    <row r="519" spans="1:41" x14ac:dyDescent="0.3">
      <c r="A519" s="25" t="s">
        <v>1053</v>
      </c>
      <c r="B519" s="25" t="s">
        <v>1054</v>
      </c>
      <c r="C519" s="25" t="s">
        <v>24</v>
      </c>
      <c r="D519" s="215">
        <v>20.971451812694507</v>
      </c>
      <c r="E519" s="72">
        <v>-5.5437689155090766</v>
      </c>
      <c r="F519" s="72">
        <v>5.073599122448508</v>
      </c>
      <c r="G519" s="72">
        <v>5.3039880162712461</v>
      </c>
      <c r="H519" s="72">
        <v>16.13763358948383</v>
      </c>
      <c r="I519" s="72"/>
      <c r="J519" s="72">
        <v>-0.3879624044167706</v>
      </c>
      <c r="K519" s="72">
        <v>-5.5539108823955581E-2</v>
      </c>
      <c r="L519" s="72"/>
      <c r="M519" s="72">
        <v>0.20775639912097824</v>
      </c>
      <c r="N519" s="72">
        <v>-0.35991477349989009</v>
      </c>
      <c r="O519" s="72">
        <v>0.36873883708671423</v>
      </c>
      <c r="P519" s="72">
        <v>0.59519539688395895</v>
      </c>
      <c r="Q519" s="72"/>
      <c r="R519" s="216">
        <v>-0.26423616209992012</v>
      </c>
      <c r="S519" s="216">
        <v>-0.82718074608900938</v>
      </c>
      <c r="T519" s="216">
        <v>1.727895470141479</v>
      </c>
      <c r="U519" s="216"/>
      <c r="V519" s="72">
        <v>2.0144808863777408</v>
      </c>
      <c r="W519" s="72">
        <v>-1.6813502937313989</v>
      </c>
      <c r="X519" s="72">
        <v>1.1269704518948749</v>
      </c>
      <c r="Y519" s="72">
        <v>1.4614388957762368</v>
      </c>
      <c r="Z519" s="72">
        <v>0.30598677757931247</v>
      </c>
      <c r="AB519" s="114">
        <v>344</v>
      </c>
      <c r="AC519" s="114">
        <v>275</v>
      </c>
      <c r="AD519" s="115">
        <v>228</v>
      </c>
      <c r="AE519" s="115">
        <v>355</v>
      </c>
      <c r="AF519" s="115">
        <v>202</v>
      </c>
      <c r="AG519" s="115">
        <v>149</v>
      </c>
      <c r="AH519" s="116">
        <v>316</v>
      </c>
      <c r="AI519" s="116">
        <v>426</v>
      </c>
      <c r="AJ519" s="116">
        <v>59</v>
      </c>
      <c r="AK519" s="117">
        <v>37</v>
      </c>
      <c r="AL519" s="117">
        <v>485</v>
      </c>
      <c r="AM519" s="117">
        <v>85</v>
      </c>
      <c r="AN519" s="117">
        <v>43</v>
      </c>
      <c r="AO519" s="117">
        <v>188</v>
      </c>
    </row>
    <row r="520" spans="1:41" x14ac:dyDescent="0.3">
      <c r="A520" s="25" t="s">
        <v>1055</v>
      </c>
      <c r="B520" s="25" t="s">
        <v>1056</v>
      </c>
      <c r="C520" s="25" t="s">
        <v>30</v>
      </c>
      <c r="D520" s="215">
        <v>24.32635283093315</v>
      </c>
      <c r="E520" s="72">
        <v>-8.5418581861501259</v>
      </c>
      <c r="F520" s="72">
        <v>4.4900801480059123</v>
      </c>
      <c r="G520" s="72">
        <v>14.973162548275901</v>
      </c>
      <c r="H520" s="72">
        <v>13.404968320801462</v>
      </c>
      <c r="I520" s="72"/>
      <c r="J520" s="72">
        <v>-0.4604066507784581</v>
      </c>
      <c r="K520" s="72">
        <v>-0.22294200411355192</v>
      </c>
      <c r="L520" s="72"/>
      <c r="M520" s="72">
        <v>-0.30191056139550226</v>
      </c>
      <c r="N520" s="72">
        <v>-0.6713543172303843</v>
      </c>
      <c r="O520" s="72">
        <v>-1.0176517443089552</v>
      </c>
      <c r="P520" s="72">
        <v>2.7093294466157878</v>
      </c>
      <c r="Q520" s="72"/>
      <c r="R520" s="216">
        <v>0.40552997538841862</v>
      </c>
      <c r="S520" s="216">
        <v>0.53633790608990939</v>
      </c>
      <c r="T520" s="216">
        <v>0.85491162431478041</v>
      </c>
      <c r="U520" s="216"/>
      <c r="V520" s="72">
        <v>0.63418842719299218</v>
      </c>
      <c r="W520" s="72">
        <v>0.58432716330960777</v>
      </c>
      <c r="X520" s="72">
        <v>1.2283692362656637</v>
      </c>
      <c r="Y520" s="72">
        <v>-0.75301258358640033</v>
      </c>
      <c r="Z520" s="72">
        <v>0.98712142097842925</v>
      </c>
      <c r="AB520" s="114">
        <v>361</v>
      </c>
      <c r="AC520" s="114">
        <v>303</v>
      </c>
      <c r="AD520" s="115">
        <v>330</v>
      </c>
      <c r="AE520" s="115">
        <v>413</v>
      </c>
      <c r="AF520" s="115">
        <v>430</v>
      </c>
      <c r="AG520" s="115">
        <v>11</v>
      </c>
      <c r="AH520" s="116">
        <v>188</v>
      </c>
      <c r="AI520" s="116">
        <v>163</v>
      </c>
      <c r="AJ520" s="116">
        <v>122</v>
      </c>
      <c r="AK520" s="117">
        <v>160</v>
      </c>
      <c r="AL520" s="117">
        <v>147</v>
      </c>
      <c r="AM520" s="117">
        <v>78</v>
      </c>
      <c r="AN520" s="117">
        <v>407</v>
      </c>
      <c r="AO520" s="117">
        <v>43</v>
      </c>
    </row>
    <row r="521" spans="1:41" x14ac:dyDescent="0.3">
      <c r="A521" s="25" t="s">
        <v>1057</v>
      </c>
      <c r="B521" s="25" t="s">
        <v>1058</v>
      </c>
      <c r="C521" s="25" t="s">
        <v>30</v>
      </c>
      <c r="D521" s="215">
        <v>31.037168803764622</v>
      </c>
      <c r="E521" s="72">
        <v>-7.3205547074881627</v>
      </c>
      <c r="F521" s="72">
        <v>13.456164522162165</v>
      </c>
      <c r="G521" s="72">
        <v>10.070567372042619</v>
      </c>
      <c r="H521" s="72">
        <v>14.830991617047999</v>
      </c>
      <c r="I521" s="72"/>
      <c r="J521" s="72">
        <v>-0.75622868106835361</v>
      </c>
      <c r="K521" s="72">
        <v>0.17058430446930054</v>
      </c>
      <c r="L521" s="72"/>
      <c r="M521" s="72">
        <v>0.30906189759740121</v>
      </c>
      <c r="N521" s="72">
        <v>-1.6165824826344342</v>
      </c>
      <c r="O521" s="72">
        <v>0.86545497816891293</v>
      </c>
      <c r="P521" s="72">
        <v>2.5950519304140665</v>
      </c>
      <c r="Q521" s="72"/>
      <c r="R521" s="216">
        <v>7.2062754160931372E-2</v>
      </c>
      <c r="S521" s="216">
        <v>0.5120401060146077</v>
      </c>
      <c r="T521" s="216">
        <v>0.62436522446957543</v>
      </c>
      <c r="U521" s="216"/>
      <c r="V521" s="72">
        <v>-0.22980004185346148</v>
      </c>
      <c r="W521" s="72">
        <v>0.39463157049149555</v>
      </c>
      <c r="X521" s="72">
        <v>1.7680526765303421</v>
      </c>
      <c r="Y521" s="72">
        <v>-0.21054628159488231</v>
      </c>
      <c r="Z521" s="72">
        <v>1.2438603998361057</v>
      </c>
      <c r="AB521" s="114">
        <v>409</v>
      </c>
      <c r="AC521" s="114">
        <v>225</v>
      </c>
      <c r="AD521" s="115">
        <v>202</v>
      </c>
      <c r="AE521" s="115">
        <v>511</v>
      </c>
      <c r="AF521" s="115">
        <v>109</v>
      </c>
      <c r="AG521" s="115">
        <v>15</v>
      </c>
      <c r="AH521" s="116">
        <v>253</v>
      </c>
      <c r="AI521" s="116">
        <v>167</v>
      </c>
      <c r="AJ521" s="116">
        <v>147</v>
      </c>
      <c r="AK521" s="117">
        <v>332</v>
      </c>
      <c r="AL521" s="117">
        <v>194</v>
      </c>
      <c r="AM521" s="117">
        <v>44</v>
      </c>
      <c r="AN521" s="117">
        <v>310</v>
      </c>
      <c r="AO521" s="117">
        <v>20</v>
      </c>
    </row>
    <row r="522" spans="1:41" x14ac:dyDescent="0.3">
      <c r="A522" s="25" t="s">
        <v>1059</v>
      </c>
      <c r="B522" s="25" t="s">
        <v>1060</v>
      </c>
      <c r="C522" s="25" t="s">
        <v>56</v>
      </c>
      <c r="D522" s="215">
        <v>-29.191066167164863</v>
      </c>
      <c r="E522" s="72">
        <v>-9.3394403002647142</v>
      </c>
      <c r="F522" s="72">
        <v>3.8637555967011785</v>
      </c>
      <c r="G522" s="72">
        <v>-22.937482546201558</v>
      </c>
      <c r="H522" s="72">
        <v>-0.77789891739976813</v>
      </c>
      <c r="I522" s="72"/>
      <c r="J522" s="72">
        <v>0.10786082460624807</v>
      </c>
      <c r="K522" s="72">
        <v>-0.85501604862742531</v>
      </c>
      <c r="L522" s="72"/>
      <c r="M522" s="72">
        <v>-1.2159709512003791</v>
      </c>
      <c r="N522" s="72">
        <v>1.5611060319383221</v>
      </c>
      <c r="O522" s="72">
        <v>1.0063465436952863</v>
      </c>
      <c r="P522" s="72">
        <v>-0.73328072896104091</v>
      </c>
      <c r="Q522" s="72"/>
      <c r="R522" s="216">
        <v>-2.7867310141563482E-2</v>
      </c>
      <c r="S522" s="216">
        <v>-2.1287471126958151</v>
      </c>
      <c r="T522" s="216">
        <v>-0.59588348270680891</v>
      </c>
      <c r="U522" s="216"/>
      <c r="V522" s="72">
        <v>0.43522735199518986</v>
      </c>
      <c r="W522" s="72">
        <v>-0.3106648650916024</v>
      </c>
      <c r="X522" s="72">
        <v>-0.48171521749320417</v>
      </c>
      <c r="Y522" s="72">
        <v>-0.32696599024146344</v>
      </c>
      <c r="Z522" s="72">
        <v>0.52853893735112645</v>
      </c>
      <c r="AB522" s="114">
        <v>249</v>
      </c>
      <c r="AC522" s="114">
        <v>427</v>
      </c>
      <c r="AD522" s="115">
        <v>446</v>
      </c>
      <c r="AE522" s="115">
        <v>43</v>
      </c>
      <c r="AF522" s="115">
        <v>83</v>
      </c>
      <c r="AG522" s="115">
        <v>437</v>
      </c>
      <c r="AH522" s="116">
        <v>276</v>
      </c>
      <c r="AI522" s="116">
        <v>520</v>
      </c>
      <c r="AJ522" s="116">
        <v>439</v>
      </c>
      <c r="AK522" s="117">
        <v>183</v>
      </c>
      <c r="AL522" s="117">
        <v>329</v>
      </c>
      <c r="AM522" s="117">
        <v>360</v>
      </c>
      <c r="AN522" s="117">
        <v>330</v>
      </c>
      <c r="AO522" s="117">
        <v>131</v>
      </c>
    </row>
    <row r="523" spans="1:41" x14ac:dyDescent="0.3">
      <c r="A523" s="25" t="s">
        <v>1061</v>
      </c>
      <c r="B523" s="25" t="s">
        <v>1062</v>
      </c>
      <c r="C523" s="25" t="s">
        <v>24</v>
      </c>
      <c r="D523" s="215">
        <v>18.618696883259108</v>
      </c>
      <c r="E523" s="72">
        <v>-4.6468413942363025</v>
      </c>
      <c r="F523" s="72">
        <v>-9.6047936500947735</v>
      </c>
      <c r="G523" s="72">
        <v>23.855110893931965</v>
      </c>
      <c r="H523" s="72">
        <v>9.0152210336582197</v>
      </c>
      <c r="I523" s="72"/>
      <c r="J523" s="72">
        <v>-0.52565854724521588</v>
      </c>
      <c r="K523" s="72">
        <v>0.15391123570631163</v>
      </c>
      <c r="L523" s="72"/>
      <c r="M523" s="72">
        <v>-0.41086916448536004</v>
      </c>
      <c r="N523" s="72">
        <v>-1.5172730445824221</v>
      </c>
      <c r="O523" s="72">
        <v>0.95596057295397585</v>
      </c>
      <c r="P523" s="72">
        <v>-0.5645853479013575</v>
      </c>
      <c r="Q523" s="72"/>
      <c r="R523" s="216">
        <v>1.7710886026949375</v>
      </c>
      <c r="S523" s="216">
        <v>1.1237478798401868</v>
      </c>
      <c r="T523" s="216">
        <v>-3.2223175263288148E-2</v>
      </c>
      <c r="U523" s="216"/>
      <c r="V523" s="72">
        <v>0.57698711807362524</v>
      </c>
      <c r="W523" s="72">
        <v>-0.74947188750343496</v>
      </c>
      <c r="X523" s="72">
        <v>0.72485892048990197</v>
      </c>
      <c r="Y523" s="72">
        <v>0.980897970724389</v>
      </c>
      <c r="Z523" s="72">
        <v>0.2697720849471627</v>
      </c>
      <c r="AB523" s="114">
        <v>375</v>
      </c>
      <c r="AC523" s="114">
        <v>231</v>
      </c>
      <c r="AD523" s="115">
        <v>345</v>
      </c>
      <c r="AE523" s="115">
        <v>504</v>
      </c>
      <c r="AF523" s="115">
        <v>87</v>
      </c>
      <c r="AG523" s="115">
        <v>403</v>
      </c>
      <c r="AH523" s="116">
        <v>9</v>
      </c>
      <c r="AI523" s="116">
        <v>69</v>
      </c>
      <c r="AJ523" s="116">
        <v>277</v>
      </c>
      <c r="AK523" s="117">
        <v>167</v>
      </c>
      <c r="AL523" s="117">
        <v>401</v>
      </c>
      <c r="AM523" s="117">
        <v>131</v>
      </c>
      <c r="AN523" s="117">
        <v>100</v>
      </c>
      <c r="AO523" s="117">
        <v>197</v>
      </c>
    </row>
    <row r="524" spans="1:41" x14ac:dyDescent="0.3">
      <c r="A524" s="25" t="s">
        <v>1063</v>
      </c>
      <c r="B524" s="25" t="s">
        <v>1064</v>
      </c>
      <c r="C524" s="25" t="s">
        <v>24</v>
      </c>
      <c r="D524" s="215">
        <v>6.5292036386709835</v>
      </c>
      <c r="E524" s="72">
        <v>-18.098255842092033</v>
      </c>
      <c r="F524" s="72">
        <v>6.8978535803714216</v>
      </c>
      <c r="G524" s="72">
        <v>3.2571419523887077</v>
      </c>
      <c r="H524" s="72">
        <v>14.472463948002888</v>
      </c>
      <c r="I524" s="72"/>
      <c r="J524" s="72">
        <v>-1.4732207698004431</v>
      </c>
      <c r="K524" s="72">
        <v>2.5360302433080434E-2</v>
      </c>
      <c r="L524" s="72"/>
      <c r="M524" s="72">
        <v>-3.4728017399101196E-2</v>
      </c>
      <c r="N524" s="72">
        <v>-0.22977657443720509</v>
      </c>
      <c r="O524" s="72">
        <v>0.88605289321972591</v>
      </c>
      <c r="P524" s="72">
        <v>0.48210827147600782</v>
      </c>
      <c r="Q524" s="72"/>
      <c r="R524" s="216">
        <v>-0.24898009958208478</v>
      </c>
      <c r="S524" s="216">
        <v>5.5213046119315906E-2</v>
      </c>
      <c r="T524" s="216">
        <v>0.58462408774941388</v>
      </c>
      <c r="U524" s="216"/>
      <c r="V524" s="72">
        <v>1.3897431102566449</v>
      </c>
      <c r="W524" s="72">
        <v>-1.2060141654214556</v>
      </c>
      <c r="X524" s="72">
        <v>1.2107530680334784</v>
      </c>
      <c r="Y524" s="72">
        <v>1.1295188753795993</v>
      </c>
      <c r="Z524" s="72">
        <v>0.37049190135231064</v>
      </c>
      <c r="AB524" s="114">
        <v>485</v>
      </c>
      <c r="AC524" s="114">
        <v>260</v>
      </c>
      <c r="AD524" s="115">
        <v>275</v>
      </c>
      <c r="AE524" s="115">
        <v>322</v>
      </c>
      <c r="AF524" s="115">
        <v>103</v>
      </c>
      <c r="AG524" s="115">
        <v>168</v>
      </c>
      <c r="AH524" s="116">
        <v>312</v>
      </c>
      <c r="AI524" s="116">
        <v>254</v>
      </c>
      <c r="AJ524" s="116">
        <v>152</v>
      </c>
      <c r="AK524" s="117">
        <v>82</v>
      </c>
      <c r="AL524" s="117">
        <v>454</v>
      </c>
      <c r="AM524" s="117">
        <v>80</v>
      </c>
      <c r="AN524" s="117">
        <v>81</v>
      </c>
      <c r="AO524" s="117">
        <v>166</v>
      </c>
    </row>
    <row r="525" spans="1:41" x14ac:dyDescent="0.3">
      <c r="A525" s="25" t="s">
        <v>1065</v>
      </c>
      <c r="B525" s="25" t="s">
        <v>1066</v>
      </c>
      <c r="C525" s="25" t="s">
        <v>24</v>
      </c>
      <c r="D525" s="215">
        <v>29.892432770200834</v>
      </c>
      <c r="E525" s="72">
        <v>14.977285472752801</v>
      </c>
      <c r="F525" s="72">
        <v>5.747097855106297</v>
      </c>
      <c r="G525" s="72">
        <v>-16.166970266631775</v>
      </c>
      <c r="H525" s="72">
        <v>25.335019708973512</v>
      </c>
      <c r="I525" s="72"/>
      <c r="J525" s="72">
        <v>0.88486895624289619</v>
      </c>
      <c r="K525" s="72">
        <v>0.31331388157732781</v>
      </c>
      <c r="L525" s="72"/>
      <c r="M525" s="72">
        <v>-0.58348750841190178</v>
      </c>
      <c r="N525" s="72">
        <v>0.28068877654869318</v>
      </c>
      <c r="O525" s="72">
        <v>0.53530884484844765</v>
      </c>
      <c r="P525" s="72">
        <v>0.6870255438317685</v>
      </c>
      <c r="Q525" s="72"/>
      <c r="R525" s="216">
        <v>-0.18815945232353506</v>
      </c>
      <c r="S525" s="216">
        <v>-1.1094709769833535</v>
      </c>
      <c r="T525" s="216">
        <v>-0.64240600268892456</v>
      </c>
      <c r="U525" s="216"/>
      <c r="V525" s="72">
        <v>2.0244289401376321</v>
      </c>
      <c r="W525" s="72">
        <v>-1.1396277170942812</v>
      </c>
      <c r="X525" s="72">
        <v>1.6577647619249898</v>
      </c>
      <c r="Y525" s="72">
        <v>1.4416227751555417</v>
      </c>
      <c r="Z525" s="72">
        <v>1.0828151816708202</v>
      </c>
      <c r="AB525" s="114">
        <v>89</v>
      </c>
      <c r="AC525" s="114">
        <v>199</v>
      </c>
      <c r="AD525" s="115">
        <v>373</v>
      </c>
      <c r="AE525" s="115">
        <v>206</v>
      </c>
      <c r="AF525" s="115">
        <v>165</v>
      </c>
      <c r="AG525" s="115">
        <v>134</v>
      </c>
      <c r="AH525" s="116">
        <v>303</v>
      </c>
      <c r="AI525" s="116">
        <v>466</v>
      </c>
      <c r="AJ525" s="116">
        <v>454</v>
      </c>
      <c r="AK525" s="117">
        <v>33</v>
      </c>
      <c r="AL525" s="117">
        <v>447</v>
      </c>
      <c r="AM525" s="117">
        <v>49</v>
      </c>
      <c r="AN525" s="117">
        <v>45</v>
      </c>
      <c r="AO525" s="117">
        <v>34</v>
      </c>
    </row>
    <row r="526" spans="1:41" x14ac:dyDescent="0.3">
      <c r="A526" s="25" t="s">
        <v>1067</v>
      </c>
      <c r="B526" s="25" t="s">
        <v>1068</v>
      </c>
      <c r="C526" s="25" t="s">
        <v>27</v>
      </c>
      <c r="D526" s="215">
        <v>-45.682403236409549</v>
      </c>
      <c r="E526" s="72">
        <v>-31.815046896318496</v>
      </c>
      <c r="F526" s="72">
        <v>11.434730410401318</v>
      </c>
      <c r="G526" s="72">
        <v>-10.948597129332185</v>
      </c>
      <c r="H526" s="72">
        <v>-14.353489621160186</v>
      </c>
      <c r="I526" s="72"/>
      <c r="J526" s="72">
        <v>-2.619400793875049</v>
      </c>
      <c r="K526" s="72">
        <v>7.4197042169569308E-2</v>
      </c>
      <c r="L526" s="72"/>
      <c r="M526" s="72">
        <v>0.70812342297552555</v>
      </c>
      <c r="N526" s="72">
        <v>1.8181820545320533</v>
      </c>
      <c r="O526" s="72">
        <v>-0.51223803880933905</v>
      </c>
      <c r="P526" s="72">
        <v>-0.18451057303402918</v>
      </c>
      <c r="Q526" s="72"/>
      <c r="R526" s="216">
        <v>-0.36453605589788685</v>
      </c>
      <c r="S526" s="216">
        <v>-1.1880954372660053</v>
      </c>
      <c r="T526" s="216">
        <v>0.23879983764402957</v>
      </c>
      <c r="U526" s="216"/>
      <c r="V526" s="72">
        <v>-0.78092222015137147</v>
      </c>
      <c r="W526" s="72">
        <v>0.69455202625688561</v>
      </c>
      <c r="X526" s="72">
        <v>-1.9010037879542268</v>
      </c>
      <c r="Y526" s="72">
        <v>0.41613853303458898</v>
      </c>
      <c r="Z526" s="72">
        <v>-1.299462475417914</v>
      </c>
      <c r="AB526" s="114">
        <v>523</v>
      </c>
      <c r="AC526" s="114">
        <v>251</v>
      </c>
      <c r="AD526" s="115">
        <v>115</v>
      </c>
      <c r="AE526" s="115">
        <v>28</v>
      </c>
      <c r="AF526" s="115">
        <v>364</v>
      </c>
      <c r="AG526" s="115">
        <v>313</v>
      </c>
      <c r="AH526" s="116">
        <v>346</v>
      </c>
      <c r="AI526" s="116">
        <v>473</v>
      </c>
      <c r="AJ526" s="116">
        <v>215</v>
      </c>
      <c r="AK526" s="117">
        <v>470</v>
      </c>
      <c r="AL526" s="117">
        <v>118</v>
      </c>
      <c r="AM526" s="117">
        <v>531</v>
      </c>
      <c r="AN526" s="117">
        <v>192</v>
      </c>
      <c r="AO526" s="117">
        <v>466</v>
      </c>
    </row>
    <row r="527" spans="1:41" x14ac:dyDescent="0.3">
      <c r="A527" s="25" t="s">
        <v>1069</v>
      </c>
      <c r="B527" s="25" t="s">
        <v>1070</v>
      </c>
      <c r="C527" s="25" t="s">
        <v>27</v>
      </c>
      <c r="D527" s="215">
        <v>-59.591581887071399</v>
      </c>
      <c r="E527" s="72">
        <v>-1.5929767351215003</v>
      </c>
      <c r="F527" s="72">
        <v>-15.28109543867901</v>
      </c>
      <c r="G527" s="72">
        <v>-22.257297743535815</v>
      </c>
      <c r="H527" s="72">
        <v>-20.460211969735067</v>
      </c>
      <c r="I527" s="72"/>
      <c r="J527" s="72">
        <v>0.1890571702670884</v>
      </c>
      <c r="K527" s="72">
        <v>-0.3164953090768084</v>
      </c>
      <c r="L527" s="72"/>
      <c r="M527" s="72">
        <v>-2.1945707434231405</v>
      </c>
      <c r="N527" s="72">
        <v>0.34946850213782082</v>
      </c>
      <c r="O527" s="72">
        <v>-0.44512222571349053</v>
      </c>
      <c r="P527" s="72">
        <v>-0.15475080318983114</v>
      </c>
      <c r="Q527" s="72"/>
      <c r="R527" s="216">
        <v>-1.4380005071149455</v>
      </c>
      <c r="S527" s="216">
        <v>-0.96998360618069523</v>
      </c>
      <c r="T527" s="216">
        <v>-0.26289161592865751</v>
      </c>
      <c r="U527" s="216"/>
      <c r="V527" s="72">
        <v>-0.78539884434332297</v>
      </c>
      <c r="W527" s="72">
        <v>0.80798945611691719</v>
      </c>
      <c r="X527" s="72">
        <v>-1.8793862146155123</v>
      </c>
      <c r="Y527" s="72">
        <v>-1.0948406642933839</v>
      </c>
      <c r="Z527" s="72">
        <v>-1.1404061268117116</v>
      </c>
      <c r="AB527" s="114">
        <v>225</v>
      </c>
      <c r="AC527" s="114">
        <v>320</v>
      </c>
      <c r="AD527" s="115">
        <v>507</v>
      </c>
      <c r="AE527" s="115">
        <v>195</v>
      </c>
      <c r="AF527" s="115">
        <v>353</v>
      </c>
      <c r="AG527" s="115">
        <v>305</v>
      </c>
      <c r="AH527" s="116">
        <v>484</v>
      </c>
      <c r="AI527" s="116">
        <v>445</v>
      </c>
      <c r="AJ527" s="116">
        <v>333</v>
      </c>
      <c r="AK527" s="117">
        <v>471</v>
      </c>
      <c r="AL527" s="117">
        <v>79</v>
      </c>
      <c r="AM527" s="117">
        <v>530</v>
      </c>
      <c r="AN527" s="117">
        <v>462</v>
      </c>
      <c r="AO527" s="117">
        <v>457</v>
      </c>
    </row>
    <row r="528" spans="1:41" x14ac:dyDescent="0.3">
      <c r="A528" s="25" t="s">
        <v>1071</v>
      </c>
      <c r="B528" s="25" t="s">
        <v>1072</v>
      </c>
      <c r="C528" s="25" t="s">
        <v>27</v>
      </c>
      <c r="D528" s="215">
        <v>-12.437014494298438</v>
      </c>
      <c r="E528" s="72">
        <v>-22.28701658418003</v>
      </c>
      <c r="F528" s="72">
        <v>-2.6171493782923636</v>
      </c>
      <c r="G528" s="72">
        <v>16.831023787204895</v>
      </c>
      <c r="H528" s="72">
        <v>-4.3638723190309383</v>
      </c>
      <c r="I528" s="72"/>
      <c r="J528" s="72">
        <v>-1.4255615199021459</v>
      </c>
      <c r="K528" s="72">
        <v>-0.35739980683225669</v>
      </c>
      <c r="L528" s="72"/>
      <c r="M528" s="72">
        <v>-1.2601165347922261</v>
      </c>
      <c r="N528" s="72">
        <v>0.20970549822954401</v>
      </c>
      <c r="O528" s="72">
        <v>0.2555036452052411</v>
      </c>
      <c r="P528" s="72">
        <v>0.37616349083066275</v>
      </c>
      <c r="Q528" s="72"/>
      <c r="R528" s="216">
        <v>1.2558541763589086</v>
      </c>
      <c r="S528" s="216">
        <v>-0.17030788858126966</v>
      </c>
      <c r="T528" s="216">
        <v>0.93417656668694893</v>
      </c>
      <c r="U528" s="216"/>
      <c r="V528" s="72">
        <v>-0.3014260289246703</v>
      </c>
      <c r="W528" s="72">
        <v>0.381462808156664</v>
      </c>
      <c r="X528" s="72">
        <v>-0.16262589331564567</v>
      </c>
      <c r="Y528" s="72">
        <v>-0.87190930731056882</v>
      </c>
      <c r="Z528" s="72">
        <v>8.172395758803315E-2</v>
      </c>
      <c r="AB528" s="114">
        <v>479</v>
      </c>
      <c r="AC528" s="114">
        <v>326</v>
      </c>
      <c r="AD528" s="115">
        <v>449</v>
      </c>
      <c r="AE528" s="115">
        <v>219</v>
      </c>
      <c r="AF528" s="115">
        <v>227</v>
      </c>
      <c r="AG528" s="115">
        <v>184</v>
      </c>
      <c r="AH528" s="116">
        <v>43</v>
      </c>
      <c r="AI528" s="116">
        <v>306</v>
      </c>
      <c r="AJ528" s="116">
        <v>113</v>
      </c>
      <c r="AK528" s="117">
        <v>357</v>
      </c>
      <c r="AL528" s="117">
        <v>196</v>
      </c>
      <c r="AM528" s="117">
        <v>302</v>
      </c>
      <c r="AN528" s="117">
        <v>427</v>
      </c>
      <c r="AO528" s="117">
        <v>248</v>
      </c>
    </row>
    <row r="529" spans="1:41" x14ac:dyDescent="0.3">
      <c r="A529" s="25" t="s">
        <v>1073</v>
      </c>
      <c r="B529" s="25" t="s">
        <v>1074</v>
      </c>
      <c r="C529" s="25" t="s">
        <v>27</v>
      </c>
      <c r="D529" s="215">
        <v>-22.091820759406087</v>
      </c>
      <c r="E529" s="72">
        <v>-6.9451306420248535</v>
      </c>
      <c r="F529" s="72">
        <v>-4.57261460651414</v>
      </c>
      <c r="G529" s="72">
        <v>-15.989611822698201</v>
      </c>
      <c r="H529" s="72">
        <v>5.4155363118311088</v>
      </c>
      <c r="I529" s="72"/>
      <c r="J529" s="72">
        <v>0.19096581042996735</v>
      </c>
      <c r="K529" s="72">
        <v>-0.74657626179195558</v>
      </c>
      <c r="L529" s="72"/>
      <c r="M529" s="72">
        <v>-0.68662348036463394</v>
      </c>
      <c r="N529" s="72">
        <v>-6.0744672399599096E-2</v>
      </c>
      <c r="O529" s="72">
        <v>-4.6150505553960643E-2</v>
      </c>
      <c r="P529" s="72">
        <v>6.1900321275931439E-2</v>
      </c>
      <c r="Q529" s="72"/>
      <c r="R529" s="216">
        <v>0.70887361513297709</v>
      </c>
      <c r="S529" s="216">
        <v>-1.8672971001896439</v>
      </c>
      <c r="T529" s="216">
        <v>-0.76032993366711776</v>
      </c>
      <c r="U529" s="216"/>
      <c r="V529" s="72">
        <v>0.30988187462057593</v>
      </c>
      <c r="W529" s="72">
        <v>0.33129560794737656</v>
      </c>
      <c r="X529" s="72">
        <v>0.32709133392685663</v>
      </c>
      <c r="Y529" s="72">
        <v>4.9540301551736332E-2</v>
      </c>
      <c r="Z529" s="72">
        <v>6.5298144319676454E-2</v>
      </c>
      <c r="AB529" s="114">
        <v>223</v>
      </c>
      <c r="AC529" s="114">
        <v>409</v>
      </c>
      <c r="AD529" s="115">
        <v>388</v>
      </c>
      <c r="AE529" s="115">
        <v>280</v>
      </c>
      <c r="AF529" s="115">
        <v>274</v>
      </c>
      <c r="AG529" s="115">
        <v>248</v>
      </c>
      <c r="AH529" s="116">
        <v>123</v>
      </c>
      <c r="AI529" s="116">
        <v>511</v>
      </c>
      <c r="AJ529" s="116">
        <v>481</v>
      </c>
      <c r="AK529" s="117">
        <v>203</v>
      </c>
      <c r="AL529" s="117">
        <v>208</v>
      </c>
      <c r="AM529" s="117">
        <v>197</v>
      </c>
      <c r="AN529" s="117">
        <v>260</v>
      </c>
      <c r="AO529" s="117">
        <v>251</v>
      </c>
    </row>
    <row r="530" spans="1:41" x14ac:dyDescent="0.3">
      <c r="A530" s="25" t="s">
        <v>1075</v>
      </c>
      <c r="B530" s="25" t="s">
        <v>1076</v>
      </c>
      <c r="C530" s="25" t="s">
        <v>30</v>
      </c>
      <c r="D530" s="215">
        <v>-78.214459577125282</v>
      </c>
      <c r="E530" s="72">
        <v>-24.18515641413012</v>
      </c>
      <c r="F530" s="72">
        <v>-21.321379547473171</v>
      </c>
      <c r="G530" s="72">
        <v>-29.801841327793266</v>
      </c>
      <c r="H530" s="72">
        <v>-2.9060822877287285</v>
      </c>
      <c r="I530" s="72"/>
      <c r="J530" s="72">
        <v>0.66414086400005712</v>
      </c>
      <c r="K530" s="72">
        <v>-2.5989533771304667</v>
      </c>
      <c r="L530" s="72"/>
      <c r="M530" s="72">
        <v>0.38821439805705449</v>
      </c>
      <c r="N530" s="72">
        <v>-1.1209101531440757</v>
      </c>
      <c r="O530" s="72">
        <v>-1.6549888898682728</v>
      </c>
      <c r="P530" s="72">
        <v>-1.0237360826404134</v>
      </c>
      <c r="Q530" s="72"/>
      <c r="R530" s="216">
        <v>-0.70366689724209719</v>
      </c>
      <c r="S530" s="216">
        <v>-2.2111607035944987</v>
      </c>
      <c r="T530" s="216">
        <v>-0.66139335849859648</v>
      </c>
      <c r="U530" s="216"/>
      <c r="V530" s="72">
        <v>-3.083896665565921E-2</v>
      </c>
      <c r="W530" s="72">
        <v>0.95445862691981342</v>
      </c>
      <c r="X530" s="72">
        <v>-0.68311738191066917</v>
      </c>
      <c r="Y530" s="72">
        <v>-0.94126572948300102</v>
      </c>
      <c r="Z530" s="72">
        <v>0.11954699358377022</v>
      </c>
      <c r="AB530" s="114">
        <v>117</v>
      </c>
      <c r="AC530" s="114">
        <v>533</v>
      </c>
      <c r="AD530" s="115">
        <v>181</v>
      </c>
      <c r="AE530" s="115">
        <v>481</v>
      </c>
      <c r="AF530" s="115">
        <v>484</v>
      </c>
      <c r="AG530" s="115">
        <v>487</v>
      </c>
      <c r="AH530" s="116">
        <v>408</v>
      </c>
      <c r="AI530" s="116">
        <v>522</v>
      </c>
      <c r="AJ530" s="116">
        <v>458</v>
      </c>
      <c r="AK530" s="117">
        <v>274</v>
      </c>
      <c r="AL530" s="117">
        <v>31</v>
      </c>
      <c r="AM530" s="117">
        <v>401</v>
      </c>
      <c r="AN530" s="117">
        <v>441</v>
      </c>
      <c r="AO530" s="117">
        <v>243</v>
      </c>
    </row>
    <row r="531" spans="1:41" x14ac:dyDescent="0.3">
      <c r="A531" s="25" t="s">
        <v>1077</v>
      </c>
      <c r="B531" s="25" t="s">
        <v>1078</v>
      </c>
      <c r="C531" s="25" t="s">
        <v>30</v>
      </c>
      <c r="D531" s="215">
        <v>-0.48968962330130417</v>
      </c>
      <c r="E531" s="72">
        <v>3.4609925161671691</v>
      </c>
      <c r="F531" s="72">
        <v>7.3050158895032213</v>
      </c>
      <c r="G531" s="72">
        <v>-5.5182220737301675</v>
      </c>
      <c r="H531" s="72">
        <v>-5.7374759552415275</v>
      </c>
      <c r="I531" s="72"/>
      <c r="J531" s="72">
        <v>-0.15073236359472564</v>
      </c>
      <c r="K531" s="72">
        <v>0.42761176488809916</v>
      </c>
      <c r="L531" s="72"/>
      <c r="M531" s="72">
        <v>0.38057433232363502</v>
      </c>
      <c r="N531" s="72">
        <v>1.1150443927351448</v>
      </c>
      <c r="O531" s="72">
        <v>-0.18396928748611355</v>
      </c>
      <c r="P531" s="72">
        <v>-0.14284689525215091</v>
      </c>
      <c r="Q531" s="72"/>
      <c r="R531" s="216">
        <v>-1.9564803639927888</v>
      </c>
      <c r="S531" s="216">
        <v>1.1343667289350838</v>
      </c>
      <c r="T531" s="216">
        <v>0.15992698621008455</v>
      </c>
      <c r="U531" s="216"/>
      <c r="V531" s="72">
        <v>9.4009108030960631E-2</v>
      </c>
      <c r="W531" s="72">
        <v>0.7659424632062326</v>
      </c>
      <c r="X531" s="72">
        <v>-1.084957644282649</v>
      </c>
      <c r="Y531" s="72">
        <v>-0.28237971884490104</v>
      </c>
      <c r="Z531" s="72">
        <v>-0.64010939915794884</v>
      </c>
      <c r="AB531" s="114">
        <v>298</v>
      </c>
      <c r="AC531" s="114">
        <v>170</v>
      </c>
      <c r="AD531" s="115">
        <v>183</v>
      </c>
      <c r="AE531" s="115">
        <v>83</v>
      </c>
      <c r="AF531" s="115">
        <v>312</v>
      </c>
      <c r="AG531" s="115">
        <v>296</v>
      </c>
      <c r="AH531" s="116">
        <v>511</v>
      </c>
      <c r="AI531" s="116">
        <v>68</v>
      </c>
      <c r="AJ531" s="116">
        <v>231</v>
      </c>
      <c r="AK531" s="117">
        <v>247</v>
      </c>
      <c r="AL531" s="117">
        <v>92</v>
      </c>
      <c r="AM531" s="117">
        <v>477</v>
      </c>
      <c r="AN531" s="117">
        <v>323</v>
      </c>
      <c r="AO531" s="117">
        <v>404</v>
      </c>
    </row>
    <row r="532" spans="1:41" x14ac:dyDescent="0.3">
      <c r="A532" s="25" t="s">
        <v>1079</v>
      </c>
      <c r="B532" s="25" t="s">
        <v>1080</v>
      </c>
      <c r="C532" s="25" t="s">
        <v>24</v>
      </c>
      <c r="D532" s="215">
        <v>-26.246036981817834</v>
      </c>
      <c r="E532" s="72">
        <v>-3.8811340257817291</v>
      </c>
      <c r="F532" s="72">
        <v>-19.410573967954193</v>
      </c>
      <c r="G532" s="72">
        <v>0.20998271896187903</v>
      </c>
      <c r="H532" s="72">
        <v>-3.1643117070437916</v>
      </c>
      <c r="I532" s="72"/>
      <c r="J532" s="72">
        <v>0.40936468360221945</v>
      </c>
      <c r="K532" s="72">
        <v>-0.7198554056647577</v>
      </c>
      <c r="L532" s="72"/>
      <c r="M532" s="72">
        <v>-1.0521496101340173</v>
      </c>
      <c r="N532" s="72">
        <v>-1.5737656721486892</v>
      </c>
      <c r="O532" s="72">
        <v>1.1867705586851272</v>
      </c>
      <c r="P532" s="72">
        <v>-1.6665471112750916</v>
      </c>
      <c r="Q532" s="72"/>
      <c r="R532" s="216">
        <v>-1.3633006223034059</v>
      </c>
      <c r="S532" s="216">
        <v>1.6908302568755476</v>
      </c>
      <c r="T532" s="216">
        <v>-0.30233170829671618</v>
      </c>
      <c r="U532" s="216"/>
      <c r="V532" s="72">
        <v>-0.18553120262195016</v>
      </c>
      <c r="W532" s="72">
        <v>-0.69363072412280646</v>
      </c>
      <c r="X532" s="72">
        <v>-0.48081445634274772</v>
      </c>
      <c r="Y532" s="72">
        <v>0.40623047272424145</v>
      </c>
      <c r="Z532" s="72">
        <v>0.32088356895450448</v>
      </c>
      <c r="AB532" s="114">
        <v>173</v>
      </c>
      <c r="AC532" s="114">
        <v>401</v>
      </c>
      <c r="AD532" s="115">
        <v>432</v>
      </c>
      <c r="AE532" s="115">
        <v>507</v>
      </c>
      <c r="AF532" s="115">
        <v>1</v>
      </c>
      <c r="AG532" s="115">
        <v>526</v>
      </c>
      <c r="AH532" s="116">
        <v>479</v>
      </c>
      <c r="AI532" s="116">
        <v>23</v>
      </c>
      <c r="AJ532" s="116">
        <v>347</v>
      </c>
      <c r="AK532" s="117">
        <v>313</v>
      </c>
      <c r="AL532" s="117">
        <v>393</v>
      </c>
      <c r="AM532" s="117">
        <v>359</v>
      </c>
      <c r="AN532" s="117">
        <v>195</v>
      </c>
      <c r="AO532" s="117">
        <v>182</v>
      </c>
    </row>
    <row r="533" spans="1:41" x14ac:dyDescent="0.3">
      <c r="A533" s="25" t="s">
        <v>1081</v>
      </c>
      <c r="B533" s="25" t="s">
        <v>1082</v>
      </c>
      <c r="C533" s="25" t="s">
        <v>24</v>
      </c>
      <c r="D533" s="215">
        <v>8.3342733091003574</v>
      </c>
      <c r="E533" s="72">
        <v>-22.780186531968468</v>
      </c>
      <c r="F533" s="72">
        <v>19.05151933564942</v>
      </c>
      <c r="G533" s="72">
        <v>6.5197635086124004</v>
      </c>
      <c r="H533" s="72">
        <v>5.5431769968070048</v>
      </c>
      <c r="I533" s="72"/>
      <c r="J533" s="72">
        <v>-0.25771144632077708</v>
      </c>
      <c r="K533" s="72">
        <v>-1.5647034762367003</v>
      </c>
      <c r="L533" s="72"/>
      <c r="M533" s="72">
        <v>1.0293539376474667</v>
      </c>
      <c r="N533" s="72">
        <v>7.797513235910114E-2</v>
      </c>
      <c r="O533" s="72">
        <v>0.17233341581356973</v>
      </c>
      <c r="P533" s="72">
        <v>1.7685806078837694</v>
      </c>
      <c r="Q533" s="72"/>
      <c r="R533" s="216">
        <v>-6.1519869708887558E-2</v>
      </c>
      <c r="S533" s="216">
        <v>0.33286159200901988</v>
      </c>
      <c r="T533" s="216">
        <v>0.5110298987333558</v>
      </c>
      <c r="U533" s="216"/>
      <c r="V533" s="72">
        <v>0.28053511602889974</v>
      </c>
      <c r="W533" s="72">
        <v>-0.84906869926319062</v>
      </c>
      <c r="X533" s="72">
        <v>0.44982246142937327</v>
      </c>
      <c r="Y533" s="72">
        <v>1.0254842421209518</v>
      </c>
      <c r="Z533" s="72">
        <v>0.20186227904536672</v>
      </c>
      <c r="AB533" s="114">
        <v>317</v>
      </c>
      <c r="AC533" s="114">
        <v>499</v>
      </c>
      <c r="AD533" s="115">
        <v>45</v>
      </c>
      <c r="AE533" s="115">
        <v>245</v>
      </c>
      <c r="AF533" s="115">
        <v>236</v>
      </c>
      <c r="AG533" s="115">
        <v>44</v>
      </c>
      <c r="AH533" s="116">
        <v>281</v>
      </c>
      <c r="AI533" s="116">
        <v>201</v>
      </c>
      <c r="AJ533" s="116">
        <v>163</v>
      </c>
      <c r="AK533" s="117">
        <v>211</v>
      </c>
      <c r="AL533" s="117">
        <v>413</v>
      </c>
      <c r="AM533" s="117">
        <v>172</v>
      </c>
      <c r="AN533" s="117">
        <v>97</v>
      </c>
      <c r="AO533" s="117">
        <v>222</v>
      </c>
    </row>
    <row r="534" spans="1:41" x14ac:dyDescent="0.3">
      <c r="A534" s="25" t="s">
        <v>1083</v>
      </c>
      <c r="B534" s="25" t="s">
        <v>1084</v>
      </c>
      <c r="C534" s="25" t="s">
        <v>30</v>
      </c>
      <c r="D534" s="215">
        <v>-2.7194897230412458</v>
      </c>
      <c r="E534" s="72">
        <v>19.974253289396081</v>
      </c>
      <c r="F534" s="72">
        <v>-10.974219972926925</v>
      </c>
      <c r="G534" s="72">
        <v>-27.968605828896745</v>
      </c>
      <c r="H534" s="72">
        <v>16.249082789386343</v>
      </c>
      <c r="I534" s="72"/>
      <c r="J534" s="72">
        <v>-0.38773215576219666</v>
      </c>
      <c r="K534" s="72">
        <v>1.985672418913883</v>
      </c>
      <c r="L534" s="72"/>
      <c r="M534" s="72">
        <v>1.0013618482880313</v>
      </c>
      <c r="N534" s="72">
        <v>-1.6465542499744563</v>
      </c>
      <c r="O534" s="72">
        <v>-1.2032687446082759</v>
      </c>
      <c r="P534" s="72">
        <v>9.2585950626393132E-2</v>
      </c>
      <c r="Q534" s="72"/>
      <c r="R534" s="216">
        <v>-2.4252787350950147</v>
      </c>
      <c r="S534" s="216">
        <v>-2.6630145295565333</v>
      </c>
      <c r="T534" s="216">
        <v>1.7320605651839382</v>
      </c>
      <c r="U534" s="216"/>
      <c r="V534" s="72">
        <v>-3.7802604287582725E-2</v>
      </c>
      <c r="W534" s="72">
        <v>0.39553593517281233</v>
      </c>
      <c r="X534" s="72">
        <v>0.7754657704191561</v>
      </c>
      <c r="Y534" s="72">
        <v>0.35173614101733075</v>
      </c>
      <c r="Z534" s="72">
        <v>1.7648813155555516</v>
      </c>
      <c r="AB534" s="114">
        <v>343</v>
      </c>
      <c r="AC534" s="114">
        <v>20</v>
      </c>
      <c r="AD534" s="115">
        <v>48</v>
      </c>
      <c r="AE534" s="115">
        <v>513</v>
      </c>
      <c r="AF534" s="115">
        <v>450</v>
      </c>
      <c r="AG534" s="115">
        <v>241</v>
      </c>
      <c r="AH534" s="116">
        <v>521</v>
      </c>
      <c r="AI534" s="116">
        <v>529</v>
      </c>
      <c r="AJ534" s="116">
        <v>57</v>
      </c>
      <c r="AK534" s="117">
        <v>277</v>
      </c>
      <c r="AL534" s="117">
        <v>193</v>
      </c>
      <c r="AM534" s="117">
        <v>126</v>
      </c>
      <c r="AN534" s="117">
        <v>210</v>
      </c>
      <c r="AO534" s="117">
        <v>3</v>
      </c>
    </row>
    <row r="535" spans="1:41" x14ac:dyDescent="0.3">
      <c r="A535" s="25" t="s">
        <v>1085</v>
      </c>
      <c r="B535" s="25" t="s">
        <v>1086</v>
      </c>
      <c r="C535" s="25" t="s">
        <v>27</v>
      </c>
      <c r="D535" s="215">
        <v>-31.442335198543752</v>
      </c>
      <c r="E535" s="72">
        <v>-2.5656896296269895</v>
      </c>
      <c r="F535" s="72">
        <v>-20.228235003774657</v>
      </c>
      <c r="G535" s="72">
        <v>-2.5228283433299348</v>
      </c>
      <c r="H535" s="72">
        <v>-6.1255822218121718</v>
      </c>
      <c r="I535" s="72"/>
      <c r="J535" s="72">
        <v>1.0027323954921572</v>
      </c>
      <c r="K535" s="72">
        <v>-1.2079875658623163</v>
      </c>
      <c r="L535" s="72"/>
      <c r="M535" s="72">
        <v>-1.3645624548636457</v>
      </c>
      <c r="N535" s="72">
        <v>-0.92920366061262027</v>
      </c>
      <c r="O535" s="72">
        <v>5.7176781637375648E-2</v>
      </c>
      <c r="P535" s="72">
        <v>-0.99992826676505464</v>
      </c>
      <c r="Q535" s="72"/>
      <c r="R535" s="216">
        <v>1.4444467054170353</v>
      </c>
      <c r="S535" s="216">
        <v>-1.2483426140609055</v>
      </c>
      <c r="T535" s="216">
        <v>-0.49884349255572213</v>
      </c>
      <c r="U535" s="216"/>
      <c r="V535" s="72">
        <v>-0.67348323954455958</v>
      </c>
      <c r="W535" s="72">
        <v>0.36403510463835742</v>
      </c>
      <c r="X535" s="72">
        <v>0.37312638412065635</v>
      </c>
      <c r="Y535" s="72">
        <v>-1.619967860741796</v>
      </c>
      <c r="Z535" s="72">
        <v>0.33117316716490719</v>
      </c>
      <c r="AB535" s="114">
        <v>75</v>
      </c>
      <c r="AC535" s="114">
        <v>469</v>
      </c>
      <c r="AD535" s="115">
        <v>461</v>
      </c>
      <c r="AE535" s="115">
        <v>461</v>
      </c>
      <c r="AF535" s="115">
        <v>260</v>
      </c>
      <c r="AG535" s="115">
        <v>482</v>
      </c>
      <c r="AH535" s="116">
        <v>24</v>
      </c>
      <c r="AI535" s="116">
        <v>479</v>
      </c>
      <c r="AJ535" s="116">
        <v>407</v>
      </c>
      <c r="AK535" s="117">
        <v>443</v>
      </c>
      <c r="AL535" s="117">
        <v>201</v>
      </c>
      <c r="AM535" s="117">
        <v>186</v>
      </c>
      <c r="AN535" s="117">
        <v>504</v>
      </c>
      <c r="AO535" s="117">
        <v>177</v>
      </c>
    </row>
    <row r="536" spans="1:41" x14ac:dyDescent="0.3">
      <c r="A536" s="25" t="s">
        <v>1087</v>
      </c>
      <c r="B536" s="25" t="s">
        <v>1088</v>
      </c>
      <c r="C536" s="25" t="s">
        <v>30</v>
      </c>
      <c r="D536" s="215">
        <v>20.905172892548968</v>
      </c>
      <c r="E536" s="72">
        <v>10.515273398457662</v>
      </c>
      <c r="F536" s="72">
        <v>10.419382668751288</v>
      </c>
      <c r="G536" s="72">
        <v>6.7211668280216772</v>
      </c>
      <c r="H536" s="72">
        <v>-6.750650002681656</v>
      </c>
      <c r="I536" s="72"/>
      <c r="J536" s="72">
        <v>0.59222256441844046</v>
      </c>
      <c r="K536" s="72">
        <v>0.24899930745817245</v>
      </c>
      <c r="L536" s="72"/>
      <c r="M536" s="72">
        <v>0.90945127225397226</v>
      </c>
      <c r="N536" s="72">
        <v>0.94327139200311094</v>
      </c>
      <c r="O536" s="72">
        <v>-0.78875277276595701</v>
      </c>
      <c r="P536" s="72">
        <v>0.60313133550907971</v>
      </c>
      <c r="Q536" s="72"/>
      <c r="R536" s="216">
        <v>-1.1140887362084768</v>
      </c>
      <c r="S536" s="216">
        <v>1.8839422096814966</v>
      </c>
      <c r="T536" s="216">
        <v>3.6686545889581597E-2</v>
      </c>
      <c r="U536" s="216"/>
      <c r="V536" s="72">
        <v>-0.7326741594159043</v>
      </c>
      <c r="W536" s="72">
        <v>0.24950756751348255</v>
      </c>
      <c r="X536" s="72">
        <v>-0.46384769496083583</v>
      </c>
      <c r="Y536" s="72">
        <v>0.93631169932782543</v>
      </c>
      <c r="Z536" s="72">
        <v>-1.3394274130008992</v>
      </c>
      <c r="AB536" s="114">
        <v>134</v>
      </c>
      <c r="AC536" s="114">
        <v>213</v>
      </c>
      <c r="AD536" s="115">
        <v>65</v>
      </c>
      <c r="AE536" s="115">
        <v>110</v>
      </c>
      <c r="AF536" s="115">
        <v>397</v>
      </c>
      <c r="AG536" s="115">
        <v>147</v>
      </c>
      <c r="AH536" s="116">
        <v>452</v>
      </c>
      <c r="AI536" s="116">
        <v>14</v>
      </c>
      <c r="AJ536" s="116">
        <v>258</v>
      </c>
      <c r="AK536" s="117">
        <v>460</v>
      </c>
      <c r="AL536" s="117">
        <v>230</v>
      </c>
      <c r="AM536" s="117">
        <v>356</v>
      </c>
      <c r="AN536" s="117">
        <v>108</v>
      </c>
      <c r="AO536" s="117">
        <v>468</v>
      </c>
    </row>
    <row r="537" spans="1:41" x14ac:dyDescent="0.3">
      <c r="A537" s="25" t="s">
        <v>1089</v>
      </c>
      <c r="B537" s="25" t="s">
        <v>1090</v>
      </c>
      <c r="C537" s="25" t="s">
        <v>63</v>
      </c>
      <c r="D537" s="215">
        <v>-48.323590568616851</v>
      </c>
      <c r="E537" s="72">
        <v>-2.140605605315244</v>
      </c>
      <c r="F537" s="72">
        <v>-3.0574522614026822</v>
      </c>
      <c r="G537" s="72">
        <v>-35.063223523245917</v>
      </c>
      <c r="H537" s="72">
        <v>-8.0623091786530132</v>
      </c>
      <c r="I537" s="72"/>
      <c r="J537" s="72">
        <v>-0.45721014395531662</v>
      </c>
      <c r="K537" s="72">
        <v>0.28596169553009709</v>
      </c>
      <c r="L537" s="72"/>
      <c r="M537" s="72">
        <v>2.8908186576015495E-2</v>
      </c>
      <c r="N537" s="72">
        <v>-0.69210120834362354</v>
      </c>
      <c r="O537" s="72">
        <v>0.91204295207928887</v>
      </c>
      <c r="P537" s="72">
        <v>-0.73804229213610995</v>
      </c>
      <c r="Q537" s="72"/>
      <c r="R537" s="216">
        <v>-2.6303399178155544</v>
      </c>
      <c r="S537" s="216">
        <v>-1.0076380916775078</v>
      </c>
      <c r="T537" s="216">
        <v>-0.5696088132964483</v>
      </c>
      <c r="U537" s="216"/>
      <c r="V537" s="72">
        <v>-0.67547285029653659</v>
      </c>
      <c r="W537" s="72">
        <v>-8.0156442700392128E-2</v>
      </c>
      <c r="X537" s="72">
        <v>-0.98148646154660346</v>
      </c>
      <c r="Y537" s="72">
        <v>0.21302329667246805</v>
      </c>
      <c r="Z537" s="72">
        <v>-8.8369377859538106E-2</v>
      </c>
      <c r="AB537" s="114">
        <v>359</v>
      </c>
      <c r="AC537" s="114">
        <v>203</v>
      </c>
      <c r="AD537" s="115">
        <v>264</v>
      </c>
      <c r="AE537" s="115">
        <v>419</v>
      </c>
      <c r="AF537" s="115">
        <v>97</v>
      </c>
      <c r="AG537" s="115">
        <v>439</v>
      </c>
      <c r="AH537" s="116">
        <v>527</v>
      </c>
      <c r="AI537" s="116">
        <v>451</v>
      </c>
      <c r="AJ537" s="116">
        <v>430</v>
      </c>
      <c r="AK537" s="117">
        <v>444</v>
      </c>
      <c r="AL537" s="117">
        <v>279</v>
      </c>
      <c r="AM537" s="117">
        <v>451</v>
      </c>
      <c r="AN537" s="117">
        <v>231</v>
      </c>
      <c r="AO537" s="117">
        <v>287</v>
      </c>
    </row>
    <row r="538" spans="1:41" x14ac:dyDescent="0.3">
      <c r="A538" s="25" t="s">
        <v>1091</v>
      </c>
      <c r="B538" s="25" t="s">
        <v>1092</v>
      </c>
      <c r="C538" s="25" t="s">
        <v>1239</v>
      </c>
      <c r="D538" s="215">
        <v>-2.3523558476642847</v>
      </c>
      <c r="E538" s="72">
        <v>-7.0648520118815652</v>
      </c>
      <c r="F538" s="72">
        <v>-6.000415991828552</v>
      </c>
      <c r="G538" s="72">
        <v>14.841876734702646</v>
      </c>
      <c r="H538" s="72">
        <v>-4.1289645786568148</v>
      </c>
      <c r="I538" s="72"/>
      <c r="J538" s="72">
        <v>0.17595956410906902</v>
      </c>
      <c r="K538" s="72">
        <v>-0.74114772505959425</v>
      </c>
      <c r="L538" s="72"/>
      <c r="M538" s="72">
        <v>0.56478821187562123</v>
      </c>
      <c r="N538" s="72">
        <v>-1.5477434487101351</v>
      </c>
      <c r="O538" s="72">
        <v>0.78473878615341597</v>
      </c>
      <c r="P538" s="72">
        <v>-0.76185010801147035</v>
      </c>
      <c r="Q538" s="72"/>
      <c r="R538" s="216">
        <v>0.98265119466592998</v>
      </c>
      <c r="S538" s="216">
        <v>1.3951443602134392</v>
      </c>
      <c r="T538" s="216">
        <v>-0.59677034671505147</v>
      </c>
      <c r="U538" s="216"/>
      <c r="V538" s="72">
        <v>-0.68989752824837769</v>
      </c>
      <c r="W538" s="72">
        <v>-0.130850776437344</v>
      </c>
      <c r="X538" s="72">
        <v>0.12107055039644425</v>
      </c>
      <c r="Y538" s="72">
        <v>0.36659823148285225</v>
      </c>
      <c r="Z538" s="72">
        <v>-0.49271339292493771</v>
      </c>
      <c r="AB538" s="114">
        <v>228</v>
      </c>
      <c r="AC538" s="114">
        <v>407</v>
      </c>
      <c r="AD538" s="115">
        <v>148</v>
      </c>
      <c r="AE538" s="115">
        <v>506</v>
      </c>
      <c r="AF538" s="115">
        <v>121</v>
      </c>
      <c r="AG538" s="115">
        <v>440</v>
      </c>
      <c r="AH538" s="116">
        <v>84</v>
      </c>
      <c r="AI538" s="116">
        <v>37</v>
      </c>
      <c r="AJ538" s="116">
        <v>440</v>
      </c>
      <c r="AK538" s="117">
        <v>450</v>
      </c>
      <c r="AL538" s="117">
        <v>291</v>
      </c>
      <c r="AM538" s="117">
        <v>242</v>
      </c>
      <c r="AN538" s="117">
        <v>206</v>
      </c>
      <c r="AO538" s="117">
        <v>383</v>
      </c>
    </row>
    <row r="539" spans="1:41" x14ac:dyDescent="0.3">
      <c r="A539" s="25" t="s">
        <v>1093</v>
      </c>
      <c r="B539" s="25" t="s">
        <v>1094</v>
      </c>
      <c r="C539" s="25" t="s">
        <v>1239</v>
      </c>
      <c r="D539" s="215">
        <v>1.6985614704219003</v>
      </c>
      <c r="E539" s="72">
        <v>-9.8501529904761629</v>
      </c>
      <c r="F539" s="72">
        <v>-12.132533510355881</v>
      </c>
      <c r="G539" s="72">
        <v>10.443024198526558</v>
      </c>
      <c r="H539" s="72">
        <v>13.238223772727387</v>
      </c>
      <c r="I539" s="72"/>
      <c r="J539" s="72">
        <v>0.16982075703369037</v>
      </c>
      <c r="K539" s="72">
        <v>-0.95783299627178342</v>
      </c>
      <c r="L539" s="72"/>
      <c r="M539" s="72">
        <v>-0.5039692836722941</v>
      </c>
      <c r="N539" s="72">
        <v>-2.106765903324467</v>
      </c>
      <c r="O539" s="72">
        <v>0.42669010341116342</v>
      </c>
      <c r="P539" s="72">
        <v>0.24283972192865672</v>
      </c>
      <c r="Q539" s="72"/>
      <c r="R539" s="216">
        <v>0.78815729105573362</v>
      </c>
      <c r="S539" s="216">
        <v>-1.6306794258279408E-2</v>
      </c>
      <c r="T539" s="216">
        <v>0.48131240702573302</v>
      </c>
      <c r="U539" s="216"/>
      <c r="V539" s="72">
        <v>0.34420266009219608</v>
      </c>
      <c r="W539" s="72">
        <v>-0.31345479445907037</v>
      </c>
      <c r="X539" s="72">
        <v>0.89930508233687356</v>
      </c>
      <c r="Y539" s="72">
        <v>0.40127644256906791</v>
      </c>
      <c r="Z539" s="72">
        <v>1.3163153640064105</v>
      </c>
      <c r="AB539" s="114">
        <v>231</v>
      </c>
      <c r="AC539" s="114">
        <v>446</v>
      </c>
      <c r="AD539" s="115">
        <v>363</v>
      </c>
      <c r="AE539" s="115">
        <v>528</v>
      </c>
      <c r="AF539" s="115">
        <v>188</v>
      </c>
      <c r="AG539" s="115">
        <v>207</v>
      </c>
      <c r="AH539" s="116">
        <v>113</v>
      </c>
      <c r="AI539" s="116">
        <v>270</v>
      </c>
      <c r="AJ539" s="116">
        <v>168</v>
      </c>
      <c r="AK539" s="117">
        <v>196</v>
      </c>
      <c r="AL539" s="117">
        <v>330</v>
      </c>
      <c r="AM539" s="117">
        <v>106</v>
      </c>
      <c r="AN539" s="117">
        <v>196</v>
      </c>
      <c r="AO539" s="117">
        <v>15</v>
      </c>
    </row>
    <row r="540" spans="1:41" ht="5.25" customHeight="1" x14ac:dyDescent="0.3">
      <c r="A540" s="31"/>
      <c r="B540" s="31"/>
      <c r="C540" s="31"/>
      <c r="D540" s="73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spans="1:41" ht="18" x14ac:dyDescent="0.35">
      <c r="A541" s="5" t="s">
        <v>1178</v>
      </c>
      <c r="J541" s="37"/>
      <c r="R541" s="37"/>
      <c r="S541" s="37"/>
      <c r="T541" s="37"/>
      <c r="U541" s="37"/>
      <c r="AB541" s="37"/>
      <c r="AH541" s="37"/>
      <c r="AI541" s="37"/>
      <c r="AJ541" s="37"/>
    </row>
  </sheetData>
  <mergeCells count="9">
    <mergeCell ref="AD5:AG5"/>
    <mergeCell ref="AH5:AJ5"/>
    <mergeCell ref="AK5:AO5"/>
    <mergeCell ref="M5:P5"/>
    <mergeCell ref="D5:H5"/>
    <mergeCell ref="J5:K5"/>
    <mergeCell ref="R5:T5"/>
    <mergeCell ref="V5:Z5"/>
    <mergeCell ref="AB5:AC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/>
  </sheetPr>
  <dimension ref="A1:U544"/>
  <sheetViews>
    <sheetView zoomScale="85" zoomScaleNormal="85" workbookViewId="0">
      <pane xSplit="2" ySplit="9" topLeftCell="C10" activePane="bottomRight" state="frozen"/>
      <selection pane="topRight" activeCell="C1" sqref="C1"/>
      <selection pane="bottomLeft" activeCell="A8" sqref="A8"/>
      <selection pane="bottomRight" activeCell="G39" sqref="G39"/>
    </sheetView>
  </sheetViews>
  <sheetFormatPr defaultColWidth="9.140625" defaultRowHeight="16.5" x14ac:dyDescent="0.3"/>
  <cols>
    <col min="1" max="1" width="18" style="28" bestFit="1" customWidth="1"/>
    <col min="2" max="2" width="32.140625" style="28" bestFit="1" customWidth="1"/>
    <col min="3" max="3" width="31" style="28" bestFit="1" customWidth="1"/>
    <col min="4" max="4" width="22" style="28" customWidth="1"/>
    <col min="5" max="5" width="29.28515625" style="28" customWidth="1"/>
    <col min="6" max="6" width="2.7109375" style="28" customWidth="1"/>
    <col min="7" max="7" width="27.140625" style="28" customWidth="1"/>
    <col min="8" max="8" width="30.28515625" style="28" customWidth="1"/>
    <col min="9" max="9" width="28.5703125" style="28" customWidth="1"/>
    <col min="10" max="10" width="18" style="28" customWidth="1"/>
    <col min="11" max="11" width="4.140625" style="28" customWidth="1"/>
    <col min="12" max="12" width="31" style="28" customWidth="1"/>
    <col min="13" max="13" width="29.42578125" style="28" customWidth="1"/>
    <col min="14" max="14" width="29" style="28" customWidth="1"/>
    <col min="15" max="15" width="1.7109375" style="28" customWidth="1"/>
    <col min="16" max="16" width="24.85546875" style="28" customWidth="1"/>
    <col min="17" max="17" width="29.85546875" style="28" customWidth="1"/>
    <col min="18" max="18" width="29.5703125" style="28" customWidth="1"/>
    <col min="19" max="19" width="23.5703125" style="28" customWidth="1"/>
    <col min="20" max="20" width="27.42578125" style="28" customWidth="1"/>
    <col min="21" max="16384" width="9.140625" style="29"/>
  </cols>
  <sheetData>
    <row r="1" spans="1:21" ht="16.5" hidden="1" customHeight="1" x14ac:dyDescent="0.3">
      <c r="B1" s="28">
        <v>1</v>
      </c>
      <c r="C1" s="28">
        <v>2</v>
      </c>
      <c r="D1" s="28">
        <v>3</v>
      </c>
      <c r="E1" s="28">
        <v>4</v>
      </c>
      <c r="F1" s="28">
        <v>5</v>
      </c>
      <c r="G1" s="28">
        <v>6</v>
      </c>
      <c r="H1" s="28">
        <v>7</v>
      </c>
      <c r="I1" s="28">
        <v>8</v>
      </c>
      <c r="J1" s="28">
        <v>9</v>
      </c>
      <c r="K1" s="28">
        <v>10</v>
      </c>
      <c r="L1" s="28">
        <v>11</v>
      </c>
      <c r="M1" s="28">
        <v>12</v>
      </c>
      <c r="N1" s="28">
        <v>13</v>
      </c>
      <c r="O1" s="28">
        <v>14</v>
      </c>
      <c r="P1" s="28">
        <v>15</v>
      </c>
      <c r="Q1" s="28">
        <v>16</v>
      </c>
      <c r="R1" s="28">
        <v>17</v>
      </c>
      <c r="S1" s="28">
        <v>18</v>
      </c>
      <c r="T1" s="28">
        <v>19</v>
      </c>
      <c r="U1" s="28"/>
    </row>
    <row r="2" spans="1:21" ht="16.5" hidden="1" customHeight="1" x14ac:dyDescent="0.3">
      <c r="C2" s="28" t="s">
        <v>1147</v>
      </c>
      <c r="D2" s="68">
        <v>0.93111111111111111</v>
      </c>
      <c r="E2" s="68">
        <v>0.53298562041255737</v>
      </c>
      <c r="F2" s="68"/>
      <c r="G2" s="68">
        <v>0.84433077344906327</v>
      </c>
      <c r="H2" s="68">
        <v>0.37894736842105264</v>
      </c>
      <c r="I2" s="68">
        <v>0.74139054991455167</v>
      </c>
      <c r="J2" s="238">
        <v>38.300000000000004</v>
      </c>
      <c r="K2" s="68"/>
      <c r="L2" s="68">
        <v>0.88017301038062279</v>
      </c>
      <c r="M2" s="68">
        <v>26.300714285714285</v>
      </c>
      <c r="N2" s="68">
        <v>0.3096592281826735</v>
      </c>
      <c r="O2" s="68"/>
      <c r="P2" s="121">
        <v>426.23333333333335</v>
      </c>
      <c r="Q2" s="68">
        <v>7.1924421528229594</v>
      </c>
      <c r="R2" s="68">
        <v>0.29786280516695757</v>
      </c>
      <c r="S2" s="68">
        <v>0.2553333333333333</v>
      </c>
      <c r="T2" s="68">
        <v>0.66755290864617678</v>
      </c>
    </row>
    <row r="3" spans="1:21" ht="16.5" hidden="1" customHeight="1" x14ac:dyDescent="0.3">
      <c r="C3" s="28" t="s">
        <v>1142</v>
      </c>
      <c r="D3" s="68">
        <v>0.92729111013785437</v>
      </c>
      <c r="E3" s="68">
        <v>0.53111302718785247</v>
      </c>
      <c r="F3" s="68"/>
      <c r="G3" s="68">
        <v>0.82663320543913632</v>
      </c>
      <c r="H3" s="68">
        <v>0.38539298857704496</v>
      </c>
      <c r="I3" s="68">
        <v>0.7150653854363852</v>
      </c>
      <c r="J3" s="238">
        <v>38.938618370112273</v>
      </c>
      <c r="K3" s="68"/>
      <c r="L3" s="68">
        <v>0.87793220457977572</v>
      </c>
      <c r="M3" s="38">
        <v>26.248085866215163</v>
      </c>
      <c r="N3" s="68">
        <v>0.33552375683283259</v>
      </c>
      <c r="O3" s="68"/>
      <c r="P3" s="38">
        <v>443.43014383990004</v>
      </c>
      <c r="Q3" s="38">
        <v>7.7950801482302898</v>
      </c>
      <c r="R3" s="68">
        <v>0.30410187107823639</v>
      </c>
      <c r="S3" s="68">
        <v>0.25389368355222036</v>
      </c>
      <c r="T3" s="68">
        <v>0.64727070705146861</v>
      </c>
    </row>
    <row r="4" spans="1:21" ht="16.5" hidden="1" customHeight="1" x14ac:dyDescent="0.3">
      <c r="C4" s="28" t="s">
        <v>1136</v>
      </c>
      <c r="D4" s="50">
        <v>0.72062177528016036</v>
      </c>
      <c r="E4" s="50">
        <v>0.3658017004248646</v>
      </c>
      <c r="F4" s="50"/>
      <c r="G4" s="50">
        <v>0.45168451197837528</v>
      </c>
      <c r="H4" s="50">
        <v>0.17910447761194029</v>
      </c>
      <c r="I4" s="50">
        <v>0</v>
      </c>
      <c r="J4" s="69">
        <v>26.625</v>
      </c>
      <c r="K4" s="52"/>
      <c r="L4" s="50">
        <v>0.75979452054794527</v>
      </c>
      <c r="M4" s="69">
        <v>2.67</v>
      </c>
      <c r="N4" s="50">
        <v>0.18904901141743247</v>
      </c>
      <c r="O4" s="50"/>
      <c r="P4" s="69">
        <v>312.40000000000003</v>
      </c>
      <c r="Q4" s="69">
        <v>3.0463489565716992</v>
      </c>
      <c r="R4" s="50">
        <v>0.144747397166752</v>
      </c>
      <c r="S4" s="50">
        <v>8.6666666666666656E-2</v>
      </c>
      <c r="T4" s="50">
        <v>0.17352339708889691</v>
      </c>
    </row>
    <row r="5" spans="1:21" ht="18" hidden="1" customHeight="1" x14ac:dyDescent="0.35">
      <c r="A5" s="26"/>
      <c r="B5" s="27">
        <v>1</v>
      </c>
      <c r="C5" s="28" t="s">
        <v>1137</v>
      </c>
      <c r="D5" s="51">
        <v>1</v>
      </c>
      <c r="E5" s="51">
        <v>0.71296185260689393</v>
      </c>
      <c r="F5" s="51"/>
      <c r="G5" s="51">
        <v>1</v>
      </c>
      <c r="H5" s="51">
        <v>0.6199376947040498</v>
      </c>
      <c r="I5" s="51">
        <v>1</v>
      </c>
      <c r="J5" s="53">
        <v>54.012500000000003</v>
      </c>
      <c r="K5" s="53"/>
      <c r="L5" s="51">
        <v>0.95438328236493375</v>
      </c>
      <c r="M5" s="70">
        <v>43.17</v>
      </c>
      <c r="N5" s="51">
        <v>0.64588878601499511</v>
      </c>
      <c r="O5" s="51"/>
      <c r="P5" s="70">
        <v>750.16666666666663</v>
      </c>
      <c r="Q5" s="70">
        <v>30.768464170849416</v>
      </c>
      <c r="R5" s="51">
        <v>0.53683967653896436</v>
      </c>
      <c r="S5" s="51">
        <v>0.46966666666666668</v>
      </c>
      <c r="T5" s="51">
        <v>0.86851410839287002</v>
      </c>
    </row>
    <row r="6" spans="1:21" s="211" customFormat="1" ht="27" x14ac:dyDescent="0.5">
      <c r="A6" s="30" t="s">
        <v>1182</v>
      </c>
      <c r="B6" s="30"/>
      <c r="C6" s="30"/>
      <c r="D6" s="30"/>
      <c r="E6" s="30"/>
      <c r="F6" s="30"/>
      <c r="G6" s="30"/>
      <c r="H6" s="30"/>
      <c r="I6" s="30"/>
      <c r="J6" s="239"/>
      <c r="K6" s="30"/>
      <c r="L6" s="30"/>
      <c r="M6" s="30"/>
      <c r="N6" s="30"/>
      <c r="O6" s="30"/>
      <c r="P6" s="30"/>
      <c r="Q6" s="30"/>
      <c r="R6" s="30"/>
      <c r="S6" s="30"/>
      <c r="T6" s="30"/>
    </row>
    <row r="7" spans="1:21" s="211" customFormat="1" ht="27" x14ac:dyDescent="0.5">
      <c r="A7" s="240" t="s">
        <v>1240</v>
      </c>
      <c r="B7" s="30"/>
      <c r="C7" s="30"/>
      <c r="D7" s="30"/>
      <c r="E7" s="30"/>
      <c r="F7" s="30"/>
      <c r="G7" s="30"/>
      <c r="H7" s="30"/>
      <c r="I7" s="30"/>
      <c r="J7" s="239"/>
      <c r="K7" s="30"/>
      <c r="L7" s="30"/>
      <c r="M7" s="30"/>
      <c r="N7" s="30"/>
      <c r="O7" s="30"/>
      <c r="P7" s="30"/>
      <c r="Q7" s="30"/>
      <c r="R7" s="30"/>
      <c r="S7" s="30"/>
      <c r="T7" s="30"/>
    </row>
    <row r="8" spans="1:21" s="227" customFormat="1" ht="21.75" thickBot="1" x14ac:dyDescent="0.45">
      <c r="A8" s="225"/>
      <c r="B8" s="225"/>
      <c r="C8" s="225"/>
      <c r="D8" s="275" t="s">
        <v>1121</v>
      </c>
      <c r="E8" s="275"/>
      <c r="F8" s="226"/>
      <c r="G8" s="275" t="s">
        <v>1122</v>
      </c>
      <c r="H8" s="275"/>
      <c r="I8" s="275"/>
      <c r="J8" s="275"/>
      <c r="K8" s="226"/>
      <c r="L8" s="275" t="s">
        <v>1123</v>
      </c>
      <c r="M8" s="275"/>
      <c r="N8" s="275"/>
      <c r="O8" s="226"/>
      <c r="P8" s="275" t="s">
        <v>1124</v>
      </c>
      <c r="Q8" s="275"/>
      <c r="R8" s="275"/>
      <c r="S8" s="275"/>
      <c r="T8" s="275"/>
    </row>
    <row r="9" spans="1:21" s="34" customFormat="1" ht="60" x14ac:dyDescent="0.35">
      <c r="A9" s="32" t="s">
        <v>19</v>
      </c>
      <c r="B9" s="32" t="s">
        <v>20</v>
      </c>
      <c r="C9" s="32" t="s">
        <v>21</v>
      </c>
      <c r="D9" s="223" t="s">
        <v>1219</v>
      </c>
      <c r="E9" s="223" t="s">
        <v>1220</v>
      </c>
      <c r="F9" s="223"/>
      <c r="G9" s="223" t="s">
        <v>1221</v>
      </c>
      <c r="H9" s="223" t="s">
        <v>1226</v>
      </c>
      <c r="I9" s="223" t="s">
        <v>1227</v>
      </c>
      <c r="J9" s="223" t="s">
        <v>1228</v>
      </c>
      <c r="K9" s="223"/>
      <c r="L9" s="223" t="s">
        <v>1222</v>
      </c>
      <c r="M9" s="219" t="s">
        <v>1199</v>
      </c>
      <c r="N9" s="223" t="s">
        <v>1223</v>
      </c>
      <c r="O9" s="223"/>
      <c r="P9" s="223" t="s">
        <v>1214</v>
      </c>
      <c r="Q9" s="223" t="s">
        <v>1215</v>
      </c>
      <c r="R9" s="223" t="s">
        <v>1216</v>
      </c>
      <c r="S9" s="223" t="s">
        <v>1217</v>
      </c>
      <c r="T9" s="223" t="s">
        <v>1218</v>
      </c>
    </row>
    <row r="10" spans="1:21" x14ac:dyDescent="0.3">
      <c r="A10" s="24" t="s">
        <v>22</v>
      </c>
      <c r="B10" s="24" t="s">
        <v>23</v>
      </c>
      <c r="C10" s="24" t="s">
        <v>24</v>
      </c>
      <c r="D10" s="35">
        <v>0.88498190765667994</v>
      </c>
      <c r="E10" s="35">
        <v>0.53460503109625912</v>
      </c>
      <c r="F10" s="35"/>
      <c r="G10" s="35">
        <v>0.82816413351448581</v>
      </c>
      <c r="H10" s="35">
        <v>0.46696035242290751</v>
      </c>
      <c r="I10" s="35">
        <v>0.25154095902697154</v>
      </c>
      <c r="J10" s="237">
        <v>32.950000000000003</v>
      </c>
      <c r="K10" s="24"/>
      <c r="L10" s="35">
        <v>0.87184713375796175</v>
      </c>
      <c r="M10" s="24">
        <v>29.53</v>
      </c>
      <c r="N10" s="35">
        <v>0.28192919850535936</v>
      </c>
      <c r="O10" s="35"/>
      <c r="P10" s="36">
        <v>478.5333333333333</v>
      </c>
      <c r="Q10" s="36">
        <v>9.3704331147030171</v>
      </c>
      <c r="R10" s="35">
        <v>0.28942335170442951</v>
      </c>
      <c r="S10" s="35">
        <v>0.17433333333333334</v>
      </c>
      <c r="T10" s="35">
        <v>0.63445735335789177</v>
      </c>
    </row>
    <row r="11" spans="1:21" x14ac:dyDescent="0.3">
      <c r="A11" s="24" t="s">
        <v>25</v>
      </c>
      <c r="B11" s="24" t="s">
        <v>26</v>
      </c>
      <c r="C11" s="24" t="s">
        <v>27</v>
      </c>
      <c r="D11" s="35">
        <v>0.97916666666666663</v>
      </c>
      <c r="E11" s="35">
        <v>0.51882978394801715</v>
      </c>
      <c r="F11" s="35"/>
      <c r="G11" s="35">
        <v>0.83237536041117222</v>
      </c>
      <c r="H11" s="35">
        <v>0.48290598290598291</v>
      </c>
      <c r="I11" s="35">
        <v>1</v>
      </c>
      <c r="J11" s="237">
        <v>36.983333333333327</v>
      </c>
      <c r="K11" s="36"/>
      <c r="L11" s="35">
        <v>0.88187500000000008</v>
      </c>
      <c r="M11" s="36">
        <v>18.092500000000001</v>
      </c>
      <c r="N11" s="35">
        <v>0.28561427205928486</v>
      </c>
      <c r="O11" s="35"/>
      <c r="P11" s="36">
        <v>416.13333333333338</v>
      </c>
      <c r="Q11" s="36">
        <v>6.4188216175876081</v>
      </c>
      <c r="R11" s="35">
        <v>0.30129757950977937</v>
      </c>
      <c r="S11" s="35">
        <v>0.26133333333333336</v>
      </c>
      <c r="T11" s="35">
        <v>0.76394223383008142</v>
      </c>
    </row>
    <row r="12" spans="1:21" x14ac:dyDescent="0.3">
      <c r="A12" s="24" t="s">
        <v>28</v>
      </c>
      <c r="B12" s="24" t="s">
        <v>29</v>
      </c>
      <c r="C12" s="24" t="s">
        <v>30</v>
      </c>
      <c r="D12" s="35">
        <v>0.94010937708416698</v>
      </c>
      <c r="E12" s="35">
        <v>0.53696519986207258</v>
      </c>
      <c r="F12" s="35"/>
      <c r="G12" s="35">
        <v>0.98750821827744906</v>
      </c>
      <c r="H12" s="35">
        <v>0.45238095238095238</v>
      </c>
      <c r="I12" s="35">
        <v>0.98288843258042435</v>
      </c>
      <c r="J12" s="237">
        <v>53.428571428571431</v>
      </c>
      <c r="K12" s="36"/>
      <c r="L12" s="35">
        <v>0.91581699346405232</v>
      </c>
      <c r="M12" s="36">
        <v>34.270000000000003</v>
      </c>
      <c r="N12" s="35">
        <v>0.41293532338308458</v>
      </c>
      <c r="O12" s="35"/>
      <c r="P12" s="36">
        <v>515.93333333333339</v>
      </c>
      <c r="Q12" s="36">
        <v>7.5420689152347045</v>
      </c>
      <c r="R12" s="35">
        <v>0.50689151549161615</v>
      </c>
      <c r="S12" s="35">
        <v>0.26066666666666666</v>
      </c>
      <c r="T12" s="35">
        <v>0.77193887420207619</v>
      </c>
    </row>
    <row r="13" spans="1:21" x14ac:dyDescent="0.3">
      <c r="A13" s="28" t="s">
        <v>31</v>
      </c>
      <c r="B13" s="28" t="s">
        <v>32</v>
      </c>
      <c r="C13" s="28" t="s">
        <v>33</v>
      </c>
      <c r="D13" s="35">
        <v>0.93360805860805873</v>
      </c>
      <c r="E13" s="35">
        <v>0.54109260304912477</v>
      </c>
      <c r="F13" s="35"/>
      <c r="G13" s="35">
        <v>0.63895355074921634</v>
      </c>
      <c r="H13" s="35">
        <v>0.37757081878152893</v>
      </c>
      <c r="I13" s="35">
        <v>0.33639388048614732</v>
      </c>
      <c r="J13" s="237">
        <v>33.666666666666664</v>
      </c>
      <c r="K13" s="36"/>
      <c r="L13" s="35">
        <v>0.89755999999999991</v>
      </c>
      <c r="M13" s="36">
        <v>22.943333333333332</v>
      </c>
      <c r="N13" s="35">
        <v>0.20988771577006871</v>
      </c>
      <c r="O13" s="35"/>
      <c r="P13" s="36">
        <v>406.33333333333331</v>
      </c>
      <c r="Q13" s="36">
        <v>4.9320829119159377</v>
      </c>
      <c r="R13" s="35">
        <v>0.28508740999170806</v>
      </c>
      <c r="S13" s="35">
        <v>0.25600000000000006</v>
      </c>
      <c r="T13" s="35">
        <v>0.70751552351723646</v>
      </c>
    </row>
    <row r="14" spans="1:21" x14ac:dyDescent="0.3">
      <c r="A14" s="28" t="s">
        <v>34</v>
      </c>
      <c r="B14" s="28" t="s">
        <v>35</v>
      </c>
      <c r="C14" s="28" t="s">
        <v>24</v>
      </c>
      <c r="D14" s="35">
        <v>0.9380612244897959</v>
      </c>
      <c r="E14" s="35">
        <v>0.44427217915590006</v>
      </c>
      <c r="F14" s="35"/>
      <c r="G14" s="35">
        <v>0.79731534390332259</v>
      </c>
      <c r="H14" s="35">
        <v>0.25578831312017641</v>
      </c>
      <c r="I14" s="35">
        <v>0.73925300384611015</v>
      </c>
      <c r="J14" s="237">
        <v>36.219999999999992</v>
      </c>
      <c r="K14" s="36"/>
      <c r="L14" s="35">
        <v>0.85166666666666679</v>
      </c>
      <c r="M14" s="36">
        <v>20.92</v>
      </c>
      <c r="N14" s="35">
        <v>0.29230358810190743</v>
      </c>
      <c r="O14" s="35"/>
      <c r="P14" s="36">
        <v>414.93333333333334</v>
      </c>
      <c r="Q14" s="36">
        <v>11.806864938645859</v>
      </c>
      <c r="R14" s="35">
        <v>0.36961630396173462</v>
      </c>
      <c r="S14" s="35">
        <v>0.23133333333333336</v>
      </c>
      <c r="T14" s="35">
        <v>0.72899993493395798</v>
      </c>
    </row>
    <row r="15" spans="1:21" x14ac:dyDescent="0.3">
      <c r="A15" s="28" t="s">
        <v>36</v>
      </c>
      <c r="B15" s="28" t="s">
        <v>37</v>
      </c>
      <c r="C15" s="28" t="s">
        <v>33</v>
      </c>
      <c r="D15" s="35">
        <v>1</v>
      </c>
      <c r="E15" s="35">
        <v>0.43054351876814911</v>
      </c>
      <c r="F15" s="35"/>
      <c r="G15" s="35">
        <v>0.81698402656319979</v>
      </c>
      <c r="H15" s="35">
        <v>0.37150127226463103</v>
      </c>
      <c r="I15" s="35">
        <v>0.86460695041892877</v>
      </c>
      <c r="J15" s="237">
        <v>35.416666666666664</v>
      </c>
      <c r="K15" s="36"/>
      <c r="L15" s="35">
        <v>0.83302395209580826</v>
      </c>
      <c r="M15" s="36">
        <v>24.922000000000001</v>
      </c>
      <c r="N15" s="35">
        <v>0.19149798058850928</v>
      </c>
      <c r="O15" s="35"/>
      <c r="P15" s="36">
        <v>388.83333333333331</v>
      </c>
      <c r="Q15" s="36">
        <v>4.957063743499651</v>
      </c>
      <c r="R15" s="35">
        <v>0.18360515720471826</v>
      </c>
      <c r="S15" s="35">
        <v>0.24166666666666667</v>
      </c>
      <c r="T15" s="35">
        <v>0.68135667636243891</v>
      </c>
    </row>
    <row r="16" spans="1:21" x14ac:dyDescent="0.3">
      <c r="A16" s="24" t="s">
        <v>38</v>
      </c>
      <c r="B16" s="24" t="s">
        <v>39</v>
      </c>
      <c r="C16" s="24" t="s">
        <v>24</v>
      </c>
      <c r="D16" s="35">
        <v>0.93587416817906843</v>
      </c>
      <c r="E16" s="35">
        <v>0.55948989502239621</v>
      </c>
      <c r="F16" s="35"/>
      <c r="G16" s="35">
        <v>0.91015902257900405</v>
      </c>
      <c r="H16" s="35">
        <v>0.40594059405940597</v>
      </c>
      <c r="I16" s="35">
        <v>0.74068790576242149</v>
      </c>
      <c r="J16" s="237">
        <v>42.766666666666673</v>
      </c>
      <c r="K16" s="36"/>
      <c r="L16" s="35">
        <v>0.89948529411764699</v>
      </c>
      <c r="M16" s="36">
        <v>23.923333333333336</v>
      </c>
      <c r="N16" s="35">
        <v>0.22250589159465828</v>
      </c>
      <c r="O16" s="35"/>
      <c r="P16" s="36">
        <v>460.93333333333334</v>
      </c>
      <c r="Q16" s="36">
        <v>8.0061291814059796</v>
      </c>
      <c r="R16" s="35">
        <v>0.24412787701854399</v>
      </c>
      <c r="S16" s="35">
        <v>0.23033333333333331</v>
      </c>
      <c r="T16" s="35">
        <v>0.66673381005136467</v>
      </c>
    </row>
    <row r="17" spans="1:20" x14ac:dyDescent="0.3">
      <c r="A17" s="24" t="s">
        <v>40</v>
      </c>
      <c r="B17" s="24" t="s">
        <v>41</v>
      </c>
      <c r="C17" s="24" t="s">
        <v>30</v>
      </c>
      <c r="D17" s="35">
        <v>0.93950617283950633</v>
      </c>
      <c r="E17" s="35">
        <v>0.5182541704608542</v>
      </c>
      <c r="F17" s="35"/>
      <c r="G17" s="35">
        <v>0.86236785508724323</v>
      </c>
      <c r="H17" s="35">
        <v>0.40091116173120728</v>
      </c>
      <c r="I17" s="35">
        <v>0.32991726141653738</v>
      </c>
      <c r="J17" s="237">
        <v>40.239999999999995</v>
      </c>
      <c r="K17" s="36"/>
      <c r="L17" s="35">
        <v>0.8434324324324326</v>
      </c>
      <c r="M17" s="36">
        <v>24.08</v>
      </c>
      <c r="N17" s="35">
        <v>0.32185528476363318</v>
      </c>
      <c r="O17" s="35"/>
      <c r="P17" s="36">
        <v>364.5</v>
      </c>
      <c r="Q17" s="36">
        <v>4.8420483602017397</v>
      </c>
      <c r="R17" s="35">
        <v>0.18460021875283017</v>
      </c>
      <c r="S17" s="35">
        <v>0.28066666666666662</v>
      </c>
      <c r="T17" s="35">
        <v>0.64432251908396942</v>
      </c>
    </row>
    <row r="18" spans="1:20" x14ac:dyDescent="0.3">
      <c r="A18" s="24" t="s">
        <v>1095</v>
      </c>
      <c r="B18" s="24" t="s">
        <v>1096</v>
      </c>
      <c r="C18" s="24" t="s">
        <v>24</v>
      </c>
      <c r="D18" s="35">
        <v>0.95320855614973254</v>
      </c>
      <c r="E18" s="35">
        <v>0.57430799843655622</v>
      </c>
      <c r="F18" s="35"/>
      <c r="G18" s="35">
        <v>0.95681787415258412</v>
      </c>
      <c r="H18" s="35">
        <v>0.46700507614213199</v>
      </c>
      <c r="I18" s="35">
        <v>0.17648174377063477</v>
      </c>
      <c r="J18" s="237">
        <v>43.814285714285724</v>
      </c>
      <c r="K18" s="36"/>
      <c r="L18" s="35">
        <v>0.87468749999999995</v>
      </c>
      <c r="M18" s="36">
        <v>25.404</v>
      </c>
      <c r="N18" s="35">
        <v>0.32221261884183233</v>
      </c>
      <c r="O18" s="35"/>
      <c r="P18" s="36">
        <v>446.63333333333338</v>
      </c>
      <c r="Q18" s="36">
        <v>9.0202813561611546</v>
      </c>
      <c r="R18" s="35">
        <v>0.32587139107682983</v>
      </c>
      <c r="S18" s="35">
        <v>0.16</v>
      </c>
      <c r="T18" s="35">
        <v>0.70896637608966373</v>
      </c>
    </row>
    <row r="19" spans="1:20" x14ac:dyDescent="0.3">
      <c r="A19" s="24" t="s">
        <v>42</v>
      </c>
      <c r="B19" s="24" t="s">
        <v>43</v>
      </c>
      <c r="C19" s="24" t="s">
        <v>24</v>
      </c>
      <c r="D19" s="35">
        <v>0.94894598155467724</v>
      </c>
      <c r="E19" s="35">
        <v>0.56078530656816061</v>
      </c>
      <c r="F19" s="35"/>
      <c r="G19" s="35">
        <v>0.83429605539292284</v>
      </c>
      <c r="H19" s="35">
        <v>0.359375</v>
      </c>
      <c r="I19" s="35">
        <v>0.6470340451285006</v>
      </c>
      <c r="J19" s="237">
        <v>35.81428571428571</v>
      </c>
      <c r="K19" s="36"/>
      <c r="L19" s="35">
        <v>0.9020901639344262</v>
      </c>
      <c r="M19" s="36">
        <v>25.184000000000001</v>
      </c>
      <c r="N19" s="35">
        <v>0.23780981411532776</v>
      </c>
      <c r="O19" s="35"/>
      <c r="P19" s="36">
        <v>479.9666666666667</v>
      </c>
      <c r="Q19" s="36">
        <v>8.1769353298734124</v>
      </c>
      <c r="R19" s="35">
        <v>0.3346382990767191</v>
      </c>
      <c r="S19" s="35">
        <v>0.193</v>
      </c>
      <c r="T19" s="35">
        <v>0.68550174885462334</v>
      </c>
    </row>
    <row r="20" spans="1:20" x14ac:dyDescent="0.3">
      <c r="A20" s="24" t="s">
        <v>44</v>
      </c>
      <c r="B20" s="24" t="s">
        <v>45</v>
      </c>
      <c r="C20" s="24" t="s">
        <v>46</v>
      </c>
      <c r="D20" s="35">
        <v>0.84778121775025805</v>
      </c>
      <c r="E20" s="35">
        <v>0.61884841490000742</v>
      </c>
      <c r="F20" s="35"/>
      <c r="G20" s="35">
        <v>0.80871709341685205</v>
      </c>
      <c r="H20" s="35">
        <v>0.49675184062364658</v>
      </c>
      <c r="I20" s="35">
        <v>0.96283291423186179</v>
      </c>
      <c r="J20" s="237">
        <v>45.92</v>
      </c>
      <c r="K20" s="36"/>
      <c r="L20" s="35">
        <v>0.8902941176470589</v>
      </c>
      <c r="M20" s="36">
        <v>28.892499999999998</v>
      </c>
      <c r="N20" s="35">
        <v>0.45276807965302152</v>
      </c>
      <c r="O20" s="35"/>
      <c r="P20" s="36">
        <v>440.43333333333334</v>
      </c>
      <c r="Q20" s="36">
        <v>9.2214638474281809</v>
      </c>
      <c r="R20" s="35">
        <v>0.20540580542349943</v>
      </c>
      <c r="S20" s="35">
        <v>0.29933333333333334</v>
      </c>
      <c r="T20" s="35">
        <v>0.43420340535364887</v>
      </c>
    </row>
    <row r="21" spans="1:20" x14ac:dyDescent="0.3">
      <c r="A21" s="24" t="s">
        <v>47</v>
      </c>
      <c r="B21" s="24" t="s">
        <v>48</v>
      </c>
      <c r="C21" s="24" t="s">
        <v>1239</v>
      </c>
      <c r="D21" s="35">
        <v>0.93088071348940904</v>
      </c>
      <c r="E21" s="35">
        <v>0.48878887924940556</v>
      </c>
      <c r="F21" s="35"/>
      <c r="G21" s="35">
        <v>0.67750988660404321</v>
      </c>
      <c r="H21" s="35">
        <v>0.44303797468354428</v>
      </c>
      <c r="I21" s="35">
        <v>0.73035714285714282</v>
      </c>
      <c r="J21" s="237">
        <v>39.466666666666669</v>
      </c>
      <c r="K21" s="36"/>
      <c r="L21" s="35">
        <v>0.86235294117647054</v>
      </c>
      <c r="M21" s="36">
        <v>23.76</v>
      </c>
      <c r="N21" s="35">
        <v>0.20831223466641458</v>
      </c>
      <c r="O21" s="35"/>
      <c r="P21" s="36">
        <v>388.23333333333335</v>
      </c>
      <c r="Q21" s="36">
        <v>4.4650448508911111</v>
      </c>
      <c r="R21" s="35">
        <v>0.21859579201203763</v>
      </c>
      <c r="S21" s="35">
        <v>0.24066666666666667</v>
      </c>
      <c r="T21" s="35">
        <v>0.63979756491125128</v>
      </c>
    </row>
    <row r="22" spans="1:20" x14ac:dyDescent="0.3">
      <c r="A22" s="24" t="s">
        <v>50</v>
      </c>
      <c r="B22" s="24" t="s">
        <v>51</v>
      </c>
      <c r="C22" s="24" t="s">
        <v>1239</v>
      </c>
      <c r="D22" s="35">
        <v>0.92592592592592593</v>
      </c>
      <c r="E22" s="35">
        <v>0.49390370948832918</v>
      </c>
      <c r="F22" s="35"/>
      <c r="G22" s="35">
        <v>0.89968113935665561</v>
      </c>
      <c r="H22" s="35">
        <v>0.4136947218259629</v>
      </c>
      <c r="I22" s="35">
        <v>0</v>
      </c>
      <c r="J22" s="237">
        <v>33.975000000000001</v>
      </c>
      <c r="K22" s="36"/>
      <c r="L22" s="35">
        <v>0.89368580060422942</v>
      </c>
      <c r="M22" s="36">
        <v>29.627068999999999</v>
      </c>
      <c r="N22" s="35">
        <v>0.24151441141214902</v>
      </c>
      <c r="O22" s="35"/>
      <c r="P22" s="36">
        <v>392.26666666666665</v>
      </c>
      <c r="Q22" s="36">
        <v>4.1272239969856734</v>
      </c>
      <c r="R22" s="35">
        <v>0.18190178256630438</v>
      </c>
      <c r="S22" s="35">
        <v>0.34666666666666662</v>
      </c>
      <c r="T22" s="35">
        <v>0.62688245953883648</v>
      </c>
    </row>
    <row r="23" spans="1:20" x14ac:dyDescent="0.3">
      <c r="A23" s="28" t="s">
        <v>52</v>
      </c>
      <c r="B23" s="28" t="s">
        <v>53</v>
      </c>
      <c r="C23" s="28" t="s">
        <v>30</v>
      </c>
      <c r="D23" s="35">
        <v>0.90345765345765339</v>
      </c>
      <c r="E23" s="35">
        <v>0.45432705432705434</v>
      </c>
      <c r="F23" s="35"/>
      <c r="G23" s="35">
        <v>0.91310333426029089</v>
      </c>
      <c r="H23" s="35">
        <v>0.39523809523809522</v>
      </c>
      <c r="I23" s="35">
        <v>0.51658488396021207</v>
      </c>
      <c r="J23" s="237">
        <v>36.1</v>
      </c>
      <c r="K23" s="36"/>
      <c r="L23" s="35">
        <v>0.89772908366533866</v>
      </c>
      <c r="M23" s="36">
        <v>29.274999999999999</v>
      </c>
      <c r="N23" s="35">
        <v>0.29120429423437055</v>
      </c>
      <c r="O23" s="35"/>
      <c r="P23" s="36">
        <v>422.20000000000005</v>
      </c>
      <c r="Q23" s="36">
        <v>4.3970429759791232</v>
      </c>
      <c r="R23" s="35">
        <v>0.2921102921102921</v>
      </c>
      <c r="S23" s="35">
        <v>0.26833333333333331</v>
      </c>
      <c r="T23" s="35">
        <v>0.73617108780588114</v>
      </c>
    </row>
    <row r="24" spans="1:20" x14ac:dyDescent="0.3">
      <c r="A24" s="24" t="s">
        <v>54</v>
      </c>
      <c r="B24" s="24" t="s">
        <v>55</v>
      </c>
      <c r="C24" s="24" t="s">
        <v>56</v>
      </c>
      <c r="D24" s="35">
        <v>0.93965535787277066</v>
      </c>
      <c r="E24" s="35">
        <v>0.54035493084304098</v>
      </c>
      <c r="F24" s="35"/>
      <c r="G24" s="35">
        <v>0.73037584815994794</v>
      </c>
      <c r="H24" s="35">
        <v>0.37538100820633058</v>
      </c>
      <c r="I24" s="35">
        <v>0.81483134920634914</v>
      </c>
      <c r="J24" s="237">
        <v>33.86</v>
      </c>
      <c r="K24" s="36"/>
      <c r="L24" s="35">
        <v>0.87351219512195122</v>
      </c>
      <c r="M24" s="36">
        <v>33.26</v>
      </c>
      <c r="N24" s="35">
        <v>0.34315867981766951</v>
      </c>
      <c r="O24" s="35"/>
      <c r="P24" s="36">
        <v>454.16666666666669</v>
      </c>
      <c r="Q24" s="36">
        <v>8.5392251009542228</v>
      </c>
      <c r="R24" s="35">
        <v>0.31477890529058888</v>
      </c>
      <c r="S24" s="35">
        <v>0.20899999999999999</v>
      </c>
      <c r="T24" s="35">
        <v>0.66141416839153366</v>
      </c>
    </row>
    <row r="25" spans="1:20" x14ac:dyDescent="0.3">
      <c r="A25" s="24" t="s">
        <v>57</v>
      </c>
      <c r="B25" s="24" t="s">
        <v>58</v>
      </c>
      <c r="C25" s="24" t="s">
        <v>24</v>
      </c>
      <c r="D25" s="35">
        <v>0.9543586665435404</v>
      </c>
      <c r="E25" s="35">
        <v>0.54369423679768514</v>
      </c>
      <c r="F25" s="35"/>
      <c r="G25" s="35">
        <v>0.87384127738782025</v>
      </c>
      <c r="H25" s="35">
        <v>0.48</v>
      </c>
      <c r="I25" s="35">
        <v>0.52717676720870488</v>
      </c>
      <c r="J25" s="237">
        <v>34.75</v>
      </c>
      <c r="K25" s="36"/>
      <c r="L25" s="35">
        <v>0.92030612244897958</v>
      </c>
      <c r="M25" s="36">
        <v>23.57</v>
      </c>
      <c r="N25" s="35">
        <v>0.25256319459387561</v>
      </c>
      <c r="O25" s="35"/>
      <c r="P25" s="36">
        <v>513.30000000000007</v>
      </c>
      <c r="Q25" s="36">
        <v>7.1873100270381096</v>
      </c>
      <c r="R25" s="35">
        <v>0.31954721100074396</v>
      </c>
      <c r="S25" s="35">
        <v>0.16166666666666668</v>
      </c>
      <c r="T25" s="35">
        <v>0.65420610443475491</v>
      </c>
    </row>
    <row r="26" spans="1:20" x14ac:dyDescent="0.3">
      <c r="A26" s="24" t="s">
        <v>59</v>
      </c>
      <c r="B26" s="24" t="s">
        <v>60</v>
      </c>
      <c r="C26" s="24" t="s">
        <v>33</v>
      </c>
      <c r="D26" s="35">
        <v>0.90096211153682415</v>
      </c>
      <c r="E26" s="35">
        <v>0.46152756013392582</v>
      </c>
      <c r="F26" s="35"/>
      <c r="G26" s="35">
        <v>0.83328560914300365</v>
      </c>
      <c r="H26" s="35">
        <v>0.35741444866920152</v>
      </c>
      <c r="I26" s="35">
        <v>0.90417706272046805</v>
      </c>
      <c r="J26" s="237">
        <v>43.2</v>
      </c>
      <c r="K26" s="36"/>
      <c r="L26" s="35">
        <v>0.87587443946188337</v>
      </c>
      <c r="M26" s="36">
        <v>26.623333333333335</v>
      </c>
      <c r="N26" s="35">
        <v>0.23247581815955642</v>
      </c>
      <c r="O26" s="35"/>
      <c r="P26" s="36">
        <v>408.3</v>
      </c>
      <c r="Q26" s="36">
        <v>4.7967627288327321</v>
      </c>
      <c r="R26" s="35">
        <v>0.25523999296260497</v>
      </c>
      <c r="S26" s="35">
        <v>0.253</v>
      </c>
      <c r="T26" s="35">
        <v>0.70136610391934617</v>
      </c>
    </row>
    <row r="27" spans="1:20" x14ac:dyDescent="0.3">
      <c r="A27" s="28" t="s">
        <v>61</v>
      </c>
      <c r="B27" s="28" t="s">
        <v>62</v>
      </c>
      <c r="C27" s="28" t="s">
        <v>63</v>
      </c>
      <c r="D27" s="35">
        <v>0.95621693121693119</v>
      </c>
      <c r="E27" s="35">
        <v>0.49190199335548163</v>
      </c>
      <c r="F27" s="35"/>
      <c r="G27" s="35">
        <v>0.92107853128730743</v>
      </c>
      <c r="H27" s="35">
        <v>0.33050847457627119</v>
      </c>
      <c r="I27" s="35">
        <v>0.79317992492631972</v>
      </c>
      <c r="J27" s="237">
        <v>36.112499999999997</v>
      </c>
      <c r="K27" s="36"/>
      <c r="L27" s="35">
        <v>0.79966666666666664</v>
      </c>
      <c r="M27" s="36">
        <v>26.673333333333336</v>
      </c>
      <c r="N27" s="35">
        <v>0.2875228060572888</v>
      </c>
      <c r="O27" s="35"/>
      <c r="P27" s="36">
        <v>443.43333333333334</v>
      </c>
      <c r="Q27" s="36">
        <v>10.633834323352183</v>
      </c>
      <c r="R27" s="35">
        <v>0.39478705591796864</v>
      </c>
      <c r="S27" s="35">
        <v>0.17466666666666664</v>
      </c>
      <c r="T27" s="35">
        <v>0.64818744473916889</v>
      </c>
    </row>
    <row r="28" spans="1:20" x14ac:dyDescent="0.3">
      <c r="A28" s="24" t="s">
        <v>64</v>
      </c>
      <c r="B28" s="24" t="s">
        <v>65</v>
      </c>
      <c r="C28" s="24" t="s">
        <v>1239</v>
      </c>
      <c r="D28" s="35">
        <v>0.7991452991452993</v>
      </c>
      <c r="E28" s="35">
        <v>0.47761000353898786</v>
      </c>
      <c r="F28" s="35"/>
      <c r="G28" s="35">
        <v>0.73716931184975465</v>
      </c>
      <c r="H28" s="35">
        <v>0.33333333333333331</v>
      </c>
      <c r="I28" s="35">
        <v>0.94542041111192265</v>
      </c>
      <c r="J28" s="237">
        <v>44.385714285714286</v>
      </c>
      <c r="K28" s="36"/>
      <c r="L28" s="35">
        <v>0.90621739130434786</v>
      </c>
      <c r="M28" s="36">
        <v>26.765000000000001</v>
      </c>
      <c r="N28" s="35">
        <v>0.35470588235294115</v>
      </c>
      <c r="O28" s="35"/>
      <c r="P28" s="36">
        <v>416.09999999999997</v>
      </c>
      <c r="Q28" s="36">
        <v>4.7611937848934636</v>
      </c>
      <c r="R28" s="35">
        <v>0.23431922539852054</v>
      </c>
      <c r="S28" s="35">
        <v>0.3183333333333333</v>
      </c>
      <c r="T28" s="35">
        <v>0.71278615298715797</v>
      </c>
    </row>
    <row r="29" spans="1:20" x14ac:dyDescent="0.3">
      <c r="A29" s="28" t="s">
        <v>66</v>
      </c>
      <c r="B29" s="28" t="s">
        <v>67</v>
      </c>
      <c r="C29" s="28" t="s">
        <v>46</v>
      </c>
      <c r="D29" s="35">
        <v>0.90622146294415196</v>
      </c>
      <c r="E29" s="35">
        <v>0.61414991814892772</v>
      </c>
      <c r="F29" s="35"/>
      <c r="G29" s="35">
        <v>0.8606350982133405</v>
      </c>
      <c r="H29" s="35">
        <v>0.50145772594752192</v>
      </c>
      <c r="I29" s="35">
        <v>0.38428980381596595</v>
      </c>
      <c r="J29" s="237">
        <v>47.199999999999996</v>
      </c>
      <c r="K29" s="36"/>
      <c r="L29" s="35">
        <v>0.91680000000000006</v>
      </c>
      <c r="M29" s="36">
        <v>26.17</v>
      </c>
      <c r="N29" s="35">
        <v>0.50769167080642486</v>
      </c>
      <c r="O29" s="35"/>
      <c r="P29" s="36">
        <v>704</v>
      </c>
      <c r="Q29" s="36">
        <v>16.201292264809794</v>
      </c>
      <c r="R29" s="35">
        <v>0.4471537899343383</v>
      </c>
      <c r="S29" s="35">
        <v>0.19866666666666666</v>
      </c>
      <c r="T29" s="35">
        <v>0.46938775510204084</v>
      </c>
    </row>
    <row r="30" spans="1:20" x14ac:dyDescent="0.3">
      <c r="A30" s="24" t="s">
        <v>68</v>
      </c>
      <c r="B30" s="24" t="s">
        <v>69</v>
      </c>
      <c r="C30" s="24" t="s">
        <v>24</v>
      </c>
      <c r="D30" s="35">
        <v>0.89363876863876845</v>
      </c>
      <c r="E30" s="35">
        <v>0.50981132075471691</v>
      </c>
      <c r="F30" s="35"/>
      <c r="G30" s="35">
        <v>0.83011395945766664</v>
      </c>
      <c r="H30" s="35">
        <v>0.38392857142857145</v>
      </c>
      <c r="I30" s="35">
        <v>0.35101022452453123</v>
      </c>
      <c r="J30" s="237">
        <v>39.299999999999997</v>
      </c>
      <c r="K30" s="36"/>
      <c r="L30" s="35">
        <v>0.95056910569105679</v>
      </c>
      <c r="M30" s="36">
        <v>27.962499999999999</v>
      </c>
      <c r="N30" s="35">
        <v>0.42549194991055456</v>
      </c>
      <c r="O30" s="35"/>
      <c r="P30" s="36">
        <v>578.5</v>
      </c>
      <c r="Q30" s="36">
        <v>12.977025639491693</v>
      </c>
      <c r="R30" s="35">
        <v>0.43499362847998713</v>
      </c>
      <c r="S30" s="35">
        <v>0.16200000000000003</v>
      </c>
      <c r="T30" s="35">
        <v>0.75762081784386615</v>
      </c>
    </row>
    <row r="31" spans="1:20" x14ac:dyDescent="0.3">
      <c r="A31" s="24" t="s">
        <v>70</v>
      </c>
      <c r="B31" s="24" t="s">
        <v>71</v>
      </c>
      <c r="C31" s="24" t="s">
        <v>46</v>
      </c>
      <c r="D31" s="35">
        <v>0.97619047619047628</v>
      </c>
      <c r="E31" s="35">
        <v>0.55096053371915443</v>
      </c>
      <c r="F31" s="35"/>
      <c r="G31" s="35">
        <v>0.63466788363750692</v>
      </c>
      <c r="H31" s="35">
        <v>0.54205607476635509</v>
      </c>
      <c r="I31" s="35">
        <v>1</v>
      </c>
      <c r="J31" s="237">
        <v>39.833333333333336</v>
      </c>
      <c r="K31" s="36"/>
      <c r="L31" s="35">
        <v>0.91443708609271535</v>
      </c>
      <c r="M31" s="36">
        <v>28.231999999999999</v>
      </c>
      <c r="N31" s="35">
        <v>0.42063492063492064</v>
      </c>
      <c r="O31" s="35"/>
      <c r="P31" s="36">
        <v>613.73333333333323</v>
      </c>
      <c r="Q31" s="36">
        <v>11.397163711114406</v>
      </c>
      <c r="R31" s="35">
        <v>0.46168790387889008</v>
      </c>
      <c r="S31" s="35">
        <v>0.32166666666666666</v>
      </c>
      <c r="T31" s="35">
        <v>0.79394560694687333</v>
      </c>
    </row>
    <row r="32" spans="1:20" x14ac:dyDescent="0.3">
      <c r="A32" s="24" t="s">
        <v>72</v>
      </c>
      <c r="B32" s="24" t="s">
        <v>73</v>
      </c>
      <c r="C32" s="24" t="s">
        <v>56</v>
      </c>
      <c r="D32" s="35">
        <v>0.95320197044334964</v>
      </c>
      <c r="E32" s="35">
        <v>0.49276892856448257</v>
      </c>
      <c r="F32" s="35"/>
      <c r="G32" s="35">
        <v>0.94069685406002534</v>
      </c>
      <c r="H32" s="35">
        <v>0.26712328767123289</v>
      </c>
      <c r="I32" s="35">
        <v>0.86294154195667361</v>
      </c>
      <c r="J32" s="237">
        <v>38.700000000000003</v>
      </c>
      <c r="K32" s="36"/>
      <c r="L32" s="35">
        <v>0.88011278195488729</v>
      </c>
      <c r="M32" s="36">
        <v>26.274999999999999</v>
      </c>
      <c r="N32" s="35">
        <v>0.33717688796452228</v>
      </c>
      <c r="O32" s="35"/>
      <c r="P32" s="36">
        <v>421.33333333333331</v>
      </c>
      <c r="Q32" s="36">
        <v>7.2520405262784235</v>
      </c>
      <c r="R32" s="35">
        <v>0.29343288505517928</v>
      </c>
      <c r="S32" s="35">
        <v>0.21233333333333335</v>
      </c>
      <c r="T32" s="35">
        <v>0.62909494725152693</v>
      </c>
    </row>
    <row r="33" spans="1:20" x14ac:dyDescent="0.3">
      <c r="A33" s="28" t="s">
        <v>74</v>
      </c>
      <c r="B33" s="28" t="s">
        <v>75</v>
      </c>
      <c r="C33" s="28" t="s">
        <v>46</v>
      </c>
      <c r="D33" s="35">
        <v>0.79772629772629777</v>
      </c>
      <c r="E33" s="35">
        <v>0.62595215520855507</v>
      </c>
      <c r="F33" s="35"/>
      <c r="G33" s="35">
        <v>0.92258152580004837</v>
      </c>
      <c r="H33" s="35">
        <v>0.53983228511530401</v>
      </c>
      <c r="I33" s="35">
        <v>0.98499439667178912</v>
      </c>
      <c r="J33" s="237">
        <v>47.849999999999994</v>
      </c>
      <c r="K33" s="36"/>
      <c r="L33" s="35">
        <v>0.9182193732193733</v>
      </c>
      <c r="M33" s="36">
        <v>28.541666666666668</v>
      </c>
      <c r="N33" s="35">
        <v>0.53450699276126223</v>
      </c>
      <c r="O33" s="35"/>
      <c r="P33" s="36">
        <v>583.06666666666661</v>
      </c>
      <c r="Q33" s="36">
        <v>13.439787451930833</v>
      </c>
      <c r="R33" s="35">
        <v>0.41796931642803453</v>
      </c>
      <c r="S33" s="35">
        <v>0.11299999999999999</v>
      </c>
      <c r="T33" s="35">
        <v>0.19112976406533574</v>
      </c>
    </row>
    <row r="34" spans="1:20" x14ac:dyDescent="0.3">
      <c r="A34" s="28" t="s">
        <v>76</v>
      </c>
      <c r="B34" s="28" t="s">
        <v>77</v>
      </c>
      <c r="C34" s="28" t="s">
        <v>78</v>
      </c>
      <c r="D34" s="35">
        <v>1</v>
      </c>
      <c r="E34" s="35">
        <v>0.56846964829915159</v>
      </c>
      <c r="F34" s="35"/>
      <c r="G34" s="35">
        <v>0.84424107424711858</v>
      </c>
      <c r="H34" s="35">
        <v>0.35551504102096626</v>
      </c>
      <c r="I34" s="35">
        <v>0.40282674338903313</v>
      </c>
      <c r="J34" s="237">
        <v>31.633333333333336</v>
      </c>
      <c r="K34" s="36"/>
      <c r="L34" s="35">
        <v>0.92508333333333337</v>
      </c>
      <c r="M34" s="36">
        <v>22.594999999999999</v>
      </c>
      <c r="N34" s="35">
        <v>0.24162200252214316</v>
      </c>
      <c r="O34" s="35"/>
      <c r="P34" s="36">
        <v>377.56666666666666</v>
      </c>
      <c r="Q34" s="36">
        <v>6.0327538503364586</v>
      </c>
      <c r="R34" s="35">
        <v>0.28730677531228282</v>
      </c>
      <c r="S34" s="35">
        <v>0.37366666666666665</v>
      </c>
      <c r="T34" s="35">
        <v>0.63625468164794008</v>
      </c>
    </row>
    <row r="35" spans="1:20" x14ac:dyDescent="0.3">
      <c r="A35" s="28" t="s">
        <v>79</v>
      </c>
      <c r="B35" s="28" t="s">
        <v>80</v>
      </c>
      <c r="C35" s="28" t="s">
        <v>46</v>
      </c>
      <c r="D35" s="35">
        <v>0.88100358422939073</v>
      </c>
      <c r="E35" s="35">
        <v>0.59985488704472112</v>
      </c>
      <c r="F35" s="35"/>
      <c r="G35" s="35">
        <v>0.95261266924512322</v>
      </c>
      <c r="H35" s="35">
        <v>0.59247648902821315</v>
      </c>
      <c r="I35" s="35">
        <v>0.89311480944883082</v>
      </c>
      <c r="J35" s="237">
        <v>47.066666666666663</v>
      </c>
      <c r="K35" s="36"/>
      <c r="L35" s="35">
        <v>0.95438328236493375</v>
      </c>
      <c r="M35" s="36">
        <v>28.594999999999999</v>
      </c>
      <c r="N35" s="35">
        <v>0.60263223728816262</v>
      </c>
      <c r="O35" s="35"/>
      <c r="P35" s="36">
        <v>538.43333333333339</v>
      </c>
      <c r="Q35" s="36">
        <v>13.224184451396264</v>
      </c>
      <c r="R35" s="35">
        <v>0.34785780650987652</v>
      </c>
      <c r="S35" s="35">
        <v>0.14466666666666669</v>
      </c>
      <c r="T35" s="35">
        <v>0.21394347614748976</v>
      </c>
    </row>
    <row r="36" spans="1:20" x14ac:dyDescent="0.3">
      <c r="A36" s="28" t="s">
        <v>81</v>
      </c>
      <c r="B36" s="28" t="s">
        <v>82</v>
      </c>
      <c r="C36" s="28" t="s">
        <v>1239</v>
      </c>
      <c r="D36" s="35">
        <v>0.94736842105263153</v>
      </c>
      <c r="E36" s="35">
        <v>0.50693533541577218</v>
      </c>
      <c r="F36" s="35"/>
      <c r="G36" s="35">
        <v>0.90638917313459721</v>
      </c>
      <c r="H36" s="35">
        <v>0.34210526315789475</v>
      </c>
      <c r="I36" s="35">
        <v>0.64588236747774597</v>
      </c>
      <c r="J36" s="237">
        <v>38.483333333333334</v>
      </c>
      <c r="K36" s="36"/>
      <c r="L36" s="35">
        <v>0.88828571428571423</v>
      </c>
      <c r="M36" s="36">
        <v>22.322499999999998</v>
      </c>
      <c r="N36" s="35">
        <v>0.42201740495214235</v>
      </c>
      <c r="O36" s="35"/>
      <c r="P36" s="36">
        <v>440.16666666666669</v>
      </c>
      <c r="Q36" s="36">
        <v>5.273176672984067</v>
      </c>
      <c r="R36" s="35">
        <v>0.29131391960242453</v>
      </c>
      <c r="S36" s="35">
        <v>0.27</v>
      </c>
      <c r="T36" s="35">
        <v>0.75217069394898028</v>
      </c>
    </row>
    <row r="37" spans="1:20" x14ac:dyDescent="0.3">
      <c r="A37" s="28" t="s">
        <v>83</v>
      </c>
      <c r="B37" s="28" t="s">
        <v>84</v>
      </c>
      <c r="C37" s="28" t="s">
        <v>24</v>
      </c>
      <c r="D37" s="35">
        <v>0.94533984533984527</v>
      </c>
      <c r="E37" s="35">
        <v>0.59613928660418214</v>
      </c>
      <c r="F37" s="35"/>
      <c r="G37" s="35">
        <v>0.90929933677794306</v>
      </c>
      <c r="H37" s="35">
        <v>0.35615650172612195</v>
      </c>
      <c r="I37" s="35">
        <v>0.71691799090874941</v>
      </c>
      <c r="J37" s="237">
        <v>38.54</v>
      </c>
      <c r="K37" s="36"/>
      <c r="L37" s="35">
        <v>0.88454106280193245</v>
      </c>
      <c r="M37" s="36">
        <v>27.954999999999998</v>
      </c>
      <c r="N37" s="35">
        <v>0.32368541051671584</v>
      </c>
      <c r="O37" s="35"/>
      <c r="P37" s="36">
        <v>383.8</v>
      </c>
      <c r="Q37" s="36">
        <v>9.1151096853010909</v>
      </c>
      <c r="R37" s="35">
        <v>0.38072964023208122</v>
      </c>
      <c r="S37" s="35">
        <v>0.314</v>
      </c>
      <c r="T37" s="35">
        <v>0.72148809523809521</v>
      </c>
    </row>
    <row r="38" spans="1:20" x14ac:dyDescent="0.3">
      <c r="A38" s="24" t="s">
        <v>85</v>
      </c>
      <c r="B38" s="24" t="s">
        <v>86</v>
      </c>
      <c r="C38" s="24" t="s">
        <v>46</v>
      </c>
      <c r="D38" s="35">
        <v>0.91550925925925919</v>
      </c>
      <c r="E38" s="35">
        <v>0.65648878850912074</v>
      </c>
      <c r="F38" s="35"/>
      <c r="G38" s="35">
        <v>0.73451149366263147</v>
      </c>
      <c r="H38" s="35">
        <v>0.43505903723887374</v>
      </c>
      <c r="I38" s="35">
        <v>0.80782087814443726</v>
      </c>
      <c r="J38" s="237">
        <v>48.771428571428565</v>
      </c>
      <c r="K38" s="36"/>
      <c r="L38" s="35">
        <v>0.93226256983240241</v>
      </c>
      <c r="M38" s="36">
        <v>27.810000000000002</v>
      </c>
      <c r="N38" s="35">
        <v>0.37252108238346771</v>
      </c>
      <c r="O38" s="35"/>
      <c r="P38" s="36">
        <v>466.60000000000008</v>
      </c>
      <c r="Q38" s="36">
        <v>8.9583764506215839</v>
      </c>
      <c r="R38" s="35">
        <v>0.25224389857578439</v>
      </c>
      <c r="S38" s="35">
        <v>0.33399999999999996</v>
      </c>
      <c r="T38" s="35">
        <v>0.73998342083448465</v>
      </c>
    </row>
    <row r="39" spans="1:20" x14ac:dyDescent="0.3">
      <c r="A39" s="24" t="s">
        <v>87</v>
      </c>
      <c r="B39" s="24" t="s">
        <v>88</v>
      </c>
      <c r="C39" s="24" t="s">
        <v>30</v>
      </c>
      <c r="D39" s="35">
        <v>0.93589743589743601</v>
      </c>
      <c r="E39" s="35">
        <v>0.55349709865916619</v>
      </c>
      <c r="F39" s="35"/>
      <c r="G39" s="35">
        <v>0.90910939371317756</v>
      </c>
      <c r="H39" s="35">
        <v>0.3595505617977528</v>
      </c>
      <c r="I39" s="35">
        <v>0.51204906313379184</v>
      </c>
      <c r="J39" s="237">
        <v>41.5</v>
      </c>
      <c r="K39" s="36"/>
      <c r="L39" s="35">
        <v>0.86831578947368415</v>
      </c>
      <c r="M39" s="36">
        <v>26.676666666666666</v>
      </c>
      <c r="N39" s="35">
        <v>0.28290440711298132</v>
      </c>
      <c r="O39" s="35"/>
      <c r="P39" s="36">
        <v>387.03333333333336</v>
      </c>
      <c r="Q39" s="36">
        <v>4.7222566313120584</v>
      </c>
      <c r="R39" s="35">
        <v>0.198297663088566</v>
      </c>
      <c r="S39" s="35">
        <v>0.29066666666666668</v>
      </c>
      <c r="T39" s="35">
        <v>0.55735475095537279</v>
      </c>
    </row>
    <row r="40" spans="1:20" x14ac:dyDescent="0.3">
      <c r="A40" s="24" t="s">
        <v>89</v>
      </c>
      <c r="B40" s="24" t="s">
        <v>90</v>
      </c>
      <c r="C40" s="24" t="s">
        <v>27</v>
      </c>
      <c r="D40" s="35">
        <v>0.92995811491417413</v>
      </c>
      <c r="E40" s="35">
        <v>0.52844308953481434</v>
      </c>
      <c r="F40" s="35"/>
      <c r="G40" s="35">
        <v>0.7350909063484995</v>
      </c>
      <c r="H40" s="35">
        <v>0.35904255319148937</v>
      </c>
      <c r="I40" s="35">
        <v>0.8109190472638671</v>
      </c>
      <c r="J40" s="237">
        <v>43.699999999999996</v>
      </c>
      <c r="K40" s="36"/>
      <c r="L40" s="35">
        <v>0.90313207547169816</v>
      </c>
      <c r="M40" s="36">
        <v>27.524000000000001</v>
      </c>
      <c r="N40" s="35">
        <v>0.35623155002959156</v>
      </c>
      <c r="O40" s="35"/>
      <c r="P40" s="36">
        <v>451.36666666666662</v>
      </c>
      <c r="Q40" s="36">
        <v>6.0964301503155012</v>
      </c>
      <c r="R40" s="35">
        <v>0.39856300562182917</v>
      </c>
      <c r="S40" s="35">
        <v>0.188</v>
      </c>
      <c r="T40" s="35">
        <v>0.55530832803560082</v>
      </c>
    </row>
    <row r="41" spans="1:20" x14ac:dyDescent="0.3">
      <c r="A41" s="24" t="s">
        <v>91</v>
      </c>
      <c r="B41" s="24" t="s">
        <v>92</v>
      </c>
      <c r="C41" s="24" t="s">
        <v>27</v>
      </c>
      <c r="D41" s="35">
        <v>0.9088319088319089</v>
      </c>
      <c r="E41" s="35">
        <v>0.56256276562889551</v>
      </c>
      <c r="F41" s="35"/>
      <c r="G41" s="35">
        <v>0.71409858005513061</v>
      </c>
      <c r="H41" s="35">
        <v>0.38072669826224331</v>
      </c>
      <c r="I41" s="35">
        <v>0.27548757018194103</v>
      </c>
      <c r="J41" s="237">
        <v>37.4</v>
      </c>
      <c r="K41" s="36"/>
      <c r="L41" s="35">
        <v>0.84515970515970518</v>
      </c>
      <c r="M41" s="36">
        <v>22.49666666666667</v>
      </c>
      <c r="N41" s="35">
        <v>0.31961336747838215</v>
      </c>
      <c r="O41" s="35"/>
      <c r="P41" s="36">
        <v>374.93333333333339</v>
      </c>
      <c r="Q41" s="36">
        <v>5.1264743569953453</v>
      </c>
      <c r="R41" s="35">
        <v>0.2117506234413965</v>
      </c>
      <c r="S41" s="35">
        <v>0.21333333333333332</v>
      </c>
      <c r="T41" s="35">
        <v>0.50590072891357163</v>
      </c>
    </row>
    <row r="42" spans="1:20" x14ac:dyDescent="0.3">
      <c r="A42" s="24" t="s">
        <v>93</v>
      </c>
      <c r="B42" s="24" t="s">
        <v>94</v>
      </c>
      <c r="C42" s="24" t="s">
        <v>27</v>
      </c>
      <c r="D42" s="35">
        <v>0.95166027403869347</v>
      </c>
      <c r="E42" s="35">
        <v>0.58283807954688616</v>
      </c>
      <c r="F42" s="35"/>
      <c r="G42" s="35">
        <v>0.80106177750714114</v>
      </c>
      <c r="H42" s="35">
        <v>0.47744360902255639</v>
      </c>
      <c r="I42" s="35">
        <v>0.86830015313935682</v>
      </c>
      <c r="J42" s="237">
        <v>44.12</v>
      </c>
      <c r="K42" s="36"/>
      <c r="L42" s="35">
        <v>0.91175287356321844</v>
      </c>
      <c r="M42" s="36">
        <v>28.016666666666666</v>
      </c>
      <c r="N42" s="35">
        <v>0.54763881103195489</v>
      </c>
      <c r="O42" s="35"/>
      <c r="P42" s="36">
        <v>392.09999999999997</v>
      </c>
      <c r="Q42" s="36">
        <v>6.3500146618785651</v>
      </c>
      <c r="R42" s="35">
        <v>0.2785486115193917</v>
      </c>
      <c r="S42" s="35">
        <v>0.33800000000000002</v>
      </c>
      <c r="T42" s="35">
        <v>0.62555190761915547</v>
      </c>
    </row>
    <row r="43" spans="1:20" x14ac:dyDescent="0.3">
      <c r="A43" s="24" t="s">
        <v>95</v>
      </c>
      <c r="B43" s="24" t="s">
        <v>96</v>
      </c>
      <c r="C43" s="24" t="s">
        <v>27</v>
      </c>
      <c r="D43" s="35">
        <v>0.9140504140504141</v>
      </c>
      <c r="E43" s="35">
        <v>0.54782282412427497</v>
      </c>
      <c r="F43" s="35"/>
      <c r="G43" s="35">
        <v>0.7038176943270118</v>
      </c>
      <c r="H43" s="35">
        <v>0.37970233212234855</v>
      </c>
      <c r="I43" s="35">
        <v>0.6528507253833471</v>
      </c>
      <c r="J43" s="237">
        <v>42.462499999999999</v>
      </c>
      <c r="K43" s="36"/>
      <c r="L43" s="35">
        <v>0.88996173469387763</v>
      </c>
      <c r="M43" s="36">
        <v>14.585000000000001</v>
      </c>
      <c r="N43" s="35">
        <v>0.51674614061648849</v>
      </c>
      <c r="O43" s="35"/>
      <c r="P43" s="36">
        <v>348.3</v>
      </c>
      <c r="Q43" s="36">
        <v>5.2795536996295551</v>
      </c>
      <c r="R43" s="35">
        <v>0.27832512315270935</v>
      </c>
      <c r="S43" s="35">
        <v>0.21566666666666667</v>
      </c>
      <c r="T43" s="35">
        <v>0.53117553613979351</v>
      </c>
    </row>
    <row r="44" spans="1:20" x14ac:dyDescent="0.3">
      <c r="A44" s="24" t="s">
        <v>97</v>
      </c>
      <c r="B44" s="24" t="s">
        <v>98</v>
      </c>
      <c r="C44" s="24" t="s">
        <v>27</v>
      </c>
      <c r="D44" s="35">
        <v>0.72062177528016036</v>
      </c>
      <c r="E44" s="35">
        <v>0.59449872662912273</v>
      </c>
      <c r="F44" s="35"/>
      <c r="G44" s="35">
        <v>0.67158690905057661</v>
      </c>
      <c r="H44" s="35">
        <v>0.36619718309859156</v>
      </c>
      <c r="I44" s="35">
        <v>0.76560622867280059</v>
      </c>
      <c r="J44" s="237">
        <v>47.118749999999991</v>
      </c>
      <c r="K44" s="36"/>
      <c r="L44" s="35">
        <v>0.91513413506012953</v>
      </c>
      <c r="M44" s="36">
        <v>26.300714285714285</v>
      </c>
      <c r="N44" s="35">
        <v>0.51872324538335357</v>
      </c>
      <c r="O44" s="35"/>
      <c r="P44" s="36">
        <v>378.13333333333338</v>
      </c>
      <c r="Q44" s="36">
        <v>5.3539259513992175</v>
      </c>
      <c r="R44" s="35">
        <v>0.24467348087556884</v>
      </c>
      <c r="S44" s="35">
        <v>0.14733333333333334</v>
      </c>
      <c r="T44" s="35">
        <v>0.35134384332245294</v>
      </c>
    </row>
    <row r="45" spans="1:20" x14ac:dyDescent="0.3">
      <c r="A45" s="24" t="s">
        <v>99</v>
      </c>
      <c r="B45" s="24" t="s">
        <v>100</v>
      </c>
      <c r="C45" s="24" t="s">
        <v>27</v>
      </c>
      <c r="D45" s="35">
        <v>0.90483398378135227</v>
      </c>
      <c r="E45" s="35">
        <v>0.49993256765368321</v>
      </c>
      <c r="F45" s="35"/>
      <c r="G45" s="35">
        <v>0.56985491174652103</v>
      </c>
      <c r="H45" s="35">
        <v>0.35869565217391303</v>
      </c>
      <c r="I45" s="35">
        <v>0.8355481357254616</v>
      </c>
      <c r="J45" s="237">
        <v>36.6</v>
      </c>
      <c r="K45" s="36"/>
      <c r="L45" s="35">
        <v>0.87572151898734174</v>
      </c>
      <c r="M45" s="36">
        <v>24.346666666666664</v>
      </c>
      <c r="N45" s="35">
        <v>0.29949095585907187</v>
      </c>
      <c r="O45" s="35"/>
      <c r="P45" s="36">
        <v>411.23333333333329</v>
      </c>
      <c r="Q45" s="36">
        <v>5.0198489848710777</v>
      </c>
      <c r="R45" s="35">
        <v>0.25862173159439322</v>
      </c>
      <c r="S45" s="35">
        <v>0.39500000000000002</v>
      </c>
      <c r="T45" s="35">
        <v>0.55933230498016751</v>
      </c>
    </row>
    <row r="46" spans="1:20" x14ac:dyDescent="0.3">
      <c r="A46" s="24" t="s">
        <v>101</v>
      </c>
      <c r="B46" s="24" t="s">
        <v>102</v>
      </c>
      <c r="C46" s="24" t="s">
        <v>27</v>
      </c>
      <c r="D46" s="35">
        <v>0.87064642282033589</v>
      </c>
      <c r="E46" s="35">
        <v>0.5689715212187122</v>
      </c>
      <c r="F46" s="35"/>
      <c r="G46" s="35">
        <v>0.84665840930585368</v>
      </c>
      <c r="H46" s="35">
        <v>0.43494423791821563</v>
      </c>
      <c r="I46" s="35">
        <v>0.72391212958070306</v>
      </c>
      <c r="J46" s="237">
        <v>42.785714285714278</v>
      </c>
      <c r="K46" s="36"/>
      <c r="L46" s="35">
        <v>0.8568677042801558</v>
      </c>
      <c r="M46" s="36">
        <v>27.2425</v>
      </c>
      <c r="N46" s="35">
        <v>0.52707722385141731</v>
      </c>
      <c r="O46" s="35"/>
      <c r="P46" s="36">
        <v>382.63333333333338</v>
      </c>
      <c r="Q46" s="36">
        <v>5.4420402277540276</v>
      </c>
      <c r="R46" s="35">
        <v>0.20775399585468235</v>
      </c>
      <c r="S46" s="35">
        <v>0.28633333333333327</v>
      </c>
      <c r="T46" s="35">
        <v>0.63298064516129027</v>
      </c>
    </row>
    <row r="47" spans="1:20" x14ac:dyDescent="0.3">
      <c r="A47" s="24" t="s">
        <v>103</v>
      </c>
      <c r="B47" s="24" t="s">
        <v>104</v>
      </c>
      <c r="C47" s="24" t="s">
        <v>27</v>
      </c>
      <c r="D47" s="35">
        <v>0.91975308641975306</v>
      </c>
      <c r="E47" s="35">
        <v>0.49707011517478272</v>
      </c>
      <c r="F47" s="35"/>
      <c r="G47" s="35">
        <v>0.95533170441026849</v>
      </c>
      <c r="H47" s="35">
        <v>0.4884318766066838</v>
      </c>
      <c r="I47" s="35">
        <v>0.719688845231791</v>
      </c>
      <c r="J47" s="237">
        <v>49.711111111111109</v>
      </c>
      <c r="K47" s="36"/>
      <c r="L47" s="35">
        <v>0.89741258741258734</v>
      </c>
      <c r="M47" s="36">
        <v>28.525714285714287</v>
      </c>
      <c r="N47" s="35">
        <v>0.37449275833306256</v>
      </c>
      <c r="O47" s="35"/>
      <c r="P47" s="36">
        <v>445.06666666666666</v>
      </c>
      <c r="Q47" s="36">
        <v>5.6601590317342083</v>
      </c>
      <c r="R47" s="35">
        <v>0.35658517390444905</v>
      </c>
      <c r="S47" s="35">
        <v>0.22700000000000004</v>
      </c>
      <c r="T47" s="35">
        <v>0.61162168450442067</v>
      </c>
    </row>
    <row r="48" spans="1:20" x14ac:dyDescent="0.3">
      <c r="A48" s="24" t="s">
        <v>105</v>
      </c>
      <c r="B48" s="24" t="s">
        <v>106</v>
      </c>
      <c r="C48" s="24" t="s">
        <v>27</v>
      </c>
      <c r="D48" s="35">
        <v>0.90213585434173671</v>
      </c>
      <c r="E48" s="35">
        <v>0.58727246442191072</v>
      </c>
      <c r="F48" s="35"/>
      <c r="G48" s="35">
        <v>0.73983891875678909</v>
      </c>
      <c r="H48" s="35">
        <v>0.36629213483146067</v>
      </c>
      <c r="I48" s="35">
        <v>0.70448210927695876</v>
      </c>
      <c r="J48" s="237">
        <v>38.366666666666667</v>
      </c>
      <c r="K48" s="36"/>
      <c r="L48" s="35">
        <v>0.86892971246006401</v>
      </c>
      <c r="M48" s="36">
        <v>26.369999999999997</v>
      </c>
      <c r="N48" s="35">
        <v>0.4268918370388794</v>
      </c>
      <c r="O48" s="35"/>
      <c r="P48" s="36">
        <v>399.56666666666666</v>
      </c>
      <c r="Q48" s="36">
        <v>5.2034503711648536</v>
      </c>
      <c r="R48" s="35">
        <v>0.23199840293381099</v>
      </c>
      <c r="S48" s="35">
        <v>0.31899999999999995</v>
      </c>
      <c r="T48" s="35">
        <v>0.61352556788714863</v>
      </c>
    </row>
    <row r="49" spans="1:20" x14ac:dyDescent="0.3">
      <c r="A49" s="28" t="s">
        <v>107</v>
      </c>
      <c r="B49" s="28" t="s">
        <v>108</v>
      </c>
      <c r="C49" s="28" t="s">
        <v>78</v>
      </c>
      <c r="D49" s="35">
        <v>0.98550724637681153</v>
      </c>
      <c r="E49" s="35">
        <v>0.53692356402820685</v>
      </c>
      <c r="F49" s="35"/>
      <c r="G49" s="35">
        <v>0.81926024007330522</v>
      </c>
      <c r="H49" s="35">
        <v>0.43866171003717475</v>
      </c>
      <c r="I49" s="35">
        <v>0.64810744244698471</v>
      </c>
      <c r="J49" s="237">
        <v>40.550000000000004</v>
      </c>
      <c r="K49" s="36"/>
      <c r="L49" s="35">
        <v>0.85816849816849827</v>
      </c>
      <c r="M49" s="36">
        <v>27.337499999999999</v>
      </c>
      <c r="N49" s="35">
        <v>0.23446423942850445</v>
      </c>
      <c r="O49" s="35"/>
      <c r="P49" s="36">
        <v>406.63333333333338</v>
      </c>
      <c r="Q49" s="36">
        <v>4.01755152002778</v>
      </c>
      <c r="R49" s="35">
        <v>0.23170064171863927</v>
      </c>
      <c r="S49" s="35">
        <v>0.26400000000000001</v>
      </c>
      <c r="T49" s="35">
        <v>0.66173186140003826</v>
      </c>
    </row>
    <row r="50" spans="1:20" x14ac:dyDescent="0.3">
      <c r="A50" s="24" t="s">
        <v>109</v>
      </c>
      <c r="B50" s="24" t="s">
        <v>110</v>
      </c>
      <c r="C50" s="24" t="s">
        <v>30</v>
      </c>
      <c r="D50" s="35">
        <v>0.87836399711399704</v>
      </c>
      <c r="E50" s="35">
        <v>0.48158863144044894</v>
      </c>
      <c r="F50" s="35"/>
      <c r="G50" s="35">
        <v>0.82031074829156925</v>
      </c>
      <c r="H50" s="35">
        <v>0.43505976095617532</v>
      </c>
      <c r="I50" s="35">
        <v>0.65397385001187269</v>
      </c>
      <c r="J50" s="237">
        <v>44.099999999999994</v>
      </c>
      <c r="K50" s="36"/>
      <c r="L50" s="35">
        <v>0.90513452914798198</v>
      </c>
      <c r="M50" s="36">
        <v>28.263999999999999</v>
      </c>
      <c r="N50" s="35">
        <v>0.42983292406952667</v>
      </c>
      <c r="O50" s="35"/>
      <c r="P50" s="36">
        <v>338.56666666666666</v>
      </c>
      <c r="Q50" s="36">
        <v>4.279647290390872</v>
      </c>
      <c r="R50" s="35">
        <v>0.21574162087318002</v>
      </c>
      <c r="S50" s="35">
        <v>0.28399999999999997</v>
      </c>
      <c r="T50" s="35">
        <v>0.64302009777294944</v>
      </c>
    </row>
    <row r="51" spans="1:20" x14ac:dyDescent="0.3">
      <c r="A51" s="24" t="s">
        <v>111</v>
      </c>
      <c r="B51" s="24" t="s">
        <v>112</v>
      </c>
      <c r="C51" s="24" t="s">
        <v>30</v>
      </c>
      <c r="D51" s="35">
        <v>0.93257938989646305</v>
      </c>
      <c r="E51" s="35">
        <v>0.55031567997363318</v>
      </c>
      <c r="F51" s="35"/>
      <c r="G51" s="35">
        <v>0.94033553306380213</v>
      </c>
      <c r="H51" s="35">
        <v>0.45</v>
      </c>
      <c r="I51" s="35">
        <v>0.26848969747264995</v>
      </c>
      <c r="J51" s="237">
        <v>40.571428571428569</v>
      </c>
      <c r="K51" s="36"/>
      <c r="L51" s="35">
        <v>0.81474006116207953</v>
      </c>
      <c r="M51" s="36">
        <v>38.72</v>
      </c>
      <c r="N51" s="35">
        <v>0.38284404033470404</v>
      </c>
      <c r="O51" s="35"/>
      <c r="P51" s="36">
        <v>354.89999999999992</v>
      </c>
      <c r="Q51" s="36">
        <v>4.5902763097130634</v>
      </c>
      <c r="R51" s="35">
        <v>0.21982304538695516</v>
      </c>
      <c r="S51" s="35">
        <v>0.16099999999999998</v>
      </c>
      <c r="T51" s="35">
        <v>0.39610173256330522</v>
      </c>
    </row>
    <row r="52" spans="1:20" x14ac:dyDescent="0.3">
      <c r="A52" s="28" t="s">
        <v>113</v>
      </c>
      <c r="B52" s="28" t="s">
        <v>114</v>
      </c>
      <c r="C52" s="28" t="s">
        <v>30</v>
      </c>
      <c r="D52" s="35">
        <v>0.96153846153846156</v>
      </c>
      <c r="E52" s="35">
        <v>0.56413435660115607</v>
      </c>
      <c r="F52" s="35"/>
      <c r="G52" s="35">
        <v>0.88344792688564888</v>
      </c>
      <c r="H52" s="35">
        <v>0.42356687898089174</v>
      </c>
      <c r="I52" s="35">
        <v>0.27861464786762552</v>
      </c>
      <c r="J52" s="237">
        <v>36.125</v>
      </c>
      <c r="K52" s="36"/>
      <c r="L52" s="35">
        <v>0.79368965517241385</v>
      </c>
      <c r="M52" s="36">
        <v>25.869999999999997</v>
      </c>
      <c r="N52" s="35">
        <v>0.3815388393861352</v>
      </c>
      <c r="O52" s="35"/>
      <c r="P52" s="36">
        <v>337.40000000000003</v>
      </c>
      <c r="Q52" s="36">
        <v>5.0596519999213871</v>
      </c>
      <c r="R52" s="35">
        <v>0.20509353847247144</v>
      </c>
      <c r="S52" s="35">
        <v>0.27066666666666661</v>
      </c>
      <c r="T52" s="35">
        <v>0.65365921399805582</v>
      </c>
    </row>
    <row r="53" spans="1:20" x14ac:dyDescent="0.3">
      <c r="A53" s="28" t="s">
        <v>115</v>
      </c>
      <c r="B53" s="28" t="s">
        <v>116</v>
      </c>
      <c r="C53" s="28" t="s">
        <v>30</v>
      </c>
      <c r="D53" s="35">
        <v>0.89499389499389503</v>
      </c>
      <c r="E53" s="35">
        <v>0.49551390985991256</v>
      </c>
      <c r="F53" s="35"/>
      <c r="G53" s="35">
        <v>0.62076787111509024</v>
      </c>
      <c r="H53" s="35">
        <v>0.36221198156682027</v>
      </c>
      <c r="I53" s="35">
        <v>0.24707602339181287</v>
      </c>
      <c r="J53" s="237">
        <v>31.733333333333334</v>
      </c>
      <c r="K53" s="36"/>
      <c r="L53" s="35">
        <v>0.83769911504424777</v>
      </c>
      <c r="M53" s="36">
        <v>33.229607000000001</v>
      </c>
      <c r="N53" s="35">
        <v>0.33361066162259562</v>
      </c>
      <c r="O53" s="35"/>
      <c r="P53" s="36">
        <v>327.73333333333329</v>
      </c>
      <c r="Q53" s="36">
        <v>4.4304788335291327</v>
      </c>
      <c r="R53" s="35">
        <v>0.2249363612004287</v>
      </c>
      <c r="S53" s="35">
        <v>0.42633333333333334</v>
      </c>
      <c r="T53" s="35">
        <v>0.61198194501436187</v>
      </c>
    </row>
    <row r="54" spans="1:20" x14ac:dyDescent="0.3">
      <c r="A54" s="24" t="s">
        <v>117</v>
      </c>
      <c r="B54" s="24" t="s">
        <v>118</v>
      </c>
      <c r="C54" s="24" t="s">
        <v>78</v>
      </c>
      <c r="D54" s="35">
        <v>1</v>
      </c>
      <c r="E54" s="35">
        <v>0.53322738728221775</v>
      </c>
      <c r="F54" s="35"/>
      <c r="G54" s="35">
        <v>0.8848910969701933</v>
      </c>
      <c r="H54" s="35">
        <v>0.5</v>
      </c>
      <c r="I54" s="35">
        <v>0.38060271908886739</v>
      </c>
      <c r="J54" s="237">
        <v>41.6</v>
      </c>
      <c r="K54" s="36"/>
      <c r="L54" s="35">
        <v>0.86444015444015454</v>
      </c>
      <c r="M54" s="36">
        <v>24.1175</v>
      </c>
      <c r="N54" s="35">
        <v>0.2717289444562172</v>
      </c>
      <c r="O54" s="35"/>
      <c r="P54" s="36">
        <v>434.16666666666669</v>
      </c>
      <c r="Q54" s="36">
        <v>4.6939801004895054</v>
      </c>
      <c r="R54" s="35">
        <v>0.27164607861438866</v>
      </c>
      <c r="S54" s="35">
        <v>0.33333333333333326</v>
      </c>
      <c r="T54" s="35">
        <v>0.68801365532937164</v>
      </c>
    </row>
    <row r="55" spans="1:20" x14ac:dyDescent="0.3">
      <c r="A55" s="24" t="s">
        <v>119</v>
      </c>
      <c r="B55" s="24" t="s">
        <v>120</v>
      </c>
      <c r="C55" s="24" t="s">
        <v>78</v>
      </c>
      <c r="D55" s="35">
        <v>0.94639376218323579</v>
      </c>
      <c r="E55" s="35">
        <v>0.51300790422498832</v>
      </c>
      <c r="F55" s="35"/>
      <c r="G55" s="35">
        <v>0.74721935217428015</v>
      </c>
      <c r="H55" s="35">
        <v>0.36280487804878048</v>
      </c>
      <c r="I55" s="35">
        <v>0.45781517050180137</v>
      </c>
      <c r="J55" s="237">
        <v>34.124999999999993</v>
      </c>
      <c r="K55" s="36"/>
      <c r="L55" s="35">
        <v>0.85123893805309736</v>
      </c>
      <c r="M55" s="36">
        <v>23.410000000000004</v>
      </c>
      <c r="N55" s="35">
        <v>0.25325115885039845</v>
      </c>
      <c r="O55" s="35"/>
      <c r="P55" s="36">
        <v>406.2</v>
      </c>
      <c r="Q55" s="36">
        <v>4.9720646725905695</v>
      </c>
      <c r="R55" s="35">
        <v>0.18915513423785876</v>
      </c>
      <c r="S55" s="35">
        <v>0.27933333333333338</v>
      </c>
      <c r="T55" s="35">
        <v>0.65202678378572976</v>
      </c>
    </row>
    <row r="56" spans="1:20" x14ac:dyDescent="0.3">
      <c r="A56" s="28" t="s">
        <v>121</v>
      </c>
      <c r="B56" s="28" t="s">
        <v>122</v>
      </c>
      <c r="C56" s="28" t="s">
        <v>24</v>
      </c>
      <c r="D56" s="35">
        <v>0.9263015551048005</v>
      </c>
      <c r="E56" s="35">
        <v>0.49578744143961534</v>
      </c>
      <c r="F56" s="35"/>
      <c r="G56" s="35">
        <v>0.88890627389029542</v>
      </c>
      <c r="H56" s="35">
        <v>0.22935779816513763</v>
      </c>
      <c r="I56" s="35">
        <v>0.54535887333625277</v>
      </c>
      <c r="J56" s="237">
        <v>34.56666666666667</v>
      </c>
      <c r="K56" s="36"/>
      <c r="L56" s="35">
        <v>0.88609195402298857</v>
      </c>
      <c r="M56" s="36">
        <v>28.049999999999997</v>
      </c>
      <c r="N56" s="35">
        <v>0.24405458089668616</v>
      </c>
      <c r="O56" s="35"/>
      <c r="P56" s="36">
        <v>382.9666666666667</v>
      </c>
      <c r="Q56" s="36">
        <v>9.3225355491586832</v>
      </c>
      <c r="R56" s="35">
        <v>0.24755085218030456</v>
      </c>
      <c r="S56" s="35">
        <v>0.34733333333333333</v>
      </c>
      <c r="T56" s="35">
        <v>0.65757598275990192</v>
      </c>
    </row>
    <row r="57" spans="1:20" x14ac:dyDescent="0.3">
      <c r="A57" s="28" t="s">
        <v>123</v>
      </c>
      <c r="B57" s="28" t="s">
        <v>124</v>
      </c>
      <c r="C57" s="28" t="s">
        <v>33</v>
      </c>
      <c r="D57" s="35">
        <v>0.9624162257495591</v>
      </c>
      <c r="E57" s="35">
        <v>0.54288262331069492</v>
      </c>
      <c r="F57" s="35"/>
      <c r="G57" s="35">
        <v>0.85829065624102363</v>
      </c>
      <c r="H57" s="35">
        <v>0.43396226415094341</v>
      </c>
      <c r="I57" s="35">
        <v>0.63811284169777227</v>
      </c>
      <c r="J57" s="237">
        <v>36.14</v>
      </c>
      <c r="K57" s="36"/>
      <c r="L57" s="35">
        <v>0.86022321428571424</v>
      </c>
      <c r="M57" s="36">
        <v>25.893108166666668</v>
      </c>
      <c r="N57" s="35">
        <v>0.25784895758101017</v>
      </c>
      <c r="O57" s="35"/>
      <c r="P57" s="36">
        <v>361.0333333333333</v>
      </c>
      <c r="Q57" s="36">
        <v>4.8831388554569317</v>
      </c>
      <c r="R57" s="35">
        <v>0.17825637861104138</v>
      </c>
      <c r="S57" s="35">
        <v>0.35233333333333333</v>
      </c>
      <c r="T57" s="35">
        <v>0.67160611854684515</v>
      </c>
    </row>
    <row r="58" spans="1:20" x14ac:dyDescent="0.3">
      <c r="A58" s="24" t="s">
        <v>125</v>
      </c>
      <c r="B58" s="24" t="s">
        <v>126</v>
      </c>
      <c r="C58" s="24" t="s">
        <v>30</v>
      </c>
      <c r="D58" s="35">
        <v>0.96868686868686871</v>
      </c>
      <c r="E58" s="35">
        <v>0.43125871687587169</v>
      </c>
      <c r="F58" s="35"/>
      <c r="G58" s="35">
        <v>0.89765422252241966</v>
      </c>
      <c r="H58" s="35">
        <v>0.38875878220140514</v>
      </c>
      <c r="I58" s="35">
        <v>0.52191804927099039</v>
      </c>
      <c r="J58" s="237">
        <v>37.86</v>
      </c>
      <c r="K58" s="36"/>
      <c r="L58" s="35">
        <v>0.88450184501845019</v>
      </c>
      <c r="M58" s="36">
        <v>21.807500000000001</v>
      </c>
      <c r="N58" s="35">
        <v>0.34914997529274183</v>
      </c>
      <c r="O58" s="35"/>
      <c r="P58" s="36">
        <v>380.86666666666662</v>
      </c>
      <c r="Q58" s="36">
        <v>5.1502925478694603</v>
      </c>
      <c r="R58" s="35">
        <v>0.28645360163075656</v>
      </c>
      <c r="S58" s="35">
        <v>0.21633333333333338</v>
      </c>
      <c r="T58" s="35">
        <v>0.62786649057509902</v>
      </c>
    </row>
    <row r="59" spans="1:20" x14ac:dyDescent="0.3">
      <c r="A59" s="24" t="s">
        <v>127</v>
      </c>
      <c r="B59" s="24" t="s">
        <v>128</v>
      </c>
      <c r="C59" s="24" t="s">
        <v>30</v>
      </c>
      <c r="D59" s="35">
        <v>0.89467787114845942</v>
      </c>
      <c r="E59" s="35">
        <v>0.49002350193306077</v>
      </c>
      <c r="F59" s="35"/>
      <c r="G59" s="35">
        <v>0.868538929521942</v>
      </c>
      <c r="H59" s="35">
        <v>0.43743641912512715</v>
      </c>
      <c r="I59" s="35">
        <v>0.77315314711886929</v>
      </c>
      <c r="J59" s="237">
        <v>38.199999999999996</v>
      </c>
      <c r="K59" s="36"/>
      <c r="L59" s="35">
        <v>0.88342672413793111</v>
      </c>
      <c r="M59" s="36">
        <v>24.835000000000001</v>
      </c>
      <c r="N59" s="35">
        <v>0.4152681391344763</v>
      </c>
      <c r="O59" s="35"/>
      <c r="P59" s="36">
        <v>360.26666666666665</v>
      </c>
      <c r="Q59" s="36">
        <v>4.2344111960481836</v>
      </c>
      <c r="R59" s="35">
        <v>0.1783848919879614</v>
      </c>
      <c r="S59" s="35">
        <v>0.24533333333333332</v>
      </c>
      <c r="T59" s="35">
        <v>0.61168405015820926</v>
      </c>
    </row>
    <row r="60" spans="1:20" x14ac:dyDescent="0.3">
      <c r="A60" s="24" t="s">
        <v>129</v>
      </c>
      <c r="B60" s="24" t="s">
        <v>130</v>
      </c>
      <c r="C60" s="24" t="s">
        <v>30</v>
      </c>
      <c r="D60" s="35">
        <v>0.9472222222222223</v>
      </c>
      <c r="E60" s="35">
        <v>0.48329738443070547</v>
      </c>
      <c r="F60" s="35"/>
      <c r="G60" s="35">
        <v>0.93597868897178504</v>
      </c>
      <c r="H60" s="35">
        <v>0.4596100278551532</v>
      </c>
      <c r="I60" s="35">
        <v>0.56059964363337067</v>
      </c>
      <c r="J60" s="237">
        <v>34.274999999999999</v>
      </c>
      <c r="K60" s="36"/>
      <c r="L60" s="35">
        <v>0.91546125461254624</v>
      </c>
      <c r="M60" s="36">
        <v>30.842915200750006</v>
      </c>
      <c r="N60" s="35">
        <v>0.32664800225835461</v>
      </c>
      <c r="O60" s="35"/>
      <c r="P60" s="36">
        <v>434.7</v>
      </c>
      <c r="Q60" s="36">
        <v>4.7319366984300499</v>
      </c>
      <c r="R60" s="35">
        <v>0.37071930495058103</v>
      </c>
      <c r="S60" s="35">
        <v>0.28099999999999997</v>
      </c>
      <c r="T60" s="35">
        <v>0.7358168549905838</v>
      </c>
    </row>
    <row r="61" spans="1:20" x14ac:dyDescent="0.3">
      <c r="A61" s="24" t="s">
        <v>131</v>
      </c>
      <c r="B61" s="24" t="s">
        <v>132</v>
      </c>
      <c r="C61" s="24" t="s">
        <v>30</v>
      </c>
      <c r="D61" s="35">
        <v>0.92980295566502458</v>
      </c>
      <c r="E61" s="35">
        <v>0.53298562041255737</v>
      </c>
      <c r="F61" s="35"/>
      <c r="G61" s="35">
        <v>0.81120244873803271</v>
      </c>
      <c r="H61" s="35">
        <v>0.40705882352941175</v>
      </c>
      <c r="I61" s="35">
        <v>0.15722055415841443</v>
      </c>
      <c r="J61" s="237">
        <v>29.916666666666668</v>
      </c>
      <c r="K61" s="36"/>
      <c r="L61" s="35">
        <v>0.84410714285714283</v>
      </c>
      <c r="M61" s="36">
        <v>19.670000000000002</v>
      </c>
      <c r="N61" s="35">
        <v>0.32246977976486174</v>
      </c>
      <c r="O61" s="35"/>
      <c r="P61" s="36">
        <v>405.13333333333338</v>
      </c>
      <c r="Q61" s="36">
        <v>4.5322940589787102</v>
      </c>
      <c r="R61" s="35">
        <v>0.21519122789120815</v>
      </c>
      <c r="S61" s="35">
        <v>0.21566666666666667</v>
      </c>
      <c r="T61" s="35">
        <v>0.59123703196587496</v>
      </c>
    </row>
    <row r="62" spans="1:20" x14ac:dyDescent="0.3">
      <c r="A62" s="28" t="s">
        <v>133</v>
      </c>
      <c r="B62" s="28" t="s">
        <v>134</v>
      </c>
      <c r="C62" s="28" t="s">
        <v>33</v>
      </c>
      <c r="D62" s="35">
        <v>0.91422266912462991</v>
      </c>
      <c r="E62" s="35">
        <v>0.54151648472300651</v>
      </c>
      <c r="F62" s="35"/>
      <c r="G62" s="35">
        <v>0.85266698645631622</v>
      </c>
      <c r="H62" s="35">
        <v>0.37543859649122807</v>
      </c>
      <c r="I62" s="35">
        <v>0.5753971649411026</v>
      </c>
      <c r="J62" s="237">
        <v>37.725000000000001</v>
      </c>
      <c r="K62" s="36"/>
      <c r="L62" s="35">
        <v>0.88474654377880191</v>
      </c>
      <c r="M62" s="36">
        <v>27.865000000000002</v>
      </c>
      <c r="N62" s="35">
        <v>0.2262821424620296</v>
      </c>
      <c r="O62" s="35"/>
      <c r="P62" s="36">
        <v>351.33333333333331</v>
      </c>
      <c r="Q62" s="36">
        <v>6.426409904781071</v>
      </c>
      <c r="R62" s="35">
        <v>0.2000497468726615</v>
      </c>
      <c r="S62" s="35">
        <v>0.41866666666666669</v>
      </c>
      <c r="T62" s="35">
        <v>0.6059760197931866</v>
      </c>
    </row>
    <row r="63" spans="1:20" x14ac:dyDescent="0.3">
      <c r="A63" s="28" t="s">
        <v>135</v>
      </c>
      <c r="B63" s="28" t="s">
        <v>136</v>
      </c>
      <c r="C63" s="28" t="s">
        <v>33</v>
      </c>
      <c r="D63" s="35">
        <v>0.94054571514140262</v>
      </c>
      <c r="E63" s="35">
        <v>0.38832161795535824</v>
      </c>
      <c r="F63" s="35"/>
      <c r="G63" s="35">
        <v>0.73810386473429956</v>
      </c>
      <c r="H63" s="35">
        <v>0.28110599078341014</v>
      </c>
      <c r="I63" s="35">
        <v>0.75638255875811156</v>
      </c>
      <c r="J63" s="237">
        <v>38.537500000000001</v>
      </c>
      <c r="K63" s="36"/>
      <c r="L63" s="35">
        <v>0.8445064377682403</v>
      </c>
      <c r="M63" s="36">
        <v>28.195</v>
      </c>
      <c r="N63" s="35">
        <v>0.23396885435834527</v>
      </c>
      <c r="O63" s="35"/>
      <c r="P63" s="36">
        <v>421.13333333333338</v>
      </c>
      <c r="Q63" s="36">
        <v>5.8950066000688768</v>
      </c>
      <c r="R63" s="35">
        <v>0.30792182207151964</v>
      </c>
      <c r="S63" s="35">
        <v>0.22233333333333336</v>
      </c>
      <c r="T63" s="35">
        <v>0.76454710940932769</v>
      </c>
    </row>
    <row r="64" spans="1:20" x14ac:dyDescent="0.3">
      <c r="A64" s="28" t="s">
        <v>137</v>
      </c>
      <c r="B64" s="28" t="s">
        <v>138</v>
      </c>
      <c r="C64" s="28" t="s">
        <v>63</v>
      </c>
      <c r="D64" s="35">
        <v>0.90781508464435279</v>
      </c>
      <c r="E64" s="35">
        <v>0.56556555966719313</v>
      </c>
      <c r="F64" s="35"/>
      <c r="G64" s="35">
        <v>0.8963365344197628</v>
      </c>
      <c r="H64" s="35">
        <v>0.41006097560975607</v>
      </c>
      <c r="I64" s="35">
        <v>1</v>
      </c>
      <c r="J64" s="237">
        <v>46.383333333333326</v>
      </c>
      <c r="K64" s="36"/>
      <c r="L64" s="35">
        <v>0.88054347826086943</v>
      </c>
      <c r="M64" s="36">
        <v>25.957999999999998</v>
      </c>
      <c r="N64" s="35">
        <v>0.2588940595804689</v>
      </c>
      <c r="O64" s="35"/>
      <c r="P64" s="36">
        <v>420.63333333333338</v>
      </c>
      <c r="Q64" s="36">
        <v>8.1748038712630144</v>
      </c>
      <c r="R64" s="35">
        <v>0.28677670308576059</v>
      </c>
      <c r="S64" s="35">
        <v>0.20199999999999999</v>
      </c>
      <c r="T64" s="35">
        <v>0.6065254633234699</v>
      </c>
    </row>
    <row r="65" spans="1:20" x14ac:dyDescent="0.3">
      <c r="A65" s="28" t="s">
        <v>139</v>
      </c>
      <c r="B65" s="28" t="s">
        <v>140</v>
      </c>
      <c r="C65" s="28" t="s">
        <v>63</v>
      </c>
      <c r="D65" s="35">
        <v>0.91440781440781438</v>
      </c>
      <c r="E65" s="35">
        <v>0.54156013635879408</v>
      </c>
      <c r="F65" s="35"/>
      <c r="G65" s="35">
        <v>0.83247164866953671</v>
      </c>
      <c r="H65" s="35">
        <v>0.35678391959798994</v>
      </c>
      <c r="I65" s="35">
        <v>0.70372043892606195</v>
      </c>
      <c r="J65" s="237">
        <v>43.066666666666663</v>
      </c>
      <c r="K65" s="36"/>
      <c r="L65" s="35">
        <v>0.81096774193548393</v>
      </c>
      <c r="M65" s="36">
        <v>26.435000000000002</v>
      </c>
      <c r="N65" s="35">
        <v>0.29777553599086981</v>
      </c>
      <c r="O65" s="35"/>
      <c r="P65" s="36">
        <v>393.0333333333333</v>
      </c>
      <c r="Q65" s="36">
        <v>9.1103078584122041</v>
      </c>
      <c r="R65" s="35">
        <v>0.29141473975161164</v>
      </c>
      <c r="S65" s="35">
        <v>0.20900000000000002</v>
      </c>
      <c r="T65" s="35">
        <v>0.60040147639707309</v>
      </c>
    </row>
    <row r="66" spans="1:20" x14ac:dyDescent="0.3">
      <c r="A66" s="24" t="s">
        <v>141</v>
      </c>
      <c r="B66" s="24" t="s">
        <v>142</v>
      </c>
      <c r="C66" s="24" t="s">
        <v>24</v>
      </c>
      <c r="D66" s="35">
        <v>0.94076869322152346</v>
      </c>
      <c r="E66" s="35">
        <v>0.53305426052908134</v>
      </c>
      <c r="F66" s="35"/>
      <c r="G66" s="35">
        <v>0.60957313965341486</v>
      </c>
      <c r="H66" s="35">
        <v>0.27586206896551724</v>
      </c>
      <c r="I66" s="35">
        <v>0.66797385037728396</v>
      </c>
      <c r="J66" s="237">
        <v>38.81666666666667</v>
      </c>
      <c r="K66" s="36"/>
      <c r="L66" s="35">
        <v>0.91916201117318441</v>
      </c>
      <c r="M66" s="36">
        <v>28.119999999999997</v>
      </c>
      <c r="N66" s="35">
        <v>0.2875654186795491</v>
      </c>
      <c r="O66" s="35"/>
      <c r="P66" s="36">
        <v>544.19999999999993</v>
      </c>
      <c r="Q66" s="36">
        <v>8.9783103965923967</v>
      </c>
      <c r="R66" s="35">
        <v>0.31676242097672752</v>
      </c>
      <c r="S66" s="35">
        <v>0.11066666666666668</v>
      </c>
      <c r="T66" s="35">
        <v>0.70122815304676434</v>
      </c>
    </row>
    <row r="67" spans="1:20" x14ac:dyDescent="0.3">
      <c r="A67" s="24" t="s">
        <v>143</v>
      </c>
      <c r="B67" s="24" t="s">
        <v>144</v>
      </c>
      <c r="C67" s="24" t="s">
        <v>1239</v>
      </c>
      <c r="D67" s="35">
        <v>0.94329501915708802</v>
      </c>
      <c r="E67" s="35">
        <v>0.57447305949758398</v>
      </c>
      <c r="F67" s="35"/>
      <c r="G67" s="35">
        <v>0.70190777944098048</v>
      </c>
      <c r="H67" s="35">
        <v>0.3491271820448878</v>
      </c>
      <c r="I67" s="35">
        <v>0.54416333265371541</v>
      </c>
      <c r="J67" s="237">
        <v>38.628571428571433</v>
      </c>
      <c r="K67" s="36"/>
      <c r="L67" s="35">
        <v>0.869055944055944</v>
      </c>
      <c r="M67" s="36">
        <v>27.772857142857141</v>
      </c>
      <c r="N67" s="35">
        <v>0.36091782460931898</v>
      </c>
      <c r="O67" s="35"/>
      <c r="P67" s="36">
        <v>375.8</v>
      </c>
      <c r="Q67" s="36">
        <v>4.2974779561733465</v>
      </c>
      <c r="R67" s="35">
        <v>0.21868373381241113</v>
      </c>
      <c r="S67" s="35">
        <v>0.24633333333333338</v>
      </c>
      <c r="T67" s="35">
        <v>0.62395500835993312</v>
      </c>
    </row>
    <row r="68" spans="1:20" x14ac:dyDescent="0.3">
      <c r="A68" s="24" t="s">
        <v>145</v>
      </c>
      <c r="B68" s="24" t="s">
        <v>146</v>
      </c>
      <c r="C68" s="24" t="s">
        <v>1239</v>
      </c>
      <c r="D68" s="35">
        <v>0.9506172839506174</v>
      </c>
      <c r="E68" s="35">
        <v>0.50252604670395784</v>
      </c>
      <c r="F68" s="35"/>
      <c r="G68" s="35">
        <v>0.55358773479163526</v>
      </c>
      <c r="H68" s="35">
        <v>0.34338358458961477</v>
      </c>
      <c r="I68" s="35">
        <v>0.19632499176333817</v>
      </c>
      <c r="J68" s="237">
        <v>35.049999999999997</v>
      </c>
      <c r="K68" s="36"/>
      <c r="L68" s="35">
        <v>0.8460363636363637</v>
      </c>
      <c r="M68" s="36">
        <v>22.357499999999998</v>
      </c>
      <c r="N68" s="35">
        <v>0.28339426998869727</v>
      </c>
      <c r="O68" s="35"/>
      <c r="P68" s="36">
        <v>372.36666666666662</v>
      </c>
      <c r="Q68" s="36">
        <v>4.4296400391901507</v>
      </c>
      <c r="R68" s="35">
        <v>0.1902499446812195</v>
      </c>
      <c r="S68" s="35">
        <v>0.31466666666666671</v>
      </c>
      <c r="T68" s="35">
        <v>0.63125211696962857</v>
      </c>
    </row>
    <row r="69" spans="1:20" x14ac:dyDescent="0.3">
      <c r="A69" s="24" t="s">
        <v>147</v>
      </c>
      <c r="B69" s="24" t="s">
        <v>148</v>
      </c>
      <c r="C69" s="24" t="s">
        <v>1239</v>
      </c>
      <c r="D69" s="35">
        <v>0.91555555555555557</v>
      </c>
      <c r="E69" s="35">
        <v>0.55393982959182775</v>
      </c>
      <c r="F69" s="35"/>
      <c r="G69" s="35">
        <v>0.70724146347591688</v>
      </c>
      <c r="H69" s="35">
        <v>0.34640522875816993</v>
      </c>
      <c r="I69" s="35">
        <v>0.3029022596707977</v>
      </c>
      <c r="J69" s="237">
        <v>38.574999999999996</v>
      </c>
      <c r="K69" s="36"/>
      <c r="L69" s="35">
        <v>0.87851272015655579</v>
      </c>
      <c r="M69" s="36">
        <v>23.330000000000002</v>
      </c>
      <c r="N69" s="35">
        <v>0.40087074854849636</v>
      </c>
      <c r="O69" s="35"/>
      <c r="P69" s="36">
        <v>354.5</v>
      </c>
      <c r="Q69" s="36">
        <v>4.2489640817500858</v>
      </c>
      <c r="R69" s="35">
        <v>0.1887890953438652</v>
      </c>
      <c r="S69" s="35">
        <v>0.21900000000000003</v>
      </c>
      <c r="T69" s="35">
        <v>0.67085173165930734</v>
      </c>
    </row>
    <row r="70" spans="1:20" x14ac:dyDescent="0.3">
      <c r="A70" s="24" t="s">
        <v>149</v>
      </c>
      <c r="B70" s="24" t="s">
        <v>150</v>
      </c>
      <c r="C70" s="24" t="s">
        <v>56</v>
      </c>
      <c r="D70" s="35">
        <v>0.90873983739837405</v>
      </c>
      <c r="E70" s="35">
        <v>0.50855072463768114</v>
      </c>
      <c r="F70" s="35"/>
      <c r="G70" s="35">
        <v>0.89441227445082949</v>
      </c>
      <c r="H70" s="35">
        <v>0.38356164383561642</v>
      </c>
      <c r="I70" s="35">
        <v>0.7697856650539685</v>
      </c>
      <c r="J70" s="237">
        <v>36.519999999999996</v>
      </c>
      <c r="K70" s="36"/>
      <c r="L70" s="35">
        <v>0.877</v>
      </c>
      <c r="M70" s="36">
        <v>29.914999999999999</v>
      </c>
      <c r="N70" s="35">
        <v>0.33665893723572166</v>
      </c>
      <c r="O70" s="35"/>
      <c r="P70" s="36">
        <v>447.66666666666669</v>
      </c>
      <c r="Q70" s="36">
        <v>7.8259094046418012</v>
      </c>
      <c r="R70" s="35">
        <v>0.20745771023778517</v>
      </c>
      <c r="S70" s="35">
        <v>0.26033333333333331</v>
      </c>
      <c r="T70" s="35">
        <v>0.69823774431272023</v>
      </c>
    </row>
    <row r="71" spans="1:20" x14ac:dyDescent="0.3">
      <c r="A71" s="24" t="s">
        <v>151</v>
      </c>
      <c r="B71" s="24" t="s">
        <v>152</v>
      </c>
      <c r="C71" s="24" t="s">
        <v>46</v>
      </c>
      <c r="D71" s="35">
        <v>0.9010984668879406</v>
      </c>
      <c r="E71" s="35">
        <v>0.58737285171769904</v>
      </c>
      <c r="F71" s="35"/>
      <c r="G71" s="35">
        <v>0.88027366242929117</v>
      </c>
      <c r="H71" s="35">
        <v>0.50909090909090904</v>
      </c>
      <c r="I71" s="35">
        <v>0.85362753173107775</v>
      </c>
      <c r="J71" s="237">
        <v>39.6</v>
      </c>
      <c r="K71" s="36"/>
      <c r="L71" s="35">
        <v>0.87100671140939601</v>
      </c>
      <c r="M71" s="36">
        <v>21.336666666666662</v>
      </c>
      <c r="N71" s="35">
        <v>0.50448792386426822</v>
      </c>
      <c r="O71" s="35"/>
      <c r="P71" s="36">
        <v>436.76666666666671</v>
      </c>
      <c r="Q71" s="36">
        <v>15.896394864764948</v>
      </c>
      <c r="R71" s="35">
        <v>0.2905853252679223</v>
      </c>
      <c r="S71" s="35">
        <v>0.34966666666666668</v>
      </c>
      <c r="T71" s="35">
        <v>0.35510042978686079</v>
      </c>
    </row>
    <row r="72" spans="1:20" x14ac:dyDescent="0.3">
      <c r="A72" s="24" t="s">
        <v>153</v>
      </c>
      <c r="B72" s="24" t="s">
        <v>154</v>
      </c>
      <c r="C72" s="24" t="s">
        <v>46</v>
      </c>
      <c r="D72" s="35">
        <v>0.89217758985200846</v>
      </c>
      <c r="E72" s="35">
        <v>0.60681584865801486</v>
      </c>
      <c r="F72" s="35"/>
      <c r="G72" s="35">
        <v>0.944791166711338</v>
      </c>
      <c r="H72" s="35">
        <v>0.48255813953488375</v>
      </c>
      <c r="I72" s="35">
        <v>0.8490418272734116</v>
      </c>
      <c r="J72" s="237">
        <v>45.175000000000004</v>
      </c>
      <c r="K72" s="36"/>
      <c r="L72" s="35">
        <v>0.9248377125193199</v>
      </c>
      <c r="M72" s="36">
        <v>30.564444444444444</v>
      </c>
      <c r="N72" s="35">
        <v>0.63750848475355049</v>
      </c>
      <c r="O72" s="35"/>
      <c r="P72" s="36">
        <v>466.23333333333335</v>
      </c>
      <c r="Q72" s="36">
        <v>13.130069517135976</v>
      </c>
      <c r="R72" s="35">
        <v>0.24968334547486884</v>
      </c>
      <c r="S72" s="35">
        <v>0.3213333333333333</v>
      </c>
      <c r="T72" s="35">
        <v>0.56128</v>
      </c>
    </row>
    <row r="73" spans="1:20" x14ac:dyDescent="0.3">
      <c r="A73" s="24" t="s">
        <v>155</v>
      </c>
      <c r="B73" s="24" t="s">
        <v>156</v>
      </c>
      <c r="C73" s="24" t="s">
        <v>46</v>
      </c>
      <c r="D73" s="35">
        <v>0.94711610318954953</v>
      </c>
      <c r="E73" s="35">
        <v>0.58017301513093933</v>
      </c>
      <c r="F73" s="35"/>
      <c r="G73" s="35">
        <v>0.91133171509275812</v>
      </c>
      <c r="H73" s="35">
        <v>0.46984924623115576</v>
      </c>
      <c r="I73" s="35">
        <v>0.71131439989713507</v>
      </c>
      <c r="J73" s="237">
        <v>41.833333333333336</v>
      </c>
      <c r="K73" s="36"/>
      <c r="L73" s="35">
        <v>0.93897155361050333</v>
      </c>
      <c r="M73" s="36">
        <v>29.003749999999997</v>
      </c>
      <c r="N73" s="35">
        <v>0.54860631298624829</v>
      </c>
      <c r="O73" s="35"/>
      <c r="P73" s="36">
        <v>558.6</v>
      </c>
      <c r="Q73" s="36">
        <v>13.378949829931486</v>
      </c>
      <c r="R73" s="35">
        <v>0.41201261718858423</v>
      </c>
      <c r="S73" s="35">
        <v>0.17</v>
      </c>
      <c r="T73" s="35">
        <v>0.51873961794019929</v>
      </c>
    </row>
    <row r="74" spans="1:20" x14ac:dyDescent="0.3">
      <c r="A74" s="24" t="s">
        <v>157</v>
      </c>
      <c r="B74" s="24" t="s">
        <v>158</v>
      </c>
      <c r="C74" s="24" t="s">
        <v>56</v>
      </c>
      <c r="D74" s="35">
        <v>0.89893276657982535</v>
      </c>
      <c r="E74" s="35">
        <v>0.55090147365675535</v>
      </c>
      <c r="F74" s="35"/>
      <c r="G74" s="35">
        <v>0.89550922136440303</v>
      </c>
      <c r="H74" s="35">
        <v>0.3146067415730337</v>
      </c>
      <c r="I74" s="35">
        <v>0.97033617894249213</v>
      </c>
      <c r="J74" s="237">
        <v>40.81666666666667</v>
      </c>
      <c r="K74" s="36"/>
      <c r="L74" s="35">
        <v>0.88656716417910442</v>
      </c>
      <c r="M74" s="36">
        <v>28.118000000000002</v>
      </c>
      <c r="N74" s="35">
        <v>0.32298627298627297</v>
      </c>
      <c r="O74" s="35"/>
      <c r="P74" s="36">
        <v>563.13333333333333</v>
      </c>
      <c r="Q74" s="36">
        <v>9.513477409152518</v>
      </c>
      <c r="R74" s="35">
        <v>0.38286454903513739</v>
      </c>
      <c r="S74" s="35">
        <v>0.20533333333333334</v>
      </c>
      <c r="T74" s="35">
        <v>0.76955017301038064</v>
      </c>
    </row>
    <row r="75" spans="1:20" x14ac:dyDescent="0.3">
      <c r="A75" s="28" t="s">
        <v>159</v>
      </c>
      <c r="B75" s="28" t="s">
        <v>160</v>
      </c>
      <c r="C75" s="28" t="s">
        <v>63</v>
      </c>
      <c r="D75" s="35">
        <v>0.94111700247437258</v>
      </c>
      <c r="E75" s="35">
        <v>0.49996879364473751</v>
      </c>
      <c r="F75" s="35"/>
      <c r="G75" s="35">
        <v>0.83901041732088955</v>
      </c>
      <c r="H75" s="35">
        <v>0.38360655737704918</v>
      </c>
      <c r="I75" s="35">
        <v>0.81656606822169742</v>
      </c>
      <c r="J75" s="237">
        <v>36.466666666666669</v>
      </c>
      <c r="K75" s="36"/>
      <c r="L75" s="35">
        <v>0.90231660231660238</v>
      </c>
      <c r="M75" s="36">
        <v>22.715</v>
      </c>
      <c r="N75" s="35">
        <v>0.22340145234882078</v>
      </c>
      <c r="O75" s="35"/>
      <c r="P75" s="36">
        <v>376.5</v>
      </c>
      <c r="Q75" s="36">
        <v>6.9824655429764118</v>
      </c>
      <c r="R75" s="35">
        <v>0.24525933499946254</v>
      </c>
      <c r="S75" s="35">
        <v>0.30866666666666664</v>
      </c>
      <c r="T75" s="35">
        <v>0.6259145621902289</v>
      </c>
    </row>
    <row r="76" spans="1:20" x14ac:dyDescent="0.3">
      <c r="A76" s="28" t="s">
        <v>161</v>
      </c>
      <c r="B76" s="28" t="s">
        <v>162</v>
      </c>
      <c r="C76" s="28" t="s">
        <v>1239</v>
      </c>
      <c r="D76" s="35">
        <v>0.95238095238095244</v>
      </c>
      <c r="E76" s="35">
        <v>0.57629887678847291</v>
      </c>
      <c r="F76" s="35"/>
      <c r="G76" s="35">
        <v>0.6466990967526679</v>
      </c>
      <c r="H76" s="35">
        <v>0.31343283582089554</v>
      </c>
      <c r="I76" s="35">
        <v>0.67755120732820162</v>
      </c>
      <c r="J76" s="237">
        <v>37.871428571428574</v>
      </c>
      <c r="K76" s="36"/>
      <c r="L76" s="35">
        <v>0.87683333333333335</v>
      </c>
      <c r="M76" s="36">
        <v>28.769060100000001</v>
      </c>
      <c r="N76" s="35">
        <v>0.26038210155857217</v>
      </c>
      <c r="O76" s="35"/>
      <c r="P76" s="36">
        <v>419.16666666666669</v>
      </c>
      <c r="Q76" s="36">
        <v>4.8475834910180851</v>
      </c>
      <c r="R76" s="35">
        <v>0.25044158538571554</v>
      </c>
      <c r="S76" s="35">
        <v>0.308</v>
      </c>
      <c r="T76" s="35">
        <v>0.71528606668258132</v>
      </c>
    </row>
    <row r="77" spans="1:20" x14ac:dyDescent="0.3">
      <c r="A77" s="28" t="s">
        <v>163</v>
      </c>
      <c r="B77" s="28" t="s">
        <v>164</v>
      </c>
      <c r="C77" s="28" t="s">
        <v>24</v>
      </c>
      <c r="D77" s="35">
        <v>0.94642857142857151</v>
      </c>
      <c r="E77" s="35">
        <v>0.51502525252525255</v>
      </c>
      <c r="F77" s="35"/>
      <c r="G77" s="35">
        <v>0.8833291409133851</v>
      </c>
      <c r="H77" s="35">
        <v>0.33079847908745247</v>
      </c>
      <c r="I77" s="35">
        <v>0.40151725118146608</v>
      </c>
      <c r="J77" s="237">
        <v>30.666666666666668</v>
      </c>
      <c r="K77" s="36"/>
      <c r="L77" s="35">
        <v>0.86508287292817687</v>
      </c>
      <c r="M77" s="36">
        <v>20.77</v>
      </c>
      <c r="N77" s="35">
        <v>0.22496392496392495</v>
      </c>
      <c r="O77" s="35"/>
      <c r="P77" s="36">
        <v>429.7</v>
      </c>
      <c r="Q77" s="36">
        <v>9.7551257570580763</v>
      </c>
      <c r="R77" s="35">
        <v>0.34246058528470397</v>
      </c>
      <c r="S77" s="35">
        <v>0.17466666666666669</v>
      </c>
      <c r="T77" s="35">
        <v>0.54914352236820219</v>
      </c>
    </row>
    <row r="78" spans="1:20" x14ac:dyDescent="0.3">
      <c r="A78" s="28" t="s">
        <v>165</v>
      </c>
      <c r="B78" s="28" t="s">
        <v>166</v>
      </c>
      <c r="C78" s="28" t="s">
        <v>24</v>
      </c>
      <c r="D78" s="35">
        <v>0.94444444444444453</v>
      </c>
      <c r="E78" s="35">
        <v>0.51978723404255311</v>
      </c>
      <c r="F78" s="35"/>
      <c r="G78" s="35">
        <v>0.86112536672674489</v>
      </c>
      <c r="H78" s="35">
        <v>0.38411316648531013</v>
      </c>
      <c r="I78" s="35">
        <v>1</v>
      </c>
      <c r="J78" s="237">
        <v>37.666666666666664</v>
      </c>
      <c r="K78" s="36"/>
      <c r="L78" s="35">
        <v>0.91082051282051291</v>
      </c>
      <c r="M78" s="36">
        <v>27.31</v>
      </c>
      <c r="N78" s="35">
        <v>0.41229256363626937</v>
      </c>
      <c r="O78" s="35"/>
      <c r="P78" s="36">
        <v>456.60000000000008</v>
      </c>
      <c r="Q78" s="36">
        <v>10.554787706748161</v>
      </c>
      <c r="R78" s="35">
        <v>0.40223888288013104</v>
      </c>
      <c r="S78" s="35">
        <v>0.17366666666666672</v>
      </c>
      <c r="T78" s="35">
        <v>0.65811489124372557</v>
      </c>
    </row>
    <row r="79" spans="1:20" x14ac:dyDescent="0.3">
      <c r="A79" s="28" t="s">
        <v>167</v>
      </c>
      <c r="B79" s="28" t="s">
        <v>168</v>
      </c>
      <c r="C79" s="28" t="s">
        <v>63</v>
      </c>
      <c r="D79" s="35">
        <v>0.90584355258268301</v>
      </c>
      <c r="E79" s="35">
        <v>0.48824712089923311</v>
      </c>
      <c r="F79" s="35"/>
      <c r="G79" s="35">
        <v>0.88712660657880804</v>
      </c>
      <c r="H79" s="35">
        <v>0.40597014925373132</v>
      </c>
      <c r="I79" s="35">
        <v>0.78084839357242597</v>
      </c>
      <c r="J79" s="237">
        <v>35.466666666666669</v>
      </c>
      <c r="K79" s="36"/>
      <c r="L79" s="35">
        <v>0.89792270531400964</v>
      </c>
      <c r="M79" s="36">
        <v>25.52</v>
      </c>
      <c r="N79" s="35">
        <v>0.23315784032256781</v>
      </c>
      <c r="O79" s="35"/>
      <c r="P79" s="36">
        <v>426.10000000000008</v>
      </c>
      <c r="Q79" s="36">
        <v>7.7293438335581479</v>
      </c>
      <c r="R79" s="35">
        <v>0.30320148212549763</v>
      </c>
      <c r="S79" s="35">
        <v>0.24366666666666664</v>
      </c>
      <c r="T79" s="35">
        <v>0.64326939399083349</v>
      </c>
    </row>
    <row r="80" spans="1:20" x14ac:dyDescent="0.3">
      <c r="A80" s="28" t="s">
        <v>169</v>
      </c>
      <c r="B80" s="28" t="s">
        <v>170</v>
      </c>
      <c r="C80" s="28" t="s">
        <v>63</v>
      </c>
      <c r="D80" s="35">
        <v>0.87100122100122102</v>
      </c>
      <c r="E80" s="35">
        <v>0.53765805593541016</v>
      </c>
      <c r="F80" s="35"/>
      <c r="G80" s="35">
        <v>0.79933705608089634</v>
      </c>
      <c r="H80" s="35">
        <v>0.38803756796836381</v>
      </c>
      <c r="I80" s="35">
        <v>1</v>
      </c>
      <c r="J80" s="237">
        <v>34.65</v>
      </c>
      <c r="K80" s="36"/>
      <c r="L80" s="35">
        <v>0.79761732851985556</v>
      </c>
      <c r="M80" s="36">
        <v>24.38</v>
      </c>
      <c r="N80" s="35">
        <v>0.25246172405046147</v>
      </c>
      <c r="O80" s="35"/>
      <c r="P80" s="36">
        <v>440.13333333333327</v>
      </c>
      <c r="Q80" s="36">
        <v>8.4052381258669371</v>
      </c>
      <c r="R80" s="35">
        <v>0.41387969824528242</v>
      </c>
      <c r="S80" s="35">
        <v>0.16366666666666668</v>
      </c>
      <c r="T80" s="35">
        <v>0.58408949658172782</v>
      </c>
    </row>
    <row r="81" spans="1:20" x14ac:dyDescent="0.3">
      <c r="A81" s="28" t="s">
        <v>171</v>
      </c>
      <c r="B81" s="28" t="s">
        <v>172</v>
      </c>
      <c r="C81" s="28" t="s">
        <v>63</v>
      </c>
      <c r="D81" s="35">
        <v>0.91146953405017916</v>
      </c>
      <c r="E81" s="35">
        <v>0.49773270227631289</v>
      </c>
      <c r="F81" s="35"/>
      <c r="G81" s="35">
        <v>0.67405114606700545</v>
      </c>
      <c r="H81" s="35">
        <v>0.44171779141104295</v>
      </c>
      <c r="I81" s="35">
        <v>0.89336208962377184</v>
      </c>
      <c r="J81" s="237">
        <v>32.266666666666673</v>
      </c>
      <c r="K81" s="36"/>
      <c r="L81" s="35">
        <v>0.86696275071633233</v>
      </c>
      <c r="M81" s="36">
        <v>16.93</v>
      </c>
      <c r="N81" s="35">
        <v>0.22736104758388001</v>
      </c>
      <c r="O81" s="35"/>
      <c r="P81" s="36">
        <v>418.23333333333335</v>
      </c>
      <c r="Q81" s="36">
        <v>8.169658794396522</v>
      </c>
      <c r="R81" s="35">
        <v>0.26513420062368448</v>
      </c>
      <c r="S81" s="35">
        <v>0.19366666666666663</v>
      </c>
      <c r="T81" s="35">
        <v>0.59080940988835728</v>
      </c>
    </row>
    <row r="82" spans="1:20" x14ac:dyDescent="0.3">
      <c r="A82" s="28" t="s">
        <v>173</v>
      </c>
      <c r="B82" s="28" t="s">
        <v>174</v>
      </c>
      <c r="C82" s="28" t="s">
        <v>63</v>
      </c>
      <c r="D82" s="35">
        <v>0.92979066022544288</v>
      </c>
      <c r="E82" s="35">
        <v>0.54536975402485921</v>
      </c>
      <c r="F82" s="35"/>
      <c r="G82" s="35">
        <v>0.63802012551932352</v>
      </c>
      <c r="H82" s="35">
        <v>0.38489208633093525</v>
      </c>
      <c r="I82" s="35">
        <v>0.70720828355236964</v>
      </c>
      <c r="J82" s="237">
        <v>41.433333333333337</v>
      </c>
      <c r="K82" s="36"/>
      <c r="L82" s="35">
        <v>0.87603448275862073</v>
      </c>
      <c r="M82" s="36">
        <v>27.281666666666666</v>
      </c>
      <c r="N82" s="35">
        <v>0.33636279723211754</v>
      </c>
      <c r="O82" s="35"/>
      <c r="P82" s="36">
        <v>506.86666666666662</v>
      </c>
      <c r="Q82" s="36">
        <v>8.9534215478095831</v>
      </c>
      <c r="R82" s="35">
        <v>0.44364031255681285</v>
      </c>
      <c r="S82" s="35">
        <v>0.126</v>
      </c>
      <c r="T82" s="35">
        <v>0.51540576746809563</v>
      </c>
    </row>
    <row r="83" spans="1:20" x14ac:dyDescent="0.3">
      <c r="A83" s="28" t="s">
        <v>175</v>
      </c>
      <c r="B83" s="28" t="s">
        <v>176</v>
      </c>
      <c r="C83" s="28" t="s">
        <v>56</v>
      </c>
      <c r="D83" s="35">
        <v>0.90413490413490416</v>
      </c>
      <c r="E83" s="35">
        <v>0.50632598563633047</v>
      </c>
      <c r="F83" s="35"/>
      <c r="G83" s="35">
        <v>0.88043428544328217</v>
      </c>
      <c r="H83" s="35">
        <v>0.32876712328767121</v>
      </c>
      <c r="I83" s="35">
        <v>0.84650166357164969</v>
      </c>
      <c r="J83" s="237">
        <v>37.04</v>
      </c>
      <c r="K83" s="36"/>
      <c r="L83" s="35">
        <v>0.88115151515151502</v>
      </c>
      <c r="M83" s="36">
        <v>24.78</v>
      </c>
      <c r="N83" s="35">
        <v>0.26001093165272265</v>
      </c>
      <c r="O83" s="35"/>
      <c r="P83" s="36">
        <v>373.40000000000003</v>
      </c>
      <c r="Q83" s="36">
        <v>7.9575292353306679</v>
      </c>
      <c r="R83" s="35">
        <v>0.30649207524414956</v>
      </c>
      <c r="S83" s="35">
        <v>0.32100000000000001</v>
      </c>
      <c r="T83" s="35">
        <v>0.74153692329667187</v>
      </c>
    </row>
    <row r="84" spans="1:20" x14ac:dyDescent="0.3">
      <c r="A84" s="24" t="s">
        <v>177</v>
      </c>
      <c r="B84" s="24" t="s">
        <v>178</v>
      </c>
      <c r="C84" s="24" t="s">
        <v>46</v>
      </c>
      <c r="D84" s="35">
        <v>0.89851421188630498</v>
      </c>
      <c r="E84" s="35">
        <v>0.51933464162227827</v>
      </c>
      <c r="F84" s="35"/>
      <c r="G84" s="35">
        <v>0.77130027652501454</v>
      </c>
      <c r="H84" s="35">
        <v>0.44979919678714858</v>
      </c>
      <c r="I84" s="35">
        <v>0.9555555555555556</v>
      </c>
      <c r="J84" s="237">
        <v>40.619999999999997</v>
      </c>
      <c r="K84" s="36"/>
      <c r="L84" s="35">
        <v>0.88796428571428565</v>
      </c>
      <c r="M84" s="36">
        <v>25.114000000000001</v>
      </c>
      <c r="N84" s="35">
        <v>0.3305509305509306</v>
      </c>
      <c r="O84" s="35"/>
      <c r="P84" s="36">
        <v>572.66666666666663</v>
      </c>
      <c r="Q84" s="36">
        <v>9.9347635148049349</v>
      </c>
      <c r="R84" s="35">
        <v>0.39491542319158918</v>
      </c>
      <c r="S84" s="35">
        <v>0.26533333333333331</v>
      </c>
      <c r="T84" s="35">
        <v>0.672461702885643</v>
      </c>
    </row>
    <row r="85" spans="1:20" x14ac:dyDescent="0.3">
      <c r="A85" s="24" t="s">
        <v>179</v>
      </c>
      <c r="B85" s="24" t="s">
        <v>180</v>
      </c>
      <c r="C85" s="24" t="s">
        <v>27</v>
      </c>
      <c r="D85" s="35">
        <v>0.93531161999893742</v>
      </c>
      <c r="E85" s="35">
        <v>0.5031375162039271</v>
      </c>
      <c r="F85" s="35"/>
      <c r="G85" s="35">
        <v>0.93279081863898738</v>
      </c>
      <c r="H85" s="35">
        <v>0.40384615384615385</v>
      </c>
      <c r="I85" s="35">
        <v>0.97894736842105257</v>
      </c>
      <c r="J85" s="237">
        <v>38.333333333333336</v>
      </c>
      <c r="K85" s="36"/>
      <c r="L85" s="35">
        <v>0.90017045454545463</v>
      </c>
      <c r="M85" s="36">
        <v>28.79</v>
      </c>
      <c r="N85" s="35">
        <v>0.34068617028816034</v>
      </c>
      <c r="O85" s="35"/>
      <c r="P85" s="36">
        <v>500.3</v>
      </c>
      <c r="Q85" s="36">
        <v>7.3418612126823266</v>
      </c>
      <c r="R85" s="35">
        <v>0.33849228841471968</v>
      </c>
      <c r="S85" s="35">
        <v>0.28633333333333338</v>
      </c>
      <c r="T85" s="35">
        <v>0.81704508061862458</v>
      </c>
    </row>
    <row r="86" spans="1:20" x14ac:dyDescent="0.3">
      <c r="A86" s="24" t="s">
        <v>181</v>
      </c>
      <c r="B86" s="24" t="s">
        <v>182</v>
      </c>
      <c r="C86" s="24" t="s">
        <v>56</v>
      </c>
      <c r="D86" s="35">
        <v>0.91585871585871581</v>
      </c>
      <c r="E86" s="35">
        <v>0.5514208830385301</v>
      </c>
      <c r="F86" s="35"/>
      <c r="G86" s="35">
        <v>0.79413007090807264</v>
      </c>
      <c r="H86" s="35">
        <v>0.45</v>
      </c>
      <c r="I86" s="35">
        <v>0.67319678325238763</v>
      </c>
      <c r="J86" s="237">
        <v>40.157142857142858</v>
      </c>
      <c r="K86" s="36"/>
      <c r="L86" s="35">
        <v>0.9059192825112109</v>
      </c>
      <c r="M86" s="36">
        <v>24.123333333333331</v>
      </c>
      <c r="N86" s="35">
        <v>0.33413288926681783</v>
      </c>
      <c r="O86" s="35"/>
      <c r="P86" s="36">
        <v>501.26666666666665</v>
      </c>
      <c r="Q86" s="36">
        <v>9.4589559249863679</v>
      </c>
      <c r="R86" s="35">
        <v>0.31413212232196303</v>
      </c>
      <c r="S86" s="35">
        <v>0.19866666666666663</v>
      </c>
      <c r="T86" s="35">
        <v>0.72534551417193727</v>
      </c>
    </row>
    <row r="87" spans="1:20" x14ac:dyDescent="0.3">
      <c r="A87" s="28" t="s">
        <v>183</v>
      </c>
      <c r="B87" s="28" t="s">
        <v>184</v>
      </c>
      <c r="C87" s="28" t="s">
        <v>33</v>
      </c>
      <c r="D87" s="35">
        <v>0.92077352472089313</v>
      </c>
      <c r="E87" s="35">
        <v>0.47266573295985059</v>
      </c>
      <c r="F87" s="35"/>
      <c r="G87" s="35">
        <v>0.74768958974566457</v>
      </c>
      <c r="H87" s="35">
        <v>0.38853503184713378</v>
      </c>
      <c r="I87" s="35">
        <v>0.57787730339221433</v>
      </c>
      <c r="J87" s="237">
        <v>37.700000000000003</v>
      </c>
      <c r="K87" s="36"/>
      <c r="L87" s="35">
        <v>0.86275862068965525</v>
      </c>
      <c r="M87" s="36">
        <v>25.905000000000001</v>
      </c>
      <c r="N87" s="35">
        <v>0.35885223990358667</v>
      </c>
      <c r="O87" s="35"/>
      <c r="P87" s="36">
        <v>494.7</v>
      </c>
      <c r="Q87" s="36">
        <v>5.2077034025787983</v>
      </c>
      <c r="R87" s="35">
        <v>0.32283334701370431</v>
      </c>
      <c r="S87" s="35">
        <v>0.24266666666666667</v>
      </c>
      <c r="T87" s="35">
        <v>0.74262353359402777</v>
      </c>
    </row>
    <row r="88" spans="1:20" x14ac:dyDescent="0.3">
      <c r="A88" s="24" t="s">
        <v>185</v>
      </c>
      <c r="B88" s="24" t="s">
        <v>186</v>
      </c>
      <c r="C88" s="24" t="s">
        <v>24</v>
      </c>
      <c r="D88" s="35">
        <v>0.98741690408357075</v>
      </c>
      <c r="E88" s="35">
        <v>0.55144278606965169</v>
      </c>
      <c r="F88" s="35"/>
      <c r="G88" s="35">
        <v>0.90163425845195866</v>
      </c>
      <c r="H88" s="35">
        <v>0.24705882352941178</v>
      </c>
      <c r="I88" s="35">
        <v>0.56979854585707634</v>
      </c>
      <c r="J88" s="237">
        <v>34.42</v>
      </c>
      <c r="K88" s="36"/>
      <c r="L88" s="35">
        <v>0.86294736842105269</v>
      </c>
      <c r="M88" s="36">
        <v>29.365000000000002</v>
      </c>
      <c r="N88" s="35">
        <v>0.41326660716562541</v>
      </c>
      <c r="O88" s="35"/>
      <c r="P88" s="36">
        <v>540.79999999999995</v>
      </c>
      <c r="Q88" s="36">
        <v>9.6592129472513406</v>
      </c>
      <c r="R88" s="35">
        <v>0.38410260383838218</v>
      </c>
      <c r="S88" s="35">
        <v>0.21266666666666667</v>
      </c>
      <c r="T88" s="35">
        <v>0.75072547881601859</v>
      </c>
    </row>
    <row r="89" spans="1:20" x14ac:dyDescent="0.3">
      <c r="A89" s="24" t="s">
        <v>187</v>
      </c>
      <c r="B89" s="24" t="s">
        <v>188</v>
      </c>
      <c r="C89" s="24" t="s">
        <v>30</v>
      </c>
      <c r="D89" s="35">
        <v>0.90784313725490196</v>
      </c>
      <c r="E89" s="35">
        <v>0.50281709098388694</v>
      </c>
      <c r="F89" s="35"/>
      <c r="G89" s="35">
        <v>0.94364407042350773</v>
      </c>
      <c r="H89" s="35">
        <v>0.35338345864661652</v>
      </c>
      <c r="I89" s="35">
        <v>0.6093066230412022</v>
      </c>
      <c r="J89" s="237">
        <v>31.950000000000006</v>
      </c>
      <c r="K89" s="36"/>
      <c r="L89" s="35">
        <v>0.8273293768545994</v>
      </c>
      <c r="M89" s="36">
        <v>23.740000000000002</v>
      </c>
      <c r="N89" s="35">
        <v>0.26814977169344761</v>
      </c>
      <c r="O89" s="35"/>
      <c r="P89" s="36">
        <v>388.16666666666669</v>
      </c>
      <c r="Q89" s="36">
        <v>3.3874884530546296</v>
      </c>
      <c r="R89" s="35">
        <v>0.25954022988505748</v>
      </c>
      <c r="S89" s="35">
        <v>0.32433333333333336</v>
      </c>
      <c r="T89" s="35">
        <v>0.66980055066818889</v>
      </c>
    </row>
    <row r="90" spans="1:20" x14ac:dyDescent="0.3">
      <c r="A90" s="24" t="s">
        <v>189</v>
      </c>
      <c r="B90" s="24" t="s">
        <v>190</v>
      </c>
      <c r="C90" s="24" t="s">
        <v>27</v>
      </c>
      <c r="D90" s="35">
        <v>0.95177045177045183</v>
      </c>
      <c r="E90" s="35">
        <v>0.57233301677746118</v>
      </c>
      <c r="F90" s="35"/>
      <c r="G90" s="35">
        <v>0.70861959882162362</v>
      </c>
      <c r="H90" s="35">
        <v>0.34552845528455284</v>
      </c>
      <c r="I90" s="35">
        <v>0.5916562722558476</v>
      </c>
      <c r="J90" s="237">
        <v>36.25714285714286</v>
      </c>
      <c r="K90" s="36"/>
      <c r="L90" s="35">
        <v>0.9260617760617762</v>
      </c>
      <c r="M90" s="36">
        <v>24.045999999999999</v>
      </c>
      <c r="N90" s="35">
        <v>0.26439682924121782</v>
      </c>
      <c r="O90" s="35"/>
      <c r="P90" s="36">
        <v>385.8</v>
      </c>
      <c r="Q90" s="36">
        <v>5.9198142106914711</v>
      </c>
      <c r="R90" s="35">
        <v>0.21831416400766179</v>
      </c>
      <c r="S90" s="35">
        <v>0.28133333333333338</v>
      </c>
      <c r="T90" s="35">
        <v>0.68201167599124302</v>
      </c>
    </row>
    <row r="91" spans="1:20" x14ac:dyDescent="0.3">
      <c r="A91" s="24" t="s">
        <v>191</v>
      </c>
      <c r="B91" s="24" t="s">
        <v>192</v>
      </c>
      <c r="C91" s="24" t="s">
        <v>30</v>
      </c>
      <c r="D91" s="35">
        <v>0.8430903721601396</v>
      </c>
      <c r="E91" s="35">
        <v>0.54573373603898856</v>
      </c>
      <c r="F91" s="35"/>
      <c r="G91" s="35">
        <v>0.81104947253893156</v>
      </c>
      <c r="H91" s="35">
        <v>0.36842105263157893</v>
      </c>
      <c r="I91" s="35">
        <v>0.87520460216369145</v>
      </c>
      <c r="J91" s="237">
        <v>38.171428571428571</v>
      </c>
      <c r="K91" s="36"/>
      <c r="L91" s="35">
        <v>0.89919860627177695</v>
      </c>
      <c r="M91" s="36">
        <v>25.21</v>
      </c>
      <c r="N91" s="35">
        <v>0.43847972165965615</v>
      </c>
      <c r="O91" s="35"/>
      <c r="P91" s="36">
        <v>466.39999999999992</v>
      </c>
      <c r="Q91" s="36">
        <v>4.7790016293467996</v>
      </c>
      <c r="R91" s="35">
        <v>0.31135801228081122</v>
      </c>
      <c r="S91" s="35">
        <v>0.26066666666666666</v>
      </c>
      <c r="T91" s="35">
        <v>0.72505762265393481</v>
      </c>
    </row>
    <row r="92" spans="1:20" x14ac:dyDescent="0.3">
      <c r="A92" s="24" t="s">
        <v>193</v>
      </c>
      <c r="B92" s="24" t="s">
        <v>194</v>
      </c>
      <c r="C92" s="24" t="s">
        <v>30</v>
      </c>
      <c r="D92" s="35">
        <v>0.75320056899004273</v>
      </c>
      <c r="E92" s="35">
        <v>0.57696133207264522</v>
      </c>
      <c r="F92" s="35"/>
      <c r="G92" s="35">
        <v>0.74283277304222217</v>
      </c>
      <c r="H92" s="35">
        <v>0.36937901498929337</v>
      </c>
      <c r="I92" s="35">
        <v>0.54892909673707724</v>
      </c>
      <c r="J92" s="237">
        <v>38.540000000000006</v>
      </c>
      <c r="K92" s="36"/>
      <c r="L92" s="35">
        <v>0.86108949416342406</v>
      </c>
      <c r="M92" s="36">
        <v>28.490397999999999</v>
      </c>
      <c r="N92" s="35">
        <v>0.45335344245001563</v>
      </c>
      <c r="O92" s="35"/>
      <c r="P92" s="36">
        <v>452.66666666666669</v>
      </c>
      <c r="Q92" s="36">
        <v>5.4335008859746861</v>
      </c>
      <c r="R92" s="35">
        <v>0.30273073271115453</v>
      </c>
      <c r="S92" s="35">
        <v>0.30266666666666664</v>
      </c>
      <c r="T92" s="35">
        <v>0.70585435506901473</v>
      </c>
    </row>
    <row r="93" spans="1:20" x14ac:dyDescent="0.3">
      <c r="A93" s="28" t="s">
        <v>195</v>
      </c>
      <c r="B93" s="28" t="s">
        <v>196</v>
      </c>
      <c r="C93" s="28" t="s">
        <v>56</v>
      </c>
      <c r="D93" s="35">
        <v>0.89733454950846259</v>
      </c>
      <c r="E93" s="35">
        <v>0.54785102005507502</v>
      </c>
      <c r="F93" s="35"/>
      <c r="G93" s="35">
        <v>0.84951291170825105</v>
      </c>
      <c r="H93" s="35">
        <v>0.32484076433121017</v>
      </c>
      <c r="I93" s="35">
        <v>0.76647145799749072</v>
      </c>
      <c r="J93" s="237">
        <v>35.983333333333334</v>
      </c>
      <c r="K93" s="36"/>
      <c r="L93" s="35">
        <v>0.92623076923076919</v>
      </c>
      <c r="M93" s="36">
        <v>27.139999999999997</v>
      </c>
      <c r="N93" s="35">
        <v>0.35527027027027031</v>
      </c>
      <c r="O93" s="35"/>
      <c r="P93" s="36">
        <v>440.4666666666667</v>
      </c>
      <c r="Q93" s="36">
        <v>8.2593654301596633</v>
      </c>
      <c r="R93" s="35">
        <v>0.30342555921824693</v>
      </c>
      <c r="S93" s="35">
        <v>0.26433333333333331</v>
      </c>
      <c r="T93" s="35">
        <v>0.70211473018959647</v>
      </c>
    </row>
    <row r="94" spans="1:20" x14ac:dyDescent="0.3">
      <c r="A94" s="24" t="s">
        <v>197</v>
      </c>
      <c r="B94" s="24" t="s">
        <v>198</v>
      </c>
      <c r="C94" s="24" t="s">
        <v>1239</v>
      </c>
      <c r="D94" s="35">
        <v>0.85458398744113018</v>
      </c>
      <c r="E94" s="35">
        <v>0.48677503511940595</v>
      </c>
      <c r="F94" s="35"/>
      <c r="G94" s="35">
        <v>0.82171974161611117</v>
      </c>
      <c r="H94" s="35">
        <v>0.23371647509578544</v>
      </c>
      <c r="I94" s="35">
        <v>0.76299210077058788</v>
      </c>
      <c r="J94" s="237">
        <v>37.628571428571433</v>
      </c>
      <c r="K94" s="36"/>
      <c r="L94" s="35">
        <v>0.88481818181818184</v>
      </c>
      <c r="M94" s="36">
        <v>23.065714285714282</v>
      </c>
      <c r="N94" s="35">
        <v>0.2903311965811966</v>
      </c>
      <c r="O94" s="35"/>
      <c r="P94" s="36">
        <v>424.39999999999992</v>
      </c>
      <c r="Q94" s="36">
        <v>5.0924040507386108</v>
      </c>
      <c r="R94" s="35">
        <v>0.34018609995158561</v>
      </c>
      <c r="S94" s="35">
        <v>0.26500000000000001</v>
      </c>
      <c r="T94" s="35">
        <v>0.74158034921574434</v>
      </c>
    </row>
    <row r="95" spans="1:20" x14ac:dyDescent="0.3">
      <c r="A95" s="28" t="s">
        <v>199</v>
      </c>
      <c r="B95" s="28" t="s">
        <v>200</v>
      </c>
      <c r="C95" s="28" t="s">
        <v>46</v>
      </c>
      <c r="D95" s="35">
        <v>0.88580425422530684</v>
      </c>
      <c r="E95" s="35">
        <v>0.65682547283670867</v>
      </c>
      <c r="F95" s="35"/>
      <c r="G95" s="35">
        <v>0.7524735157569129</v>
      </c>
      <c r="H95" s="35">
        <v>0.49057873485868103</v>
      </c>
      <c r="I95" s="35">
        <v>0.96786997113747153</v>
      </c>
      <c r="J95" s="237">
        <v>47.033333333333331</v>
      </c>
      <c r="K95" s="36"/>
      <c r="L95" s="35">
        <v>0.89948648648648655</v>
      </c>
      <c r="M95" s="36">
        <v>31.552500000000002</v>
      </c>
      <c r="N95" s="35">
        <v>0.56582126989956494</v>
      </c>
      <c r="O95" s="35"/>
      <c r="P95" s="36">
        <v>500.73333333333335</v>
      </c>
      <c r="Q95" s="36">
        <v>13.297697891143057</v>
      </c>
      <c r="R95" s="35">
        <v>0.3616781874258832</v>
      </c>
      <c r="S95" s="35">
        <v>0.29233333333333333</v>
      </c>
      <c r="T95" s="35">
        <v>0.28279771340731136</v>
      </c>
    </row>
    <row r="96" spans="1:20" x14ac:dyDescent="0.3">
      <c r="A96" s="28" t="s">
        <v>201</v>
      </c>
      <c r="B96" s="28" t="s">
        <v>202</v>
      </c>
      <c r="C96" s="28" t="s">
        <v>63</v>
      </c>
      <c r="D96" s="35">
        <v>1</v>
      </c>
      <c r="E96" s="35">
        <v>0.43020037308412407</v>
      </c>
      <c r="F96" s="35"/>
      <c r="G96" s="35">
        <v>0.87859399515047787</v>
      </c>
      <c r="H96" s="35">
        <v>0.4251012145748988</v>
      </c>
      <c r="I96" s="35">
        <v>0.97753491196114151</v>
      </c>
      <c r="J96" s="237">
        <v>39.475000000000001</v>
      </c>
      <c r="K96" s="36"/>
      <c r="L96" s="35">
        <v>0.8923243243243244</v>
      </c>
      <c r="M96" s="36">
        <v>27.84</v>
      </c>
      <c r="N96" s="35">
        <v>0.29130159392750871</v>
      </c>
      <c r="O96" s="35"/>
      <c r="P96" s="36">
        <v>356.2</v>
      </c>
      <c r="Q96" s="36">
        <v>7.5694038640292849</v>
      </c>
      <c r="R96" s="35">
        <v>0.2401924831235176</v>
      </c>
      <c r="S96" s="35">
        <v>0.30566666666666664</v>
      </c>
      <c r="T96" s="35">
        <v>0.67051387743885682</v>
      </c>
    </row>
    <row r="97" spans="1:20" x14ac:dyDescent="0.3">
      <c r="A97" s="28" t="s">
        <v>203</v>
      </c>
      <c r="B97" s="28" t="s">
        <v>204</v>
      </c>
      <c r="C97" s="28" t="s">
        <v>56</v>
      </c>
      <c r="D97" s="35">
        <v>0.90938845822566761</v>
      </c>
      <c r="E97" s="35">
        <v>0.41241684173669463</v>
      </c>
      <c r="F97" s="35"/>
      <c r="G97" s="35">
        <v>0.94361686358138852</v>
      </c>
      <c r="H97" s="35">
        <v>0.25853658536585367</v>
      </c>
      <c r="I97" s="35">
        <v>0.72334653443865327</v>
      </c>
      <c r="J97" s="237">
        <v>40.42</v>
      </c>
      <c r="K97" s="36"/>
      <c r="L97" s="35">
        <v>0.8560150375939849</v>
      </c>
      <c r="M97" s="36">
        <v>37.86</v>
      </c>
      <c r="N97" s="35">
        <v>0.30729354354354355</v>
      </c>
      <c r="O97" s="35"/>
      <c r="P97" s="36">
        <v>507.36666666666662</v>
      </c>
      <c r="Q97" s="36">
        <v>12.213865455978317</v>
      </c>
      <c r="R97" s="35">
        <v>0.46549585719883124</v>
      </c>
      <c r="S97" s="35">
        <v>0.13766666666666666</v>
      </c>
      <c r="T97" s="35">
        <v>0.52358743023166909</v>
      </c>
    </row>
    <row r="98" spans="1:20" x14ac:dyDescent="0.3">
      <c r="A98" s="24" t="s">
        <v>205</v>
      </c>
      <c r="B98" s="24" t="s">
        <v>206</v>
      </c>
      <c r="C98" s="24" t="s">
        <v>27</v>
      </c>
      <c r="D98" s="35">
        <v>0.91087344028520489</v>
      </c>
      <c r="E98" s="35">
        <v>0.60021298018924629</v>
      </c>
      <c r="F98" s="35"/>
      <c r="G98" s="35">
        <v>0.70107246602199391</v>
      </c>
      <c r="H98" s="35">
        <v>0.34358559287737755</v>
      </c>
      <c r="I98" s="35">
        <v>0.47118827160493826</v>
      </c>
      <c r="J98" s="237">
        <v>34.68333333333333</v>
      </c>
      <c r="K98" s="36"/>
      <c r="L98" s="35">
        <v>0.89411538461538465</v>
      </c>
      <c r="M98" s="36">
        <v>27.516666666666666</v>
      </c>
      <c r="N98" s="35">
        <v>0.2649355777430476</v>
      </c>
      <c r="O98" s="35"/>
      <c r="P98" s="36">
        <v>429.76666666666665</v>
      </c>
      <c r="Q98" s="36">
        <v>5.2424481725836758</v>
      </c>
      <c r="R98" s="35">
        <v>0.23582209001084931</v>
      </c>
      <c r="S98" s="35">
        <v>0.29066666666666663</v>
      </c>
      <c r="T98" s="35">
        <v>0.70286717378583963</v>
      </c>
    </row>
    <row r="99" spans="1:20" x14ac:dyDescent="0.3">
      <c r="A99" s="28" t="s">
        <v>207</v>
      </c>
      <c r="B99" s="28" t="s">
        <v>208</v>
      </c>
      <c r="C99" s="28" t="s">
        <v>24</v>
      </c>
      <c r="D99" s="35">
        <v>0.94265456608054443</v>
      </c>
      <c r="E99" s="35">
        <v>0.581761993163602</v>
      </c>
      <c r="F99" s="35"/>
      <c r="G99" s="35">
        <v>0.7487220058113282</v>
      </c>
      <c r="H99" s="35">
        <v>0.49805447470817121</v>
      </c>
      <c r="I99" s="35">
        <v>0.4862105778043318</v>
      </c>
      <c r="J99" s="237">
        <v>41.862499999999997</v>
      </c>
      <c r="K99" s="36"/>
      <c r="L99" s="35">
        <v>0.83076923076923082</v>
      </c>
      <c r="M99" s="36">
        <v>27.708333333333332</v>
      </c>
      <c r="N99" s="35">
        <v>0.24905372405372406</v>
      </c>
      <c r="O99" s="35"/>
      <c r="P99" s="36">
        <v>450.83333333333331</v>
      </c>
      <c r="Q99" s="36">
        <v>8.6284104724861539</v>
      </c>
      <c r="R99" s="35">
        <v>0.43497544850089187</v>
      </c>
      <c r="S99" s="35">
        <v>0.25733333333333336</v>
      </c>
      <c r="T99" s="35">
        <v>0.64437812550411355</v>
      </c>
    </row>
    <row r="100" spans="1:20" x14ac:dyDescent="0.3">
      <c r="A100" s="28" t="s">
        <v>209</v>
      </c>
      <c r="B100" s="28" t="s">
        <v>210</v>
      </c>
      <c r="C100" s="28" t="s">
        <v>30</v>
      </c>
      <c r="D100" s="35">
        <v>0.95147553971083376</v>
      </c>
      <c r="E100" s="35">
        <v>0.42343236507201309</v>
      </c>
      <c r="F100" s="35"/>
      <c r="G100" s="35">
        <v>0.83840522397562334</v>
      </c>
      <c r="H100" s="35">
        <v>0.3487719298245614</v>
      </c>
      <c r="I100" s="35">
        <v>0.50866312425637406</v>
      </c>
      <c r="J100" s="237">
        <v>38.519999999999996</v>
      </c>
      <c r="K100" s="36"/>
      <c r="L100" s="35">
        <v>0.82220238095238096</v>
      </c>
      <c r="M100" s="36">
        <v>21.043333333333333</v>
      </c>
      <c r="N100" s="35">
        <v>0.18904901141743247</v>
      </c>
      <c r="O100" s="35"/>
      <c r="P100" s="36">
        <v>360.2</v>
      </c>
      <c r="Q100" s="36">
        <v>5.0751463198975566</v>
      </c>
      <c r="R100" s="35">
        <v>0.21582465799363371</v>
      </c>
      <c r="S100" s="35">
        <v>0.28533333333333333</v>
      </c>
      <c r="T100" s="35">
        <v>0.70111103042625811</v>
      </c>
    </row>
    <row r="101" spans="1:20" x14ac:dyDescent="0.3">
      <c r="A101" s="24" t="s">
        <v>211</v>
      </c>
      <c r="B101" s="24" t="s">
        <v>212</v>
      </c>
      <c r="C101" s="24" t="s">
        <v>46</v>
      </c>
      <c r="D101" s="35">
        <v>0.93514324428958562</v>
      </c>
      <c r="E101" s="35">
        <v>0.50363565665402943</v>
      </c>
      <c r="F101" s="35"/>
      <c r="G101" s="35">
        <v>0.85700420712093039</v>
      </c>
      <c r="H101" s="35">
        <v>0.49270482603815935</v>
      </c>
      <c r="I101" s="35">
        <v>1</v>
      </c>
      <c r="J101" s="237">
        <v>54.012500000000003</v>
      </c>
      <c r="K101" s="36"/>
      <c r="L101" s="35">
        <v>0.88391705069124438</v>
      </c>
      <c r="M101" s="36">
        <v>32.769999999999996</v>
      </c>
      <c r="N101" s="35">
        <v>0.35596146855688843</v>
      </c>
      <c r="O101" s="35"/>
      <c r="P101" s="36">
        <v>522.93333333333339</v>
      </c>
      <c r="Q101" s="36">
        <v>9.9895022500766526</v>
      </c>
      <c r="R101" s="35">
        <v>0.32805155254584278</v>
      </c>
      <c r="S101" s="35">
        <v>0.27966666666666667</v>
      </c>
      <c r="T101" s="35">
        <v>0.65818937939859246</v>
      </c>
    </row>
    <row r="102" spans="1:20" x14ac:dyDescent="0.3">
      <c r="A102" s="24" t="s">
        <v>213</v>
      </c>
      <c r="B102" s="24" t="s">
        <v>214</v>
      </c>
      <c r="C102" s="24" t="s">
        <v>56</v>
      </c>
      <c r="D102" s="35">
        <v>0.95586297760210803</v>
      </c>
      <c r="E102" s="35">
        <v>0.53029088916202427</v>
      </c>
      <c r="F102" s="35"/>
      <c r="G102" s="35">
        <v>0.82409078251326306</v>
      </c>
      <c r="H102" s="35">
        <v>0.40174672489082969</v>
      </c>
      <c r="I102" s="35">
        <v>0.79488518140203535</v>
      </c>
      <c r="J102" s="237">
        <v>38.160000000000004</v>
      </c>
      <c r="K102" s="36"/>
      <c r="L102" s="35">
        <v>0.86943396226415093</v>
      </c>
      <c r="M102" s="36">
        <v>27.87</v>
      </c>
      <c r="N102" s="35">
        <v>0.33263805522208884</v>
      </c>
      <c r="O102" s="35"/>
      <c r="P102" s="36">
        <v>420.23333333333335</v>
      </c>
      <c r="Q102" s="36">
        <v>8.3334751955716797</v>
      </c>
      <c r="R102" s="35">
        <v>0.21079161507601676</v>
      </c>
      <c r="S102" s="35">
        <v>0.32800000000000007</v>
      </c>
      <c r="T102" s="35">
        <v>0.8029526348164856</v>
      </c>
    </row>
    <row r="103" spans="1:20" x14ac:dyDescent="0.3">
      <c r="A103" s="28" t="s">
        <v>215</v>
      </c>
      <c r="B103" s="28" t="s">
        <v>216</v>
      </c>
      <c r="C103" s="28" t="s">
        <v>63</v>
      </c>
      <c r="D103" s="35">
        <v>0.91963109354413708</v>
      </c>
      <c r="E103" s="35">
        <v>0.53588377031954115</v>
      </c>
      <c r="F103" s="35"/>
      <c r="G103" s="35">
        <v>0.97539422650914931</v>
      </c>
      <c r="H103" s="35">
        <v>0.33703329969727547</v>
      </c>
      <c r="I103" s="35">
        <v>0.9899279999417594</v>
      </c>
      <c r="J103" s="237">
        <v>38.333333333333336</v>
      </c>
      <c r="K103" s="36"/>
      <c r="L103" s="35">
        <v>0.92008695652173911</v>
      </c>
      <c r="M103" s="36">
        <v>28.433333333333337</v>
      </c>
      <c r="N103" s="35">
        <v>0.32729035670212142</v>
      </c>
      <c r="O103" s="35"/>
      <c r="P103" s="36">
        <v>380.40000000000003</v>
      </c>
      <c r="Q103" s="36">
        <v>9.6979241398579301</v>
      </c>
      <c r="R103" s="35">
        <v>0.29339362299267957</v>
      </c>
      <c r="S103" s="35">
        <v>0.28733333333333333</v>
      </c>
      <c r="T103" s="35">
        <v>0.7115638282280522</v>
      </c>
    </row>
    <row r="104" spans="1:20" x14ac:dyDescent="0.3">
      <c r="A104" s="28" t="s">
        <v>217</v>
      </c>
      <c r="B104" s="28" t="s">
        <v>218</v>
      </c>
      <c r="C104" s="28" t="s">
        <v>56</v>
      </c>
      <c r="D104" s="35">
        <v>0.8824675324675324</v>
      </c>
      <c r="E104" s="35">
        <v>0.56435026961342749</v>
      </c>
      <c r="F104" s="35"/>
      <c r="G104" s="35">
        <v>0.76192109421506193</v>
      </c>
      <c r="H104" s="35">
        <v>0.34782608695652173</v>
      </c>
      <c r="I104" s="35">
        <v>0.60209064126959333</v>
      </c>
      <c r="J104" s="237">
        <v>37.874999999999993</v>
      </c>
      <c r="K104" s="36"/>
      <c r="L104" s="35">
        <v>0.88455555555555554</v>
      </c>
      <c r="M104" s="36">
        <v>28.466666666666669</v>
      </c>
      <c r="N104" s="35">
        <v>0.39468864468864467</v>
      </c>
      <c r="O104" s="35"/>
      <c r="P104" s="36">
        <v>443</v>
      </c>
      <c r="Q104" s="36">
        <v>7.5419691688600761</v>
      </c>
      <c r="R104" s="35">
        <v>0.33962135975867652</v>
      </c>
      <c r="S104" s="35">
        <v>0.28400000000000003</v>
      </c>
      <c r="T104" s="35">
        <v>0.72814685314685312</v>
      </c>
    </row>
    <row r="105" spans="1:20" x14ac:dyDescent="0.3">
      <c r="A105" s="24" t="s">
        <v>219</v>
      </c>
      <c r="B105" s="24" t="s">
        <v>220</v>
      </c>
      <c r="C105" s="24" t="s">
        <v>33</v>
      </c>
      <c r="D105" s="35">
        <v>0.935935441370224</v>
      </c>
      <c r="E105" s="35">
        <v>0.41858015395201315</v>
      </c>
      <c r="F105" s="35"/>
      <c r="G105" s="35">
        <v>0.69762522324227705</v>
      </c>
      <c r="H105" s="35">
        <v>0.34691431995206712</v>
      </c>
      <c r="I105" s="35">
        <v>0.86014362325569438</v>
      </c>
      <c r="J105" s="237">
        <v>34.320000000000007</v>
      </c>
      <c r="K105" s="36"/>
      <c r="L105" s="35">
        <v>0.86723926380368088</v>
      </c>
      <c r="M105" s="36">
        <v>26.340000000000003</v>
      </c>
      <c r="N105" s="35">
        <v>0.30125798273482879</v>
      </c>
      <c r="O105" s="35"/>
      <c r="P105" s="36">
        <v>419</v>
      </c>
      <c r="Q105" s="36">
        <v>6.8796095670045148</v>
      </c>
      <c r="R105" s="35">
        <v>0.35080980134078477</v>
      </c>
      <c r="S105" s="35">
        <v>0.317</v>
      </c>
      <c r="T105" s="35">
        <v>0.81703336557059958</v>
      </c>
    </row>
    <row r="106" spans="1:20" x14ac:dyDescent="0.3">
      <c r="A106" s="24" t="s">
        <v>221</v>
      </c>
      <c r="B106" s="24" t="s">
        <v>222</v>
      </c>
      <c r="C106" s="24" t="s">
        <v>24</v>
      </c>
      <c r="D106" s="35">
        <v>0.97097146627082298</v>
      </c>
      <c r="E106" s="35">
        <v>0.56135315006445385</v>
      </c>
      <c r="F106" s="35"/>
      <c r="G106" s="35">
        <v>0.5817656686750734</v>
      </c>
      <c r="H106" s="35">
        <v>0.35194346289752648</v>
      </c>
      <c r="I106" s="35">
        <v>0.69817510776929526</v>
      </c>
      <c r="J106" s="237">
        <v>37.975000000000001</v>
      </c>
      <c r="K106" s="36"/>
      <c r="L106" s="35">
        <v>0.8731692307692307</v>
      </c>
      <c r="M106" s="36">
        <v>23.252000000000002</v>
      </c>
      <c r="N106" s="35">
        <v>0.25316503885031094</v>
      </c>
      <c r="O106" s="35"/>
      <c r="P106" s="36">
        <v>456.96666666666664</v>
      </c>
      <c r="Q106" s="36">
        <v>7.0905642657920973</v>
      </c>
      <c r="R106" s="35">
        <v>0.225464122810173</v>
      </c>
      <c r="S106" s="35">
        <v>0.19633333333333333</v>
      </c>
      <c r="T106" s="35">
        <v>0.65907004374358702</v>
      </c>
    </row>
    <row r="107" spans="1:20" x14ac:dyDescent="0.3">
      <c r="A107" s="24" t="s">
        <v>223</v>
      </c>
      <c r="B107" s="24" t="s">
        <v>224</v>
      </c>
      <c r="C107" s="24" t="s">
        <v>30</v>
      </c>
      <c r="D107" s="35">
        <v>0.97473082838936487</v>
      </c>
      <c r="E107" s="35">
        <v>0.53373976709327797</v>
      </c>
      <c r="F107" s="35"/>
      <c r="G107" s="35">
        <v>0.90264174334810166</v>
      </c>
      <c r="H107" s="35">
        <v>0.36708860759493672</v>
      </c>
      <c r="I107" s="35">
        <v>0.85605185061601563</v>
      </c>
      <c r="J107" s="237">
        <v>40.316666666666663</v>
      </c>
      <c r="K107" s="36"/>
      <c r="L107" s="35">
        <v>0.86732851985559567</v>
      </c>
      <c r="M107" s="36">
        <v>27.795000000000002</v>
      </c>
      <c r="N107" s="35">
        <v>0.49534691733273295</v>
      </c>
      <c r="O107" s="35"/>
      <c r="P107" s="36">
        <v>500.93333333333339</v>
      </c>
      <c r="Q107" s="36">
        <v>7.6127549104897572</v>
      </c>
      <c r="R107" s="35">
        <v>0.44978070175438595</v>
      </c>
      <c r="S107" s="35">
        <v>0.21133333333333332</v>
      </c>
      <c r="T107" s="35">
        <v>0.85363050003193053</v>
      </c>
    </row>
    <row r="108" spans="1:20" x14ac:dyDescent="0.3">
      <c r="A108" s="24" t="s">
        <v>225</v>
      </c>
      <c r="B108" s="24" t="s">
        <v>226</v>
      </c>
      <c r="C108" s="24" t="s">
        <v>56</v>
      </c>
      <c r="D108" s="35">
        <v>0.96527777777777779</v>
      </c>
      <c r="E108" s="35">
        <v>0.51898898755023737</v>
      </c>
      <c r="F108" s="35"/>
      <c r="G108" s="35">
        <v>0.71749444161471621</v>
      </c>
      <c r="H108" s="35">
        <v>0.37704918032786883</v>
      </c>
      <c r="I108" s="35">
        <v>1</v>
      </c>
      <c r="J108" s="237">
        <v>46.20000000000001</v>
      </c>
      <c r="K108" s="36"/>
      <c r="L108" s="35">
        <v>0.88632432432432429</v>
      </c>
      <c r="M108" s="36">
        <v>31.405999999999999</v>
      </c>
      <c r="N108" s="35">
        <v>0.32663529114302298</v>
      </c>
      <c r="O108" s="35"/>
      <c r="P108" s="36">
        <v>477.7</v>
      </c>
      <c r="Q108" s="36">
        <v>8.8847505147422936</v>
      </c>
      <c r="R108" s="35">
        <v>0.35186258284848004</v>
      </c>
      <c r="S108" s="35">
        <v>0.16300000000000001</v>
      </c>
      <c r="T108" s="35">
        <v>0.71071362257844894</v>
      </c>
    </row>
    <row r="109" spans="1:20" x14ac:dyDescent="0.3">
      <c r="A109" s="28" t="s">
        <v>227</v>
      </c>
      <c r="B109" s="28" t="s">
        <v>228</v>
      </c>
      <c r="C109" s="28" t="s">
        <v>46</v>
      </c>
      <c r="D109" s="35">
        <v>0.94793233082706774</v>
      </c>
      <c r="E109" s="35">
        <v>0.60975030690477849</v>
      </c>
      <c r="F109" s="35"/>
      <c r="G109" s="35">
        <v>0.88490887450375399</v>
      </c>
      <c r="H109" s="35">
        <v>0.57244318181818177</v>
      </c>
      <c r="I109" s="35">
        <v>0.92991574553841605</v>
      </c>
      <c r="J109" s="237">
        <v>49.300000000000004</v>
      </c>
      <c r="K109" s="36"/>
      <c r="L109" s="35">
        <v>0.89767759562841531</v>
      </c>
      <c r="M109" s="36">
        <v>33.03</v>
      </c>
      <c r="N109" s="35">
        <v>0.55846940288847235</v>
      </c>
      <c r="O109" s="35"/>
      <c r="P109" s="36">
        <v>720.6</v>
      </c>
      <c r="Q109" s="36">
        <v>22.804207953532998</v>
      </c>
      <c r="R109" s="35">
        <v>0.5250929254223019</v>
      </c>
      <c r="S109" s="35">
        <v>0.23533333333333331</v>
      </c>
      <c r="T109" s="35">
        <v>0.44019176359635337</v>
      </c>
    </row>
    <row r="110" spans="1:20" x14ac:dyDescent="0.3">
      <c r="A110" s="28" t="s">
        <v>229</v>
      </c>
      <c r="B110" s="28" t="s">
        <v>230</v>
      </c>
      <c r="C110" s="28" t="s">
        <v>63</v>
      </c>
      <c r="D110" s="35">
        <v>0.91446208112874794</v>
      </c>
      <c r="E110" s="35">
        <v>0.48261203320465834</v>
      </c>
      <c r="F110" s="35"/>
      <c r="G110" s="35">
        <v>0.95313998468143168</v>
      </c>
      <c r="H110" s="35">
        <v>0.46242774566473988</v>
      </c>
      <c r="I110" s="35">
        <v>1</v>
      </c>
      <c r="J110" s="237">
        <v>39.024999999999999</v>
      </c>
      <c r="K110" s="36"/>
      <c r="L110" s="35">
        <v>0.82080000000000009</v>
      </c>
      <c r="M110" s="36">
        <v>21.759999999999998</v>
      </c>
      <c r="N110" s="35">
        <v>0.2519842877593465</v>
      </c>
      <c r="O110" s="35"/>
      <c r="P110" s="36">
        <v>469.16666666666669</v>
      </c>
      <c r="Q110" s="36">
        <v>7.8438160028279071</v>
      </c>
      <c r="R110" s="35">
        <v>0.33363198889355922</v>
      </c>
      <c r="S110" s="35">
        <v>0.20433333333333334</v>
      </c>
      <c r="T110" s="35">
        <v>0.67306345426530323</v>
      </c>
    </row>
    <row r="111" spans="1:20" x14ac:dyDescent="0.3">
      <c r="A111" s="24" t="s">
        <v>231</v>
      </c>
      <c r="B111" s="24" t="s">
        <v>232</v>
      </c>
      <c r="C111" s="24" t="s">
        <v>24</v>
      </c>
      <c r="D111" s="35">
        <v>0.95101626016260166</v>
      </c>
      <c r="E111" s="35">
        <v>0.51001221001221009</v>
      </c>
      <c r="F111" s="35"/>
      <c r="G111" s="35">
        <v>0.74189586428363519</v>
      </c>
      <c r="H111" s="35">
        <v>0.37296260786193675</v>
      </c>
      <c r="I111" s="35">
        <v>0.96284501061571126</v>
      </c>
      <c r="J111" s="237">
        <v>44.7</v>
      </c>
      <c r="K111" s="36"/>
      <c r="L111" s="35">
        <v>0.92651851851851863</v>
      </c>
      <c r="M111" s="36">
        <v>26.64</v>
      </c>
      <c r="N111" s="35">
        <v>0.28608197358197357</v>
      </c>
      <c r="O111" s="35"/>
      <c r="P111" s="36">
        <v>542.13333333333333</v>
      </c>
      <c r="Q111" s="36">
        <v>12.681157620301638</v>
      </c>
      <c r="R111" s="35">
        <v>0.44897981780713109</v>
      </c>
      <c r="S111" s="35">
        <v>0.16500000000000001</v>
      </c>
      <c r="T111" s="35">
        <v>0.77486775899883886</v>
      </c>
    </row>
    <row r="112" spans="1:20" x14ac:dyDescent="0.3">
      <c r="A112" s="28" t="s">
        <v>233</v>
      </c>
      <c r="B112" s="28" t="s">
        <v>234</v>
      </c>
      <c r="C112" s="28" t="s">
        <v>33</v>
      </c>
      <c r="D112" s="35">
        <v>0.89791073124406451</v>
      </c>
      <c r="E112" s="35">
        <v>0.52078565980167812</v>
      </c>
      <c r="F112" s="35"/>
      <c r="G112" s="35">
        <v>0.74519830006409438</v>
      </c>
      <c r="H112" s="35">
        <v>0.41608391608391609</v>
      </c>
      <c r="I112" s="35">
        <v>0.47324337204443517</v>
      </c>
      <c r="J112" s="237">
        <v>39.216666666666669</v>
      </c>
      <c r="K112" s="36"/>
      <c r="L112" s="35">
        <v>0.85335793357933587</v>
      </c>
      <c r="M112" s="36">
        <v>27.155000000000001</v>
      </c>
      <c r="N112" s="35">
        <v>0.28118037399250623</v>
      </c>
      <c r="O112" s="35"/>
      <c r="P112" s="36">
        <v>392.13333333333338</v>
      </c>
      <c r="Q112" s="36">
        <v>5.1531183330211121</v>
      </c>
      <c r="R112" s="35">
        <v>0.25024673597593522</v>
      </c>
      <c r="S112" s="35">
        <v>0.28800000000000003</v>
      </c>
      <c r="T112" s="35">
        <v>0.65579851620460761</v>
      </c>
    </row>
    <row r="113" spans="1:20" x14ac:dyDescent="0.3">
      <c r="A113" s="28" t="s">
        <v>235</v>
      </c>
      <c r="B113" s="28" t="s">
        <v>236</v>
      </c>
      <c r="C113" s="28" t="s">
        <v>24</v>
      </c>
      <c r="D113" s="35">
        <v>0.96141649048625799</v>
      </c>
      <c r="E113" s="35">
        <v>0.41412709154644639</v>
      </c>
      <c r="F113" s="35"/>
      <c r="G113" s="35">
        <v>0.77133352764046814</v>
      </c>
      <c r="H113" s="35">
        <v>0.24038461538461539</v>
      </c>
      <c r="I113" s="35">
        <v>0.76577961758328417</v>
      </c>
      <c r="J113" s="237">
        <v>40.65</v>
      </c>
      <c r="K113" s="36"/>
      <c r="L113" s="35">
        <v>0.88549132947976872</v>
      </c>
      <c r="M113" s="36">
        <v>28.956666666666663</v>
      </c>
      <c r="N113" s="35">
        <v>0.32294685990338162</v>
      </c>
      <c r="O113" s="35"/>
      <c r="P113" s="36">
        <v>407.43333333333334</v>
      </c>
      <c r="Q113" s="36">
        <v>10.603986687627192</v>
      </c>
      <c r="R113" s="35">
        <v>0.37803257755177411</v>
      </c>
      <c r="S113" s="35">
        <v>0.26033333333333331</v>
      </c>
      <c r="T113" s="35">
        <v>0.64601168637043072</v>
      </c>
    </row>
    <row r="114" spans="1:20" x14ac:dyDescent="0.3">
      <c r="A114" s="24" t="s">
        <v>237</v>
      </c>
      <c r="B114" s="24" t="s">
        <v>238</v>
      </c>
      <c r="C114" s="24" t="s">
        <v>46</v>
      </c>
      <c r="D114" s="35">
        <v>0.91749091749091749</v>
      </c>
      <c r="E114" s="35">
        <v>0.67722193805058251</v>
      </c>
      <c r="F114" s="35"/>
      <c r="G114" s="35">
        <v>0.93394424402420473</v>
      </c>
      <c r="H114" s="35">
        <v>0.54054054054054057</v>
      </c>
      <c r="I114" s="35">
        <v>0.94410444716442266</v>
      </c>
      <c r="J114" s="237">
        <v>47.983333333333341</v>
      </c>
      <c r="K114" s="36"/>
      <c r="L114" s="35">
        <v>0.91325490196078429</v>
      </c>
      <c r="M114" s="36">
        <v>29.429999999999996</v>
      </c>
      <c r="N114" s="35">
        <v>0.54724941082458922</v>
      </c>
      <c r="O114" s="35"/>
      <c r="P114" s="36">
        <v>533.63333333333333</v>
      </c>
      <c r="Q114" s="36">
        <v>11.514219906319415</v>
      </c>
      <c r="R114" s="35">
        <v>0.33749732069346344</v>
      </c>
      <c r="S114" s="35">
        <v>0.46966666666666668</v>
      </c>
      <c r="T114" s="35">
        <v>0.69376885067060257</v>
      </c>
    </row>
    <row r="115" spans="1:20" x14ac:dyDescent="0.3">
      <c r="A115" s="28" t="s">
        <v>239</v>
      </c>
      <c r="B115" s="28" t="s">
        <v>240</v>
      </c>
      <c r="C115" s="28" t="s">
        <v>63</v>
      </c>
      <c r="D115" s="35">
        <v>0.93478260869565222</v>
      </c>
      <c r="E115" s="35">
        <v>0.44461223220242801</v>
      </c>
      <c r="F115" s="35"/>
      <c r="G115" s="35">
        <v>0.82759312350981196</v>
      </c>
      <c r="H115" s="35">
        <v>0.28260869565217389</v>
      </c>
      <c r="I115" s="35">
        <v>0.82804232804232802</v>
      </c>
      <c r="J115" s="237">
        <v>35</v>
      </c>
      <c r="K115" s="36"/>
      <c r="L115" s="35">
        <v>0.92454545454545456</v>
      </c>
      <c r="M115" s="36">
        <v>30.187999999999999</v>
      </c>
      <c r="N115" s="35">
        <v>0.30154257507198684</v>
      </c>
      <c r="O115" s="35"/>
      <c r="P115" s="36">
        <v>404.36666666666662</v>
      </c>
      <c r="Q115" s="36">
        <v>8.2021204621291108</v>
      </c>
      <c r="R115" s="35">
        <v>0.3518060696697809</v>
      </c>
      <c r="S115" s="35">
        <v>0.20966666666666664</v>
      </c>
      <c r="T115" s="35">
        <v>0.70050928207655661</v>
      </c>
    </row>
    <row r="116" spans="1:20" x14ac:dyDescent="0.3">
      <c r="A116" s="24" t="s">
        <v>241</v>
      </c>
      <c r="B116" s="24" t="s">
        <v>242</v>
      </c>
      <c r="C116" s="24" t="s">
        <v>46</v>
      </c>
      <c r="D116" s="35">
        <v>0.91290322580645167</v>
      </c>
      <c r="E116" s="35">
        <v>0.57419925656202275</v>
      </c>
      <c r="F116" s="35"/>
      <c r="G116" s="35">
        <v>0.92969915238822798</v>
      </c>
      <c r="H116" s="35">
        <v>0.45161290322580644</v>
      </c>
      <c r="I116" s="35">
        <v>0.8354876506902924</v>
      </c>
      <c r="J116" s="237">
        <v>47.662499999999994</v>
      </c>
      <c r="K116" s="36"/>
      <c r="L116" s="35">
        <v>0.88627659574468087</v>
      </c>
      <c r="M116" s="36">
        <v>29.590000000000003</v>
      </c>
      <c r="N116" s="35">
        <v>0.53134285321373598</v>
      </c>
      <c r="O116" s="35"/>
      <c r="P116" s="36">
        <v>553.36666666666667</v>
      </c>
      <c r="Q116" s="36">
        <v>13.469068125485945</v>
      </c>
      <c r="R116" s="35">
        <v>0.41061024106839517</v>
      </c>
      <c r="S116" s="35">
        <v>0.307</v>
      </c>
      <c r="T116" s="35">
        <v>0.65799186145547461</v>
      </c>
    </row>
    <row r="117" spans="1:20" x14ac:dyDescent="0.3">
      <c r="A117" s="24" t="s">
        <v>243</v>
      </c>
      <c r="B117" s="24" t="s">
        <v>244</v>
      </c>
      <c r="C117" s="24" t="s">
        <v>30</v>
      </c>
      <c r="D117" s="35">
        <v>0.89861111111111125</v>
      </c>
      <c r="E117" s="35">
        <v>0.55401473379765209</v>
      </c>
      <c r="F117" s="35"/>
      <c r="G117" s="35">
        <v>0.98234944451277018</v>
      </c>
      <c r="H117" s="35">
        <v>0.37128712871287128</v>
      </c>
      <c r="I117" s="35">
        <v>1</v>
      </c>
      <c r="J117" s="237">
        <v>37.983333333333341</v>
      </c>
      <c r="K117" s="36"/>
      <c r="L117" s="35">
        <v>0.8619028340080972</v>
      </c>
      <c r="M117" s="36">
        <v>26.14</v>
      </c>
      <c r="N117" s="35">
        <v>0.27647451963241437</v>
      </c>
      <c r="O117" s="35"/>
      <c r="P117" s="36">
        <v>430.3</v>
      </c>
      <c r="Q117" s="36">
        <v>5.2665282966610709</v>
      </c>
      <c r="R117" s="35">
        <v>0.32461022755643287</v>
      </c>
      <c r="S117" s="35">
        <v>0.26500000000000001</v>
      </c>
      <c r="T117" s="35">
        <v>0.74721213279806287</v>
      </c>
    </row>
    <row r="118" spans="1:20" x14ac:dyDescent="0.3">
      <c r="A118" s="28" t="s">
        <v>245</v>
      </c>
      <c r="B118" s="28" t="s">
        <v>246</v>
      </c>
      <c r="C118" s="28" t="s">
        <v>63</v>
      </c>
      <c r="D118" s="35">
        <v>0.90188951108491333</v>
      </c>
      <c r="E118" s="35">
        <v>0.5664799253034547</v>
      </c>
      <c r="F118" s="35"/>
      <c r="G118" s="35">
        <v>0.83722680809204053</v>
      </c>
      <c r="H118" s="35">
        <v>0.25333333333333335</v>
      </c>
      <c r="I118" s="35">
        <v>0.74139054991455167</v>
      </c>
      <c r="J118" s="237">
        <v>36.46</v>
      </c>
      <c r="K118" s="36"/>
      <c r="L118" s="35">
        <v>0.92086614173228343</v>
      </c>
      <c r="M118" s="36">
        <v>26.783333333333331</v>
      </c>
      <c r="N118" s="35">
        <v>0.32763543756752589</v>
      </c>
      <c r="O118" s="35"/>
      <c r="P118" s="36">
        <v>413.06666666666666</v>
      </c>
      <c r="Q118" s="36">
        <v>10.678812729647998</v>
      </c>
      <c r="R118" s="35">
        <v>0.27925459901511479</v>
      </c>
      <c r="S118" s="35">
        <v>0.22366666666666662</v>
      </c>
      <c r="T118" s="35">
        <v>0.72498722534491566</v>
      </c>
    </row>
    <row r="119" spans="1:20" x14ac:dyDescent="0.3">
      <c r="A119" s="28" t="s">
        <v>247</v>
      </c>
      <c r="B119" s="28" t="s">
        <v>248</v>
      </c>
      <c r="C119" s="28" t="s">
        <v>46</v>
      </c>
      <c r="D119" s="35">
        <v>0.95575818980074301</v>
      </c>
      <c r="E119" s="35">
        <v>0.68874869822959228</v>
      </c>
      <c r="F119" s="35"/>
      <c r="G119" s="35">
        <v>0.93801169590643274</v>
      </c>
      <c r="H119" s="35">
        <v>0.50490196078431371</v>
      </c>
      <c r="I119" s="35">
        <v>1</v>
      </c>
      <c r="J119" s="237">
        <v>51.45</v>
      </c>
      <c r="K119" s="36"/>
      <c r="L119" s="35">
        <v>0.92055147058823528</v>
      </c>
      <c r="M119" s="36">
        <v>30.634999999999994</v>
      </c>
      <c r="N119" s="35">
        <v>0.60093597362912343</v>
      </c>
      <c r="O119" s="35"/>
      <c r="P119" s="36">
        <v>750.16666666666663</v>
      </c>
      <c r="Q119" s="36">
        <v>22.146822184548906</v>
      </c>
      <c r="R119" s="35">
        <v>0.44697632043804442</v>
      </c>
      <c r="S119" s="35">
        <v>0.10833333333333334</v>
      </c>
      <c r="T119" s="35">
        <v>0.30932365303782955</v>
      </c>
    </row>
    <row r="120" spans="1:20" x14ac:dyDescent="0.3">
      <c r="A120" s="28" t="s">
        <v>249</v>
      </c>
      <c r="B120" s="28" t="s">
        <v>250</v>
      </c>
      <c r="C120" s="28" t="s">
        <v>30</v>
      </c>
      <c r="D120" s="35">
        <v>0.91111111111111109</v>
      </c>
      <c r="E120" s="35">
        <v>0.4801354478171273</v>
      </c>
      <c r="F120" s="35"/>
      <c r="G120" s="35">
        <v>0.88559985768223959</v>
      </c>
      <c r="H120" s="35">
        <v>0.34302325581395349</v>
      </c>
      <c r="I120" s="35">
        <v>0.82406744611469029</v>
      </c>
      <c r="J120" s="237">
        <v>36.683333333333337</v>
      </c>
      <c r="K120" s="36"/>
      <c r="L120" s="35">
        <v>0.80072072072072065</v>
      </c>
      <c r="M120" s="36">
        <v>23.247500000000002</v>
      </c>
      <c r="N120" s="35">
        <v>0.23003738426940037</v>
      </c>
      <c r="O120" s="35"/>
      <c r="P120" s="36">
        <v>428.26666666666671</v>
      </c>
      <c r="Q120" s="36">
        <v>6.6151746497125652</v>
      </c>
      <c r="R120" s="35">
        <v>0.37457729769439291</v>
      </c>
      <c r="S120" s="35">
        <v>0.24333333333333332</v>
      </c>
      <c r="T120" s="35">
        <v>0.71284307044173223</v>
      </c>
    </row>
    <row r="121" spans="1:20" x14ac:dyDescent="0.3">
      <c r="A121" s="28" t="s">
        <v>251</v>
      </c>
      <c r="B121" s="28" t="s">
        <v>252</v>
      </c>
      <c r="C121" s="28" t="s">
        <v>78</v>
      </c>
      <c r="D121" s="35">
        <v>0.97333333333333327</v>
      </c>
      <c r="E121" s="35">
        <v>0.52610062893081766</v>
      </c>
      <c r="F121" s="35"/>
      <c r="G121" s="35">
        <v>0.86643561712647887</v>
      </c>
      <c r="H121" s="35">
        <v>0.44858156028368795</v>
      </c>
      <c r="I121" s="35">
        <v>0.48557096763381929</v>
      </c>
      <c r="J121" s="237">
        <v>36.479999999999997</v>
      </c>
      <c r="K121" s="36"/>
      <c r="L121" s="35">
        <v>0.81974358974358974</v>
      </c>
      <c r="M121" s="36">
        <v>30.8675</v>
      </c>
      <c r="N121" s="35">
        <v>0.30236311753165684</v>
      </c>
      <c r="O121" s="35"/>
      <c r="P121" s="36">
        <v>434.36666666666662</v>
      </c>
      <c r="Q121" s="36">
        <v>4.9276122228455508</v>
      </c>
      <c r="R121" s="35">
        <v>0.41710780842786671</v>
      </c>
      <c r="S121" s="35">
        <v>0.19933333333333333</v>
      </c>
      <c r="T121" s="35">
        <v>0.68889261182777684</v>
      </c>
    </row>
    <row r="122" spans="1:20" x14ac:dyDescent="0.3">
      <c r="A122" s="28" t="s">
        <v>253</v>
      </c>
      <c r="B122" s="28" t="s">
        <v>254</v>
      </c>
      <c r="C122" s="28" t="s">
        <v>56</v>
      </c>
      <c r="D122" s="35">
        <v>0.93376068376068366</v>
      </c>
      <c r="E122" s="35">
        <v>0.56569799108923291</v>
      </c>
      <c r="F122" s="35"/>
      <c r="G122" s="35">
        <v>0.7081568750919951</v>
      </c>
      <c r="H122" s="35">
        <v>0.29432624113475175</v>
      </c>
      <c r="I122" s="35">
        <v>0.97404261022855876</v>
      </c>
      <c r="J122" s="237">
        <v>35.400000000000006</v>
      </c>
      <c r="K122" s="36"/>
      <c r="L122" s="35">
        <v>0.88183561643835617</v>
      </c>
      <c r="M122" s="36">
        <v>24.569999999999997</v>
      </c>
      <c r="N122" s="35">
        <v>0.26067941451701188</v>
      </c>
      <c r="O122" s="35"/>
      <c r="P122" s="36">
        <v>333.46666666666664</v>
      </c>
      <c r="Q122" s="36">
        <v>7.5277580732532128</v>
      </c>
      <c r="R122" s="35">
        <v>0.22735235866912595</v>
      </c>
      <c r="S122" s="35">
        <v>0.379</v>
      </c>
      <c r="T122" s="35">
        <v>0.64111290734280613</v>
      </c>
    </row>
    <row r="123" spans="1:20" x14ac:dyDescent="0.3">
      <c r="A123" s="28" t="s">
        <v>255</v>
      </c>
      <c r="B123" s="28" t="s">
        <v>256</v>
      </c>
      <c r="C123" s="28" t="s">
        <v>1239</v>
      </c>
      <c r="D123" s="35">
        <v>0.91282642089093713</v>
      </c>
      <c r="E123" s="35">
        <v>0.5419793363104588</v>
      </c>
      <c r="F123" s="35"/>
      <c r="G123" s="35">
        <v>0.7679380491208273</v>
      </c>
      <c r="H123" s="35">
        <v>0.39660056657223797</v>
      </c>
      <c r="I123" s="35">
        <v>0.95352323838080955</v>
      </c>
      <c r="J123" s="237">
        <v>41.48571428571428</v>
      </c>
      <c r="K123" s="36"/>
      <c r="L123" s="35">
        <v>0.86348484848484852</v>
      </c>
      <c r="M123" s="36">
        <v>38.67</v>
      </c>
      <c r="N123" s="35">
        <v>0.24153807951044848</v>
      </c>
      <c r="O123" s="35"/>
      <c r="P123" s="36">
        <v>413.59999999999997</v>
      </c>
      <c r="Q123" s="36">
        <v>4.7712631873437807</v>
      </c>
      <c r="R123" s="35">
        <v>0.22120999294281304</v>
      </c>
      <c r="S123" s="35">
        <v>0.30766666666666664</v>
      </c>
      <c r="T123" s="35">
        <v>0.72475092791560847</v>
      </c>
    </row>
    <row r="124" spans="1:20" x14ac:dyDescent="0.3">
      <c r="A124" s="28" t="s">
        <v>257</v>
      </c>
      <c r="B124" s="28" t="s">
        <v>258</v>
      </c>
      <c r="C124" s="28" t="s">
        <v>56</v>
      </c>
      <c r="D124" s="35">
        <v>0.89235377026074703</v>
      </c>
      <c r="E124" s="35">
        <v>0.53816323315567327</v>
      </c>
      <c r="F124" s="35"/>
      <c r="G124" s="35">
        <v>0.73866182700553329</v>
      </c>
      <c r="H124" s="35">
        <v>0.44444444444444442</v>
      </c>
      <c r="I124" s="35">
        <v>0.80116257606766694</v>
      </c>
      <c r="J124" s="237">
        <v>38.866666666666667</v>
      </c>
      <c r="K124" s="36"/>
      <c r="L124" s="35">
        <v>0.91200704225352114</v>
      </c>
      <c r="M124" s="36">
        <v>24.274999999999999</v>
      </c>
      <c r="N124" s="35">
        <v>0.26930635718570922</v>
      </c>
      <c r="O124" s="35"/>
      <c r="P124" s="36">
        <v>439.4666666666667</v>
      </c>
      <c r="Q124" s="36">
        <v>6.7339166678015792</v>
      </c>
      <c r="R124" s="35">
        <v>0.30722525692445229</v>
      </c>
      <c r="S124" s="35">
        <v>0.218</v>
      </c>
      <c r="T124" s="35">
        <v>0.59770571584645182</v>
      </c>
    </row>
    <row r="125" spans="1:20" x14ac:dyDescent="0.3">
      <c r="A125" s="24" t="s">
        <v>259</v>
      </c>
      <c r="B125" s="24" t="s">
        <v>260</v>
      </c>
      <c r="C125" s="24" t="s">
        <v>1239</v>
      </c>
      <c r="D125" s="35">
        <v>0.96500590556851895</v>
      </c>
      <c r="E125" s="35">
        <v>0.50843337552866819</v>
      </c>
      <c r="F125" s="35"/>
      <c r="G125" s="35">
        <v>0.79297877772970116</v>
      </c>
      <c r="H125" s="35">
        <v>0.44019138755980863</v>
      </c>
      <c r="I125" s="35">
        <v>0.71920322348000454</v>
      </c>
      <c r="J125" s="237">
        <v>35.049999999999997</v>
      </c>
      <c r="K125" s="36"/>
      <c r="L125" s="35">
        <v>0.92859872611464978</v>
      </c>
      <c r="M125" s="36">
        <v>28.51</v>
      </c>
      <c r="N125" s="35">
        <v>0.45419748233558505</v>
      </c>
      <c r="O125" s="35"/>
      <c r="P125" s="36">
        <v>406.63333333333338</v>
      </c>
      <c r="Q125" s="36">
        <v>5.0450294116537453</v>
      </c>
      <c r="R125" s="35">
        <v>0.35833056677548458</v>
      </c>
      <c r="S125" s="35">
        <v>0.30433333333333334</v>
      </c>
      <c r="T125" s="35">
        <v>0.75390975196732746</v>
      </c>
    </row>
    <row r="126" spans="1:20" x14ac:dyDescent="0.3">
      <c r="A126" s="24" t="s">
        <v>261</v>
      </c>
      <c r="B126" s="24" t="s">
        <v>262</v>
      </c>
      <c r="C126" s="24" t="s">
        <v>30</v>
      </c>
      <c r="D126" s="35">
        <v>0.9179639532580709</v>
      </c>
      <c r="E126" s="35">
        <v>0.51289705319556067</v>
      </c>
      <c r="F126" s="35"/>
      <c r="G126" s="35">
        <v>0.8788524623596663</v>
      </c>
      <c r="H126" s="35">
        <v>0.32112970711297073</v>
      </c>
      <c r="I126" s="35">
        <v>1</v>
      </c>
      <c r="J126" s="237">
        <v>39.557142857142857</v>
      </c>
      <c r="K126" s="36"/>
      <c r="L126" s="35">
        <v>0.91893719806763285</v>
      </c>
      <c r="M126" s="36">
        <v>26.334999999999997</v>
      </c>
      <c r="N126" s="35">
        <v>0.36601357626203096</v>
      </c>
      <c r="O126" s="35"/>
      <c r="P126" s="36">
        <v>418.06666666666666</v>
      </c>
      <c r="Q126" s="36">
        <v>6.4374584235284669</v>
      </c>
      <c r="R126" s="35">
        <v>0.32262101210121014</v>
      </c>
      <c r="S126" s="35">
        <v>0.22400000000000003</v>
      </c>
      <c r="T126" s="35">
        <v>0.79814976201649124</v>
      </c>
    </row>
    <row r="127" spans="1:20" x14ac:dyDescent="0.3">
      <c r="A127" s="28" t="s">
        <v>263</v>
      </c>
      <c r="B127" s="28" t="s">
        <v>264</v>
      </c>
      <c r="C127" s="28" t="s">
        <v>30</v>
      </c>
      <c r="D127" s="35">
        <v>0.92066228790366722</v>
      </c>
      <c r="E127" s="35">
        <v>0.43180443841305299</v>
      </c>
      <c r="F127" s="35"/>
      <c r="G127" s="35">
        <v>0.93267246882903354</v>
      </c>
      <c r="H127" s="35">
        <v>0.32500000000000001</v>
      </c>
      <c r="I127" s="35">
        <v>0.69505234581059749</v>
      </c>
      <c r="J127" s="237">
        <v>34.520000000000003</v>
      </c>
      <c r="K127" s="36"/>
      <c r="L127" s="35">
        <v>0.88918238993710685</v>
      </c>
      <c r="M127" s="36">
        <v>22.52</v>
      </c>
      <c r="N127" s="35">
        <v>0.22994347560779779</v>
      </c>
      <c r="O127" s="35"/>
      <c r="P127" s="36">
        <v>475.66666666666669</v>
      </c>
      <c r="Q127" s="36">
        <v>3.511940216312746</v>
      </c>
      <c r="R127" s="35">
        <v>0.28482444933588041</v>
      </c>
      <c r="S127" s="35">
        <v>0.18966666666666665</v>
      </c>
      <c r="T127" s="35">
        <v>0.71057121963110426</v>
      </c>
    </row>
    <row r="128" spans="1:20" x14ac:dyDescent="0.3">
      <c r="A128" s="24" t="s">
        <v>265</v>
      </c>
      <c r="B128" s="24" t="s">
        <v>266</v>
      </c>
      <c r="C128" s="24" t="s">
        <v>33</v>
      </c>
      <c r="D128" s="35">
        <v>0.92013390722142507</v>
      </c>
      <c r="E128" s="35">
        <v>0.48052605496838985</v>
      </c>
      <c r="F128" s="35"/>
      <c r="G128" s="35">
        <v>0.66273287102071254</v>
      </c>
      <c r="H128" s="35">
        <v>0.28846153846153844</v>
      </c>
      <c r="I128" s="35">
        <v>0.36497673102278355</v>
      </c>
      <c r="J128" s="237">
        <v>36.937499999999993</v>
      </c>
      <c r="K128" s="36"/>
      <c r="L128" s="35">
        <v>0.90014234875444843</v>
      </c>
      <c r="M128" s="36">
        <v>25.402000000000005</v>
      </c>
      <c r="N128" s="35">
        <v>0.24692658230989481</v>
      </c>
      <c r="O128" s="35"/>
      <c r="P128" s="36">
        <v>419.2</v>
      </c>
      <c r="Q128" s="36">
        <v>5.931820771266529</v>
      </c>
      <c r="R128" s="35">
        <v>0.2716386061119303</v>
      </c>
      <c r="S128" s="35">
        <v>0.26100000000000007</v>
      </c>
      <c r="T128" s="35">
        <v>0.66116054777002187</v>
      </c>
    </row>
    <row r="129" spans="1:20" x14ac:dyDescent="0.3">
      <c r="A129" s="24" t="s">
        <v>267</v>
      </c>
      <c r="B129" s="24" t="s">
        <v>268</v>
      </c>
      <c r="C129" s="24" t="s">
        <v>27</v>
      </c>
      <c r="D129" s="35">
        <v>0.9397478816417123</v>
      </c>
      <c r="E129" s="35">
        <v>0.5430734000498918</v>
      </c>
      <c r="F129" s="35"/>
      <c r="G129" s="35">
        <v>0.88806196752679234</v>
      </c>
      <c r="H129" s="35">
        <v>0.38181818181818183</v>
      </c>
      <c r="I129" s="35">
        <v>0.29558954218299027</v>
      </c>
      <c r="J129" s="237">
        <v>34.983333333333341</v>
      </c>
      <c r="K129" s="36"/>
      <c r="L129" s="35">
        <v>0.86767759562841529</v>
      </c>
      <c r="M129" s="36">
        <v>25.425000000000001</v>
      </c>
      <c r="N129" s="35">
        <v>0.34294337593782837</v>
      </c>
      <c r="O129" s="35"/>
      <c r="P129" s="36">
        <v>383.23333333333335</v>
      </c>
      <c r="Q129" s="36">
        <v>5.1767946520729851</v>
      </c>
      <c r="R129" s="35">
        <v>0.19285102188118555</v>
      </c>
      <c r="S129" s="35">
        <v>0.31366666666666665</v>
      </c>
      <c r="T129" s="35">
        <v>0.55731114957288819</v>
      </c>
    </row>
    <row r="130" spans="1:20" x14ac:dyDescent="0.3">
      <c r="A130" s="24" t="s">
        <v>269</v>
      </c>
      <c r="B130" s="24" t="s">
        <v>270</v>
      </c>
      <c r="C130" s="24" t="s">
        <v>27</v>
      </c>
      <c r="D130" s="35">
        <v>0.93518518518518512</v>
      </c>
      <c r="E130" s="35">
        <v>0.58034792864514229</v>
      </c>
      <c r="F130" s="35"/>
      <c r="G130" s="35">
        <v>0.92997702772720248</v>
      </c>
      <c r="H130" s="35">
        <v>0.38655462184873951</v>
      </c>
      <c r="I130" s="35">
        <v>0.67040474107783998</v>
      </c>
      <c r="J130" s="237">
        <v>32.783333333333331</v>
      </c>
      <c r="K130" s="36"/>
      <c r="L130" s="35">
        <v>0.89012232415902137</v>
      </c>
      <c r="M130" s="36">
        <v>20.91</v>
      </c>
      <c r="N130" s="35">
        <v>0.29818449830125332</v>
      </c>
      <c r="O130" s="35"/>
      <c r="P130" s="36">
        <v>458.8</v>
      </c>
      <c r="Q130" s="36">
        <v>5.0713368757775736</v>
      </c>
      <c r="R130" s="35">
        <v>0.24596233485826866</v>
      </c>
      <c r="S130" s="35">
        <v>0.2553333333333333</v>
      </c>
      <c r="T130" s="35">
        <v>0.67446073713412213</v>
      </c>
    </row>
    <row r="131" spans="1:20" x14ac:dyDescent="0.3">
      <c r="A131" s="24" t="s">
        <v>271</v>
      </c>
      <c r="B131" s="24" t="s">
        <v>272</v>
      </c>
      <c r="C131" s="24" t="s">
        <v>27</v>
      </c>
      <c r="D131" s="35">
        <v>0.94313063063063074</v>
      </c>
      <c r="E131" s="35">
        <v>0.57453695773739166</v>
      </c>
      <c r="F131" s="35"/>
      <c r="G131" s="35">
        <v>0.86915403024029392</v>
      </c>
      <c r="H131" s="35">
        <v>0.42447916666666669</v>
      </c>
      <c r="I131" s="35">
        <v>0.82711739596756118</v>
      </c>
      <c r="J131" s="237">
        <v>39.825000000000003</v>
      </c>
      <c r="K131" s="36"/>
      <c r="L131" s="35">
        <v>0.87108401084010845</v>
      </c>
      <c r="M131" s="36">
        <v>23.36</v>
      </c>
      <c r="N131" s="35">
        <v>0.32272159800249689</v>
      </c>
      <c r="O131" s="35"/>
      <c r="P131" s="36">
        <v>427.5333333333333</v>
      </c>
      <c r="Q131" s="36">
        <v>5.6789982306954911</v>
      </c>
      <c r="R131" s="35">
        <v>0.32721145024805726</v>
      </c>
      <c r="S131" s="35">
        <v>0.158</v>
      </c>
      <c r="T131" s="35">
        <v>0.60896463172639193</v>
      </c>
    </row>
    <row r="132" spans="1:20" x14ac:dyDescent="0.3">
      <c r="A132" s="24" t="s">
        <v>273</v>
      </c>
      <c r="B132" s="24" t="s">
        <v>274</v>
      </c>
      <c r="C132" s="24" t="s">
        <v>24</v>
      </c>
      <c r="D132" s="35">
        <v>0.97003367003366991</v>
      </c>
      <c r="E132" s="35">
        <v>0.54110820529584835</v>
      </c>
      <c r="F132" s="35"/>
      <c r="G132" s="35">
        <v>0.57370281751682484</v>
      </c>
      <c r="H132" s="35">
        <v>0.32386363636363635</v>
      </c>
      <c r="I132" s="35">
        <v>0.52328419902387779</v>
      </c>
      <c r="J132" s="237">
        <v>34.56666666666667</v>
      </c>
      <c r="K132" s="36"/>
      <c r="L132" s="35">
        <v>0.8474349442379181</v>
      </c>
      <c r="M132" s="36">
        <v>22.726666666666663</v>
      </c>
      <c r="N132" s="35">
        <v>0.31172429085823322</v>
      </c>
      <c r="O132" s="35"/>
      <c r="P132" s="36">
        <v>467.7</v>
      </c>
      <c r="Q132" s="36">
        <v>9.0735079602099677</v>
      </c>
      <c r="R132" s="35">
        <v>0.22025260137193436</v>
      </c>
      <c r="S132" s="35">
        <v>0.12266666666666666</v>
      </c>
      <c r="T132" s="35">
        <v>0.58365226899945322</v>
      </c>
    </row>
    <row r="133" spans="1:20" x14ac:dyDescent="0.3">
      <c r="A133" s="24" t="s">
        <v>275</v>
      </c>
      <c r="B133" s="24" t="s">
        <v>276</v>
      </c>
      <c r="C133" s="24" t="s">
        <v>30</v>
      </c>
      <c r="D133" s="35">
        <v>0.95857019810508193</v>
      </c>
      <c r="E133" s="35">
        <v>0.46257982120051083</v>
      </c>
      <c r="F133" s="35"/>
      <c r="G133" s="35">
        <v>0.83383531513043996</v>
      </c>
      <c r="H133" s="35">
        <v>0.29411764705882354</v>
      </c>
      <c r="I133" s="35">
        <v>0.61710483210483214</v>
      </c>
      <c r="J133" s="237">
        <v>35.957142857142863</v>
      </c>
      <c r="K133" s="36"/>
      <c r="L133" s="35">
        <v>0.82840466926070044</v>
      </c>
      <c r="M133" s="36">
        <v>25</v>
      </c>
      <c r="N133" s="35">
        <v>0.24063495672002175</v>
      </c>
      <c r="O133" s="35"/>
      <c r="P133" s="36">
        <v>393.76666666666665</v>
      </c>
      <c r="Q133" s="36">
        <v>5.436710018207406</v>
      </c>
      <c r="R133" s="35">
        <v>0.31370218623334045</v>
      </c>
      <c r="S133" s="35">
        <v>0.25399999999999995</v>
      </c>
      <c r="T133" s="35">
        <v>0.70233568712656169</v>
      </c>
    </row>
    <row r="134" spans="1:20" x14ac:dyDescent="0.3">
      <c r="A134" s="24" t="s">
        <v>277</v>
      </c>
      <c r="B134" s="24" t="s">
        <v>278</v>
      </c>
      <c r="C134" s="24" t="s">
        <v>46</v>
      </c>
      <c r="D134" s="35">
        <v>0.90154851684263448</v>
      </c>
      <c r="E134" s="35">
        <v>0.57915182713964419</v>
      </c>
      <c r="F134" s="35"/>
      <c r="G134" s="35">
        <v>0.57102400638021267</v>
      </c>
      <c r="H134" s="35">
        <v>0.46593406593406594</v>
      </c>
      <c r="I134" s="35">
        <v>0.62385360967218784</v>
      </c>
      <c r="J134" s="237">
        <v>35.044444444444444</v>
      </c>
      <c r="K134" s="36"/>
      <c r="L134" s="35">
        <v>0.87248306997742664</v>
      </c>
      <c r="M134" s="36">
        <v>23.358571428571427</v>
      </c>
      <c r="N134" s="35">
        <v>0.46148710571140455</v>
      </c>
      <c r="O134" s="35"/>
      <c r="P134" s="36">
        <v>523.13333333333333</v>
      </c>
      <c r="Q134" s="36">
        <v>9.6910415050838612</v>
      </c>
      <c r="R134" s="35">
        <v>0.32540062221996507</v>
      </c>
      <c r="S134" s="35">
        <v>0.18933333333333333</v>
      </c>
      <c r="T134" s="35">
        <v>0.51706086708228238</v>
      </c>
    </row>
    <row r="135" spans="1:20" x14ac:dyDescent="0.3">
      <c r="A135" s="24" t="s">
        <v>279</v>
      </c>
      <c r="B135" s="24" t="s">
        <v>280</v>
      </c>
      <c r="C135" s="24" t="s">
        <v>46</v>
      </c>
      <c r="D135" s="35">
        <v>0.87988721804511272</v>
      </c>
      <c r="E135" s="35">
        <v>0.59839755688133078</v>
      </c>
      <c r="F135" s="35"/>
      <c r="G135" s="35">
        <v>0.62307573974582509</v>
      </c>
      <c r="H135" s="35">
        <v>0.40968764146672704</v>
      </c>
      <c r="I135" s="35">
        <v>0.87190556327894442</v>
      </c>
      <c r="J135" s="237">
        <v>44.199999999999996</v>
      </c>
      <c r="K135" s="36"/>
      <c r="L135" s="35">
        <v>0.93551578947368419</v>
      </c>
      <c r="M135" s="36">
        <v>25.855</v>
      </c>
      <c r="N135" s="35">
        <v>0.51976591892395252</v>
      </c>
      <c r="O135" s="35"/>
      <c r="P135" s="36">
        <v>469.90000000000003</v>
      </c>
      <c r="Q135" s="36">
        <v>10.00177824719457</v>
      </c>
      <c r="R135" s="35">
        <v>0.32215041947070189</v>
      </c>
      <c r="S135" s="35">
        <v>0.34066666666666662</v>
      </c>
      <c r="T135" s="35">
        <v>0.48055173467828216</v>
      </c>
    </row>
    <row r="136" spans="1:20" x14ac:dyDescent="0.3">
      <c r="A136" s="24" t="s">
        <v>281</v>
      </c>
      <c r="B136" s="24" t="s">
        <v>282</v>
      </c>
      <c r="C136" s="24" t="s">
        <v>46</v>
      </c>
      <c r="D136" s="35">
        <v>0.94944664031620551</v>
      </c>
      <c r="E136" s="35">
        <v>0.57565789473684215</v>
      </c>
      <c r="F136" s="35"/>
      <c r="G136" s="35">
        <v>0.9039486593550573</v>
      </c>
      <c r="H136" s="35">
        <v>0.40751445086705201</v>
      </c>
      <c r="I136" s="35">
        <v>0.67600275783264852</v>
      </c>
      <c r="J136" s="237">
        <v>40.85</v>
      </c>
      <c r="K136" s="36"/>
      <c r="L136" s="35">
        <v>0.90046332046332045</v>
      </c>
      <c r="M136" s="36">
        <v>26.433333333333334</v>
      </c>
      <c r="N136" s="35">
        <v>0.44975676056454755</v>
      </c>
      <c r="O136" s="35"/>
      <c r="P136" s="36">
        <v>567.33333333333337</v>
      </c>
      <c r="Q136" s="36">
        <v>10.321781303540028</v>
      </c>
      <c r="R136" s="35">
        <v>0.39588851339503756</v>
      </c>
      <c r="S136" s="35">
        <v>0.308</v>
      </c>
      <c r="T136" s="35">
        <v>0.70181553347552417</v>
      </c>
    </row>
    <row r="137" spans="1:20" x14ac:dyDescent="0.3">
      <c r="A137" s="24" t="s">
        <v>283</v>
      </c>
      <c r="B137" s="24" t="s">
        <v>284</v>
      </c>
      <c r="C137" s="24" t="s">
        <v>46</v>
      </c>
      <c r="D137" s="35">
        <v>0.92651343806671138</v>
      </c>
      <c r="E137" s="35">
        <v>0.59907096153339123</v>
      </c>
      <c r="F137" s="35"/>
      <c r="G137" s="35">
        <v>0.90495118270863717</v>
      </c>
      <c r="H137" s="35">
        <v>0.55339805825242716</v>
      </c>
      <c r="I137" s="35">
        <v>0.47501300458831164</v>
      </c>
      <c r="J137" s="237">
        <v>39.737499999999997</v>
      </c>
      <c r="K137" s="36"/>
      <c r="L137" s="35">
        <v>0.91968807339449532</v>
      </c>
      <c r="M137" s="36">
        <v>26.403333333333336</v>
      </c>
      <c r="N137" s="35">
        <v>0.37191389217978066</v>
      </c>
      <c r="O137" s="35"/>
      <c r="P137" s="36">
        <v>483.13333333333338</v>
      </c>
      <c r="Q137" s="36">
        <v>9.0875425996706731</v>
      </c>
      <c r="R137" s="35">
        <v>0.2218511081332559</v>
      </c>
      <c r="S137" s="35">
        <v>0.23099999999999998</v>
      </c>
      <c r="T137" s="35">
        <v>0.56594761979740726</v>
      </c>
    </row>
    <row r="138" spans="1:20" x14ac:dyDescent="0.3">
      <c r="A138" s="24" t="s">
        <v>285</v>
      </c>
      <c r="B138" s="24" t="s">
        <v>286</v>
      </c>
      <c r="C138" s="24" t="s">
        <v>78</v>
      </c>
      <c r="D138" s="35">
        <v>0.98809523809523814</v>
      </c>
      <c r="E138" s="35">
        <v>0.55963133934109299</v>
      </c>
      <c r="F138" s="35"/>
      <c r="G138" s="35">
        <v>0.83956240470163268</v>
      </c>
      <c r="H138" s="35">
        <v>0.4147521160822249</v>
      </c>
      <c r="I138" s="35">
        <v>0.41037608080254317</v>
      </c>
      <c r="J138" s="237">
        <v>33.842857142857142</v>
      </c>
      <c r="K138" s="36"/>
      <c r="L138" s="35">
        <v>0.8705325443786982</v>
      </c>
      <c r="M138" s="36">
        <v>31.5</v>
      </c>
      <c r="N138" s="35">
        <v>0.35181543903454021</v>
      </c>
      <c r="O138" s="35"/>
      <c r="P138" s="36">
        <v>409.63333333333327</v>
      </c>
      <c r="Q138" s="36">
        <v>4.7591328572064668</v>
      </c>
      <c r="R138" s="35">
        <v>0.25166986730614466</v>
      </c>
      <c r="S138" s="35">
        <v>0.22500000000000001</v>
      </c>
      <c r="T138" s="35">
        <v>0.64634369845439554</v>
      </c>
    </row>
    <row r="139" spans="1:20" x14ac:dyDescent="0.3">
      <c r="A139" s="24" t="s">
        <v>287</v>
      </c>
      <c r="B139" s="24" t="s">
        <v>288</v>
      </c>
      <c r="C139" s="24" t="s">
        <v>24</v>
      </c>
      <c r="D139" s="35">
        <v>0.9128125223869904</v>
      </c>
      <c r="E139" s="35">
        <v>0.61400112555105102</v>
      </c>
      <c r="F139" s="35"/>
      <c r="G139" s="35">
        <v>0.71413654918988723</v>
      </c>
      <c r="H139" s="35">
        <v>0.45833333333333331</v>
      </c>
      <c r="I139" s="35">
        <v>0.93030653452791379</v>
      </c>
      <c r="J139" s="237">
        <v>44.266666666666673</v>
      </c>
      <c r="K139" s="36"/>
      <c r="L139" s="35">
        <v>0.8607623318385651</v>
      </c>
      <c r="M139" s="36">
        <v>27.246666666666666</v>
      </c>
      <c r="N139" s="35">
        <v>0.25362521347616829</v>
      </c>
      <c r="O139" s="35"/>
      <c r="P139" s="36">
        <v>527.33333333333337</v>
      </c>
      <c r="Q139" s="36">
        <v>8.0711768429977813</v>
      </c>
      <c r="R139" s="35">
        <v>0.32944442312757594</v>
      </c>
      <c r="S139" s="35">
        <v>0.16333333333333333</v>
      </c>
      <c r="T139" s="35">
        <v>0.68719005961999224</v>
      </c>
    </row>
    <row r="140" spans="1:20" x14ac:dyDescent="0.3">
      <c r="A140" s="24" t="s">
        <v>289</v>
      </c>
      <c r="B140" s="24" t="s">
        <v>290</v>
      </c>
      <c r="C140" s="24" t="s">
        <v>33</v>
      </c>
      <c r="D140" s="35">
        <v>0.9527690700104493</v>
      </c>
      <c r="E140" s="35">
        <v>0.51799596576350648</v>
      </c>
      <c r="F140" s="35"/>
      <c r="G140" s="35">
        <v>0.88147511142058299</v>
      </c>
      <c r="H140" s="35">
        <v>0.37012987012987014</v>
      </c>
      <c r="I140" s="35">
        <v>0.45407405160033659</v>
      </c>
      <c r="J140" s="237">
        <v>34.283333333333331</v>
      </c>
      <c r="K140" s="36"/>
      <c r="L140" s="35">
        <v>0.83524691358024694</v>
      </c>
      <c r="M140" s="36">
        <v>19.115000000000002</v>
      </c>
      <c r="N140" s="35">
        <v>0.31524228850656622</v>
      </c>
      <c r="O140" s="35"/>
      <c r="P140" s="36">
        <v>456.83333333333331</v>
      </c>
      <c r="Q140" s="36">
        <v>7.8069168158149331</v>
      </c>
      <c r="R140" s="35">
        <v>0.3605740684213643</v>
      </c>
      <c r="S140" s="35">
        <v>0.215</v>
      </c>
      <c r="T140" s="35">
        <v>0.7285544082605242</v>
      </c>
    </row>
    <row r="141" spans="1:20" x14ac:dyDescent="0.3">
      <c r="A141" s="24" t="s">
        <v>291</v>
      </c>
      <c r="B141" s="24" t="s">
        <v>292</v>
      </c>
      <c r="C141" s="24" t="s">
        <v>30</v>
      </c>
      <c r="D141" s="35">
        <v>0.82995350959755854</v>
      </c>
      <c r="E141" s="35">
        <v>0.4856679848948886</v>
      </c>
      <c r="F141" s="35"/>
      <c r="G141" s="35">
        <v>0.84433077344906327</v>
      </c>
      <c r="H141" s="35">
        <v>0.41987403778866339</v>
      </c>
      <c r="I141" s="35">
        <v>0.56496844104485511</v>
      </c>
      <c r="J141" s="237">
        <v>38.220000000000006</v>
      </c>
      <c r="K141" s="36"/>
      <c r="L141" s="35">
        <v>0.84331058020477812</v>
      </c>
      <c r="M141" s="36">
        <v>29.675067292287199</v>
      </c>
      <c r="N141" s="35">
        <v>0.30830438806891131</v>
      </c>
      <c r="O141" s="35"/>
      <c r="P141" s="36">
        <v>399.63333333333338</v>
      </c>
      <c r="Q141" s="36">
        <v>4.9808196416054358</v>
      </c>
      <c r="R141" s="35">
        <v>0.24010495748557545</v>
      </c>
      <c r="S141" s="35">
        <v>0.29100000000000004</v>
      </c>
      <c r="T141" s="35">
        <v>0.68061747288575425</v>
      </c>
    </row>
    <row r="142" spans="1:20" x14ac:dyDescent="0.3">
      <c r="A142" s="24" t="s">
        <v>293</v>
      </c>
      <c r="B142" s="24" t="s">
        <v>294</v>
      </c>
      <c r="C142" s="24" t="s">
        <v>33</v>
      </c>
      <c r="D142" s="35">
        <v>0.9168597168597169</v>
      </c>
      <c r="E142" s="35">
        <v>0.5236036036036037</v>
      </c>
      <c r="F142" s="35"/>
      <c r="G142" s="35">
        <v>0.70798063371154474</v>
      </c>
      <c r="H142" s="35">
        <v>0.29974811083123426</v>
      </c>
      <c r="I142" s="35">
        <v>0.44723406362567264</v>
      </c>
      <c r="J142" s="237">
        <v>37.371428571428574</v>
      </c>
      <c r="K142" s="36"/>
      <c r="L142" s="35">
        <v>0.8685856079404467</v>
      </c>
      <c r="M142" s="36">
        <v>23.7</v>
      </c>
      <c r="N142" s="35">
        <v>0.25075154730327143</v>
      </c>
      <c r="O142" s="35"/>
      <c r="P142" s="36">
        <v>457.9666666666667</v>
      </c>
      <c r="Q142" s="36">
        <v>4.8142323306811026</v>
      </c>
      <c r="R142" s="35">
        <v>0.31441181060158896</v>
      </c>
      <c r="S142" s="35">
        <v>0.22166666666666668</v>
      </c>
      <c r="T142" s="35">
        <v>0.62321716482698752</v>
      </c>
    </row>
    <row r="143" spans="1:20" x14ac:dyDescent="0.3">
      <c r="A143" s="24" t="s">
        <v>295</v>
      </c>
      <c r="B143" s="24" t="s">
        <v>296</v>
      </c>
      <c r="C143" s="24" t="s">
        <v>33</v>
      </c>
      <c r="D143" s="35">
        <v>0.82961287078934143</v>
      </c>
      <c r="E143" s="35">
        <v>0.48489468903326383</v>
      </c>
      <c r="F143" s="35"/>
      <c r="G143" s="35">
        <v>0.69972695821921593</v>
      </c>
      <c r="H143" s="35">
        <v>0.35949221004039239</v>
      </c>
      <c r="I143" s="35">
        <v>0.44798569184036535</v>
      </c>
      <c r="J143" s="237">
        <v>30.433333333333334</v>
      </c>
      <c r="K143" s="36"/>
      <c r="L143" s="35">
        <v>0.82562162162162167</v>
      </c>
      <c r="M143" s="36">
        <v>21.31</v>
      </c>
      <c r="N143" s="35">
        <v>0.26430784381955758</v>
      </c>
      <c r="O143" s="35"/>
      <c r="P143" s="36">
        <v>393.13333333333338</v>
      </c>
      <c r="Q143" s="36">
        <v>4.6643547275979893</v>
      </c>
      <c r="R143" s="35">
        <v>0.20522995483672191</v>
      </c>
      <c r="S143" s="35">
        <v>0.19666666666666668</v>
      </c>
      <c r="T143" s="35">
        <v>0.56174436407792616</v>
      </c>
    </row>
    <row r="144" spans="1:20" x14ac:dyDescent="0.3">
      <c r="A144" s="28" t="s">
        <v>297</v>
      </c>
      <c r="B144" s="28" t="s">
        <v>298</v>
      </c>
      <c r="C144" s="28" t="s">
        <v>33</v>
      </c>
      <c r="D144" s="35">
        <v>0.94390104390104401</v>
      </c>
      <c r="E144" s="35">
        <v>0.54620872739339643</v>
      </c>
      <c r="F144" s="35"/>
      <c r="G144" s="35">
        <v>0.72716782576443217</v>
      </c>
      <c r="H144" s="35">
        <v>0.36507936507936506</v>
      </c>
      <c r="I144" s="35">
        <v>1</v>
      </c>
      <c r="J144" s="237">
        <v>39.200000000000003</v>
      </c>
      <c r="K144" s="36"/>
      <c r="L144" s="35">
        <v>0.91654205607476646</v>
      </c>
      <c r="M144" s="36">
        <v>32.54</v>
      </c>
      <c r="N144" s="35">
        <v>0.24773242630385486</v>
      </c>
      <c r="O144" s="35"/>
      <c r="P144" s="36">
        <v>442.3</v>
      </c>
      <c r="Q144" s="36">
        <v>7.3571538312381799</v>
      </c>
      <c r="R144" s="35">
        <v>0.39702584590445933</v>
      </c>
      <c r="S144" s="35">
        <v>0.23400000000000001</v>
      </c>
      <c r="T144" s="35">
        <v>0.74000176569259291</v>
      </c>
    </row>
    <row r="145" spans="1:20" x14ac:dyDescent="0.3">
      <c r="A145" s="28" t="s">
        <v>299</v>
      </c>
      <c r="B145" s="28" t="s">
        <v>300</v>
      </c>
      <c r="C145" s="28" t="s">
        <v>63</v>
      </c>
      <c r="D145" s="35">
        <v>0.89618331859711164</v>
      </c>
      <c r="E145" s="35">
        <v>0.42368187312590577</v>
      </c>
      <c r="F145" s="35"/>
      <c r="G145" s="35">
        <v>0.73406556646479848</v>
      </c>
      <c r="H145" s="35">
        <v>0.26356589147286824</v>
      </c>
      <c r="I145" s="35">
        <v>0.90537074048477384</v>
      </c>
      <c r="J145" s="237">
        <v>33.56666666666667</v>
      </c>
      <c r="K145" s="36"/>
      <c r="L145" s="35">
        <v>0.90330882352941178</v>
      </c>
      <c r="M145" s="36">
        <v>25.703333333333333</v>
      </c>
      <c r="N145" s="35">
        <v>0.23761904761904762</v>
      </c>
      <c r="O145" s="35"/>
      <c r="P145" s="36">
        <v>405.16666666666669</v>
      </c>
      <c r="Q145" s="36">
        <v>9.7300210795017463</v>
      </c>
      <c r="R145" s="35">
        <v>0.36447580925991918</v>
      </c>
      <c r="S145" s="35">
        <v>0.22400000000000003</v>
      </c>
      <c r="T145" s="35">
        <v>0.52588152327221438</v>
      </c>
    </row>
    <row r="146" spans="1:20" x14ac:dyDescent="0.3">
      <c r="A146" s="24" t="s">
        <v>301</v>
      </c>
      <c r="B146" s="24" t="s">
        <v>302</v>
      </c>
      <c r="C146" s="24" t="s">
        <v>1239</v>
      </c>
      <c r="D146" s="35">
        <v>0.89911433172302735</v>
      </c>
      <c r="E146" s="35">
        <v>0.511877618816165</v>
      </c>
      <c r="F146" s="35"/>
      <c r="G146" s="35">
        <v>0.75748023470244108</v>
      </c>
      <c r="H146" s="35">
        <v>0.38613861386138615</v>
      </c>
      <c r="I146" s="35">
        <v>0.61148095312134665</v>
      </c>
      <c r="J146" s="237">
        <v>38.75714285714286</v>
      </c>
      <c r="K146" s="36"/>
      <c r="L146" s="35">
        <v>0.87618421052631579</v>
      </c>
      <c r="M146" s="36">
        <v>26.984999999999999</v>
      </c>
      <c r="N146" s="35">
        <v>0.405856142387923</v>
      </c>
      <c r="O146" s="35"/>
      <c r="P146" s="36">
        <v>399.89999999999992</v>
      </c>
      <c r="Q146" s="36">
        <v>5.8305319903102522</v>
      </c>
      <c r="R146" s="35">
        <v>0.23279769380825396</v>
      </c>
      <c r="S146" s="35">
        <v>0.3066666666666667</v>
      </c>
      <c r="T146" s="35">
        <v>0.70388374888923733</v>
      </c>
    </row>
    <row r="147" spans="1:20" x14ac:dyDescent="0.3">
      <c r="A147" s="24" t="s">
        <v>303</v>
      </c>
      <c r="B147" s="24" t="s">
        <v>304</v>
      </c>
      <c r="C147" s="24" t="s">
        <v>1239</v>
      </c>
      <c r="D147" s="35">
        <v>0.9277777777777777</v>
      </c>
      <c r="E147" s="35">
        <v>0.54939283545840911</v>
      </c>
      <c r="F147" s="35"/>
      <c r="G147" s="35">
        <v>0.68649418058821465</v>
      </c>
      <c r="H147" s="35">
        <v>0.3712574850299401</v>
      </c>
      <c r="I147" s="35">
        <v>0.29991049563465316</v>
      </c>
      <c r="J147" s="237">
        <v>37.628571428571426</v>
      </c>
      <c r="K147" s="36"/>
      <c r="L147" s="35">
        <v>0.87139664804469263</v>
      </c>
      <c r="M147" s="36">
        <v>22.490000000000002</v>
      </c>
      <c r="N147" s="35">
        <v>0.20501426377002416</v>
      </c>
      <c r="O147" s="35"/>
      <c r="P147" s="36">
        <v>406.40000000000003</v>
      </c>
      <c r="Q147" s="36">
        <v>5.0188685324550786</v>
      </c>
      <c r="R147" s="35">
        <v>0.26629973086362241</v>
      </c>
      <c r="S147" s="35">
        <v>0.34866666666666668</v>
      </c>
      <c r="T147" s="35">
        <v>0.68238110964332888</v>
      </c>
    </row>
    <row r="148" spans="1:20" x14ac:dyDescent="0.3">
      <c r="A148" s="24" t="s">
        <v>305</v>
      </c>
      <c r="B148" s="24" t="s">
        <v>306</v>
      </c>
      <c r="C148" s="24" t="s">
        <v>1239</v>
      </c>
      <c r="D148" s="35">
        <v>0.98333333333333339</v>
      </c>
      <c r="E148" s="35">
        <v>0.56049703031259268</v>
      </c>
      <c r="F148" s="35"/>
      <c r="G148" s="35">
        <v>0.53475364143189841</v>
      </c>
      <c r="H148" s="35">
        <v>0.33333333333333331</v>
      </c>
      <c r="I148" s="35">
        <v>0.41400257384836436</v>
      </c>
      <c r="J148" s="237">
        <v>34.92</v>
      </c>
      <c r="K148" s="36"/>
      <c r="L148" s="35">
        <v>0.82585831062670312</v>
      </c>
      <c r="M148" s="36">
        <v>29.143333333333334</v>
      </c>
      <c r="N148" s="35">
        <v>0.28525561135696481</v>
      </c>
      <c r="O148" s="35"/>
      <c r="P148" s="36">
        <v>351.76666666666665</v>
      </c>
      <c r="Q148" s="36">
        <v>5.1710812615621169</v>
      </c>
      <c r="R148" s="35">
        <v>0.18829331567036486</v>
      </c>
      <c r="S148" s="35">
        <v>0.31066666666666665</v>
      </c>
      <c r="T148" s="35">
        <v>0.6493961415799655</v>
      </c>
    </row>
    <row r="149" spans="1:20" x14ac:dyDescent="0.3">
      <c r="A149" s="24" t="s">
        <v>307</v>
      </c>
      <c r="B149" s="24" t="s">
        <v>308</v>
      </c>
      <c r="C149" s="24" t="s">
        <v>1239</v>
      </c>
      <c r="D149" s="35">
        <v>0.95514147688060724</v>
      </c>
      <c r="E149" s="35">
        <v>0.50584752487334439</v>
      </c>
      <c r="F149" s="35"/>
      <c r="G149" s="35">
        <v>0.75605541915781194</v>
      </c>
      <c r="H149" s="35">
        <v>0.32845070422535211</v>
      </c>
      <c r="I149" s="35">
        <v>0.39489849633522206</v>
      </c>
      <c r="J149" s="237">
        <v>34</v>
      </c>
      <c r="K149" s="36"/>
      <c r="L149" s="35">
        <v>0.87843749999999998</v>
      </c>
      <c r="M149" s="36">
        <v>17.862000000000002</v>
      </c>
      <c r="N149" s="35">
        <v>0.20714487808704227</v>
      </c>
      <c r="O149" s="35"/>
      <c r="P149" s="36">
        <v>386.10000000000008</v>
      </c>
      <c r="Q149" s="36">
        <v>4.0221397705310551</v>
      </c>
      <c r="R149" s="35">
        <v>0.19419853846459353</v>
      </c>
      <c r="S149" s="35">
        <v>0.3183333333333333</v>
      </c>
      <c r="T149" s="35">
        <v>0.64538790470372631</v>
      </c>
    </row>
    <row r="150" spans="1:20" x14ac:dyDescent="0.3">
      <c r="A150" s="28" t="s">
        <v>309</v>
      </c>
      <c r="B150" s="28" t="s">
        <v>310</v>
      </c>
      <c r="C150" s="28" t="s">
        <v>24</v>
      </c>
      <c r="D150" s="35">
        <v>0.97413405308142165</v>
      </c>
      <c r="E150" s="35">
        <v>0.63731804675615034</v>
      </c>
      <c r="F150" s="35"/>
      <c r="G150" s="35">
        <v>0.98053306713085053</v>
      </c>
      <c r="H150" s="35">
        <v>0.41935483870967744</v>
      </c>
      <c r="I150" s="35">
        <v>0.12813767030631443</v>
      </c>
      <c r="J150" s="237">
        <v>38.366666666666667</v>
      </c>
      <c r="K150" s="36"/>
      <c r="L150" s="35">
        <v>0.83244131455399062</v>
      </c>
      <c r="M150" s="36">
        <v>22.09</v>
      </c>
      <c r="N150" s="35">
        <v>0.20485933503836318</v>
      </c>
      <c r="O150" s="35"/>
      <c r="P150" s="36">
        <v>441.5</v>
      </c>
      <c r="Q150" s="36">
        <v>6.9907640048833235</v>
      </c>
      <c r="R150" s="35">
        <v>0.22007484629778137</v>
      </c>
      <c r="S150" s="35">
        <v>0.24533333333333332</v>
      </c>
      <c r="T150" s="35">
        <v>0.62710959909278896</v>
      </c>
    </row>
    <row r="151" spans="1:20" x14ac:dyDescent="0.3">
      <c r="A151" s="24" t="s">
        <v>311</v>
      </c>
      <c r="B151" s="24" t="s">
        <v>312</v>
      </c>
      <c r="C151" s="24" t="s">
        <v>27</v>
      </c>
      <c r="D151" s="35">
        <v>0.89027777777777783</v>
      </c>
      <c r="E151" s="35">
        <v>0.43851563371275309</v>
      </c>
      <c r="F151" s="35"/>
      <c r="G151" s="35">
        <v>0.869823289308988</v>
      </c>
      <c r="H151" s="35">
        <v>0.31339031339031337</v>
      </c>
      <c r="I151" s="35">
        <v>0.54628265113891372</v>
      </c>
      <c r="J151" s="237">
        <v>34.466666666666669</v>
      </c>
      <c r="K151" s="36"/>
      <c r="L151" s="35">
        <v>0.90380664652567966</v>
      </c>
      <c r="M151" s="36">
        <v>24.935000000000002</v>
      </c>
      <c r="N151" s="35">
        <v>0.25358068322892441</v>
      </c>
      <c r="O151" s="35"/>
      <c r="P151" s="36">
        <v>402.23333333333335</v>
      </c>
      <c r="Q151" s="36">
        <v>5.2744402753090673</v>
      </c>
      <c r="R151" s="35">
        <v>0.18034564181555049</v>
      </c>
      <c r="S151" s="35">
        <v>0.22400000000000003</v>
      </c>
      <c r="T151" s="35">
        <v>0.62934775772061136</v>
      </c>
    </row>
    <row r="152" spans="1:20" x14ac:dyDescent="0.3">
      <c r="A152" s="24" t="s">
        <v>313</v>
      </c>
      <c r="B152" s="24" t="s">
        <v>314</v>
      </c>
      <c r="C152" s="24" t="s">
        <v>27</v>
      </c>
      <c r="D152" s="35">
        <v>0.95586297760210803</v>
      </c>
      <c r="E152" s="35">
        <v>0.49100914449721356</v>
      </c>
      <c r="F152" s="35"/>
      <c r="G152" s="35">
        <v>0.79687589015332572</v>
      </c>
      <c r="H152" s="35">
        <v>0.3204022988505747</v>
      </c>
      <c r="I152" s="35">
        <v>0.59372481647608166</v>
      </c>
      <c r="J152" s="237">
        <v>38.08</v>
      </c>
      <c r="K152" s="36"/>
      <c r="L152" s="35">
        <v>0.86336206896551726</v>
      </c>
      <c r="M152" s="36">
        <v>29.598148999999999</v>
      </c>
      <c r="N152" s="35">
        <v>0.3414436334144364</v>
      </c>
      <c r="O152" s="35"/>
      <c r="P152" s="36">
        <v>412.8</v>
      </c>
      <c r="Q152" s="36">
        <v>5.5532206914670885</v>
      </c>
      <c r="R152" s="35">
        <v>0.23202798663324978</v>
      </c>
      <c r="S152" s="35">
        <v>0.29933333333333334</v>
      </c>
      <c r="T152" s="35">
        <v>0.68013873159682903</v>
      </c>
    </row>
    <row r="153" spans="1:20" x14ac:dyDescent="0.3">
      <c r="A153" s="24" t="s">
        <v>315</v>
      </c>
      <c r="B153" s="24" t="s">
        <v>316</v>
      </c>
      <c r="C153" s="24" t="s">
        <v>46</v>
      </c>
      <c r="D153" s="35">
        <v>0.90040650406504064</v>
      </c>
      <c r="E153" s="35">
        <v>0.57751579540424169</v>
      </c>
      <c r="F153" s="35"/>
      <c r="G153" s="35">
        <v>0.96947527274899725</v>
      </c>
      <c r="H153" s="35">
        <v>0.5010799136069114</v>
      </c>
      <c r="I153" s="35">
        <v>1</v>
      </c>
      <c r="J153" s="237">
        <v>40.980000000000004</v>
      </c>
      <c r="K153" s="36"/>
      <c r="L153" s="35">
        <v>0.88364269141531326</v>
      </c>
      <c r="M153" s="36">
        <v>28.614000000000004</v>
      </c>
      <c r="N153" s="35">
        <v>0.48845634378960989</v>
      </c>
      <c r="O153" s="35"/>
      <c r="P153" s="36">
        <v>584.56666666666661</v>
      </c>
      <c r="Q153" s="36">
        <v>13.256686998917704</v>
      </c>
      <c r="R153" s="35">
        <v>0.49052532013992461</v>
      </c>
      <c r="S153" s="35">
        <v>0.11466666666666667</v>
      </c>
      <c r="T153" s="35">
        <v>0.44150727584673066</v>
      </c>
    </row>
    <row r="154" spans="1:20" x14ac:dyDescent="0.3">
      <c r="A154" s="28" t="s">
        <v>317</v>
      </c>
      <c r="B154" s="28" t="s">
        <v>318</v>
      </c>
      <c r="C154" s="28" t="s">
        <v>46</v>
      </c>
      <c r="D154" s="35">
        <v>0.88692080605827239</v>
      </c>
      <c r="E154" s="35">
        <v>0.61243997737532119</v>
      </c>
      <c r="F154" s="35"/>
      <c r="G154" s="35">
        <v>0.90589027492938767</v>
      </c>
      <c r="H154" s="35">
        <v>0.45155502392344499</v>
      </c>
      <c r="I154" s="35">
        <v>0.84216158373461747</v>
      </c>
      <c r="J154" s="237">
        <v>43.466666666666669</v>
      </c>
      <c r="K154" s="36"/>
      <c r="L154" s="35">
        <v>0.92750972762645911</v>
      </c>
      <c r="M154" s="36">
        <v>32.69</v>
      </c>
      <c r="N154" s="35">
        <v>0.55956649719025953</v>
      </c>
      <c r="O154" s="35"/>
      <c r="P154" s="36">
        <v>590.73333333333323</v>
      </c>
      <c r="Q154" s="36">
        <v>15.500176745738276</v>
      </c>
      <c r="R154" s="35">
        <v>0.44196921898629221</v>
      </c>
      <c r="S154" s="35">
        <v>0.26833333333333331</v>
      </c>
      <c r="T154" s="35">
        <v>0.49870085856303659</v>
      </c>
    </row>
    <row r="155" spans="1:20" x14ac:dyDescent="0.3">
      <c r="A155" s="24" t="s">
        <v>319</v>
      </c>
      <c r="B155" s="24" t="s">
        <v>320</v>
      </c>
      <c r="C155" s="24" t="s">
        <v>46</v>
      </c>
      <c r="D155" s="35">
        <v>0.94510489510489515</v>
      </c>
      <c r="E155" s="35">
        <v>0.57459006676476243</v>
      </c>
      <c r="F155" s="35"/>
      <c r="G155" s="35">
        <v>0.92980830292658256</v>
      </c>
      <c r="H155" s="35">
        <v>0.4835924006908463</v>
      </c>
      <c r="I155" s="35">
        <v>1</v>
      </c>
      <c r="J155" s="237">
        <v>43.383333333333333</v>
      </c>
      <c r="K155" s="36"/>
      <c r="L155" s="35">
        <v>0.90207031249999992</v>
      </c>
      <c r="M155" s="36">
        <v>29.001666666666665</v>
      </c>
      <c r="N155" s="35">
        <v>0.56817468937866966</v>
      </c>
      <c r="O155" s="35"/>
      <c r="P155" s="36">
        <v>469.4666666666667</v>
      </c>
      <c r="Q155" s="36">
        <v>12.880659847769774</v>
      </c>
      <c r="R155" s="35">
        <v>0.26598676004237215</v>
      </c>
      <c r="S155" s="35">
        <v>0.30533333333333335</v>
      </c>
      <c r="T155" s="35">
        <v>0.54035196871389213</v>
      </c>
    </row>
    <row r="156" spans="1:20" x14ac:dyDescent="0.3">
      <c r="A156" s="24" t="s">
        <v>321</v>
      </c>
      <c r="B156" s="24" t="s">
        <v>322</v>
      </c>
      <c r="C156" s="24" t="s">
        <v>46</v>
      </c>
      <c r="D156" s="35">
        <v>0.94789630172694694</v>
      </c>
      <c r="E156" s="35">
        <v>0.63247194148592634</v>
      </c>
      <c r="F156" s="35"/>
      <c r="G156" s="35">
        <v>0.90961797815857093</v>
      </c>
      <c r="H156" s="35">
        <v>0.42247191011235957</v>
      </c>
      <c r="I156" s="35">
        <v>0.99358974358974361</v>
      </c>
      <c r="J156" s="237">
        <v>44.974999999999994</v>
      </c>
      <c r="K156" s="36"/>
      <c r="L156" s="35">
        <v>0.91996805111821078</v>
      </c>
      <c r="M156" s="36">
        <v>31.585000000000001</v>
      </c>
      <c r="N156" s="35">
        <v>0.60178799489144319</v>
      </c>
      <c r="O156" s="35"/>
      <c r="P156" s="36">
        <v>461.90000000000003</v>
      </c>
      <c r="Q156" s="36">
        <v>14.641789871945427</v>
      </c>
      <c r="R156" s="35">
        <v>0.25894235024576234</v>
      </c>
      <c r="S156" s="35">
        <v>0.36700000000000005</v>
      </c>
      <c r="T156" s="35">
        <v>0.58938885157824039</v>
      </c>
    </row>
    <row r="157" spans="1:20" x14ac:dyDescent="0.3">
      <c r="A157" s="24" t="s">
        <v>323</v>
      </c>
      <c r="B157" s="24" t="s">
        <v>324</v>
      </c>
      <c r="C157" s="24" t="s">
        <v>78</v>
      </c>
      <c r="D157" s="35">
        <v>0.92034313725490191</v>
      </c>
      <c r="E157" s="35">
        <v>0.49219029675879228</v>
      </c>
      <c r="F157" s="35"/>
      <c r="G157" s="35">
        <v>0.87523620755325515</v>
      </c>
      <c r="H157" s="35">
        <v>0.4375</v>
      </c>
      <c r="I157" s="35">
        <v>0.90294277057584837</v>
      </c>
      <c r="J157" s="237">
        <v>36.766666666666659</v>
      </c>
      <c r="K157" s="36"/>
      <c r="L157" s="35">
        <v>0.83648725212464581</v>
      </c>
      <c r="M157" s="36">
        <v>25.82</v>
      </c>
      <c r="N157" s="35">
        <v>0.29753878917632731</v>
      </c>
      <c r="O157" s="35"/>
      <c r="P157" s="36">
        <v>408.63333333333338</v>
      </c>
      <c r="Q157" s="36">
        <v>3.0463489565716992</v>
      </c>
      <c r="R157" s="35">
        <v>0.21502479174029007</v>
      </c>
      <c r="S157" s="35">
        <v>0.32800000000000007</v>
      </c>
      <c r="T157" s="35">
        <v>0.65548466762708379</v>
      </c>
    </row>
    <row r="158" spans="1:20" x14ac:dyDescent="0.3">
      <c r="A158" s="28" t="s">
        <v>325</v>
      </c>
      <c r="B158" s="28" t="s">
        <v>326</v>
      </c>
      <c r="C158" s="28" t="s">
        <v>63</v>
      </c>
      <c r="D158" s="35">
        <v>0.90914838283259336</v>
      </c>
      <c r="E158" s="35">
        <v>0.53580475972125519</v>
      </c>
      <c r="F158" s="35"/>
      <c r="G158" s="35">
        <v>0.9177263280983855</v>
      </c>
      <c r="H158" s="35">
        <v>0.27200000000000002</v>
      </c>
      <c r="I158" s="35">
        <v>0.83427267847557707</v>
      </c>
      <c r="J158" s="237">
        <v>39.14</v>
      </c>
      <c r="K158" s="36"/>
      <c r="L158" s="35">
        <v>0.90067039106145264</v>
      </c>
      <c r="M158" s="36">
        <v>23.630000000000003</v>
      </c>
      <c r="N158" s="35">
        <v>0.30309172095010956</v>
      </c>
      <c r="O158" s="35"/>
      <c r="P158" s="36">
        <v>413.63333333333338</v>
      </c>
      <c r="Q158" s="36">
        <v>8.9668104879703492</v>
      </c>
      <c r="R158" s="35">
        <v>0.37897234820636855</v>
      </c>
      <c r="S158" s="35">
        <v>0.18933333333333333</v>
      </c>
      <c r="T158" s="35">
        <v>0.69210060764556569</v>
      </c>
    </row>
    <row r="159" spans="1:20" x14ac:dyDescent="0.3">
      <c r="A159" s="24" t="s">
        <v>327</v>
      </c>
      <c r="B159" s="24" t="s">
        <v>328</v>
      </c>
      <c r="C159" s="24" t="s">
        <v>46</v>
      </c>
      <c r="D159" s="35">
        <v>0.93317972350230427</v>
      </c>
      <c r="E159" s="35">
        <v>0.68935989067204551</v>
      </c>
      <c r="F159" s="35"/>
      <c r="G159" s="35">
        <v>0.91343297601745566</v>
      </c>
      <c r="H159" s="35">
        <v>0.57158351409978303</v>
      </c>
      <c r="I159" s="35">
        <v>0.79757702056634283</v>
      </c>
      <c r="J159" s="237">
        <v>49.42</v>
      </c>
      <c r="K159" s="36"/>
      <c r="L159" s="35">
        <v>0.92768240343347652</v>
      </c>
      <c r="M159" s="36">
        <v>43.17</v>
      </c>
      <c r="N159" s="35">
        <v>0.61219534253712193</v>
      </c>
      <c r="O159" s="35"/>
      <c r="P159" s="36">
        <v>439.83333333333331</v>
      </c>
      <c r="Q159" s="36">
        <v>10.564864788142065</v>
      </c>
      <c r="R159" s="35">
        <v>0.18124052704910421</v>
      </c>
      <c r="S159" s="35">
        <v>0.31133333333333335</v>
      </c>
      <c r="T159" s="35">
        <v>0.40237647461104464</v>
      </c>
    </row>
    <row r="160" spans="1:20" x14ac:dyDescent="0.3">
      <c r="A160" s="28" t="s">
        <v>329</v>
      </c>
      <c r="B160" s="28" t="s">
        <v>330</v>
      </c>
      <c r="C160" s="28" t="s">
        <v>24</v>
      </c>
      <c r="D160" s="35">
        <v>0.92499999999999993</v>
      </c>
      <c r="E160" s="35">
        <v>0.50772323515661522</v>
      </c>
      <c r="F160" s="35"/>
      <c r="G160" s="35">
        <v>0.90531646064100435</v>
      </c>
      <c r="H160" s="35">
        <v>0.33333333333333331</v>
      </c>
      <c r="I160" s="35">
        <v>0.91999999999999993</v>
      </c>
      <c r="J160" s="237">
        <v>39.06</v>
      </c>
      <c r="K160" s="36"/>
      <c r="L160" s="35">
        <v>0.84541935483870978</v>
      </c>
      <c r="M160" s="36">
        <v>24.61</v>
      </c>
      <c r="N160" s="35">
        <v>0.34706072351421186</v>
      </c>
      <c r="O160" s="35"/>
      <c r="P160" s="36">
        <v>492.56666666666661</v>
      </c>
      <c r="Q160" s="36">
        <v>10.432465784314266</v>
      </c>
      <c r="R160" s="35">
        <v>0.35306659732057782</v>
      </c>
      <c r="S160" s="35">
        <v>0.19166666666666668</v>
      </c>
      <c r="T160" s="35">
        <v>0.70100769026783349</v>
      </c>
    </row>
    <row r="161" spans="1:20" x14ac:dyDescent="0.3">
      <c r="A161" s="24" t="s">
        <v>331</v>
      </c>
      <c r="B161" s="24" t="s">
        <v>332</v>
      </c>
      <c r="C161" s="24" t="s">
        <v>24</v>
      </c>
      <c r="D161" s="35">
        <v>0.94025641025641027</v>
      </c>
      <c r="E161" s="35">
        <v>0.53995267431799943</v>
      </c>
      <c r="F161" s="35"/>
      <c r="G161" s="35">
        <v>0.9441944733276616</v>
      </c>
      <c r="H161" s="35">
        <v>0.43478260869565216</v>
      </c>
      <c r="I161" s="35">
        <v>1</v>
      </c>
      <c r="J161" s="237">
        <v>37.9</v>
      </c>
      <c r="K161" s="36"/>
      <c r="L161" s="35">
        <v>0.89197604790419172</v>
      </c>
      <c r="M161" s="36">
        <v>24.57</v>
      </c>
      <c r="N161" s="35">
        <v>0.35322723253757737</v>
      </c>
      <c r="O161" s="35"/>
      <c r="P161" s="36">
        <v>524.76666666666677</v>
      </c>
      <c r="Q161" s="36">
        <v>11.066694841433275</v>
      </c>
      <c r="R161" s="35">
        <v>0.36820846295853915</v>
      </c>
      <c r="S161" s="35">
        <v>0.23066666666666663</v>
      </c>
      <c r="T161" s="35">
        <v>0.75248966280356411</v>
      </c>
    </row>
    <row r="162" spans="1:20" x14ac:dyDescent="0.3">
      <c r="A162" s="28" t="s">
        <v>333</v>
      </c>
      <c r="B162" s="28" t="s">
        <v>334</v>
      </c>
      <c r="C162" s="28" t="s">
        <v>24</v>
      </c>
      <c r="D162" s="35">
        <v>0.963963963963964</v>
      </c>
      <c r="E162" s="35">
        <v>0.48299177696306883</v>
      </c>
      <c r="F162" s="35"/>
      <c r="G162" s="35">
        <v>0.79006006600124745</v>
      </c>
      <c r="H162" s="35">
        <v>0.22222222222222221</v>
      </c>
      <c r="I162" s="35">
        <v>0.68306089814612037</v>
      </c>
      <c r="J162" s="237">
        <v>36.160000000000004</v>
      </c>
      <c r="K162" s="36"/>
      <c r="L162" s="35">
        <v>0.8751980198019802</v>
      </c>
      <c r="M162" s="36">
        <v>23.58</v>
      </c>
      <c r="N162" s="35">
        <v>0.27500379996960023</v>
      </c>
      <c r="O162" s="35"/>
      <c r="P162" s="36">
        <v>428.59999999999997</v>
      </c>
      <c r="Q162" s="36">
        <v>10.011624508465795</v>
      </c>
      <c r="R162" s="35">
        <v>0.2922446739585885</v>
      </c>
      <c r="S162" s="35">
        <v>0.21599999999999997</v>
      </c>
      <c r="T162" s="35">
        <v>0.70841889117043122</v>
      </c>
    </row>
    <row r="163" spans="1:20" x14ac:dyDescent="0.3">
      <c r="A163" s="28" t="s">
        <v>335</v>
      </c>
      <c r="B163" s="28" t="s">
        <v>336</v>
      </c>
      <c r="C163" s="28" t="s">
        <v>1239</v>
      </c>
      <c r="D163" s="35">
        <v>0.96697796934865909</v>
      </c>
      <c r="E163" s="35">
        <v>0.47234299332250829</v>
      </c>
      <c r="F163" s="35"/>
      <c r="G163" s="35">
        <v>0.78682327222661963</v>
      </c>
      <c r="H163" s="35">
        <v>0.38260869565217392</v>
      </c>
      <c r="I163" s="35">
        <v>0.59247082031892162</v>
      </c>
      <c r="J163" s="237">
        <v>38.179999999999993</v>
      </c>
      <c r="K163" s="36"/>
      <c r="L163" s="35">
        <v>0.89981651376146787</v>
      </c>
      <c r="M163" s="36">
        <v>29.596666666666664</v>
      </c>
      <c r="N163" s="35">
        <v>0.29970055493816355</v>
      </c>
      <c r="O163" s="35"/>
      <c r="P163" s="36">
        <v>385.2</v>
      </c>
      <c r="Q163" s="36">
        <v>5.8698961632450262</v>
      </c>
      <c r="R163" s="35">
        <v>0.2671279448338757</v>
      </c>
      <c r="S163" s="35">
        <v>0.42066666666666663</v>
      </c>
      <c r="T163" s="35">
        <v>0.71188361987530702</v>
      </c>
    </row>
    <row r="164" spans="1:20" x14ac:dyDescent="0.3">
      <c r="A164" s="28" t="s">
        <v>337</v>
      </c>
      <c r="B164" s="28" t="s">
        <v>338</v>
      </c>
      <c r="C164" s="28" t="s">
        <v>24</v>
      </c>
      <c r="D164" s="35">
        <v>0.9369369369369368</v>
      </c>
      <c r="E164" s="35">
        <v>0.57983496334700901</v>
      </c>
      <c r="F164" s="35"/>
      <c r="G164" s="35">
        <v>0.78841998177390227</v>
      </c>
      <c r="H164" s="35">
        <v>0.36645962732919257</v>
      </c>
      <c r="I164" s="35">
        <v>0.88594626891150818</v>
      </c>
      <c r="J164" s="237">
        <v>36.583333333333336</v>
      </c>
      <c r="K164" s="36"/>
      <c r="L164" s="35">
        <v>0.81587458745874586</v>
      </c>
      <c r="M164" s="36">
        <v>26.47</v>
      </c>
      <c r="N164" s="35">
        <v>0.24014257418512738</v>
      </c>
      <c r="O164" s="35"/>
      <c r="P164" s="36">
        <v>391.59999999999997</v>
      </c>
      <c r="Q164" s="36">
        <v>7.9301797943455261</v>
      </c>
      <c r="R164" s="35">
        <v>0.27826497406609957</v>
      </c>
      <c r="S164" s="35">
        <v>0.24966666666666668</v>
      </c>
      <c r="T164" s="35">
        <v>0.57965584235359424</v>
      </c>
    </row>
    <row r="165" spans="1:20" x14ac:dyDescent="0.3">
      <c r="A165" s="24" t="s">
        <v>339</v>
      </c>
      <c r="B165" s="24" t="s">
        <v>340</v>
      </c>
      <c r="C165" s="24" t="s">
        <v>24</v>
      </c>
      <c r="D165" s="35">
        <v>0.96047727267007443</v>
      </c>
      <c r="E165" s="35">
        <v>0.49591485172880517</v>
      </c>
      <c r="F165" s="35"/>
      <c r="G165" s="35">
        <v>0.94157916313871404</v>
      </c>
      <c r="H165" s="35">
        <v>0.38432835820895522</v>
      </c>
      <c r="I165" s="35">
        <v>0.75897562582345179</v>
      </c>
      <c r="J165" s="237">
        <v>36.325000000000003</v>
      </c>
      <c r="K165" s="36"/>
      <c r="L165" s="35">
        <v>0.90748691099476431</v>
      </c>
      <c r="M165" s="36">
        <v>28.39</v>
      </c>
      <c r="N165" s="35">
        <v>0.3096592281826735</v>
      </c>
      <c r="O165" s="35"/>
      <c r="P165" s="36">
        <v>444.56666666666661</v>
      </c>
      <c r="Q165" s="36">
        <v>8.2841233685074425</v>
      </c>
      <c r="R165" s="35">
        <v>0.30076216860379101</v>
      </c>
      <c r="S165" s="35">
        <v>0.18133333333333332</v>
      </c>
      <c r="T165" s="35">
        <v>0.71022290545734046</v>
      </c>
    </row>
    <row r="166" spans="1:20" x14ac:dyDescent="0.3">
      <c r="A166" s="24" t="s">
        <v>341</v>
      </c>
      <c r="B166" s="24" t="s">
        <v>342</v>
      </c>
      <c r="C166" s="24" t="s">
        <v>30</v>
      </c>
      <c r="D166" s="35">
        <v>0.94238345744801988</v>
      </c>
      <c r="E166" s="35">
        <v>0.49891170490019193</v>
      </c>
      <c r="F166" s="35"/>
      <c r="G166" s="35">
        <v>0.80128877818955369</v>
      </c>
      <c r="H166" s="35">
        <v>0.25547445255474455</v>
      </c>
      <c r="I166" s="35">
        <v>0.75415282392026572</v>
      </c>
      <c r="J166" s="237">
        <v>39.06666666666667</v>
      </c>
      <c r="K166" s="36"/>
      <c r="L166" s="35">
        <v>0.76558823529411768</v>
      </c>
      <c r="M166" s="36">
        <v>26.821138552542855</v>
      </c>
      <c r="N166" s="35">
        <v>0.27517218136255656</v>
      </c>
      <c r="O166" s="35"/>
      <c r="P166" s="36">
        <v>474.09999999999997</v>
      </c>
      <c r="Q166" s="36">
        <v>7.0996245527339168</v>
      </c>
      <c r="R166" s="35">
        <v>0.32145040847330925</v>
      </c>
      <c r="S166" s="35">
        <v>0.21666666666666667</v>
      </c>
      <c r="T166" s="35">
        <v>0.72326621923937362</v>
      </c>
    </row>
    <row r="167" spans="1:20" x14ac:dyDescent="0.3">
      <c r="A167" s="24" t="s">
        <v>343</v>
      </c>
      <c r="B167" s="24" t="s">
        <v>344</v>
      </c>
      <c r="C167" s="24" t="s">
        <v>46</v>
      </c>
      <c r="D167" s="35">
        <v>0.89658360357285094</v>
      </c>
      <c r="E167" s="35">
        <v>0.59311763349573854</v>
      </c>
      <c r="F167" s="35"/>
      <c r="G167" s="35">
        <v>0.88410335786077388</v>
      </c>
      <c r="H167" s="35">
        <v>0.41888297872340424</v>
      </c>
      <c r="I167" s="35">
        <v>0.89467832803876524</v>
      </c>
      <c r="J167" s="237">
        <v>46.92</v>
      </c>
      <c r="K167" s="36"/>
      <c r="L167" s="35">
        <v>0.9096707818930041</v>
      </c>
      <c r="M167" s="36">
        <v>30.805</v>
      </c>
      <c r="N167" s="35">
        <v>0.4970576690380491</v>
      </c>
      <c r="O167" s="35"/>
      <c r="P167" s="36">
        <v>390.16666666666669</v>
      </c>
      <c r="Q167" s="36">
        <v>11.673274438253602</v>
      </c>
      <c r="R167" s="35">
        <v>0.2422563484249475</v>
      </c>
      <c r="S167" s="35">
        <v>0.39333333333333337</v>
      </c>
      <c r="T167" s="35">
        <v>0.45077588399898244</v>
      </c>
    </row>
    <row r="168" spans="1:20" x14ac:dyDescent="0.3">
      <c r="A168" s="24" t="s">
        <v>345</v>
      </c>
      <c r="B168" s="24" t="s">
        <v>346</v>
      </c>
      <c r="C168" s="24" t="s">
        <v>30</v>
      </c>
      <c r="D168" s="35">
        <v>0.93745421245421257</v>
      </c>
      <c r="E168" s="35">
        <v>0.54245309991257251</v>
      </c>
      <c r="F168" s="35"/>
      <c r="G168" s="35">
        <v>0.80856511604739634</v>
      </c>
      <c r="H168" s="35">
        <v>0.37168141592920356</v>
      </c>
      <c r="I168" s="35">
        <v>0.60033955428561903</v>
      </c>
      <c r="J168" s="237">
        <v>35.075000000000003</v>
      </c>
      <c r="K168" s="36"/>
      <c r="L168" s="35">
        <v>0.8615418502202643</v>
      </c>
      <c r="M168" s="36">
        <v>21.455000000000002</v>
      </c>
      <c r="N168" s="35">
        <v>0.22196247691260815</v>
      </c>
      <c r="O168" s="35"/>
      <c r="P168" s="36">
        <v>401.40000000000003</v>
      </c>
      <c r="Q168" s="36">
        <v>5.604566756699759</v>
      </c>
      <c r="R168" s="35">
        <v>0.28037722788164782</v>
      </c>
      <c r="S168" s="35">
        <v>0.26333333333333331</v>
      </c>
      <c r="T168" s="35">
        <v>0.71199717713479183</v>
      </c>
    </row>
    <row r="169" spans="1:20" x14ac:dyDescent="0.3">
      <c r="A169" s="24" t="s">
        <v>347</v>
      </c>
      <c r="B169" s="24" t="s">
        <v>348</v>
      </c>
      <c r="C169" s="24" t="s">
        <v>1239</v>
      </c>
      <c r="D169" s="35">
        <v>0.94720189701897028</v>
      </c>
      <c r="E169" s="35">
        <v>0.45509273758569097</v>
      </c>
      <c r="F169" s="35"/>
      <c r="G169" s="35">
        <v>0.88208407976249392</v>
      </c>
      <c r="H169" s="35">
        <v>0.3383838383838384</v>
      </c>
      <c r="I169" s="35">
        <v>0.47896818506684369</v>
      </c>
      <c r="J169" s="237">
        <v>36.14</v>
      </c>
      <c r="K169" s="36"/>
      <c r="L169" s="35">
        <v>0.8384959349593496</v>
      </c>
      <c r="M169" s="36">
        <v>24.543333333333333</v>
      </c>
      <c r="N169" s="35">
        <v>0.24332288047009634</v>
      </c>
      <c r="O169" s="35"/>
      <c r="P169" s="36">
        <v>456.0333333333333</v>
      </c>
      <c r="Q169" s="36">
        <v>6.3183876531148213</v>
      </c>
      <c r="R169" s="35">
        <v>0.31511060518624406</v>
      </c>
      <c r="S169" s="35">
        <v>0.23633333333333328</v>
      </c>
      <c r="T169" s="35">
        <v>0.78627841080364136</v>
      </c>
    </row>
    <row r="170" spans="1:20" x14ac:dyDescent="0.3">
      <c r="A170" s="24" t="s">
        <v>349</v>
      </c>
      <c r="B170" s="24" t="s">
        <v>350</v>
      </c>
      <c r="C170" s="24" t="s">
        <v>46</v>
      </c>
      <c r="D170" s="35">
        <v>0.92767767767767773</v>
      </c>
      <c r="E170" s="35">
        <v>0.65873194462303375</v>
      </c>
      <c r="F170" s="35"/>
      <c r="G170" s="35">
        <v>0.95704265883242279</v>
      </c>
      <c r="H170" s="35">
        <v>0.54401805869074493</v>
      </c>
      <c r="I170" s="35">
        <v>0.80104167761887568</v>
      </c>
      <c r="J170" s="237">
        <v>42.166666666666664</v>
      </c>
      <c r="K170" s="36"/>
      <c r="L170" s="35">
        <v>0.84710317460317452</v>
      </c>
      <c r="M170" s="36">
        <v>26.266666666666669</v>
      </c>
      <c r="N170" s="35">
        <v>0.41462868581512646</v>
      </c>
      <c r="O170" s="35"/>
      <c r="P170" s="36">
        <v>585.49999999999989</v>
      </c>
      <c r="Q170" s="36">
        <v>9.9885778470540938</v>
      </c>
      <c r="R170" s="35">
        <v>0.31669316862854807</v>
      </c>
      <c r="S170" s="35">
        <v>0.27500000000000002</v>
      </c>
      <c r="T170" s="35">
        <v>0.58353987925007944</v>
      </c>
    </row>
    <row r="171" spans="1:20" x14ac:dyDescent="0.3">
      <c r="A171" s="24" t="s">
        <v>351</v>
      </c>
      <c r="B171" s="24" t="s">
        <v>352</v>
      </c>
      <c r="C171" s="24" t="s">
        <v>46</v>
      </c>
      <c r="D171" s="35">
        <v>0.92987012987012996</v>
      </c>
      <c r="E171" s="35">
        <v>0.58340397441859304</v>
      </c>
      <c r="F171" s="35"/>
      <c r="G171" s="35">
        <v>0.93192297260645507</v>
      </c>
      <c r="H171" s="35">
        <v>0.39379779099405265</v>
      </c>
      <c r="I171" s="35">
        <v>0.90207823909223084</v>
      </c>
      <c r="J171" s="237">
        <v>39.988888888888894</v>
      </c>
      <c r="K171" s="36"/>
      <c r="L171" s="35">
        <v>0.90909385113268593</v>
      </c>
      <c r="M171" s="36">
        <v>25.032222222222224</v>
      </c>
      <c r="N171" s="35">
        <v>0.500346135285337</v>
      </c>
      <c r="O171" s="35"/>
      <c r="P171" s="36">
        <v>506.09999999999997</v>
      </c>
      <c r="Q171" s="36">
        <v>10.820619906770251</v>
      </c>
      <c r="R171" s="35">
        <v>0.28981082778097861</v>
      </c>
      <c r="S171" s="35">
        <v>0.33266666666666667</v>
      </c>
      <c r="T171" s="35">
        <v>0.57717982951627811</v>
      </c>
    </row>
    <row r="172" spans="1:20" x14ac:dyDescent="0.3">
      <c r="A172" s="24" t="s">
        <v>353</v>
      </c>
      <c r="B172" s="24" t="s">
        <v>354</v>
      </c>
      <c r="C172" s="24" t="s">
        <v>46</v>
      </c>
      <c r="D172" s="35">
        <v>0.87459436441860117</v>
      </c>
      <c r="E172" s="35">
        <v>0.57093978146609725</v>
      </c>
      <c r="F172" s="35"/>
      <c r="G172" s="35">
        <v>0.92852776227520317</v>
      </c>
      <c r="H172" s="35">
        <v>0.47272727272727272</v>
      </c>
      <c r="I172" s="35">
        <v>1</v>
      </c>
      <c r="J172" s="237">
        <v>42.974999999999994</v>
      </c>
      <c r="K172" s="36"/>
      <c r="L172" s="35">
        <v>0.93654676258992808</v>
      </c>
      <c r="M172" s="36">
        <v>26.66333333333333</v>
      </c>
      <c r="N172" s="35">
        <v>0.54473568242319592</v>
      </c>
      <c r="O172" s="35"/>
      <c r="P172" s="36">
        <v>543.36666666666667</v>
      </c>
      <c r="Q172" s="36">
        <v>13.669179880325755</v>
      </c>
      <c r="R172" s="35">
        <v>0.44239264678617779</v>
      </c>
      <c r="S172" s="35">
        <v>0.34100000000000003</v>
      </c>
      <c r="T172" s="35">
        <v>0.66546414997101078</v>
      </c>
    </row>
    <row r="173" spans="1:20" x14ac:dyDescent="0.3">
      <c r="A173" s="24" t="s">
        <v>355</v>
      </c>
      <c r="B173" s="24" t="s">
        <v>356</v>
      </c>
      <c r="C173" s="24" t="s">
        <v>56</v>
      </c>
      <c r="D173" s="35">
        <v>0.93206379908507564</v>
      </c>
      <c r="E173" s="35">
        <v>0.53983850860463189</v>
      </c>
      <c r="F173" s="35"/>
      <c r="G173" s="35">
        <v>0.86150227961176995</v>
      </c>
      <c r="H173" s="35">
        <v>0.30386740331491713</v>
      </c>
      <c r="I173" s="35">
        <v>0.83161769907926786</v>
      </c>
      <c r="J173" s="237">
        <v>39.116666666666667</v>
      </c>
      <c r="K173" s="36"/>
      <c r="L173" s="35">
        <v>0.86871244635193146</v>
      </c>
      <c r="M173" s="36">
        <v>27.72666666666667</v>
      </c>
      <c r="N173" s="35">
        <v>0.38063591580832962</v>
      </c>
      <c r="O173" s="35"/>
      <c r="P173" s="36">
        <v>537.4666666666667</v>
      </c>
      <c r="Q173" s="36">
        <v>11.578969886609601</v>
      </c>
      <c r="R173" s="35">
        <v>0.36095828495011656</v>
      </c>
      <c r="S173" s="35">
        <v>0.20633333333333329</v>
      </c>
      <c r="T173" s="35">
        <v>0.72132245494398439</v>
      </c>
    </row>
    <row r="174" spans="1:20" x14ac:dyDescent="0.3">
      <c r="A174" s="24" t="s">
        <v>357</v>
      </c>
      <c r="B174" s="24" t="s">
        <v>358</v>
      </c>
      <c r="C174" s="24" t="s">
        <v>24</v>
      </c>
      <c r="D174" s="35">
        <v>0.93863378684807264</v>
      </c>
      <c r="E174" s="35">
        <v>0.61379507567831493</v>
      </c>
      <c r="F174" s="35"/>
      <c r="G174" s="35">
        <v>0.98040605055530428</v>
      </c>
      <c r="H174" s="35">
        <v>0.3235294117647059</v>
      </c>
      <c r="I174" s="35">
        <v>0.94322789943227903</v>
      </c>
      <c r="J174" s="237">
        <v>44.414285714285711</v>
      </c>
      <c r="K174" s="36"/>
      <c r="L174" s="35">
        <v>0.8684523809523812</v>
      </c>
      <c r="M174" s="36">
        <v>31.448571428571427</v>
      </c>
      <c r="N174" s="35">
        <v>0.46158008658008659</v>
      </c>
      <c r="O174" s="35"/>
      <c r="P174" s="36">
        <v>548.30000000000007</v>
      </c>
      <c r="Q174" s="36">
        <v>13.200438089217316</v>
      </c>
      <c r="R174" s="35">
        <v>0.45018300442015602</v>
      </c>
      <c r="S174" s="35">
        <v>0.14599999999999999</v>
      </c>
      <c r="T174" s="35">
        <v>0.7986230636833046</v>
      </c>
    </row>
    <row r="175" spans="1:20" x14ac:dyDescent="0.3">
      <c r="A175" s="24" t="s">
        <v>359</v>
      </c>
      <c r="B175" s="24" t="s">
        <v>360</v>
      </c>
      <c r="C175" s="24" t="s">
        <v>33</v>
      </c>
      <c r="D175" s="35">
        <v>0.93162393162393153</v>
      </c>
      <c r="E175" s="35">
        <v>0.5075930415793527</v>
      </c>
      <c r="F175" s="35"/>
      <c r="G175" s="35">
        <v>0.84832551586952476</v>
      </c>
      <c r="H175" s="35">
        <v>0.37373737373737376</v>
      </c>
      <c r="I175" s="35">
        <v>0.46387716142090296</v>
      </c>
      <c r="J175" s="237">
        <v>33.65</v>
      </c>
      <c r="K175" s="36"/>
      <c r="L175" s="35">
        <v>0.86170634920634914</v>
      </c>
      <c r="M175" s="36">
        <v>21.865000000000002</v>
      </c>
      <c r="N175" s="35">
        <v>0.2440611060603938</v>
      </c>
      <c r="O175" s="35"/>
      <c r="P175" s="36">
        <v>411.63333333333338</v>
      </c>
      <c r="Q175" s="36">
        <v>5.0385322605184397</v>
      </c>
      <c r="R175" s="35">
        <v>0.23849014199834273</v>
      </c>
      <c r="S175" s="35">
        <v>0.27200000000000002</v>
      </c>
      <c r="T175" s="35">
        <v>0.69896985883250673</v>
      </c>
    </row>
    <row r="176" spans="1:20" x14ac:dyDescent="0.3">
      <c r="A176" s="24" t="s">
        <v>361</v>
      </c>
      <c r="B176" s="24" t="s">
        <v>362</v>
      </c>
      <c r="C176" s="24" t="s">
        <v>46</v>
      </c>
      <c r="D176" s="35">
        <v>0.88736263736263743</v>
      </c>
      <c r="E176" s="35">
        <v>0.65038933015788558</v>
      </c>
      <c r="F176" s="35"/>
      <c r="G176" s="35">
        <v>0.97290833236199059</v>
      </c>
      <c r="H176" s="35">
        <v>0.50248015873015872</v>
      </c>
      <c r="I176" s="35">
        <v>0.59379495779495883</v>
      </c>
      <c r="J176" s="237">
        <v>39.92</v>
      </c>
      <c r="K176" s="36"/>
      <c r="L176" s="35">
        <v>0.87257211538461543</v>
      </c>
      <c r="M176" s="36">
        <v>20.234999999999999</v>
      </c>
      <c r="N176" s="35">
        <v>0.45123215192938509</v>
      </c>
      <c r="O176" s="35"/>
      <c r="P176" s="36">
        <v>442.83333333333331</v>
      </c>
      <c r="Q176" s="36">
        <v>9.25721361559083</v>
      </c>
      <c r="R176" s="35">
        <v>0.2388916233646301</v>
      </c>
      <c r="S176" s="35">
        <v>0.35733333333333334</v>
      </c>
      <c r="T176" s="35">
        <v>0.49116079876500174</v>
      </c>
    </row>
    <row r="177" spans="1:20" x14ac:dyDescent="0.3">
      <c r="A177" s="24" t="s">
        <v>363</v>
      </c>
      <c r="B177" s="24" t="s">
        <v>364</v>
      </c>
      <c r="C177" s="24" t="s">
        <v>24</v>
      </c>
      <c r="D177" s="35">
        <v>0.92123931623931632</v>
      </c>
      <c r="E177" s="35">
        <v>0.58703164366779925</v>
      </c>
      <c r="F177" s="35"/>
      <c r="G177" s="35">
        <v>0.87048232379774459</v>
      </c>
      <c r="H177" s="35">
        <v>0.32</v>
      </c>
      <c r="I177" s="35">
        <v>0.70707070707070707</v>
      </c>
      <c r="J177" s="237">
        <v>39.233333333333334</v>
      </c>
      <c r="K177" s="36"/>
      <c r="L177" s="35">
        <v>0.77408695652173909</v>
      </c>
      <c r="M177" s="36">
        <v>31.17</v>
      </c>
      <c r="N177" s="35">
        <v>0.37182180564533507</v>
      </c>
      <c r="O177" s="35"/>
      <c r="P177" s="36">
        <v>578.4666666666667</v>
      </c>
      <c r="Q177" s="36">
        <v>13.590326762135206</v>
      </c>
      <c r="R177" s="35">
        <v>0.46307591391541819</v>
      </c>
      <c r="S177" s="35">
        <v>0.13566666666666669</v>
      </c>
      <c r="T177" s="35">
        <v>0.74231395460204963</v>
      </c>
    </row>
    <row r="178" spans="1:20" x14ac:dyDescent="0.3">
      <c r="A178" s="28" t="s">
        <v>365</v>
      </c>
      <c r="B178" s="28" t="s">
        <v>366</v>
      </c>
      <c r="C178" s="28" t="s">
        <v>63</v>
      </c>
      <c r="D178" s="35">
        <v>0.89078947368421046</v>
      </c>
      <c r="E178" s="35">
        <v>0.54700572899436561</v>
      </c>
      <c r="F178" s="35"/>
      <c r="G178" s="35">
        <v>0.95042683860524135</v>
      </c>
      <c r="H178" s="35">
        <v>0.3559322033898305</v>
      </c>
      <c r="I178" s="35">
        <v>0.85772132061602313</v>
      </c>
      <c r="J178" s="237">
        <v>39.674999999999997</v>
      </c>
      <c r="K178" s="36"/>
      <c r="L178" s="35">
        <v>0.87417582417582418</v>
      </c>
      <c r="M178" s="36">
        <v>26.98</v>
      </c>
      <c r="N178" s="35">
        <v>0.24941927990708479</v>
      </c>
      <c r="O178" s="35"/>
      <c r="P178" s="36">
        <v>380.36666666666662</v>
      </c>
      <c r="Q178" s="36">
        <v>7.9713983037685736</v>
      </c>
      <c r="R178" s="35">
        <v>0.32513763230181136</v>
      </c>
      <c r="S178" s="35">
        <v>0.19833333333333333</v>
      </c>
      <c r="T178" s="35">
        <v>0.61578215066587161</v>
      </c>
    </row>
    <row r="179" spans="1:20" x14ac:dyDescent="0.3">
      <c r="A179" s="28" t="s">
        <v>367</v>
      </c>
      <c r="B179" s="28" t="s">
        <v>368</v>
      </c>
      <c r="C179" s="28" t="s">
        <v>24</v>
      </c>
      <c r="D179" s="35">
        <v>0.90291257243638201</v>
      </c>
      <c r="E179" s="35">
        <v>0.52487698195735366</v>
      </c>
      <c r="F179" s="35"/>
      <c r="G179" s="35">
        <v>0.88218752419629987</v>
      </c>
      <c r="H179" s="35">
        <v>0.47058823529411764</v>
      </c>
      <c r="I179" s="35">
        <v>1</v>
      </c>
      <c r="J179" s="237">
        <v>34.320000000000007</v>
      </c>
      <c r="K179" s="36"/>
      <c r="L179" s="35">
        <v>0.8715384615384616</v>
      </c>
      <c r="M179" s="36">
        <v>30.232832999999999</v>
      </c>
      <c r="N179" s="35">
        <v>0.27439096850861555</v>
      </c>
      <c r="O179" s="35"/>
      <c r="P179" s="36">
        <v>484.13333333333338</v>
      </c>
      <c r="Q179" s="36">
        <v>8.1757816548654372</v>
      </c>
      <c r="R179" s="35">
        <v>0.28952191932002647</v>
      </c>
      <c r="S179" s="35">
        <v>0.18366666666666664</v>
      </c>
      <c r="T179" s="35">
        <v>0.78508297831754303</v>
      </c>
    </row>
    <row r="180" spans="1:20" x14ac:dyDescent="0.3">
      <c r="A180" s="24" t="s">
        <v>369</v>
      </c>
      <c r="B180" s="24" t="s">
        <v>370</v>
      </c>
      <c r="C180" s="24" t="s">
        <v>24</v>
      </c>
      <c r="D180" s="35">
        <v>0.92687747035573131</v>
      </c>
      <c r="E180" s="35">
        <v>0.54339024666893521</v>
      </c>
      <c r="F180" s="35"/>
      <c r="G180" s="35">
        <v>0.66338590288390453</v>
      </c>
      <c r="H180" s="35">
        <v>0.43575418994413406</v>
      </c>
      <c r="I180" s="35">
        <v>0.92121212121212126</v>
      </c>
      <c r="J180" s="237">
        <v>32</v>
      </c>
      <c r="K180" s="36"/>
      <c r="L180" s="35">
        <v>0.8928813559322033</v>
      </c>
      <c r="M180" s="36">
        <v>24.106666666666666</v>
      </c>
      <c r="N180" s="35">
        <v>0.26762246117084826</v>
      </c>
      <c r="O180" s="35"/>
      <c r="P180" s="36">
        <v>454</v>
      </c>
      <c r="Q180" s="36">
        <v>8.9967831071833952</v>
      </c>
      <c r="R180" s="35">
        <v>0.31716916839199444</v>
      </c>
      <c r="S180" s="35">
        <v>0.22900000000000001</v>
      </c>
      <c r="T180" s="35">
        <v>0.69271479908526623</v>
      </c>
    </row>
    <row r="181" spans="1:20" x14ac:dyDescent="0.3">
      <c r="A181" s="24" t="s">
        <v>371</v>
      </c>
      <c r="B181" s="24" t="s">
        <v>372</v>
      </c>
      <c r="C181" s="24" t="s">
        <v>46</v>
      </c>
      <c r="D181" s="35">
        <v>0.88108823108823098</v>
      </c>
      <c r="E181" s="35">
        <v>0.57326536321402743</v>
      </c>
      <c r="F181" s="35"/>
      <c r="G181" s="35">
        <v>0.86782621090952683</v>
      </c>
      <c r="H181" s="35">
        <v>0.48767123287671232</v>
      </c>
      <c r="I181" s="35">
        <v>0.98542170393949613</v>
      </c>
      <c r="J181" s="237">
        <v>47.024999999999999</v>
      </c>
      <c r="K181" s="36"/>
      <c r="L181" s="35">
        <v>0.8683197831978321</v>
      </c>
      <c r="M181" s="36">
        <v>28.098333333333333</v>
      </c>
      <c r="N181" s="35">
        <v>0.52183344605704851</v>
      </c>
      <c r="O181" s="35"/>
      <c r="P181" s="36">
        <v>453.0333333333333</v>
      </c>
      <c r="Q181" s="36">
        <v>10.906948564125022</v>
      </c>
      <c r="R181" s="35">
        <v>0.25179162600222454</v>
      </c>
      <c r="S181" s="35">
        <v>0.27566666666666662</v>
      </c>
      <c r="T181" s="35">
        <v>0.51326321082847925</v>
      </c>
    </row>
    <row r="182" spans="1:20" x14ac:dyDescent="0.3">
      <c r="A182" s="24" t="s">
        <v>373</v>
      </c>
      <c r="B182" s="24" t="s">
        <v>374</v>
      </c>
      <c r="C182" s="24" t="s">
        <v>63</v>
      </c>
      <c r="D182" s="35">
        <v>0.93553310886644214</v>
      </c>
      <c r="E182" s="35">
        <v>0.54766505636070861</v>
      </c>
      <c r="F182" s="35"/>
      <c r="G182" s="35">
        <v>0.84313491197508084</v>
      </c>
      <c r="H182" s="35">
        <v>0.3167082294264339</v>
      </c>
      <c r="I182" s="35">
        <v>0.78009067686129197</v>
      </c>
      <c r="J182" s="237">
        <v>33.883333333333333</v>
      </c>
      <c r="K182" s="36"/>
      <c r="L182" s="35">
        <v>0.91790816326530622</v>
      </c>
      <c r="M182" s="36">
        <v>22.701666666666668</v>
      </c>
      <c r="N182" s="35">
        <v>0.25984836328626443</v>
      </c>
      <c r="O182" s="35"/>
      <c r="P182" s="36">
        <v>460.5333333333333</v>
      </c>
      <c r="Q182" s="36">
        <v>7.2675839705168652</v>
      </c>
      <c r="R182" s="35">
        <v>0.36404021052527202</v>
      </c>
      <c r="S182" s="35">
        <v>0.156</v>
      </c>
      <c r="T182" s="35">
        <v>0.74480769230769228</v>
      </c>
    </row>
    <row r="183" spans="1:20" x14ac:dyDescent="0.3">
      <c r="A183" s="24" t="s">
        <v>375</v>
      </c>
      <c r="B183" s="24" t="s">
        <v>376</v>
      </c>
      <c r="C183" s="24" t="s">
        <v>46</v>
      </c>
      <c r="D183" s="35">
        <v>0.95199380565234215</v>
      </c>
      <c r="E183" s="35">
        <v>0.56091971564616849</v>
      </c>
      <c r="F183" s="35"/>
      <c r="G183" s="35">
        <v>0.81076315189564996</v>
      </c>
      <c r="H183" s="35">
        <v>0.35664335664335667</v>
      </c>
      <c r="I183" s="35">
        <v>0.96112237998647743</v>
      </c>
      <c r="J183" s="237">
        <v>50.328571428571429</v>
      </c>
      <c r="K183" s="36"/>
      <c r="L183" s="35">
        <v>0.9222222222222225</v>
      </c>
      <c r="M183" s="36">
        <v>32.903333333333336</v>
      </c>
      <c r="N183" s="35">
        <v>0.53475609756097564</v>
      </c>
      <c r="O183" s="35"/>
      <c r="P183" s="36">
        <v>499.63333333333338</v>
      </c>
      <c r="Q183" s="36">
        <v>15.826748316387262</v>
      </c>
      <c r="R183" s="35">
        <v>0.48472961526925951</v>
      </c>
      <c r="S183" s="35">
        <v>0.30766666666666664</v>
      </c>
      <c r="T183" s="35">
        <v>0.58022016629581918</v>
      </c>
    </row>
    <row r="184" spans="1:20" x14ac:dyDescent="0.3">
      <c r="A184" s="28" t="s">
        <v>377</v>
      </c>
      <c r="B184" s="28" t="s">
        <v>378</v>
      </c>
      <c r="C184" s="28" t="s">
        <v>24</v>
      </c>
      <c r="D184" s="35">
        <v>0.91320499831138136</v>
      </c>
      <c r="E184" s="35">
        <v>0.55901941345439266</v>
      </c>
      <c r="F184" s="35"/>
      <c r="G184" s="35">
        <v>0.84301900708708122</v>
      </c>
      <c r="H184" s="35">
        <v>0.36333333333333334</v>
      </c>
      <c r="I184" s="35">
        <v>1</v>
      </c>
      <c r="J184" s="237">
        <v>41.616666666666667</v>
      </c>
      <c r="K184" s="36"/>
      <c r="L184" s="35">
        <v>0.86276397515527947</v>
      </c>
      <c r="M184" s="36">
        <v>23.883999999999997</v>
      </c>
      <c r="N184" s="35">
        <v>0.2596370260123953</v>
      </c>
      <c r="O184" s="35"/>
      <c r="P184" s="36">
        <v>422.8</v>
      </c>
      <c r="Q184" s="36">
        <v>7.7815294140341171</v>
      </c>
      <c r="R184" s="35">
        <v>0.30476387476167072</v>
      </c>
      <c r="S184" s="35">
        <v>0.29533333333333334</v>
      </c>
      <c r="T184" s="35">
        <v>0.61765963947448821</v>
      </c>
    </row>
    <row r="185" spans="1:20" x14ac:dyDescent="0.3">
      <c r="A185" s="28" t="s">
        <v>379</v>
      </c>
      <c r="B185" s="28" t="s">
        <v>380</v>
      </c>
      <c r="C185" s="28" t="s">
        <v>63</v>
      </c>
      <c r="D185" s="35">
        <v>0.94392516245019842</v>
      </c>
      <c r="E185" s="35">
        <v>0.46015879801146264</v>
      </c>
      <c r="F185" s="35"/>
      <c r="G185" s="35">
        <v>0.86652499096424496</v>
      </c>
      <c r="H185" s="35">
        <v>0.38317757009345793</v>
      </c>
      <c r="I185" s="35">
        <v>0.4977706192156261</v>
      </c>
      <c r="J185" s="237">
        <v>32.783333333333331</v>
      </c>
      <c r="K185" s="36"/>
      <c r="L185" s="35">
        <v>0.8584864864864864</v>
      </c>
      <c r="M185" s="36">
        <v>27.234999999999999</v>
      </c>
      <c r="N185" s="35">
        <v>0.26098739248262048</v>
      </c>
      <c r="O185" s="35"/>
      <c r="P185" s="36">
        <v>390.63333333333338</v>
      </c>
      <c r="Q185" s="36">
        <v>6.295970435637452</v>
      </c>
      <c r="R185" s="35">
        <v>0.2476804825067542</v>
      </c>
      <c r="S185" s="35">
        <v>0.309</v>
      </c>
      <c r="T185" s="35">
        <v>0.73447889428464697</v>
      </c>
    </row>
    <row r="186" spans="1:20" x14ac:dyDescent="0.3">
      <c r="A186" s="28" t="s">
        <v>381</v>
      </c>
      <c r="B186" s="28" t="s">
        <v>382</v>
      </c>
      <c r="C186" s="28" t="s">
        <v>30</v>
      </c>
      <c r="D186" s="35">
        <v>0.94267250364811339</v>
      </c>
      <c r="E186" s="35">
        <v>0.48764974300340952</v>
      </c>
      <c r="F186" s="35"/>
      <c r="G186" s="35">
        <v>0.97300469483568064</v>
      </c>
      <c r="H186" s="35">
        <v>0.31468531468531469</v>
      </c>
      <c r="I186" s="35">
        <v>0.86749482401656319</v>
      </c>
      <c r="J186" s="237">
        <v>32.866666666666667</v>
      </c>
      <c r="K186" s="36"/>
      <c r="L186" s="35">
        <v>0.90761904761904766</v>
      </c>
      <c r="M186" s="36">
        <v>22.86</v>
      </c>
      <c r="N186" s="35">
        <v>0.43915343915343913</v>
      </c>
      <c r="O186" s="35"/>
      <c r="P186" s="36">
        <v>420.5333333333333</v>
      </c>
      <c r="Q186" s="36">
        <v>6.0772960988267615</v>
      </c>
      <c r="R186" s="35">
        <v>0.31024153554580819</v>
      </c>
      <c r="S186" s="35">
        <v>0.18233333333333335</v>
      </c>
      <c r="T186" s="35">
        <v>0.74425853018372701</v>
      </c>
    </row>
    <row r="187" spans="1:20" x14ac:dyDescent="0.3">
      <c r="A187" s="28" t="s">
        <v>383</v>
      </c>
      <c r="B187" s="28" t="s">
        <v>384</v>
      </c>
      <c r="C187" s="28" t="s">
        <v>33</v>
      </c>
      <c r="D187" s="35">
        <v>0.93023513753327425</v>
      </c>
      <c r="E187" s="35">
        <v>0.53766676562401605</v>
      </c>
      <c r="F187" s="35"/>
      <c r="G187" s="35">
        <v>0.9349499608500621</v>
      </c>
      <c r="H187" s="35">
        <v>0.37888198757763975</v>
      </c>
      <c r="I187" s="35">
        <v>0.43497142595314586</v>
      </c>
      <c r="J187" s="237">
        <v>44.657142857142851</v>
      </c>
      <c r="K187" s="36"/>
      <c r="L187" s="35">
        <v>0.88183783783783776</v>
      </c>
      <c r="M187" s="36">
        <v>30.133333333333329</v>
      </c>
      <c r="N187" s="35">
        <v>0.21483715253941793</v>
      </c>
      <c r="O187" s="35"/>
      <c r="P187" s="36">
        <v>402.5333333333333</v>
      </c>
      <c r="Q187" s="36">
        <v>5.7762265168822315</v>
      </c>
      <c r="R187" s="35">
        <v>0.30670859166004799</v>
      </c>
      <c r="S187" s="35">
        <v>0.31966666666666665</v>
      </c>
      <c r="T187" s="35">
        <v>0.7183935523529813</v>
      </c>
    </row>
    <row r="188" spans="1:20" x14ac:dyDescent="0.3">
      <c r="A188" s="24" t="s">
        <v>385</v>
      </c>
      <c r="B188" s="24" t="s">
        <v>386</v>
      </c>
      <c r="C188" s="24" t="s">
        <v>30</v>
      </c>
      <c r="D188" s="35">
        <v>0.90360360360360359</v>
      </c>
      <c r="E188" s="35">
        <v>0.51434087148372865</v>
      </c>
      <c r="F188" s="35"/>
      <c r="G188" s="35">
        <v>0.95562952838801107</v>
      </c>
      <c r="H188" s="35">
        <v>0.36411609498680741</v>
      </c>
      <c r="I188" s="35">
        <v>0.22400396787328386</v>
      </c>
      <c r="J188" s="237">
        <v>35.36</v>
      </c>
      <c r="K188" s="36"/>
      <c r="L188" s="35">
        <v>0.86410994764397897</v>
      </c>
      <c r="M188" s="36">
        <v>22.245999999999999</v>
      </c>
      <c r="N188" s="35">
        <v>0.29410007297938329</v>
      </c>
      <c r="O188" s="35"/>
      <c r="P188" s="36">
        <v>432.90000000000003</v>
      </c>
      <c r="Q188" s="36">
        <v>5.6822503478391804</v>
      </c>
      <c r="R188" s="35">
        <v>0.31134519505115693</v>
      </c>
      <c r="S188" s="35">
        <v>0.27433333333333332</v>
      </c>
      <c r="T188" s="35">
        <v>0.63405382936714128</v>
      </c>
    </row>
    <row r="189" spans="1:20" x14ac:dyDescent="0.3">
      <c r="A189" s="24" t="s">
        <v>387</v>
      </c>
      <c r="B189" s="24" t="s">
        <v>388</v>
      </c>
      <c r="C189" s="24" t="s">
        <v>78</v>
      </c>
      <c r="D189" s="35">
        <v>0.97701149425287348</v>
      </c>
      <c r="E189" s="35">
        <v>0.5280637879070581</v>
      </c>
      <c r="F189" s="35"/>
      <c r="G189" s="35">
        <v>0.89983202072419022</v>
      </c>
      <c r="H189" s="35">
        <v>0.48996350364963503</v>
      </c>
      <c r="I189" s="35">
        <v>0.34029454635525452</v>
      </c>
      <c r="J189" s="237">
        <v>41.374999999999993</v>
      </c>
      <c r="K189" s="36"/>
      <c r="L189" s="35">
        <v>0.86395555555555548</v>
      </c>
      <c r="M189" s="36">
        <v>29.200000000000003</v>
      </c>
      <c r="N189" s="35">
        <v>0.24868724024608455</v>
      </c>
      <c r="O189" s="35"/>
      <c r="P189" s="36">
        <v>388.56666666666661</v>
      </c>
      <c r="Q189" s="36">
        <v>4.769737087301829</v>
      </c>
      <c r="R189" s="35">
        <v>0.2139171459016361</v>
      </c>
      <c r="S189" s="35">
        <v>0.22699999999999998</v>
      </c>
      <c r="T189" s="35">
        <v>0.52282489989078995</v>
      </c>
    </row>
    <row r="190" spans="1:20" x14ac:dyDescent="0.3">
      <c r="A190" s="28" t="s">
        <v>389</v>
      </c>
      <c r="B190" s="28" t="s">
        <v>390</v>
      </c>
      <c r="C190" s="28" t="s">
        <v>33</v>
      </c>
      <c r="D190" s="35">
        <v>0.91686991869918699</v>
      </c>
      <c r="E190" s="35">
        <v>0.4897148383386915</v>
      </c>
      <c r="F190" s="35"/>
      <c r="G190" s="35">
        <v>0.83023429798866866</v>
      </c>
      <c r="H190" s="35">
        <v>0.4127659574468085</v>
      </c>
      <c r="I190" s="35">
        <v>0.67860204120900669</v>
      </c>
      <c r="J190" s="237">
        <v>38.983333333333341</v>
      </c>
      <c r="K190" s="36"/>
      <c r="L190" s="35">
        <v>0.87982206405693941</v>
      </c>
      <c r="M190" s="36">
        <v>28.594000000000001</v>
      </c>
      <c r="N190" s="35">
        <v>0.26980431848852904</v>
      </c>
      <c r="O190" s="35"/>
      <c r="P190" s="36">
        <v>417.86666666666662</v>
      </c>
      <c r="Q190" s="36">
        <v>5.1073179775071331</v>
      </c>
      <c r="R190" s="35">
        <v>0.31370131167793042</v>
      </c>
      <c r="S190" s="35">
        <v>0.38533333333333331</v>
      </c>
      <c r="T190" s="35">
        <v>0.737389701040432</v>
      </c>
    </row>
    <row r="191" spans="1:20" x14ac:dyDescent="0.3">
      <c r="A191" s="24" t="s">
        <v>391</v>
      </c>
      <c r="B191" s="24" t="s">
        <v>392</v>
      </c>
      <c r="C191" s="24" t="s">
        <v>24</v>
      </c>
      <c r="D191" s="35">
        <v>0.96839361355490394</v>
      </c>
      <c r="E191" s="35">
        <v>0.60727218155764684</v>
      </c>
      <c r="F191" s="35"/>
      <c r="G191" s="35">
        <v>0.6675271529350747</v>
      </c>
      <c r="H191" s="35">
        <v>0.43321299638989169</v>
      </c>
      <c r="I191" s="35">
        <v>0.6912183834706771</v>
      </c>
      <c r="J191" s="237">
        <v>40.239999999999995</v>
      </c>
      <c r="K191" s="36"/>
      <c r="L191" s="35">
        <v>0.88017301038062279</v>
      </c>
      <c r="M191" s="36">
        <v>23.887999999999998</v>
      </c>
      <c r="N191" s="35">
        <v>0.3380477874209793</v>
      </c>
      <c r="O191" s="35"/>
      <c r="P191" s="36">
        <v>476.4666666666667</v>
      </c>
      <c r="Q191" s="36">
        <v>6.7067475588020589</v>
      </c>
      <c r="R191" s="35">
        <v>0.2717030634038764</v>
      </c>
      <c r="S191" s="35">
        <v>0.25600000000000001</v>
      </c>
      <c r="T191" s="35">
        <v>0.6964665563696526</v>
      </c>
    </row>
    <row r="192" spans="1:20" x14ac:dyDescent="0.3">
      <c r="A192" s="24" t="s">
        <v>393</v>
      </c>
      <c r="B192" s="24" t="s">
        <v>394</v>
      </c>
      <c r="C192" s="24" t="s">
        <v>63</v>
      </c>
      <c r="D192" s="35">
        <v>0.92249152019734815</v>
      </c>
      <c r="E192" s="35">
        <v>0.45323402354681797</v>
      </c>
      <c r="F192" s="35"/>
      <c r="G192" s="35">
        <v>0.92520624562740494</v>
      </c>
      <c r="H192" s="35">
        <v>0.37460148777895858</v>
      </c>
      <c r="I192" s="35">
        <v>0.44298863567904362</v>
      </c>
      <c r="J192" s="237">
        <v>43.785714285714285</v>
      </c>
      <c r="K192" s="36"/>
      <c r="L192" s="35">
        <v>0.84506993006993003</v>
      </c>
      <c r="M192" s="36">
        <v>25.826000000000001</v>
      </c>
      <c r="N192" s="35">
        <v>0.22806168321227246</v>
      </c>
      <c r="O192" s="35"/>
      <c r="P192" s="36">
        <v>406.76666666666665</v>
      </c>
      <c r="Q192" s="36">
        <v>6.4095618292699159</v>
      </c>
      <c r="R192" s="35">
        <v>0.2456134100315662</v>
      </c>
      <c r="S192" s="35">
        <v>0.18133333333333332</v>
      </c>
      <c r="T192" s="35">
        <v>0.66755290864617678</v>
      </c>
    </row>
    <row r="193" spans="1:20" x14ac:dyDescent="0.3">
      <c r="A193" s="28" t="s">
        <v>395</v>
      </c>
      <c r="B193" s="28" t="s">
        <v>396</v>
      </c>
      <c r="C193" s="28" t="s">
        <v>24</v>
      </c>
      <c r="D193" s="35">
        <v>0.93693693693693703</v>
      </c>
      <c r="E193" s="35">
        <v>0.56808673526532227</v>
      </c>
      <c r="F193" s="35"/>
      <c r="G193" s="35">
        <v>0.6099481131095067</v>
      </c>
      <c r="H193" s="35">
        <v>0.31818181818181818</v>
      </c>
      <c r="I193" s="35">
        <v>0.66254233837383625</v>
      </c>
      <c r="J193" s="237">
        <v>33.65</v>
      </c>
      <c r="K193" s="36"/>
      <c r="L193" s="35">
        <v>0.84414096916299564</v>
      </c>
      <c r="M193" s="36">
        <v>26.36</v>
      </c>
      <c r="N193" s="35">
        <v>0.26033133186691237</v>
      </c>
      <c r="O193" s="35"/>
      <c r="P193" s="36">
        <v>447.9666666666667</v>
      </c>
      <c r="Q193" s="36">
        <v>6.3773754301854177</v>
      </c>
      <c r="R193" s="35">
        <v>0.26610325959934356</v>
      </c>
      <c r="S193" s="35">
        <v>0.30033333333333334</v>
      </c>
      <c r="T193" s="35">
        <v>0.62834715452301071</v>
      </c>
    </row>
    <row r="194" spans="1:20" x14ac:dyDescent="0.3">
      <c r="A194" s="28" t="s">
        <v>397</v>
      </c>
      <c r="B194" s="28" t="s">
        <v>398</v>
      </c>
      <c r="C194" s="28" t="s">
        <v>33</v>
      </c>
      <c r="D194" s="35">
        <v>0.94555186415651526</v>
      </c>
      <c r="E194" s="35">
        <v>0.57777806210454885</v>
      </c>
      <c r="F194" s="35"/>
      <c r="G194" s="35">
        <v>0.82876715635488141</v>
      </c>
      <c r="H194" s="35">
        <v>0.32019704433497537</v>
      </c>
      <c r="I194" s="35">
        <v>0.86910721120434964</v>
      </c>
      <c r="J194" s="237">
        <v>43.444444444444443</v>
      </c>
      <c r="K194" s="36"/>
      <c r="L194" s="35">
        <v>0.84658823529411775</v>
      </c>
      <c r="M194" s="36">
        <v>25.145</v>
      </c>
      <c r="N194" s="35">
        <v>0.27755960469996577</v>
      </c>
      <c r="O194" s="35"/>
      <c r="P194" s="36">
        <v>386.66666666666669</v>
      </c>
      <c r="Q194" s="36">
        <v>6.7553230205856671</v>
      </c>
      <c r="R194" s="35">
        <v>0.26644943625941925</v>
      </c>
      <c r="S194" s="35">
        <v>0.3163333333333333</v>
      </c>
      <c r="T194" s="35">
        <v>0.65861099479571694</v>
      </c>
    </row>
    <row r="195" spans="1:20" x14ac:dyDescent="0.3">
      <c r="A195" s="24" t="s">
        <v>399</v>
      </c>
      <c r="B195" s="24" t="s">
        <v>400</v>
      </c>
      <c r="C195" s="24" t="s">
        <v>24</v>
      </c>
      <c r="D195" s="35">
        <v>0.90714285714285714</v>
      </c>
      <c r="E195" s="35">
        <v>0.56558067992463845</v>
      </c>
      <c r="F195" s="35"/>
      <c r="G195" s="35">
        <v>0.58126750985992104</v>
      </c>
      <c r="H195" s="35">
        <v>0.39814814814814814</v>
      </c>
      <c r="I195" s="35">
        <v>1</v>
      </c>
      <c r="J195" s="237">
        <v>41.099999999999994</v>
      </c>
      <c r="K195" s="36"/>
      <c r="L195" s="35">
        <v>0.84205128205128199</v>
      </c>
      <c r="M195" s="36">
        <v>23.494285714285713</v>
      </c>
      <c r="N195" s="35">
        <v>0.29077428343949041</v>
      </c>
      <c r="O195" s="35"/>
      <c r="P195" s="36">
        <v>427.4666666666667</v>
      </c>
      <c r="Q195" s="36">
        <v>8.4315069606042226</v>
      </c>
      <c r="R195" s="35">
        <v>0.28404186269075332</v>
      </c>
      <c r="S195" s="35">
        <v>0.30600000000000005</v>
      </c>
      <c r="T195" s="35">
        <v>0.64544114311635292</v>
      </c>
    </row>
    <row r="196" spans="1:20" x14ac:dyDescent="0.3">
      <c r="A196" s="24" t="s">
        <v>401</v>
      </c>
      <c r="B196" s="24" t="s">
        <v>402</v>
      </c>
      <c r="C196" s="24" t="s">
        <v>1239</v>
      </c>
      <c r="D196" s="35">
        <v>0.96825396825396826</v>
      </c>
      <c r="E196" s="35">
        <v>0.58885754965609782</v>
      </c>
      <c r="F196" s="35"/>
      <c r="G196" s="35">
        <v>0.59823419570094072</v>
      </c>
      <c r="H196" s="35">
        <v>0.36864771748492681</v>
      </c>
      <c r="I196" s="35">
        <v>0.42779703631882815</v>
      </c>
      <c r="J196" s="237">
        <v>35.5</v>
      </c>
      <c r="K196" s="36"/>
      <c r="L196" s="35">
        <v>0.84414473684210523</v>
      </c>
      <c r="M196" s="36">
        <v>26.11</v>
      </c>
      <c r="N196" s="35">
        <v>0.2222656378094173</v>
      </c>
      <c r="O196" s="35"/>
      <c r="P196" s="36">
        <v>337.90000000000003</v>
      </c>
      <c r="Q196" s="36">
        <v>4.607966997300065</v>
      </c>
      <c r="R196" s="35">
        <v>0.17999709599652347</v>
      </c>
      <c r="S196" s="35">
        <v>0.3623333333333334</v>
      </c>
      <c r="T196" s="35">
        <v>0.58595705440653401</v>
      </c>
    </row>
    <row r="197" spans="1:20" x14ac:dyDescent="0.3">
      <c r="A197" s="28" t="s">
        <v>403</v>
      </c>
      <c r="B197" s="28" t="s">
        <v>404</v>
      </c>
      <c r="C197" s="28" t="s">
        <v>56</v>
      </c>
      <c r="D197" s="35">
        <v>1</v>
      </c>
      <c r="E197" s="35">
        <v>0.52722289964732572</v>
      </c>
      <c r="F197" s="35"/>
      <c r="G197" s="35">
        <v>0.63730135931207332</v>
      </c>
      <c r="H197" s="35">
        <v>0.39664804469273746</v>
      </c>
      <c r="I197" s="35">
        <v>0.47361827766605896</v>
      </c>
      <c r="J197" s="237">
        <v>36.383333333333333</v>
      </c>
      <c r="K197" s="36"/>
      <c r="L197" s="35">
        <v>0.86318611987381699</v>
      </c>
      <c r="M197" s="36">
        <v>28.74</v>
      </c>
      <c r="N197" s="35">
        <v>0.23492458197744623</v>
      </c>
      <c r="O197" s="35"/>
      <c r="P197" s="36">
        <v>324.60000000000002</v>
      </c>
      <c r="Q197" s="36">
        <v>6.221620656254661</v>
      </c>
      <c r="R197" s="35">
        <v>0.26515917550975054</v>
      </c>
      <c r="S197" s="35">
        <v>0.29199999999999998</v>
      </c>
      <c r="T197" s="35">
        <v>0.59171260216688848</v>
      </c>
    </row>
    <row r="198" spans="1:20" x14ac:dyDescent="0.3">
      <c r="A198" s="28" t="s">
        <v>405</v>
      </c>
      <c r="B198" s="28" t="s">
        <v>406</v>
      </c>
      <c r="C198" s="28" t="s">
        <v>46</v>
      </c>
      <c r="D198" s="35">
        <v>0.92034915439170761</v>
      </c>
      <c r="E198" s="35">
        <v>0.70783608824146993</v>
      </c>
      <c r="F198" s="35"/>
      <c r="G198" s="35">
        <v>0.95416756033540662</v>
      </c>
      <c r="H198" s="35">
        <v>0.54152249134948094</v>
      </c>
      <c r="I198" s="35">
        <v>0.71205211614753405</v>
      </c>
      <c r="J198" s="237">
        <v>44.3</v>
      </c>
      <c r="K198" s="36"/>
      <c r="L198" s="35">
        <v>0.90355704697986572</v>
      </c>
      <c r="M198" s="36">
        <v>22.766666666666666</v>
      </c>
      <c r="N198" s="35">
        <v>0.43951980902538673</v>
      </c>
      <c r="O198" s="35"/>
      <c r="P198" s="36">
        <v>546.80000000000007</v>
      </c>
      <c r="Q198" s="36">
        <v>11.922953722832613</v>
      </c>
      <c r="R198" s="35">
        <v>0.40303346488719999</v>
      </c>
      <c r="S198" s="35">
        <v>0.24833333333333332</v>
      </c>
      <c r="T198" s="35">
        <v>0.31632191703402285</v>
      </c>
    </row>
    <row r="199" spans="1:20" x14ac:dyDescent="0.3">
      <c r="A199" s="24" t="s">
        <v>407</v>
      </c>
      <c r="B199" s="24" t="s">
        <v>408</v>
      </c>
      <c r="C199" s="24" t="s">
        <v>24</v>
      </c>
      <c r="D199" s="35">
        <v>0.91589712808200208</v>
      </c>
      <c r="E199" s="35">
        <v>0.47074559105989172</v>
      </c>
      <c r="F199" s="35"/>
      <c r="G199" s="35">
        <v>0.92475965722475018</v>
      </c>
      <c r="H199" s="35">
        <v>0.35602094240837695</v>
      </c>
      <c r="I199" s="35">
        <v>0.73126518399428353</v>
      </c>
      <c r="J199" s="237">
        <v>39.233333333333327</v>
      </c>
      <c r="K199" s="36"/>
      <c r="L199" s="35">
        <v>0.89959183673469378</v>
      </c>
      <c r="M199" s="36">
        <v>22.36</v>
      </c>
      <c r="N199" s="35">
        <v>0.32696289218028346</v>
      </c>
      <c r="O199" s="35"/>
      <c r="P199" s="36">
        <v>560.93333333333328</v>
      </c>
      <c r="Q199" s="36">
        <v>11.205440185748003</v>
      </c>
      <c r="R199" s="35">
        <v>0.41632086887015868</v>
      </c>
      <c r="S199" s="35">
        <v>0.10433333333333333</v>
      </c>
      <c r="T199" s="35">
        <v>0.71967027853486676</v>
      </c>
    </row>
    <row r="200" spans="1:20" x14ac:dyDescent="0.3">
      <c r="A200" s="28" t="s">
        <v>409</v>
      </c>
      <c r="B200" s="28" t="s">
        <v>410</v>
      </c>
      <c r="C200" s="28" t="s">
        <v>46</v>
      </c>
      <c r="D200" s="35">
        <v>0.87157151025075563</v>
      </c>
      <c r="E200" s="35">
        <v>0.67973992560602015</v>
      </c>
      <c r="F200" s="35"/>
      <c r="G200" s="35">
        <v>0.98654705227715134</v>
      </c>
      <c r="H200" s="35">
        <v>0.61330935251798557</v>
      </c>
      <c r="I200" s="35">
        <v>0.99922299922299918</v>
      </c>
      <c r="J200" s="237">
        <v>45.760000000000005</v>
      </c>
      <c r="K200" s="36"/>
      <c r="L200" s="35">
        <v>0.92087356321839076</v>
      </c>
      <c r="M200" s="36">
        <v>28.359999999999996</v>
      </c>
      <c r="N200" s="35">
        <v>0.58890023741170727</v>
      </c>
      <c r="O200" s="35"/>
      <c r="P200" s="36">
        <v>547.56666666666661</v>
      </c>
      <c r="Q200" s="36">
        <v>14.290579314050511</v>
      </c>
      <c r="R200" s="35">
        <v>0.4365139804028757</v>
      </c>
      <c r="S200" s="35">
        <v>0.41800000000000004</v>
      </c>
      <c r="T200" s="35">
        <v>0.30228426395939084</v>
      </c>
    </row>
    <row r="201" spans="1:20" x14ac:dyDescent="0.3">
      <c r="A201" s="28" t="s">
        <v>411</v>
      </c>
      <c r="B201" s="28" t="s">
        <v>412</v>
      </c>
      <c r="C201" s="28" t="s">
        <v>46</v>
      </c>
      <c r="D201" s="35">
        <v>0.91973039215686281</v>
      </c>
      <c r="E201" s="35">
        <v>0.67641368508571287</v>
      </c>
      <c r="F201" s="35"/>
      <c r="G201" s="35">
        <v>0.89570703231538751</v>
      </c>
      <c r="H201" s="35">
        <v>0.54372623574144485</v>
      </c>
      <c r="I201" s="35">
        <v>0.99551865032292086</v>
      </c>
      <c r="J201" s="237">
        <v>47.016666666666673</v>
      </c>
      <c r="K201" s="36"/>
      <c r="L201" s="35">
        <v>0.89419627749576991</v>
      </c>
      <c r="M201" s="36">
        <v>29.439999999999998</v>
      </c>
      <c r="N201" s="35">
        <v>0.58632814505487951</v>
      </c>
      <c r="O201" s="35"/>
      <c r="P201" s="36">
        <v>530.69999999999993</v>
      </c>
      <c r="Q201" s="36">
        <v>15.31003253277726</v>
      </c>
      <c r="R201" s="35">
        <v>0.36671411446009761</v>
      </c>
      <c r="S201" s="35">
        <v>0.14933333333333332</v>
      </c>
      <c r="T201" s="35">
        <v>0.17352339708889691</v>
      </c>
    </row>
    <row r="202" spans="1:20" x14ac:dyDescent="0.3">
      <c r="A202" s="24" t="s">
        <v>413</v>
      </c>
      <c r="B202" s="24" t="s">
        <v>414</v>
      </c>
      <c r="C202" s="24" t="s">
        <v>27</v>
      </c>
      <c r="D202" s="35">
        <v>0.89777777777777779</v>
      </c>
      <c r="E202" s="35">
        <v>0.53781217602261089</v>
      </c>
      <c r="F202" s="35"/>
      <c r="G202" s="35">
        <v>0.8735203502190575</v>
      </c>
      <c r="H202" s="35">
        <v>0.43234323432343236</v>
      </c>
      <c r="I202" s="35">
        <v>0.90703597580388406</v>
      </c>
      <c r="J202" s="237">
        <v>38.82</v>
      </c>
      <c r="K202" s="36"/>
      <c r="L202" s="35">
        <v>0.86748502994011978</v>
      </c>
      <c r="M202" s="36">
        <v>22.503333333333334</v>
      </c>
      <c r="N202" s="35">
        <v>0.38782539731906818</v>
      </c>
      <c r="O202" s="35"/>
      <c r="P202" s="36">
        <v>414.56666666666666</v>
      </c>
      <c r="Q202" s="36">
        <v>5.5454026660761748</v>
      </c>
      <c r="R202" s="35">
        <v>0.25244536740599732</v>
      </c>
      <c r="S202" s="35">
        <v>0.30266666666666669</v>
      </c>
      <c r="T202" s="35">
        <v>0.69097197712994984</v>
      </c>
    </row>
    <row r="203" spans="1:20" x14ac:dyDescent="0.3">
      <c r="A203" s="24" t="s">
        <v>415</v>
      </c>
      <c r="B203" s="24" t="s">
        <v>416</v>
      </c>
      <c r="C203" s="24" t="s">
        <v>1239</v>
      </c>
      <c r="D203" s="35">
        <v>0.93783068783068779</v>
      </c>
      <c r="E203" s="35">
        <v>0.47953113266072422</v>
      </c>
      <c r="F203" s="35"/>
      <c r="G203" s="35">
        <v>0.87017251200876</v>
      </c>
      <c r="H203" s="35">
        <v>0.29511834319526625</v>
      </c>
      <c r="I203" s="35">
        <v>0.65864505469827728</v>
      </c>
      <c r="J203" s="237">
        <v>43.650000000000006</v>
      </c>
      <c r="K203" s="36"/>
      <c r="L203" s="35">
        <v>0.8994375</v>
      </c>
      <c r="M203" s="36">
        <v>29.41333333333333</v>
      </c>
      <c r="N203" s="35">
        <v>0.35992116284799214</v>
      </c>
      <c r="O203" s="35"/>
      <c r="P203" s="36">
        <v>415.5</v>
      </c>
      <c r="Q203" s="36">
        <v>4.3643133749713652</v>
      </c>
      <c r="R203" s="35">
        <v>0.25154620924055088</v>
      </c>
      <c r="S203" s="35">
        <v>0.18533333333333335</v>
      </c>
      <c r="T203" s="35">
        <v>0.66734389005079175</v>
      </c>
    </row>
    <row r="204" spans="1:20" x14ac:dyDescent="0.3">
      <c r="A204" s="28" t="s">
        <v>417</v>
      </c>
      <c r="B204" s="28" t="s">
        <v>418</v>
      </c>
      <c r="C204" s="28" t="s">
        <v>1239</v>
      </c>
      <c r="D204" s="35">
        <v>0.94460200415957651</v>
      </c>
      <c r="E204" s="35">
        <v>0.52676733013040489</v>
      </c>
      <c r="F204" s="35"/>
      <c r="G204" s="35">
        <v>0.78771010556977961</v>
      </c>
      <c r="H204" s="35">
        <v>0.35083798882681566</v>
      </c>
      <c r="I204" s="35">
        <v>0.65388806690824042</v>
      </c>
      <c r="J204" s="237">
        <v>41.475000000000001</v>
      </c>
      <c r="K204" s="36"/>
      <c r="L204" s="35">
        <v>0.89726562500000007</v>
      </c>
      <c r="M204" s="36">
        <v>28.713333333333335</v>
      </c>
      <c r="N204" s="35">
        <v>0.38851833416293347</v>
      </c>
      <c r="O204" s="35"/>
      <c r="P204" s="36">
        <v>434.5333333333333</v>
      </c>
      <c r="Q204" s="36">
        <v>6.1432576203059961</v>
      </c>
      <c r="R204" s="35">
        <v>0.3765318586246697</v>
      </c>
      <c r="S204" s="35">
        <v>0.24166666666666667</v>
      </c>
      <c r="T204" s="35">
        <v>0.83325237665672058</v>
      </c>
    </row>
    <row r="205" spans="1:20" x14ac:dyDescent="0.3">
      <c r="A205" s="24" t="s">
        <v>419</v>
      </c>
      <c r="B205" s="24" t="s">
        <v>420</v>
      </c>
      <c r="C205" s="24" t="s">
        <v>30</v>
      </c>
      <c r="D205" s="35">
        <v>0.93945868945868938</v>
      </c>
      <c r="E205" s="35">
        <v>0.44933453276066354</v>
      </c>
      <c r="F205" s="35"/>
      <c r="G205" s="35">
        <v>0.84952839776280253</v>
      </c>
      <c r="H205" s="35">
        <v>0.31685393258426964</v>
      </c>
      <c r="I205" s="35">
        <v>0.54323150807966591</v>
      </c>
      <c r="J205" s="237">
        <v>38.6</v>
      </c>
      <c r="K205" s="36"/>
      <c r="L205" s="35">
        <v>0.90105831533477321</v>
      </c>
      <c r="M205" s="36">
        <v>26.8</v>
      </c>
      <c r="N205" s="35">
        <v>0.36770488118091493</v>
      </c>
      <c r="O205" s="35"/>
      <c r="P205" s="36">
        <v>408.66666666666669</v>
      </c>
      <c r="Q205" s="36">
        <v>4.747143669367837</v>
      </c>
      <c r="R205" s="35">
        <v>0.2196592457524337</v>
      </c>
      <c r="S205" s="35">
        <v>0.24033333333333332</v>
      </c>
      <c r="T205" s="35">
        <v>0.61504919499105548</v>
      </c>
    </row>
    <row r="206" spans="1:20" x14ac:dyDescent="0.3">
      <c r="A206" s="28" t="s">
        <v>421</v>
      </c>
      <c r="B206" s="28" t="s">
        <v>422</v>
      </c>
      <c r="C206" s="28" t="s">
        <v>46</v>
      </c>
      <c r="D206" s="35">
        <v>0.891891891891892</v>
      </c>
      <c r="E206" s="35">
        <v>0.6594252466182291</v>
      </c>
      <c r="F206" s="35"/>
      <c r="G206" s="35">
        <v>0.89929597309630271</v>
      </c>
      <c r="H206" s="35">
        <v>0.53446647780925405</v>
      </c>
      <c r="I206" s="35">
        <v>0.77892824581041253</v>
      </c>
      <c r="J206" s="237">
        <v>46.3</v>
      </c>
      <c r="K206" s="36"/>
      <c r="L206" s="35">
        <v>0.90373015873015872</v>
      </c>
      <c r="M206" s="36">
        <v>22.466666666666665</v>
      </c>
      <c r="N206" s="35">
        <v>0.53655449107747677</v>
      </c>
      <c r="O206" s="35"/>
      <c r="P206" s="36">
        <v>619.80000000000007</v>
      </c>
      <c r="Q206" s="36">
        <v>16.886599606591055</v>
      </c>
      <c r="R206" s="35">
        <v>0.41965881161987967</v>
      </c>
      <c r="S206" s="35">
        <v>0.14899999999999999</v>
      </c>
      <c r="T206" s="35">
        <v>0.31537561736417991</v>
      </c>
    </row>
    <row r="207" spans="1:20" x14ac:dyDescent="0.3">
      <c r="A207" s="28" t="s">
        <v>423</v>
      </c>
      <c r="B207" s="28" t="s">
        <v>424</v>
      </c>
      <c r="C207" s="28" t="s">
        <v>46</v>
      </c>
      <c r="D207" s="35">
        <v>0.92197296741700063</v>
      </c>
      <c r="E207" s="35">
        <v>0.58495012676617142</v>
      </c>
      <c r="F207" s="35"/>
      <c r="G207" s="35">
        <v>0.86225440158908206</v>
      </c>
      <c r="H207" s="35">
        <v>0.55917159763313606</v>
      </c>
      <c r="I207" s="35">
        <v>0.89049507141493611</v>
      </c>
      <c r="J207" s="237">
        <v>43.866666666666667</v>
      </c>
      <c r="K207" s="36"/>
      <c r="L207" s="35">
        <v>0.92612244897959173</v>
      </c>
      <c r="M207" s="36">
        <v>30.486666666666668</v>
      </c>
      <c r="N207" s="35">
        <v>0.58070042831947599</v>
      </c>
      <c r="O207" s="35"/>
      <c r="P207" s="36">
        <v>664.66666666666663</v>
      </c>
      <c r="Q207" s="36">
        <v>17.950981718442183</v>
      </c>
      <c r="R207" s="35">
        <v>0.48892089023867058</v>
      </c>
      <c r="S207" s="35">
        <v>0.26700000000000002</v>
      </c>
      <c r="T207" s="35">
        <v>0.41110121697833185</v>
      </c>
    </row>
    <row r="208" spans="1:20" x14ac:dyDescent="0.3">
      <c r="A208" s="24" t="s">
        <v>425</v>
      </c>
      <c r="B208" s="24" t="s">
        <v>426</v>
      </c>
      <c r="C208" s="24" t="s">
        <v>33</v>
      </c>
      <c r="D208" s="35">
        <v>0.92141546396865548</v>
      </c>
      <c r="E208" s="35">
        <v>0.3995296540591689</v>
      </c>
      <c r="F208" s="35"/>
      <c r="G208" s="35">
        <v>0.88237087826599592</v>
      </c>
      <c r="H208" s="35">
        <v>0.39285714285714285</v>
      </c>
      <c r="I208" s="35">
        <v>0.8307981814925206</v>
      </c>
      <c r="J208" s="237">
        <v>35.820000000000007</v>
      </c>
      <c r="K208" s="36"/>
      <c r="L208" s="35">
        <v>0.84590308370044054</v>
      </c>
      <c r="M208" s="36">
        <v>25.456666666666667</v>
      </c>
      <c r="N208" s="35">
        <v>0.37326469826469832</v>
      </c>
      <c r="O208" s="35"/>
      <c r="P208" s="36">
        <v>449.5</v>
      </c>
      <c r="Q208" s="36">
        <v>6.8989046393299631</v>
      </c>
      <c r="R208" s="35">
        <v>0.33865254106271342</v>
      </c>
      <c r="S208" s="35">
        <v>0.26700000000000002</v>
      </c>
      <c r="T208" s="35">
        <v>0.80576780872565934</v>
      </c>
    </row>
    <row r="209" spans="1:20" x14ac:dyDescent="0.3">
      <c r="A209" s="24" t="s">
        <v>427</v>
      </c>
      <c r="B209" s="24" t="s">
        <v>428</v>
      </c>
      <c r="C209" s="24" t="s">
        <v>56</v>
      </c>
      <c r="D209" s="35">
        <v>0.94058786741713574</v>
      </c>
      <c r="E209" s="35">
        <v>0.56436710227886377</v>
      </c>
      <c r="F209" s="35"/>
      <c r="G209" s="35">
        <v>0.67124800569916765</v>
      </c>
      <c r="H209" s="35">
        <v>0.43543543543543545</v>
      </c>
      <c r="I209" s="35">
        <v>0.93181646082754277</v>
      </c>
      <c r="J209" s="237">
        <v>35.966666666666669</v>
      </c>
      <c r="K209" s="36"/>
      <c r="L209" s="35">
        <v>0.89640495867768588</v>
      </c>
      <c r="M209" s="36">
        <v>25.855</v>
      </c>
      <c r="N209" s="35">
        <v>0.3059474876268769</v>
      </c>
      <c r="O209" s="35"/>
      <c r="P209" s="36">
        <v>433.76666666666665</v>
      </c>
      <c r="Q209" s="36">
        <v>8.772571255715782</v>
      </c>
      <c r="R209" s="35">
        <v>0.23420822005628486</v>
      </c>
      <c r="S209" s="35">
        <v>0.17800000000000002</v>
      </c>
      <c r="T209" s="35">
        <v>0.58445648066507117</v>
      </c>
    </row>
    <row r="210" spans="1:20" x14ac:dyDescent="0.3">
      <c r="A210" s="28" t="s">
        <v>429</v>
      </c>
      <c r="B210" s="28" t="s">
        <v>430</v>
      </c>
      <c r="C210" s="28" t="s">
        <v>1239</v>
      </c>
      <c r="D210" s="35">
        <v>0.95150601032953974</v>
      </c>
      <c r="E210" s="35">
        <v>0.47198872819976345</v>
      </c>
      <c r="F210" s="35"/>
      <c r="G210" s="35">
        <v>0.86947562169502446</v>
      </c>
      <c r="H210" s="35">
        <v>0.32323232323232326</v>
      </c>
      <c r="I210" s="35">
        <v>1</v>
      </c>
      <c r="J210" s="237">
        <v>40.24285714285714</v>
      </c>
      <c r="K210" s="36"/>
      <c r="L210" s="35">
        <v>0.91134831460674159</v>
      </c>
      <c r="M210" s="36">
        <v>28.693333333333339</v>
      </c>
      <c r="N210" s="35">
        <v>0.38489469862018882</v>
      </c>
      <c r="O210" s="35"/>
      <c r="P210" s="36">
        <v>409.16666666666669</v>
      </c>
      <c r="Q210" s="36">
        <v>8.3841561862005882</v>
      </c>
      <c r="R210" s="35">
        <v>0.33329937314808905</v>
      </c>
      <c r="S210" s="35">
        <v>0.22233333333333336</v>
      </c>
      <c r="T210" s="35">
        <v>0.72471975712283976</v>
      </c>
    </row>
    <row r="211" spans="1:20" x14ac:dyDescent="0.3">
      <c r="A211" s="24" t="s">
        <v>431</v>
      </c>
      <c r="B211" s="24" t="s">
        <v>432</v>
      </c>
      <c r="C211" s="24" t="s">
        <v>46</v>
      </c>
      <c r="D211" s="35">
        <v>0.92457264957264951</v>
      </c>
      <c r="E211" s="35">
        <v>0.56173006405750125</v>
      </c>
      <c r="F211" s="35"/>
      <c r="G211" s="35">
        <v>0.85096004574184025</v>
      </c>
      <c r="H211" s="35">
        <v>0.47110675808031344</v>
      </c>
      <c r="I211" s="35">
        <v>0.94331202219238997</v>
      </c>
      <c r="J211" s="237">
        <v>44.61999999999999</v>
      </c>
      <c r="K211" s="36"/>
      <c r="L211" s="35">
        <v>0.92049792531120334</v>
      </c>
      <c r="M211" s="36">
        <v>25.068000000000001</v>
      </c>
      <c r="N211" s="35">
        <v>0.62355761591022985</v>
      </c>
      <c r="O211" s="35"/>
      <c r="P211" s="36">
        <v>506.5333333333333</v>
      </c>
      <c r="Q211" s="36">
        <v>14.344015446309227</v>
      </c>
      <c r="R211" s="35">
        <v>0.33105194970152435</v>
      </c>
      <c r="S211" s="35">
        <v>0.29166666666666669</v>
      </c>
      <c r="T211" s="35">
        <v>0.66775975146703481</v>
      </c>
    </row>
    <row r="212" spans="1:20" x14ac:dyDescent="0.3">
      <c r="A212" s="24" t="s">
        <v>433</v>
      </c>
      <c r="B212" s="24" t="s">
        <v>434</v>
      </c>
      <c r="C212" s="24" t="s">
        <v>46</v>
      </c>
      <c r="D212" s="35">
        <v>0.86139269860200096</v>
      </c>
      <c r="E212" s="35">
        <v>0.59556794799850354</v>
      </c>
      <c r="F212" s="35"/>
      <c r="G212" s="35">
        <v>0.92607342367820922</v>
      </c>
      <c r="H212" s="35">
        <v>0.48275862068965519</v>
      </c>
      <c r="I212" s="35">
        <v>1</v>
      </c>
      <c r="J212" s="237">
        <v>45.125</v>
      </c>
      <c r="K212" s="36"/>
      <c r="L212" s="35">
        <v>0.92392156862745101</v>
      </c>
      <c r="M212" s="36">
        <v>30.115999999999996</v>
      </c>
      <c r="N212" s="35">
        <v>0.62772005950176102</v>
      </c>
      <c r="O212" s="35"/>
      <c r="P212" s="36">
        <v>532.29999999999995</v>
      </c>
      <c r="Q212" s="36">
        <v>11.382757053641708</v>
      </c>
      <c r="R212" s="35">
        <v>0.34764940670179018</v>
      </c>
      <c r="S212" s="35">
        <v>0.37733333333333335</v>
      </c>
      <c r="T212" s="35">
        <v>0.59907957403542567</v>
      </c>
    </row>
    <row r="213" spans="1:20" x14ac:dyDescent="0.3">
      <c r="A213" s="24" t="s">
        <v>435</v>
      </c>
      <c r="B213" s="24" t="s">
        <v>436</v>
      </c>
      <c r="C213" s="24" t="s">
        <v>78</v>
      </c>
      <c r="D213" s="35">
        <v>1</v>
      </c>
      <c r="E213" s="35">
        <v>0.57405281258916907</v>
      </c>
      <c r="F213" s="35"/>
      <c r="G213" s="35">
        <v>0.79380217946983234</v>
      </c>
      <c r="H213" s="35">
        <v>0.40291704649042842</v>
      </c>
      <c r="I213" s="35">
        <v>0.51583820360257893</v>
      </c>
      <c r="J213" s="237">
        <v>36.880000000000003</v>
      </c>
      <c r="K213" s="36"/>
      <c r="L213" s="35">
        <v>0.85823376623376624</v>
      </c>
      <c r="M213" s="36">
        <v>25.51</v>
      </c>
      <c r="N213" s="35">
        <v>0.26782731044272839</v>
      </c>
      <c r="O213" s="35"/>
      <c r="P213" s="36">
        <v>422.86666666666662</v>
      </c>
      <c r="Q213" s="36">
        <v>4.2875680129605538</v>
      </c>
      <c r="R213" s="35">
        <v>0.21669573489773267</v>
      </c>
      <c r="S213" s="35">
        <v>0.32199999999999995</v>
      </c>
      <c r="T213" s="35">
        <v>0.62135025255636323</v>
      </c>
    </row>
    <row r="214" spans="1:20" x14ac:dyDescent="0.3">
      <c r="A214" s="28" t="s">
        <v>437</v>
      </c>
      <c r="B214" s="28" t="s">
        <v>438</v>
      </c>
      <c r="C214" s="28" t="s">
        <v>56</v>
      </c>
      <c r="D214" s="35">
        <v>0.99099099099099097</v>
      </c>
      <c r="E214" s="35">
        <v>0.52154152842226242</v>
      </c>
      <c r="F214" s="35"/>
      <c r="G214" s="35">
        <v>0.94071233763374129</v>
      </c>
      <c r="H214" s="35">
        <v>0.45714285714285713</v>
      </c>
      <c r="I214" s="35">
        <v>0.80408542246982362</v>
      </c>
      <c r="J214" s="237">
        <v>36.133333333333333</v>
      </c>
      <c r="K214" s="36"/>
      <c r="L214" s="35">
        <v>0.91476190476190489</v>
      </c>
      <c r="M214" s="36">
        <v>17.619999999999997</v>
      </c>
      <c r="N214" s="35">
        <v>0.22643362136684997</v>
      </c>
      <c r="O214" s="35"/>
      <c r="P214" s="36">
        <v>446.4666666666667</v>
      </c>
      <c r="Q214" s="36">
        <v>7.3860690297516145</v>
      </c>
      <c r="R214" s="35">
        <v>0.30300156235559877</v>
      </c>
      <c r="S214" s="35">
        <v>0.23966666666666669</v>
      </c>
      <c r="T214" s="35">
        <v>0.73386868209730749</v>
      </c>
    </row>
    <row r="215" spans="1:20" x14ac:dyDescent="0.3">
      <c r="A215" s="28" t="s">
        <v>439</v>
      </c>
      <c r="B215" s="28" t="s">
        <v>440</v>
      </c>
      <c r="C215" s="28" t="s">
        <v>24</v>
      </c>
      <c r="D215" s="35">
        <v>0.90253411306042886</v>
      </c>
      <c r="E215" s="35">
        <v>0.60276448930826809</v>
      </c>
      <c r="F215" s="35"/>
      <c r="G215" s="35">
        <v>0.60382676300863769</v>
      </c>
      <c r="H215" s="35">
        <v>0.33183856502242154</v>
      </c>
      <c r="I215" s="35">
        <v>0.52092794416955124</v>
      </c>
      <c r="J215" s="237">
        <v>34.116666666666667</v>
      </c>
      <c r="K215" s="36"/>
      <c r="L215" s="35">
        <v>0.84549520766773156</v>
      </c>
      <c r="M215" s="36">
        <v>23.066666666666666</v>
      </c>
      <c r="N215" s="35">
        <v>0.19967522420811198</v>
      </c>
      <c r="O215" s="35"/>
      <c r="P215" s="36">
        <v>368.2</v>
      </c>
      <c r="Q215" s="36">
        <v>7.9595037358461571</v>
      </c>
      <c r="R215" s="35">
        <v>0.29177988230924373</v>
      </c>
      <c r="S215" s="35">
        <v>0.28533333333333333</v>
      </c>
      <c r="T215" s="35">
        <v>0.57093296989220665</v>
      </c>
    </row>
    <row r="216" spans="1:20" x14ac:dyDescent="0.3">
      <c r="A216" s="28" t="s">
        <v>441</v>
      </c>
      <c r="B216" s="28" t="s">
        <v>442</v>
      </c>
      <c r="C216" s="28" t="s">
        <v>24</v>
      </c>
      <c r="D216" s="35">
        <v>0.88725490196078427</v>
      </c>
      <c r="E216" s="35">
        <v>0.46792301292453686</v>
      </c>
      <c r="F216" s="35"/>
      <c r="G216" s="35">
        <v>0.85798830770524059</v>
      </c>
      <c r="H216" s="35">
        <v>0.38202247191011235</v>
      </c>
      <c r="I216" s="35">
        <v>0.70834154465872012</v>
      </c>
      <c r="J216" s="237">
        <v>35.74285714285714</v>
      </c>
      <c r="K216" s="36"/>
      <c r="L216" s="35">
        <v>0.85771626297577852</v>
      </c>
      <c r="M216" s="36">
        <v>24.605</v>
      </c>
      <c r="N216" s="35">
        <v>0.23059354947652819</v>
      </c>
      <c r="O216" s="35"/>
      <c r="P216" s="36">
        <v>406.63333333333338</v>
      </c>
      <c r="Q216" s="36">
        <v>8.8106921003036973</v>
      </c>
      <c r="R216" s="35">
        <v>0.28937888244197679</v>
      </c>
      <c r="S216" s="35">
        <v>0.22366666666666662</v>
      </c>
      <c r="T216" s="35">
        <v>0.60542168674698793</v>
      </c>
    </row>
    <row r="217" spans="1:20" x14ac:dyDescent="0.3">
      <c r="A217" s="24" t="s">
        <v>443</v>
      </c>
      <c r="B217" s="24" t="s">
        <v>444</v>
      </c>
      <c r="C217" s="24" t="s">
        <v>46</v>
      </c>
      <c r="D217" s="35">
        <v>0.91530999864333185</v>
      </c>
      <c r="E217" s="35">
        <v>0.55423606063631514</v>
      </c>
      <c r="F217" s="35"/>
      <c r="G217" s="35">
        <v>0.69552371226966014</v>
      </c>
      <c r="H217" s="35">
        <v>0.45426829268292684</v>
      </c>
      <c r="I217" s="35">
        <v>0.972489192657775</v>
      </c>
      <c r="J217" s="237">
        <v>40.5</v>
      </c>
      <c r="K217" s="36"/>
      <c r="L217" s="35">
        <v>0.88345047923322673</v>
      </c>
      <c r="M217" s="36">
        <v>22.366</v>
      </c>
      <c r="N217" s="35">
        <v>0.47572567486309431</v>
      </c>
      <c r="O217" s="35"/>
      <c r="P217" s="36">
        <v>442.89999999999992</v>
      </c>
      <c r="Q217" s="36">
        <v>12.012593772811462</v>
      </c>
      <c r="R217" s="35">
        <v>0.22879733952315062</v>
      </c>
      <c r="S217" s="35">
        <v>0.25866666666666666</v>
      </c>
      <c r="T217" s="35">
        <v>0.53372956909361069</v>
      </c>
    </row>
    <row r="218" spans="1:20" x14ac:dyDescent="0.3">
      <c r="A218" s="24" t="s">
        <v>445</v>
      </c>
      <c r="B218" s="24" t="s">
        <v>446</v>
      </c>
      <c r="C218" s="24" t="s">
        <v>30</v>
      </c>
      <c r="D218" s="35">
        <v>0.96767241379310354</v>
      </c>
      <c r="E218" s="35">
        <v>0.45246302790820131</v>
      </c>
      <c r="F218" s="35"/>
      <c r="G218" s="35">
        <v>0.8454582758815764</v>
      </c>
      <c r="H218" s="35">
        <v>0.30065359477124182</v>
      </c>
      <c r="I218" s="35">
        <v>0.62082300724631612</v>
      </c>
      <c r="J218" s="237">
        <v>35.566666666666663</v>
      </c>
      <c r="K218" s="36"/>
      <c r="L218" s="35">
        <v>0.83067114093959726</v>
      </c>
      <c r="M218" s="36">
        <v>29.314662999999999</v>
      </c>
      <c r="N218" s="35">
        <v>0.27141155032239977</v>
      </c>
      <c r="O218" s="35"/>
      <c r="P218" s="36">
        <v>445.93333333333334</v>
      </c>
      <c r="Q218" s="36">
        <v>6.4448811357797444</v>
      </c>
      <c r="R218" s="35">
        <v>0.32494117261241501</v>
      </c>
      <c r="S218" s="35">
        <v>0.32533333333333331</v>
      </c>
      <c r="T218" s="35">
        <v>0.77390782164840111</v>
      </c>
    </row>
    <row r="219" spans="1:20" x14ac:dyDescent="0.3">
      <c r="A219" s="24" t="s">
        <v>447</v>
      </c>
      <c r="B219" s="24" t="s">
        <v>448</v>
      </c>
      <c r="C219" s="24" t="s">
        <v>56</v>
      </c>
      <c r="D219" s="35">
        <v>0.94711455641688203</v>
      </c>
      <c r="E219" s="35">
        <v>0.51774191225930144</v>
      </c>
      <c r="F219" s="35"/>
      <c r="G219" s="35">
        <v>0.84868684229007607</v>
      </c>
      <c r="H219" s="35">
        <v>0.34551495016611294</v>
      </c>
      <c r="I219" s="35">
        <v>0.56544139923448544</v>
      </c>
      <c r="J219" s="237">
        <v>35.299999999999997</v>
      </c>
      <c r="K219" s="36"/>
      <c r="L219" s="35">
        <v>0.89403921568627431</v>
      </c>
      <c r="M219" s="36">
        <v>20.258333333333336</v>
      </c>
      <c r="N219" s="35">
        <v>0.27964830970556159</v>
      </c>
      <c r="O219" s="35"/>
      <c r="P219" s="36">
        <v>481.93333333333334</v>
      </c>
      <c r="Q219" s="36">
        <v>9.4089256761155848</v>
      </c>
      <c r="R219" s="35">
        <v>0.22250683342656577</v>
      </c>
      <c r="S219" s="35">
        <v>0.20933333333333334</v>
      </c>
      <c r="T219" s="35">
        <v>0.60055014052502542</v>
      </c>
    </row>
    <row r="220" spans="1:20" x14ac:dyDescent="0.3">
      <c r="A220" s="24" t="s">
        <v>449</v>
      </c>
      <c r="B220" s="24" t="s">
        <v>450</v>
      </c>
      <c r="C220" s="24" t="s">
        <v>1239</v>
      </c>
      <c r="D220" s="35">
        <v>0.84819688109161795</v>
      </c>
      <c r="E220" s="35">
        <v>0.46687830687830684</v>
      </c>
      <c r="F220" s="35"/>
      <c r="G220" s="35">
        <v>0.70961788898859657</v>
      </c>
      <c r="H220" s="35">
        <v>0.32768361581920902</v>
      </c>
      <c r="I220" s="35">
        <v>0.6504445919354177</v>
      </c>
      <c r="J220" s="237">
        <v>35.457142857142856</v>
      </c>
      <c r="K220" s="36"/>
      <c r="L220" s="35">
        <v>0.85075187969924804</v>
      </c>
      <c r="M220" s="36">
        <v>21.709999999999997</v>
      </c>
      <c r="N220" s="35">
        <v>0.27547133070324231</v>
      </c>
      <c r="O220" s="35"/>
      <c r="P220" s="36">
        <v>389.89999999999992</v>
      </c>
      <c r="Q220" s="36">
        <v>5.1689138773957533</v>
      </c>
      <c r="R220" s="35">
        <v>0.24800085232453839</v>
      </c>
      <c r="S220" s="35">
        <v>0.30066666666666664</v>
      </c>
      <c r="T220" s="35">
        <v>0.66378931163404442</v>
      </c>
    </row>
    <row r="221" spans="1:20" x14ac:dyDescent="0.3">
      <c r="A221" s="24" t="s">
        <v>451</v>
      </c>
      <c r="B221" s="24" t="s">
        <v>452</v>
      </c>
      <c r="C221" s="24" t="s">
        <v>46</v>
      </c>
      <c r="D221" s="35">
        <v>0.92613053613053609</v>
      </c>
      <c r="E221" s="35">
        <v>0.60683850308709397</v>
      </c>
      <c r="F221" s="35"/>
      <c r="G221" s="35">
        <v>0.96429307119573104</v>
      </c>
      <c r="H221" s="35">
        <v>0.482207323362558</v>
      </c>
      <c r="I221" s="35">
        <v>0.89635225367691573</v>
      </c>
      <c r="J221" s="237">
        <v>45.2</v>
      </c>
      <c r="K221" s="36"/>
      <c r="L221" s="35">
        <v>0.9090523690773068</v>
      </c>
      <c r="M221" s="36">
        <v>28.32</v>
      </c>
      <c r="N221" s="35">
        <v>0.54352000442310511</v>
      </c>
      <c r="O221" s="35"/>
      <c r="P221" s="36">
        <v>454.33333333333331</v>
      </c>
      <c r="Q221" s="36">
        <v>12.389722797679154</v>
      </c>
      <c r="R221" s="35">
        <v>0.36215219623076278</v>
      </c>
      <c r="S221" s="35">
        <v>0.26233333333333336</v>
      </c>
      <c r="T221" s="35">
        <v>0.51997606554358833</v>
      </c>
    </row>
    <row r="222" spans="1:20" x14ac:dyDescent="0.3">
      <c r="A222" s="24" t="s">
        <v>453</v>
      </c>
      <c r="B222" s="24" t="s">
        <v>454</v>
      </c>
      <c r="C222" s="24" t="s">
        <v>24</v>
      </c>
      <c r="D222" s="35">
        <v>0.92056986729117873</v>
      </c>
      <c r="E222" s="35">
        <v>0.49384057971014494</v>
      </c>
      <c r="F222" s="35"/>
      <c r="G222" s="35">
        <v>0.79298749906007959</v>
      </c>
      <c r="H222" s="35">
        <v>0.20689655172413793</v>
      </c>
      <c r="I222" s="35">
        <v>0.94335511982570808</v>
      </c>
      <c r="J222" s="237">
        <v>35.083333333333336</v>
      </c>
      <c r="K222" s="36"/>
      <c r="L222" s="35">
        <v>0.8920289855072463</v>
      </c>
      <c r="M222" s="36">
        <v>26.713333333333335</v>
      </c>
      <c r="N222" s="35">
        <v>0.30508725229222122</v>
      </c>
      <c r="O222" s="35"/>
      <c r="P222" s="36">
        <v>533.80000000000007</v>
      </c>
      <c r="Q222" s="36">
        <v>11.690259654484299</v>
      </c>
      <c r="R222" s="35">
        <v>0.43939564561758954</v>
      </c>
      <c r="S222" s="35">
        <v>0.17800000000000002</v>
      </c>
      <c r="T222" s="35">
        <v>0.74350266823757705</v>
      </c>
    </row>
    <row r="223" spans="1:20" x14ac:dyDescent="0.3">
      <c r="A223" s="28" t="s">
        <v>455</v>
      </c>
      <c r="B223" s="28" t="s">
        <v>456</v>
      </c>
      <c r="C223" s="28" t="s">
        <v>27</v>
      </c>
      <c r="D223" s="35">
        <v>0.9447765947765947</v>
      </c>
      <c r="E223" s="35">
        <v>0.52729772364211203</v>
      </c>
      <c r="F223" s="35"/>
      <c r="G223" s="35">
        <v>0.81319432665917946</v>
      </c>
      <c r="H223" s="35">
        <v>0.35802469135802467</v>
      </c>
      <c r="I223" s="35">
        <v>0.57899669305063084</v>
      </c>
      <c r="J223" s="237">
        <v>35.477777777777781</v>
      </c>
      <c r="K223" s="36"/>
      <c r="L223" s="35">
        <v>0.8953591160220995</v>
      </c>
      <c r="M223" s="36">
        <v>27.283333333333331</v>
      </c>
      <c r="N223" s="35">
        <v>0.2824597013691979</v>
      </c>
      <c r="O223" s="35"/>
      <c r="P223" s="36">
        <v>377.23333333333329</v>
      </c>
      <c r="Q223" s="36">
        <v>7.6031133195363809</v>
      </c>
      <c r="R223" s="35">
        <v>0.23476398458931366</v>
      </c>
      <c r="S223" s="35">
        <v>0.28099999999999997</v>
      </c>
      <c r="T223" s="35">
        <v>0.63822183208978622</v>
      </c>
    </row>
    <row r="224" spans="1:20" x14ac:dyDescent="0.3">
      <c r="A224" s="24" t="s">
        <v>457</v>
      </c>
      <c r="B224" s="24" t="s">
        <v>458</v>
      </c>
      <c r="C224" s="24" t="s">
        <v>56</v>
      </c>
      <c r="D224" s="35">
        <v>0.98717474411148098</v>
      </c>
      <c r="E224" s="35">
        <v>0.49631006006006007</v>
      </c>
      <c r="F224" s="35"/>
      <c r="G224" s="35">
        <v>0.93173324857283368</v>
      </c>
      <c r="H224" s="35">
        <v>0.42342342342342343</v>
      </c>
      <c r="I224" s="35">
        <v>0.83033794672743044</v>
      </c>
      <c r="J224" s="237">
        <v>42.38</v>
      </c>
      <c r="K224" s="36"/>
      <c r="L224" s="35">
        <v>0.88031446540880498</v>
      </c>
      <c r="M224" s="36">
        <v>30.405714285714286</v>
      </c>
      <c r="N224" s="35">
        <v>0.39795335307256768</v>
      </c>
      <c r="O224" s="35"/>
      <c r="P224" s="36">
        <v>513.69999999999993</v>
      </c>
      <c r="Q224" s="36">
        <v>9.820060512759234</v>
      </c>
      <c r="R224" s="35">
        <v>0.39558371273372567</v>
      </c>
      <c r="S224" s="35">
        <v>0.20633333333333337</v>
      </c>
      <c r="T224" s="35">
        <v>0.75271916467261257</v>
      </c>
    </row>
    <row r="225" spans="1:20" x14ac:dyDescent="0.3">
      <c r="A225" s="24" t="s">
        <v>459</v>
      </c>
      <c r="B225" s="24" t="s">
        <v>460</v>
      </c>
      <c r="C225" s="24" t="s">
        <v>56</v>
      </c>
      <c r="D225" s="35">
        <v>0.88689809630459127</v>
      </c>
      <c r="E225" s="35">
        <v>0.50553146145962702</v>
      </c>
      <c r="F225" s="35"/>
      <c r="G225" s="35">
        <v>0.8732941174262504</v>
      </c>
      <c r="H225" s="35">
        <v>0.3619047619047619</v>
      </c>
      <c r="I225" s="35">
        <v>0.71503586031779853</v>
      </c>
      <c r="J225" s="237">
        <v>39.962499999999999</v>
      </c>
      <c r="K225" s="36"/>
      <c r="L225" s="35">
        <v>0.89266409266409275</v>
      </c>
      <c r="M225" s="36">
        <v>27.697142857142858</v>
      </c>
      <c r="N225" s="35">
        <v>0.35044374494502373</v>
      </c>
      <c r="O225" s="35"/>
      <c r="P225" s="36">
        <v>497.56666666666661</v>
      </c>
      <c r="Q225" s="36">
        <v>13.4776009529332</v>
      </c>
      <c r="R225" s="35">
        <v>0.29600705771399555</v>
      </c>
      <c r="S225" s="35">
        <v>0.17366666666666666</v>
      </c>
      <c r="T225" s="35">
        <v>0.68993664021919054</v>
      </c>
    </row>
    <row r="226" spans="1:20" x14ac:dyDescent="0.3">
      <c r="A226" s="28" t="s">
        <v>461</v>
      </c>
      <c r="B226" s="28" t="s">
        <v>462</v>
      </c>
      <c r="C226" s="28" t="s">
        <v>78</v>
      </c>
      <c r="D226" s="35">
        <v>0.94446386946386951</v>
      </c>
      <c r="E226" s="35">
        <v>0.61493506493506489</v>
      </c>
      <c r="F226" s="35"/>
      <c r="G226" s="35">
        <v>0.83474112345360085</v>
      </c>
      <c r="H226" s="35">
        <v>0.33587786259541985</v>
      </c>
      <c r="I226" s="35">
        <v>0.76302316750853105</v>
      </c>
      <c r="J226" s="237">
        <v>36.75</v>
      </c>
      <c r="K226" s="36"/>
      <c r="L226" s="35">
        <v>0.91078740157480331</v>
      </c>
      <c r="M226" s="36">
        <v>30.32</v>
      </c>
      <c r="N226" s="35">
        <v>0.36760461760461755</v>
      </c>
      <c r="O226" s="35"/>
      <c r="P226" s="36">
        <v>426.23333333333335</v>
      </c>
      <c r="Q226" s="36">
        <v>6.5999014616657332</v>
      </c>
      <c r="R226" s="35">
        <v>0.38090520055831467</v>
      </c>
      <c r="S226" s="35">
        <v>0.32700000000000001</v>
      </c>
      <c r="T226" s="35">
        <v>0.71385485391140435</v>
      </c>
    </row>
    <row r="227" spans="1:20" x14ac:dyDescent="0.3">
      <c r="A227" s="24" t="s">
        <v>463</v>
      </c>
      <c r="B227" s="24" t="s">
        <v>464</v>
      </c>
      <c r="C227" s="24" t="s">
        <v>30</v>
      </c>
      <c r="D227" s="35">
        <v>0.94876980114593856</v>
      </c>
      <c r="E227" s="35">
        <v>0.50691396575858727</v>
      </c>
      <c r="F227" s="35"/>
      <c r="G227" s="35">
        <v>0.91688401142328535</v>
      </c>
      <c r="H227" s="35">
        <v>0.43080357142857145</v>
      </c>
      <c r="I227" s="35">
        <v>0.23499816390543429</v>
      </c>
      <c r="J227" s="237">
        <v>40.15</v>
      </c>
      <c r="K227" s="36"/>
      <c r="L227" s="35">
        <v>0.84139465875370911</v>
      </c>
      <c r="M227" s="36">
        <v>22.8</v>
      </c>
      <c r="N227" s="35">
        <v>0.30188552188552187</v>
      </c>
      <c r="O227" s="35"/>
      <c r="P227" s="36">
        <v>396.60000000000008</v>
      </c>
      <c r="Q227" s="36">
        <v>4.7972619569522603</v>
      </c>
      <c r="R227" s="35">
        <v>0.26081791557054168</v>
      </c>
      <c r="S227" s="35">
        <v>0.34533333333333333</v>
      </c>
      <c r="T227" s="35">
        <v>0.68132464712269269</v>
      </c>
    </row>
    <row r="228" spans="1:20" x14ac:dyDescent="0.3">
      <c r="A228" s="24" t="s">
        <v>465</v>
      </c>
      <c r="B228" s="24" t="s">
        <v>466</v>
      </c>
      <c r="C228" s="24" t="s">
        <v>33</v>
      </c>
      <c r="D228" s="35">
        <v>0.96405544809800137</v>
      </c>
      <c r="E228" s="35">
        <v>0.49226673706906032</v>
      </c>
      <c r="F228" s="35"/>
      <c r="G228" s="35">
        <v>0.78017300544522472</v>
      </c>
      <c r="H228" s="35">
        <v>0.31677018633540371</v>
      </c>
      <c r="I228" s="35">
        <v>0.54049632161880978</v>
      </c>
      <c r="J228" s="237">
        <v>37.228571428571421</v>
      </c>
      <c r="K228" s="36"/>
      <c r="L228" s="35">
        <v>0.85648514851485158</v>
      </c>
      <c r="M228" s="36">
        <v>23.556666666666668</v>
      </c>
      <c r="N228" s="35">
        <v>0.3287180389397138</v>
      </c>
      <c r="O228" s="35"/>
      <c r="P228" s="36">
        <v>427.93333333333334</v>
      </c>
      <c r="Q228" s="36">
        <v>5.882120348534384</v>
      </c>
      <c r="R228" s="35">
        <v>0.3345323538475426</v>
      </c>
      <c r="S228" s="35">
        <v>0.32866666666666666</v>
      </c>
      <c r="T228" s="35">
        <v>0.73633998265394618</v>
      </c>
    </row>
    <row r="229" spans="1:20" x14ac:dyDescent="0.3">
      <c r="A229" s="24" t="s">
        <v>467</v>
      </c>
      <c r="B229" s="24" t="s">
        <v>468</v>
      </c>
      <c r="C229" s="24" t="s">
        <v>56</v>
      </c>
      <c r="D229" s="35">
        <v>0.92498719918074757</v>
      </c>
      <c r="E229" s="35">
        <v>0.4890375325157934</v>
      </c>
      <c r="F229" s="35"/>
      <c r="G229" s="35">
        <v>0.8512101771654953</v>
      </c>
      <c r="H229" s="35">
        <v>0.4485294117647059</v>
      </c>
      <c r="I229" s="35">
        <v>1</v>
      </c>
      <c r="J229" s="237">
        <v>41.64</v>
      </c>
      <c r="K229" s="36"/>
      <c r="L229" s="35">
        <v>0.90098765432098749</v>
      </c>
      <c r="M229" s="36">
        <v>31.7075</v>
      </c>
      <c r="N229" s="35">
        <v>0.51756705136418735</v>
      </c>
      <c r="O229" s="35"/>
      <c r="P229" s="36">
        <v>605.93333333333339</v>
      </c>
      <c r="Q229" s="36">
        <v>9.626246169744336</v>
      </c>
      <c r="R229" s="35">
        <v>0.40204779463721296</v>
      </c>
      <c r="S229" s="35">
        <v>0.24333333333333332</v>
      </c>
      <c r="T229" s="35">
        <v>0.74632376757141927</v>
      </c>
    </row>
    <row r="230" spans="1:20" x14ac:dyDescent="0.3">
      <c r="A230" s="28" t="s">
        <v>469</v>
      </c>
      <c r="B230" s="28" t="s">
        <v>470</v>
      </c>
      <c r="C230" s="28" t="s">
        <v>46</v>
      </c>
      <c r="D230" s="35">
        <v>0.88537735989985278</v>
      </c>
      <c r="E230" s="35">
        <v>0.51737671014727005</v>
      </c>
      <c r="F230" s="35"/>
      <c r="G230" s="35">
        <v>0.98179266593851588</v>
      </c>
      <c r="H230" s="35">
        <v>0.52846715328467153</v>
      </c>
      <c r="I230" s="35">
        <v>0.79828114121507887</v>
      </c>
      <c r="J230" s="237">
        <v>44.712499999999991</v>
      </c>
      <c r="K230" s="36"/>
      <c r="L230" s="35">
        <v>0.9081316998468606</v>
      </c>
      <c r="M230" s="36">
        <v>27.723333333333333</v>
      </c>
      <c r="N230" s="35">
        <v>0.50663280850305525</v>
      </c>
      <c r="O230" s="35"/>
      <c r="P230" s="36">
        <v>544.13333333333333</v>
      </c>
      <c r="Q230" s="36">
        <v>18.92957755083988</v>
      </c>
      <c r="R230" s="35">
        <v>0.45365359722781551</v>
      </c>
      <c r="S230" s="35">
        <v>0.12299999999999998</v>
      </c>
      <c r="T230" s="35">
        <v>0.26287407407407409</v>
      </c>
    </row>
    <row r="231" spans="1:20" x14ac:dyDescent="0.3">
      <c r="A231" s="24" t="s">
        <v>471</v>
      </c>
      <c r="B231" s="24" t="s">
        <v>472</v>
      </c>
      <c r="C231" s="24" t="s">
        <v>46</v>
      </c>
      <c r="D231" s="35">
        <v>0.90869939707149017</v>
      </c>
      <c r="E231" s="35">
        <v>0.53604305632797045</v>
      </c>
      <c r="F231" s="35"/>
      <c r="G231" s="35">
        <v>0.82829712903934993</v>
      </c>
      <c r="H231" s="35">
        <v>0.55058191584601612</v>
      </c>
      <c r="I231" s="35">
        <v>0.70915973407398569</v>
      </c>
      <c r="J231" s="237">
        <v>43.033333333333331</v>
      </c>
      <c r="K231" s="36"/>
      <c r="L231" s="35">
        <v>0.88833333333333331</v>
      </c>
      <c r="M231" s="36">
        <v>26.818000000000001</v>
      </c>
      <c r="N231" s="35">
        <v>0.28100403384494294</v>
      </c>
      <c r="O231" s="35"/>
      <c r="P231" s="36">
        <v>546.36666666666667</v>
      </c>
      <c r="Q231" s="36">
        <v>9.6452886628932788</v>
      </c>
      <c r="R231" s="35">
        <v>0.27374874499039098</v>
      </c>
      <c r="S231" s="35">
        <v>0.33633333333333332</v>
      </c>
      <c r="T231" s="35">
        <v>0.74803363167887171</v>
      </c>
    </row>
    <row r="232" spans="1:20" x14ac:dyDescent="0.3">
      <c r="A232" s="24" t="s">
        <v>473</v>
      </c>
      <c r="B232" s="24" t="s">
        <v>474</v>
      </c>
      <c r="C232" s="24" t="s">
        <v>46</v>
      </c>
      <c r="D232" s="35">
        <v>0.94440004125199817</v>
      </c>
      <c r="E232" s="35">
        <v>0.64889364957296247</v>
      </c>
      <c r="F232" s="35"/>
      <c r="G232" s="35">
        <v>0.9375991611826221</v>
      </c>
      <c r="H232" s="35">
        <v>0.448955223880597</v>
      </c>
      <c r="I232" s="35">
        <v>1</v>
      </c>
      <c r="J232" s="237">
        <v>43.55</v>
      </c>
      <c r="K232" s="36"/>
      <c r="L232" s="35">
        <v>0.91614329268292682</v>
      </c>
      <c r="M232" s="36">
        <v>27.406666666666666</v>
      </c>
      <c r="N232" s="35">
        <v>0.58476983423255546</v>
      </c>
      <c r="O232" s="35"/>
      <c r="P232" s="36">
        <v>586.9666666666667</v>
      </c>
      <c r="Q232" s="36">
        <v>15.095287957213099</v>
      </c>
      <c r="R232" s="35">
        <v>0.44702975557687114</v>
      </c>
      <c r="S232" s="35">
        <v>0.32266666666666666</v>
      </c>
      <c r="T232" s="35">
        <v>0.5128992954388939</v>
      </c>
    </row>
    <row r="233" spans="1:20" x14ac:dyDescent="0.3">
      <c r="A233" s="24" t="s">
        <v>475</v>
      </c>
      <c r="B233" s="24" t="s">
        <v>476</v>
      </c>
      <c r="C233" s="24" t="s">
        <v>24</v>
      </c>
      <c r="D233" s="35">
        <v>0.96447092574202797</v>
      </c>
      <c r="E233" s="35">
        <v>0.44903413217138705</v>
      </c>
      <c r="F233" s="35"/>
      <c r="G233" s="35">
        <v>0.83221615975684526</v>
      </c>
      <c r="H233" s="35">
        <v>0.25862068965517243</v>
      </c>
      <c r="I233" s="35">
        <v>1</v>
      </c>
      <c r="J233" s="237">
        <v>40.799999999999997</v>
      </c>
      <c r="K233" s="36"/>
      <c r="L233" s="35">
        <v>0.80302083333333341</v>
      </c>
      <c r="M233" s="36">
        <v>25.59</v>
      </c>
      <c r="N233" s="35">
        <v>0.35587301587301584</v>
      </c>
      <c r="O233" s="35"/>
      <c r="P233" s="36">
        <v>503.10000000000008</v>
      </c>
      <c r="Q233" s="36">
        <v>9.8459360925280617</v>
      </c>
      <c r="R233" s="35">
        <v>0.36717426178309504</v>
      </c>
      <c r="S233" s="35">
        <v>0.20166666666666669</v>
      </c>
      <c r="T233" s="35">
        <v>0.76254652804518031</v>
      </c>
    </row>
    <row r="234" spans="1:20" x14ac:dyDescent="0.3">
      <c r="A234" s="24" t="s">
        <v>477</v>
      </c>
      <c r="B234" s="24" t="s">
        <v>478</v>
      </c>
      <c r="C234" s="24" t="s">
        <v>78</v>
      </c>
      <c r="D234" s="35">
        <v>1</v>
      </c>
      <c r="E234" s="35">
        <v>0.56216012093569279</v>
      </c>
      <c r="F234" s="35"/>
      <c r="G234" s="35">
        <v>0.89047963863315072</v>
      </c>
      <c r="H234" s="35">
        <v>0.44982698961937717</v>
      </c>
      <c r="I234" s="35">
        <v>0.48941867688651125</v>
      </c>
      <c r="J234" s="237">
        <v>34.239999999999995</v>
      </c>
      <c r="K234" s="36"/>
      <c r="L234" s="35">
        <v>0.85996539792387539</v>
      </c>
      <c r="M234" s="36">
        <v>30.177833</v>
      </c>
      <c r="N234" s="35">
        <v>0.2936345303148582</v>
      </c>
      <c r="O234" s="35"/>
      <c r="P234" s="36">
        <v>424.83333333333331</v>
      </c>
      <c r="Q234" s="36">
        <v>4.1697711445511043</v>
      </c>
      <c r="R234" s="35">
        <v>0.20341696356304603</v>
      </c>
      <c r="S234" s="35">
        <v>0.18633333333333332</v>
      </c>
      <c r="T234" s="35">
        <v>0.62277901584051076</v>
      </c>
    </row>
    <row r="235" spans="1:20" x14ac:dyDescent="0.3">
      <c r="A235" s="28" t="s">
        <v>479</v>
      </c>
      <c r="B235" s="28" t="s">
        <v>480</v>
      </c>
      <c r="C235" s="28" t="s">
        <v>24</v>
      </c>
      <c r="D235" s="35">
        <v>0.94724958949096882</v>
      </c>
      <c r="E235" s="35">
        <v>0.51558030676498967</v>
      </c>
      <c r="F235" s="35"/>
      <c r="G235" s="35">
        <v>0.93441150044923627</v>
      </c>
      <c r="H235" s="35">
        <v>0.42857142857142855</v>
      </c>
      <c r="I235" s="35">
        <v>0.69475853670169541</v>
      </c>
      <c r="J235" s="237">
        <v>37.674999999999997</v>
      </c>
      <c r="K235" s="36"/>
      <c r="L235" s="35">
        <v>0.89884773662551432</v>
      </c>
      <c r="M235" s="36">
        <v>25.2925</v>
      </c>
      <c r="N235" s="35">
        <v>0.30306175579945466</v>
      </c>
      <c r="O235" s="35"/>
      <c r="P235" s="36">
        <v>432.9666666666667</v>
      </c>
      <c r="Q235" s="36">
        <v>10.782174830933645</v>
      </c>
      <c r="R235" s="35">
        <v>0.428865966211049</v>
      </c>
      <c r="S235" s="35">
        <v>0.1953333333333333</v>
      </c>
      <c r="T235" s="35">
        <v>0.62651348376444693</v>
      </c>
    </row>
    <row r="236" spans="1:20" x14ac:dyDescent="0.3">
      <c r="A236" s="24" t="s">
        <v>481</v>
      </c>
      <c r="B236" s="24" t="s">
        <v>482</v>
      </c>
      <c r="C236" s="24" t="s">
        <v>1239</v>
      </c>
      <c r="D236" s="35">
        <v>0.97037037037037033</v>
      </c>
      <c r="E236" s="35">
        <v>0.57374258128854994</v>
      </c>
      <c r="F236" s="35"/>
      <c r="G236" s="35">
        <v>0.8682746702172216</v>
      </c>
      <c r="H236" s="35">
        <v>0.35061845861084684</v>
      </c>
      <c r="I236" s="35">
        <v>0.49474100570604596</v>
      </c>
      <c r="J236" s="237">
        <v>36.1</v>
      </c>
      <c r="K236" s="36"/>
      <c r="L236" s="35">
        <v>0.90935606060606067</v>
      </c>
      <c r="M236" s="36">
        <v>29.56</v>
      </c>
      <c r="N236" s="35">
        <v>0.43653094087876693</v>
      </c>
      <c r="O236" s="35"/>
      <c r="P236" s="36">
        <v>380.7</v>
      </c>
      <c r="Q236" s="36">
        <v>5.0376234358740488</v>
      </c>
      <c r="R236" s="35">
        <v>0.29308320080934908</v>
      </c>
      <c r="S236" s="35">
        <v>0.31066666666666665</v>
      </c>
      <c r="T236" s="35">
        <v>0.62269402035623411</v>
      </c>
    </row>
    <row r="237" spans="1:20" x14ac:dyDescent="0.3">
      <c r="A237" s="24" t="s">
        <v>483</v>
      </c>
      <c r="B237" s="24" t="s">
        <v>484</v>
      </c>
      <c r="C237" s="24" t="s">
        <v>56</v>
      </c>
      <c r="D237" s="35">
        <v>0.91733324370952918</v>
      </c>
      <c r="E237" s="35">
        <v>0.49162885760459069</v>
      </c>
      <c r="F237" s="35"/>
      <c r="G237" s="35">
        <v>0.68935536142466969</v>
      </c>
      <c r="H237" s="35">
        <v>0.26046511627906976</v>
      </c>
      <c r="I237" s="35">
        <v>0.54590637325983682</v>
      </c>
      <c r="J237" s="237">
        <v>33.799999999999997</v>
      </c>
      <c r="K237" s="36"/>
      <c r="L237" s="35">
        <v>0.89100961538461532</v>
      </c>
      <c r="M237" s="36">
        <v>24.517499999999998</v>
      </c>
      <c r="N237" s="35">
        <v>0.29226959517657197</v>
      </c>
      <c r="O237" s="35"/>
      <c r="P237" s="36">
        <v>482</v>
      </c>
      <c r="Q237" s="36">
        <v>7.6293156748000408</v>
      </c>
      <c r="R237" s="35">
        <v>0.28354631400028346</v>
      </c>
      <c r="S237" s="35">
        <v>0.20800000000000002</v>
      </c>
      <c r="T237" s="35">
        <v>0.70627314310607714</v>
      </c>
    </row>
    <row r="238" spans="1:20" x14ac:dyDescent="0.3">
      <c r="A238" s="24" t="s">
        <v>485</v>
      </c>
      <c r="B238" s="24" t="s">
        <v>486</v>
      </c>
      <c r="C238" s="24" t="s">
        <v>30</v>
      </c>
      <c r="D238" s="35">
        <v>0.96948893974065609</v>
      </c>
      <c r="E238" s="35">
        <v>0.54249399631587569</v>
      </c>
      <c r="F238" s="35"/>
      <c r="G238" s="35">
        <v>0.88304052628593066</v>
      </c>
      <c r="H238" s="35">
        <v>0.42990654205607476</v>
      </c>
      <c r="I238" s="35">
        <v>0.74832280875514912</v>
      </c>
      <c r="J238" s="237">
        <v>37.042857142857137</v>
      </c>
      <c r="K238" s="36"/>
      <c r="L238" s="35">
        <v>0.88843373493975919</v>
      </c>
      <c r="M238" s="36">
        <v>23.986666666666668</v>
      </c>
      <c r="N238" s="35">
        <v>0.35559895162332938</v>
      </c>
      <c r="O238" s="35"/>
      <c r="P238" s="36">
        <v>379</v>
      </c>
      <c r="Q238" s="36">
        <v>3.8222497618385982</v>
      </c>
      <c r="R238" s="35">
        <v>0.21729903107835061</v>
      </c>
      <c r="S238" s="35">
        <v>0.31066666666666665</v>
      </c>
      <c r="T238" s="35">
        <v>0.69154037981968153</v>
      </c>
    </row>
    <row r="239" spans="1:20" x14ac:dyDescent="0.3">
      <c r="A239" s="24" t="s">
        <v>487</v>
      </c>
      <c r="B239" s="24" t="s">
        <v>488</v>
      </c>
      <c r="C239" s="24" t="s">
        <v>46</v>
      </c>
      <c r="D239" s="35">
        <v>0.91998050682261212</v>
      </c>
      <c r="E239" s="35">
        <v>0.58518914068325723</v>
      </c>
      <c r="F239" s="35"/>
      <c r="G239" s="35">
        <v>0.98094284074038729</v>
      </c>
      <c r="H239" s="35">
        <v>0.45108695652173914</v>
      </c>
      <c r="I239" s="35">
        <v>0.96461187214611865</v>
      </c>
      <c r="J239" s="237">
        <v>45.571428571428562</v>
      </c>
      <c r="K239" s="36"/>
      <c r="L239" s="35">
        <v>0.89925072046109511</v>
      </c>
      <c r="M239" s="36">
        <v>27.43</v>
      </c>
      <c r="N239" s="35">
        <v>0.49993634979526552</v>
      </c>
      <c r="O239" s="35"/>
      <c r="P239" s="36">
        <v>533.36666666666667</v>
      </c>
      <c r="Q239" s="36">
        <v>11.328483194683763</v>
      </c>
      <c r="R239" s="35">
        <v>0.34763689097996492</v>
      </c>
      <c r="S239" s="35">
        <v>0.35266666666666668</v>
      </c>
      <c r="T239" s="35">
        <v>0.68488543199495477</v>
      </c>
    </row>
    <row r="240" spans="1:20" x14ac:dyDescent="0.3">
      <c r="A240" s="24" t="s">
        <v>489</v>
      </c>
      <c r="B240" s="24" t="s">
        <v>490</v>
      </c>
      <c r="C240" s="24" t="s">
        <v>46</v>
      </c>
      <c r="D240" s="35">
        <v>0.91827160493827165</v>
      </c>
      <c r="E240" s="35">
        <v>0.59914532127721942</v>
      </c>
      <c r="F240" s="35"/>
      <c r="G240" s="35">
        <v>0.94489700114127784</v>
      </c>
      <c r="H240" s="35">
        <v>0.47062663185378589</v>
      </c>
      <c r="I240" s="35">
        <v>1</v>
      </c>
      <c r="J240" s="237">
        <v>48.1</v>
      </c>
      <c r="K240" s="36"/>
      <c r="L240" s="35">
        <v>0.91705426356589148</v>
      </c>
      <c r="M240" s="36">
        <v>27.662857142857142</v>
      </c>
      <c r="N240" s="35">
        <v>0.64588878601499511</v>
      </c>
      <c r="O240" s="35"/>
      <c r="P240" s="36">
        <v>495.09999999999997</v>
      </c>
      <c r="Q240" s="36">
        <v>10.118886833359522</v>
      </c>
      <c r="R240" s="35">
        <v>0.25679976786665465</v>
      </c>
      <c r="S240" s="35">
        <v>0.35899999999999999</v>
      </c>
      <c r="T240" s="35">
        <v>0.57525140617010395</v>
      </c>
    </row>
    <row r="241" spans="1:20" x14ac:dyDescent="0.3">
      <c r="A241" s="28" t="s">
        <v>491</v>
      </c>
      <c r="B241" s="28" t="s">
        <v>492</v>
      </c>
      <c r="C241" s="28" t="s">
        <v>56</v>
      </c>
      <c r="D241" s="35">
        <v>0.89231539231539225</v>
      </c>
      <c r="E241" s="35">
        <v>0.5445747903693603</v>
      </c>
      <c r="F241" s="35"/>
      <c r="G241" s="35">
        <v>0.5038370554933097</v>
      </c>
      <c r="H241" s="35">
        <v>0.35664335664335667</v>
      </c>
      <c r="I241" s="35">
        <v>0.3979317458878775</v>
      </c>
      <c r="J241" s="237">
        <v>36.18333333333333</v>
      </c>
      <c r="K241" s="36"/>
      <c r="L241" s="35">
        <v>0.88641337386018249</v>
      </c>
      <c r="M241" s="36">
        <v>25.846666666666668</v>
      </c>
      <c r="N241" s="35">
        <v>0.36545231624380731</v>
      </c>
      <c r="O241" s="35"/>
      <c r="P241" s="36">
        <v>392.26666666666665</v>
      </c>
      <c r="Q241" s="36">
        <v>6.309715665127186</v>
      </c>
      <c r="R241" s="35">
        <v>0.24464556860864703</v>
      </c>
      <c r="S241" s="35">
        <v>0.2253333333333333</v>
      </c>
      <c r="T241" s="35">
        <v>0.55800078797771147</v>
      </c>
    </row>
    <row r="242" spans="1:20" x14ac:dyDescent="0.3">
      <c r="A242" s="28" t="s">
        <v>493</v>
      </c>
      <c r="B242" s="28" t="s">
        <v>494</v>
      </c>
      <c r="C242" s="28" t="s">
        <v>24</v>
      </c>
      <c r="D242" s="35">
        <v>0.97496790757381258</v>
      </c>
      <c r="E242" s="35">
        <v>0.5697179696040342</v>
      </c>
      <c r="F242" s="35"/>
      <c r="G242" s="35">
        <v>0.6723242955759533</v>
      </c>
      <c r="H242" s="35">
        <v>0.37349397590361444</v>
      </c>
      <c r="I242" s="35">
        <v>0.29839614657203062</v>
      </c>
      <c r="J242" s="237">
        <v>32.528571428571425</v>
      </c>
      <c r="K242" s="36"/>
      <c r="L242" s="35">
        <v>0.89169665809768639</v>
      </c>
      <c r="M242" s="36">
        <v>24.302</v>
      </c>
      <c r="N242" s="35">
        <v>0.26422764227642276</v>
      </c>
      <c r="O242" s="35"/>
      <c r="P242" s="36">
        <v>385.56666666666661</v>
      </c>
      <c r="Q242" s="36">
        <v>7.3250965351752821</v>
      </c>
      <c r="R242" s="35">
        <v>0.25994406391801345</v>
      </c>
      <c r="S242" s="35">
        <v>0.29733333333333334</v>
      </c>
      <c r="T242" s="35">
        <v>0.63939990162321692</v>
      </c>
    </row>
    <row r="243" spans="1:20" x14ac:dyDescent="0.3">
      <c r="A243" s="28" t="s">
        <v>495</v>
      </c>
      <c r="B243" s="28" t="s">
        <v>496</v>
      </c>
      <c r="C243" s="28" t="s">
        <v>46</v>
      </c>
      <c r="D243" s="35">
        <v>0.8975258397932816</v>
      </c>
      <c r="E243" s="35">
        <v>0.59246363371063615</v>
      </c>
      <c r="F243" s="35"/>
      <c r="G243" s="35">
        <v>0.95786494694907898</v>
      </c>
      <c r="H243" s="35">
        <v>0.5113122171945701</v>
      </c>
      <c r="I243" s="35">
        <v>0.89549549549549556</v>
      </c>
      <c r="J243" s="237">
        <v>41.4</v>
      </c>
      <c r="K243" s="36"/>
      <c r="L243" s="35">
        <v>0.89501901140684403</v>
      </c>
      <c r="M243" s="36">
        <v>24.186666666666667</v>
      </c>
      <c r="N243" s="35">
        <v>0.575196462345827</v>
      </c>
      <c r="O243" s="35"/>
      <c r="P243" s="36">
        <v>584.5</v>
      </c>
      <c r="Q243" s="36">
        <v>15.096528242558897</v>
      </c>
      <c r="R243" s="35">
        <v>0.48353438665282744</v>
      </c>
      <c r="S243" s="35">
        <v>0.20599999999999999</v>
      </c>
      <c r="T243" s="35">
        <v>0.31526301063234469</v>
      </c>
    </row>
    <row r="244" spans="1:20" x14ac:dyDescent="0.3">
      <c r="A244" s="28" t="s">
        <v>497</v>
      </c>
      <c r="B244" s="28" t="s">
        <v>498</v>
      </c>
      <c r="C244" s="28" t="s">
        <v>46</v>
      </c>
      <c r="D244" s="35">
        <v>0.91438087774294674</v>
      </c>
      <c r="E244" s="35">
        <v>0.58039342784339853</v>
      </c>
      <c r="F244" s="35"/>
      <c r="G244" s="35">
        <v>0.8580356191462627</v>
      </c>
      <c r="H244" s="35">
        <v>0.50214592274678116</v>
      </c>
      <c r="I244" s="35">
        <v>1</v>
      </c>
      <c r="J244" s="237">
        <v>49.125000000000007</v>
      </c>
      <c r="K244" s="36"/>
      <c r="L244" s="35">
        <v>0.92966480446927369</v>
      </c>
      <c r="M244" s="36">
        <v>28.064999999999998</v>
      </c>
      <c r="N244" s="35">
        <v>0.54608312591363439</v>
      </c>
      <c r="O244" s="35"/>
      <c r="P244" s="36">
        <v>658.63333333333333</v>
      </c>
      <c r="Q244" s="36">
        <v>16.829346649739822</v>
      </c>
      <c r="R244" s="35">
        <v>0.43300929565054053</v>
      </c>
      <c r="S244" s="35">
        <v>0.10266666666666667</v>
      </c>
      <c r="T244" s="35">
        <v>0.23630745461568173</v>
      </c>
    </row>
    <row r="245" spans="1:20" x14ac:dyDescent="0.3">
      <c r="A245" s="24" t="s">
        <v>499</v>
      </c>
      <c r="B245" s="24" t="s">
        <v>500</v>
      </c>
      <c r="C245" s="24" t="s">
        <v>78</v>
      </c>
      <c r="D245" s="35">
        <v>0.9458333333333333</v>
      </c>
      <c r="E245" s="35">
        <v>0.51141323612506828</v>
      </c>
      <c r="F245" s="35"/>
      <c r="G245" s="35">
        <v>0.92214447297194091</v>
      </c>
      <c r="H245" s="35">
        <v>0.46107784431137727</v>
      </c>
      <c r="I245" s="35">
        <v>0.75260702879991159</v>
      </c>
      <c r="J245" s="237">
        <v>37.54</v>
      </c>
      <c r="K245" s="36"/>
      <c r="L245" s="35">
        <v>0.88172794117647069</v>
      </c>
      <c r="M245" s="36">
        <v>23.09</v>
      </c>
      <c r="N245" s="35">
        <v>0.26920760644639929</v>
      </c>
      <c r="O245" s="35"/>
      <c r="P245" s="36">
        <v>398.39999999999992</v>
      </c>
      <c r="Q245" s="36">
        <v>5.1696598706129091</v>
      </c>
      <c r="R245" s="35">
        <v>0.25456395551163019</v>
      </c>
      <c r="S245" s="35">
        <v>0.3</v>
      </c>
      <c r="T245" s="35">
        <v>0.59630838774485184</v>
      </c>
    </row>
    <row r="246" spans="1:20" x14ac:dyDescent="0.3">
      <c r="A246" s="24" t="s">
        <v>501</v>
      </c>
      <c r="B246" s="24" t="s">
        <v>502</v>
      </c>
      <c r="C246" s="24" t="s">
        <v>1239</v>
      </c>
      <c r="D246" s="35">
        <v>0.93564152387681787</v>
      </c>
      <c r="E246" s="35">
        <v>0.55930043509901994</v>
      </c>
      <c r="F246" s="35"/>
      <c r="G246" s="35">
        <v>0.66450985929957895</v>
      </c>
      <c r="H246" s="35">
        <v>0.33832335329341318</v>
      </c>
      <c r="I246" s="35">
        <v>0.27796702112144672</v>
      </c>
      <c r="J246" s="237">
        <v>36.524999999999999</v>
      </c>
      <c r="K246" s="36"/>
      <c r="L246" s="35">
        <v>0.86123711340206177</v>
      </c>
      <c r="M246" s="36">
        <v>24.16</v>
      </c>
      <c r="N246" s="35">
        <v>0.37757319021148805</v>
      </c>
      <c r="O246" s="35"/>
      <c r="P246" s="36">
        <v>416.33333333333331</v>
      </c>
      <c r="Q246" s="36">
        <v>5.6396955336398413</v>
      </c>
      <c r="R246" s="35">
        <v>0.33666344101207896</v>
      </c>
      <c r="S246" s="35">
        <v>0.28433333333333338</v>
      </c>
      <c r="T246" s="35">
        <v>0.74786187383448011</v>
      </c>
    </row>
    <row r="247" spans="1:20" x14ac:dyDescent="0.3">
      <c r="A247" s="28" t="s">
        <v>503</v>
      </c>
      <c r="B247" s="28" t="s">
        <v>504</v>
      </c>
      <c r="C247" s="28" t="s">
        <v>27</v>
      </c>
      <c r="D247" s="35">
        <v>0.90214101144333692</v>
      </c>
      <c r="E247" s="35">
        <v>0.5166167166167166</v>
      </c>
      <c r="F247" s="35"/>
      <c r="G247" s="35">
        <v>0.92816719266496062</v>
      </c>
      <c r="H247" s="35">
        <v>0.37805730258560449</v>
      </c>
      <c r="I247" s="35">
        <v>1</v>
      </c>
      <c r="J247" s="237">
        <v>38.15</v>
      </c>
      <c r="K247" s="36"/>
      <c r="L247" s="35">
        <v>0.91011111111111109</v>
      </c>
      <c r="M247" s="36">
        <v>29.162500000000001</v>
      </c>
      <c r="N247" s="35">
        <v>0.27814341635479845</v>
      </c>
      <c r="O247" s="35"/>
      <c r="P247" s="36">
        <v>526.30000000000007</v>
      </c>
      <c r="Q247" s="36">
        <v>8.0450130745949107</v>
      </c>
      <c r="R247" s="35">
        <v>0.46099282927927426</v>
      </c>
      <c r="S247" s="35">
        <v>0.14299999999999999</v>
      </c>
      <c r="T247" s="35">
        <v>0.78961834458928848</v>
      </c>
    </row>
    <row r="248" spans="1:20" x14ac:dyDescent="0.3">
      <c r="A248" s="28" t="s">
        <v>505</v>
      </c>
      <c r="B248" s="28" t="s">
        <v>506</v>
      </c>
      <c r="C248" s="28" t="s">
        <v>46</v>
      </c>
      <c r="D248" s="35">
        <v>0.93846153846153835</v>
      </c>
      <c r="E248" s="35">
        <v>0.54028127767623568</v>
      </c>
      <c r="F248" s="35"/>
      <c r="G248" s="35">
        <v>0.89133827852740344</v>
      </c>
      <c r="H248" s="35">
        <v>0.6199376947040498</v>
      </c>
      <c r="I248" s="35">
        <v>0.86006535056093647</v>
      </c>
      <c r="J248" s="237">
        <v>52.9</v>
      </c>
      <c r="K248" s="36"/>
      <c r="L248" s="35">
        <v>0.92168316831683172</v>
      </c>
      <c r="M248" s="36">
        <v>34.22</v>
      </c>
      <c r="N248" s="35">
        <v>0.57621489582838725</v>
      </c>
      <c r="O248" s="35"/>
      <c r="P248" s="36">
        <v>659.5333333333333</v>
      </c>
      <c r="Q248" s="36">
        <v>30.768464170849416</v>
      </c>
      <c r="R248" s="35">
        <v>0.46780318526300402</v>
      </c>
      <c r="S248" s="35">
        <v>0.22066666666666668</v>
      </c>
      <c r="T248" s="35">
        <v>0.33198976327575175</v>
      </c>
    </row>
    <row r="249" spans="1:20" x14ac:dyDescent="0.3">
      <c r="A249" s="24" t="s">
        <v>507</v>
      </c>
      <c r="B249" s="24" t="s">
        <v>508</v>
      </c>
      <c r="C249" s="24" t="s">
        <v>33</v>
      </c>
      <c r="D249" s="35">
        <v>0.94536413689928744</v>
      </c>
      <c r="E249" s="35">
        <v>0.49606530420483913</v>
      </c>
      <c r="F249" s="35"/>
      <c r="G249" s="35">
        <v>0.71693363710431568</v>
      </c>
      <c r="H249" s="35">
        <v>0.33905579399141633</v>
      </c>
      <c r="I249" s="35">
        <v>0.30146346433969301</v>
      </c>
      <c r="J249" s="237">
        <v>36.666666666666664</v>
      </c>
      <c r="K249" s="36"/>
      <c r="L249" s="35">
        <v>0.84036082474226803</v>
      </c>
      <c r="M249" s="36">
        <v>26.981999999999992</v>
      </c>
      <c r="N249" s="35">
        <v>0.2624620907794642</v>
      </c>
      <c r="O249" s="35"/>
      <c r="P249" s="36">
        <v>430.43333333333334</v>
      </c>
      <c r="Q249" s="36">
        <v>5.8678616752597081</v>
      </c>
      <c r="R249" s="35">
        <v>0.30574144042125434</v>
      </c>
      <c r="S249" s="35">
        <v>0.24366666666666664</v>
      </c>
      <c r="T249" s="35">
        <v>0.70448070448070443</v>
      </c>
    </row>
    <row r="250" spans="1:20" x14ac:dyDescent="0.3">
      <c r="A250" s="24" t="s">
        <v>509</v>
      </c>
      <c r="B250" s="24" t="s">
        <v>510</v>
      </c>
      <c r="C250" s="24" t="s">
        <v>46</v>
      </c>
      <c r="D250" s="35">
        <v>0.87938631416892277</v>
      </c>
      <c r="E250" s="35">
        <v>0.59011635382038441</v>
      </c>
      <c r="F250" s="35"/>
      <c r="G250" s="35">
        <v>0.96329169392066294</v>
      </c>
      <c r="H250" s="35">
        <v>0.39057239057239057</v>
      </c>
      <c r="I250" s="35">
        <v>0.93998908892525923</v>
      </c>
      <c r="J250" s="237">
        <v>45.75</v>
      </c>
      <c r="K250" s="36"/>
      <c r="L250" s="35">
        <v>0.85119658119658126</v>
      </c>
      <c r="M250" s="36">
        <v>30.659999999999997</v>
      </c>
      <c r="N250" s="35">
        <v>0.46136000576015079</v>
      </c>
      <c r="O250" s="35"/>
      <c r="P250" s="36">
        <v>566.36666666666667</v>
      </c>
      <c r="Q250" s="36">
        <v>11.51380777407218</v>
      </c>
      <c r="R250" s="35">
        <v>0.38949770473928758</v>
      </c>
      <c r="S250" s="35">
        <v>0.25666666666666665</v>
      </c>
      <c r="T250" s="35">
        <v>0.67703109327983957</v>
      </c>
    </row>
    <row r="251" spans="1:20" x14ac:dyDescent="0.3">
      <c r="A251" s="24" t="s">
        <v>511</v>
      </c>
      <c r="B251" s="24" t="s">
        <v>512</v>
      </c>
      <c r="C251" s="24" t="s">
        <v>1239</v>
      </c>
      <c r="D251" s="35">
        <v>0.98333333333333339</v>
      </c>
      <c r="E251" s="35">
        <v>0.53167627691152886</v>
      </c>
      <c r="F251" s="35"/>
      <c r="G251" s="35">
        <v>0.66094930057563761</v>
      </c>
      <c r="H251" s="35">
        <v>0.36734693877551022</v>
      </c>
      <c r="I251" s="35">
        <v>0.26777136212084474</v>
      </c>
      <c r="J251" s="237">
        <v>38</v>
      </c>
      <c r="K251" s="36"/>
      <c r="L251" s="35">
        <v>0.85349081364829393</v>
      </c>
      <c r="M251" s="36">
        <v>21.034999999999997</v>
      </c>
      <c r="N251" s="35">
        <v>0.27986680971927758</v>
      </c>
      <c r="O251" s="35"/>
      <c r="P251" s="36">
        <v>355.93333333333334</v>
      </c>
      <c r="Q251" s="36">
        <v>3.8401554401760292</v>
      </c>
      <c r="R251" s="35">
        <v>0.17130726979698704</v>
      </c>
      <c r="S251" s="35">
        <v>0.29099999999999998</v>
      </c>
      <c r="T251" s="35">
        <v>0.58742293464858197</v>
      </c>
    </row>
    <row r="252" spans="1:20" x14ac:dyDescent="0.3">
      <c r="A252" s="24" t="s">
        <v>513</v>
      </c>
      <c r="B252" s="24" t="s">
        <v>514</v>
      </c>
      <c r="C252" s="24" t="s">
        <v>1239</v>
      </c>
      <c r="D252" s="35">
        <v>0.97660098522167493</v>
      </c>
      <c r="E252" s="35">
        <v>0.54234323106770577</v>
      </c>
      <c r="F252" s="35"/>
      <c r="G252" s="35">
        <v>0.89442197209546714</v>
      </c>
      <c r="H252" s="35">
        <v>0.5072164948453608</v>
      </c>
      <c r="I252" s="35">
        <v>0.64437495537817513</v>
      </c>
      <c r="J252" s="237">
        <v>40.799999999999997</v>
      </c>
      <c r="K252" s="36"/>
      <c r="L252" s="35">
        <v>0.88259587020648966</v>
      </c>
      <c r="M252" s="36">
        <v>29.035</v>
      </c>
      <c r="N252" s="35">
        <v>0.25439286728293775</v>
      </c>
      <c r="O252" s="35"/>
      <c r="P252" s="36">
        <v>350.66666666666669</v>
      </c>
      <c r="Q252" s="36">
        <v>4.4948174445168556</v>
      </c>
      <c r="R252" s="35">
        <v>0.23281325568499944</v>
      </c>
      <c r="S252" s="35">
        <v>0.31866666666666665</v>
      </c>
      <c r="T252" s="35">
        <v>0.47694848084544256</v>
      </c>
    </row>
    <row r="253" spans="1:20" x14ac:dyDescent="0.3">
      <c r="A253" s="24" t="s">
        <v>515</v>
      </c>
      <c r="B253" s="24" t="s">
        <v>516</v>
      </c>
      <c r="C253" s="24" t="s">
        <v>1239</v>
      </c>
      <c r="D253" s="35">
        <v>0.94658119658119644</v>
      </c>
      <c r="E253" s="35">
        <v>0.55280186878558402</v>
      </c>
      <c r="F253" s="35"/>
      <c r="G253" s="35">
        <v>0.82919087482859111</v>
      </c>
      <c r="H253" s="35">
        <v>0.46693272519954387</v>
      </c>
      <c r="I253" s="35">
        <v>1</v>
      </c>
      <c r="J253" s="237">
        <v>37.6</v>
      </c>
      <c r="K253" s="36"/>
      <c r="L253" s="35">
        <v>0.85626050420168054</v>
      </c>
      <c r="M253" s="36">
        <v>23.995000000000001</v>
      </c>
      <c r="N253" s="35">
        <v>0.29306767203154188</v>
      </c>
      <c r="O253" s="35"/>
      <c r="P253" s="36">
        <v>375.16666666666669</v>
      </c>
      <c r="Q253" s="36">
        <v>4.2721936893708179</v>
      </c>
      <c r="R253" s="35">
        <v>0.2317038925929836</v>
      </c>
      <c r="S253" s="35">
        <v>0.27933333333333332</v>
      </c>
      <c r="T253" s="35">
        <v>0.54622586307782328</v>
      </c>
    </row>
    <row r="254" spans="1:20" x14ac:dyDescent="0.3">
      <c r="A254" s="24" t="s">
        <v>517</v>
      </c>
      <c r="B254" s="24" t="s">
        <v>518</v>
      </c>
      <c r="C254" s="24" t="s">
        <v>63</v>
      </c>
      <c r="D254" s="35">
        <v>0.93351434140907819</v>
      </c>
      <c r="E254" s="35">
        <v>0.57511346819484954</v>
      </c>
      <c r="F254" s="35"/>
      <c r="G254" s="35">
        <v>0.89304705814349294</v>
      </c>
      <c r="H254" s="35">
        <v>0.38388625592417064</v>
      </c>
      <c r="I254" s="35">
        <v>0.32129909508314941</v>
      </c>
      <c r="J254" s="237">
        <v>32.583333333333336</v>
      </c>
      <c r="K254" s="36"/>
      <c r="L254" s="35">
        <v>0.86029411764705888</v>
      </c>
      <c r="M254" s="36">
        <v>26.02</v>
      </c>
      <c r="N254" s="35">
        <v>0.20118863049095606</v>
      </c>
      <c r="O254" s="35"/>
      <c r="P254" s="36">
        <v>447.59999999999997</v>
      </c>
      <c r="Q254" s="36">
        <v>7.6946658665073109</v>
      </c>
      <c r="R254" s="35">
        <v>0.31518964049717013</v>
      </c>
      <c r="S254" s="35">
        <v>0.38333333333333336</v>
      </c>
      <c r="T254" s="35">
        <v>0.74341477731308236</v>
      </c>
    </row>
    <row r="255" spans="1:20" x14ac:dyDescent="0.3">
      <c r="A255" s="24" t="s">
        <v>519</v>
      </c>
      <c r="B255" s="24" t="s">
        <v>520</v>
      </c>
      <c r="C255" s="24" t="s">
        <v>30</v>
      </c>
      <c r="D255" s="35">
        <v>1</v>
      </c>
      <c r="E255" s="35">
        <v>0.54251263234885982</v>
      </c>
      <c r="F255" s="35"/>
      <c r="G255" s="35">
        <v>0.8348067028490439</v>
      </c>
      <c r="H255" s="35">
        <v>0.3987730061349693</v>
      </c>
      <c r="I255" s="35">
        <v>0</v>
      </c>
      <c r="J255" s="237">
        <v>35.724999999999994</v>
      </c>
      <c r="K255" s="36"/>
      <c r="L255" s="35">
        <v>0.75979452054794527</v>
      </c>
      <c r="M255" s="36">
        <v>2.67</v>
      </c>
      <c r="N255" s="35">
        <v>0.22148635477582845</v>
      </c>
      <c r="O255" s="35"/>
      <c r="P255" s="36">
        <v>419.3</v>
      </c>
      <c r="Q255" s="36">
        <v>4.3038833885436025</v>
      </c>
      <c r="R255" s="35">
        <v>0.19306797720179833</v>
      </c>
      <c r="S255" s="35">
        <v>0.32100000000000001</v>
      </c>
      <c r="T255" s="35">
        <v>0.57802583607147684</v>
      </c>
    </row>
    <row r="256" spans="1:20" x14ac:dyDescent="0.3">
      <c r="A256" s="28" t="s">
        <v>521</v>
      </c>
      <c r="B256" s="28" t="s">
        <v>522</v>
      </c>
      <c r="C256" s="28" t="s">
        <v>30</v>
      </c>
      <c r="D256" s="35">
        <v>0.93112728112728105</v>
      </c>
      <c r="E256" s="35">
        <v>0.51845727055895696</v>
      </c>
      <c r="F256" s="35"/>
      <c r="G256" s="35">
        <v>0.91493717318157641</v>
      </c>
      <c r="H256" s="35">
        <v>0.37940119760479041</v>
      </c>
      <c r="I256" s="35">
        <v>0.63034838937598769</v>
      </c>
      <c r="J256" s="237">
        <v>41.533333333333331</v>
      </c>
      <c r="K256" s="36"/>
      <c r="L256" s="35">
        <v>0.87099476439790569</v>
      </c>
      <c r="M256" s="36">
        <v>31.404999999999998</v>
      </c>
      <c r="N256" s="35">
        <v>0.229969202031129</v>
      </c>
      <c r="O256" s="35"/>
      <c r="P256" s="36">
        <v>392.66666666666669</v>
      </c>
      <c r="Q256" s="36">
        <v>4.8387928536359448</v>
      </c>
      <c r="R256" s="35">
        <v>0.32985918793842212</v>
      </c>
      <c r="S256" s="35">
        <v>0.2533333333333333</v>
      </c>
      <c r="T256" s="35">
        <v>0.69592737569750973</v>
      </c>
    </row>
    <row r="257" spans="1:20" x14ac:dyDescent="0.3">
      <c r="A257" s="28" t="s">
        <v>523</v>
      </c>
      <c r="B257" s="28" t="s">
        <v>524</v>
      </c>
      <c r="C257" s="28" t="s">
        <v>1239</v>
      </c>
      <c r="D257" s="35">
        <v>0.95779220779220786</v>
      </c>
      <c r="E257" s="35">
        <v>0.45167783732914868</v>
      </c>
      <c r="F257" s="35"/>
      <c r="G257" s="35">
        <v>0.85342076670686795</v>
      </c>
      <c r="H257" s="35">
        <v>0.29104477611940299</v>
      </c>
      <c r="I257" s="35">
        <v>0.27290740356358634</v>
      </c>
      <c r="J257" s="237">
        <v>30.05</v>
      </c>
      <c r="K257" s="36"/>
      <c r="L257" s="35">
        <v>0.84063265306122448</v>
      </c>
      <c r="M257" s="36">
        <v>23.416666666666668</v>
      </c>
      <c r="N257" s="35">
        <v>0.24545511556737795</v>
      </c>
      <c r="O257" s="35"/>
      <c r="P257" s="36">
        <v>377.93333333333339</v>
      </c>
      <c r="Q257" s="36">
        <v>4.4463119283952421</v>
      </c>
      <c r="R257" s="35">
        <v>0.18599678991452517</v>
      </c>
      <c r="S257" s="35">
        <v>0.14466666666666667</v>
      </c>
      <c r="T257" s="35">
        <v>0.37770010886380567</v>
      </c>
    </row>
    <row r="258" spans="1:20" x14ac:dyDescent="0.3">
      <c r="A258" s="24" t="s">
        <v>525</v>
      </c>
      <c r="B258" s="24" t="s">
        <v>526</v>
      </c>
      <c r="C258" s="24" t="s">
        <v>1239</v>
      </c>
      <c r="D258" s="35">
        <v>0.96201329534662872</v>
      </c>
      <c r="E258" s="35">
        <v>0.48703410069468683</v>
      </c>
      <c r="F258" s="35"/>
      <c r="G258" s="35">
        <v>0.8988502252331424</v>
      </c>
      <c r="H258" s="35">
        <v>0.35517241379310344</v>
      </c>
      <c r="I258" s="35">
        <v>0.34764536711389243</v>
      </c>
      <c r="J258" s="237">
        <v>34.700000000000003</v>
      </c>
      <c r="K258" s="36"/>
      <c r="L258" s="35">
        <v>0.78853846153846163</v>
      </c>
      <c r="M258" s="36">
        <v>19.063333333333333</v>
      </c>
      <c r="N258" s="35">
        <v>0.2686877874676335</v>
      </c>
      <c r="O258" s="35"/>
      <c r="P258" s="36">
        <v>384</v>
      </c>
      <c r="Q258" s="36">
        <v>5.5440672018463557</v>
      </c>
      <c r="R258" s="35">
        <v>0.20817297653537967</v>
      </c>
      <c r="S258" s="35">
        <v>0.22466666666666668</v>
      </c>
      <c r="T258" s="35">
        <v>0.52013261000602773</v>
      </c>
    </row>
    <row r="259" spans="1:20" x14ac:dyDescent="0.3">
      <c r="A259" s="24" t="s">
        <v>527</v>
      </c>
      <c r="B259" s="24" t="s">
        <v>528</v>
      </c>
      <c r="C259" s="24" t="s">
        <v>1239</v>
      </c>
      <c r="D259" s="35">
        <v>0.93092996719440879</v>
      </c>
      <c r="E259" s="35">
        <v>0.47178764388066718</v>
      </c>
      <c r="F259" s="35"/>
      <c r="G259" s="35">
        <v>0.91264351447910741</v>
      </c>
      <c r="H259" s="35">
        <v>0.30815109343936381</v>
      </c>
      <c r="I259" s="35">
        <v>0.91860465116279066</v>
      </c>
      <c r="J259" s="237">
        <v>41.54</v>
      </c>
      <c r="K259" s="36"/>
      <c r="L259" s="35">
        <v>0.87197492163009416</v>
      </c>
      <c r="M259" s="36">
        <v>26.080000000000002</v>
      </c>
      <c r="N259" s="35">
        <v>0.32431139283144245</v>
      </c>
      <c r="O259" s="35"/>
      <c r="P259" s="36">
        <v>457.9666666666667</v>
      </c>
      <c r="Q259" s="36">
        <v>7.1768312870911277</v>
      </c>
      <c r="R259" s="35">
        <v>0.4461845251604874</v>
      </c>
      <c r="S259" s="35">
        <v>0.3096666666666667</v>
      </c>
      <c r="T259" s="35">
        <v>0.69119263533937891</v>
      </c>
    </row>
    <row r="260" spans="1:20" x14ac:dyDescent="0.3">
      <c r="A260" s="28" t="s">
        <v>529</v>
      </c>
      <c r="B260" s="28" t="s">
        <v>530</v>
      </c>
      <c r="C260" s="28" t="s">
        <v>1239</v>
      </c>
      <c r="D260" s="35">
        <v>0.91587301587301584</v>
      </c>
      <c r="E260" s="35">
        <v>0.48510037041286774</v>
      </c>
      <c r="F260" s="35"/>
      <c r="G260" s="35">
        <v>0.95489919738004636</v>
      </c>
      <c r="H260" s="35">
        <v>0.40372670807453415</v>
      </c>
      <c r="I260" s="35">
        <v>1</v>
      </c>
      <c r="J260" s="237">
        <v>40.333333333333336</v>
      </c>
      <c r="K260" s="36"/>
      <c r="L260" s="35">
        <v>0.82850574712643676</v>
      </c>
      <c r="M260" s="36">
        <v>26.090000000000003</v>
      </c>
      <c r="N260" s="35">
        <v>0.35952380952380958</v>
      </c>
      <c r="O260" s="35"/>
      <c r="P260" s="36">
        <v>496.5333333333333</v>
      </c>
      <c r="Q260" s="36">
        <v>6.411814232213537</v>
      </c>
      <c r="R260" s="35">
        <v>0.37879807458906867</v>
      </c>
      <c r="S260" s="35">
        <v>0.21033333333333334</v>
      </c>
      <c r="T260" s="35">
        <v>0.73454762615706182</v>
      </c>
    </row>
    <row r="261" spans="1:20" x14ac:dyDescent="0.3">
      <c r="A261" s="28" t="s">
        <v>531</v>
      </c>
      <c r="B261" s="28" t="s">
        <v>532</v>
      </c>
      <c r="C261" s="28" t="s">
        <v>1239</v>
      </c>
      <c r="D261" s="35">
        <v>0.98148148148148151</v>
      </c>
      <c r="E261" s="35">
        <v>0.42533974110604766</v>
      </c>
      <c r="F261" s="35"/>
      <c r="G261" s="35">
        <v>0.8551609200289102</v>
      </c>
      <c r="H261" s="35">
        <v>0.3059548254620123</v>
      </c>
      <c r="I261" s="35">
        <v>0.58060758622556374</v>
      </c>
      <c r="J261" s="237">
        <v>39.4</v>
      </c>
      <c r="K261" s="36"/>
      <c r="L261" s="35">
        <v>0.80610932475884245</v>
      </c>
      <c r="M261" s="36">
        <v>26.549999999999997</v>
      </c>
      <c r="N261" s="35">
        <v>0.22709894969596464</v>
      </c>
      <c r="O261" s="35"/>
      <c r="P261" s="36">
        <v>403.23333333333335</v>
      </c>
      <c r="Q261" s="36">
        <v>5.1026336166189523</v>
      </c>
      <c r="R261" s="35">
        <v>0.24836141927575908</v>
      </c>
      <c r="S261" s="35">
        <v>0.22933333333333336</v>
      </c>
      <c r="T261" s="35">
        <v>0.53223050105953928</v>
      </c>
    </row>
    <row r="262" spans="1:20" x14ac:dyDescent="0.3">
      <c r="A262" s="24" t="s">
        <v>533</v>
      </c>
      <c r="B262" s="24" t="s">
        <v>534</v>
      </c>
      <c r="C262" s="24" t="s">
        <v>33</v>
      </c>
      <c r="D262" s="35">
        <v>0.88308585082778635</v>
      </c>
      <c r="E262" s="35">
        <v>0.52540490197334977</v>
      </c>
      <c r="F262" s="35"/>
      <c r="G262" s="35">
        <v>0.80874772874062995</v>
      </c>
      <c r="H262" s="35">
        <v>0.43141153081510936</v>
      </c>
      <c r="I262" s="35">
        <v>0.56075918194944097</v>
      </c>
      <c r="J262" s="237">
        <v>38.43333333333333</v>
      </c>
      <c r="K262" s="36"/>
      <c r="L262" s="35">
        <v>0.8625798525798527</v>
      </c>
      <c r="M262" s="36">
        <v>25.51</v>
      </c>
      <c r="N262" s="35">
        <v>0.44335088929355781</v>
      </c>
      <c r="O262" s="35"/>
      <c r="P262" s="36">
        <v>315.56666666666666</v>
      </c>
      <c r="Q262" s="36">
        <v>6.8552738872302763</v>
      </c>
      <c r="R262" s="35">
        <v>0.17301533301792002</v>
      </c>
      <c r="S262" s="35">
        <v>0.3843333333333333</v>
      </c>
      <c r="T262" s="35">
        <v>0.59627297394153489</v>
      </c>
    </row>
    <row r="263" spans="1:20" x14ac:dyDescent="0.3">
      <c r="A263" s="24" t="s">
        <v>535</v>
      </c>
      <c r="B263" s="24" t="s">
        <v>536</v>
      </c>
      <c r="C263" s="24" t="s">
        <v>33</v>
      </c>
      <c r="D263" s="35">
        <v>0.92456538170823876</v>
      </c>
      <c r="E263" s="35">
        <v>0.5091517764302026</v>
      </c>
      <c r="F263" s="35"/>
      <c r="G263" s="35">
        <v>0.78739141178847605</v>
      </c>
      <c r="H263" s="35">
        <v>0.49881796690307328</v>
      </c>
      <c r="I263" s="35">
        <v>0.70236041504630575</v>
      </c>
      <c r="J263" s="237">
        <v>38.74285714285714</v>
      </c>
      <c r="K263" s="36"/>
      <c r="L263" s="35">
        <v>0.84175233644859804</v>
      </c>
      <c r="M263" s="36">
        <v>25.369999999999997</v>
      </c>
      <c r="N263" s="35">
        <v>0.39541887985022345</v>
      </c>
      <c r="O263" s="35"/>
      <c r="P263" s="36">
        <v>389.36666666666662</v>
      </c>
      <c r="Q263" s="36">
        <v>5.9471905423372542</v>
      </c>
      <c r="R263" s="35">
        <v>0.29786280516695757</v>
      </c>
      <c r="S263" s="35">
        <v>0.23633333333333337</v>
      </c>
      <c r="T263" s="35">
        <v>0.53639712331169975</v>
      </c>
    </row>
    <row r="264" spans="1:20" x14ac:dyDescent="0.3">
      <c r="A264" s="24" t="s">
        <v>537</v>
      </c>
      <c r="B264" s="24" t="s">
        <v>538</v>
      </c>
      <c r="C264" s="24" t="s">
        <v>33</v>
      </c>
      <c r="D264" s="35">
        <v>0.88371876661350335</v>
      </c>
      <c r="E264" s="35">
        <v>0.45619553364215482</v>
      </c>
      <c r="F264" s="35"/>
      <c r="G264" s="35">
        <v>0.82950700274942435</v>
      </c>
      <c r="H264" s="35">
        <v>0.43243243243243246</v>
      </c>
      <c r="I264" s="35">
        <v>0.81032822155840434</v>
      </c>
      <c r="J264" s="237">
        <v>36.4</v>
      </c>
      <c r="K264" s="36"/>
      <c r="L264" s="35">
        <v>0.82939226519337017</v>
      </c>
      <c r="M264" s="36">
        <v>22.79</v>
      </c>
      <c r="N264" s="35">
        <v>0.24036389851475012</v>
      </c>
      <c r="O264" s="35"/>
      <c r="P264" s="36">
        <v>376.76666666666671</v>
      </c>
      <c r="Q264" s="36">
        <v>5.4563700795653576</v>
      </c>
      <c r="R264" s="35">
        <v>0.21854364316004296</v>
      </c>
      <c r="S264" s="35">
        <v>0.27366666666666661</v>
      </c>
      <c r="T264" s="35">
        <v>0.45290172061825607</v>
      </c>
    </row>
    <row r="265" spans="1:20" x14ac:dyDescent="0.3">
      <c r="A265" s="24" t="s">
        <v>539</v>
      </c>
      <c r="B265" s="24" t="s">
        <v>540</v>
      </c>
      <c r="C265" s="24" t="s">
        <v>30</v>
      </c>
      <c r="D265" s="35">
        <v>0.86117425346311516</v>
      </c>
      <c r="E265" s="35">
        <v>0.4337734082397004</v>
      </c>
      <c r="F265" s="35"/>
      <c r="G265" s="35">
        <v>0.89630581619423066</v>
      </c>
      <c r="H265" s="35">
        <v>0.40418118466898956</v>
      </c>
      <c r="I265" s="35">
        <v>0.71629693322016352</v>
      </c>
      <c r="J265" s="237">
        <v>38.771428571428579</v>
      </c>
      <c r="K265" s="36"/>
      <c r="L265" s="35">
        <v>0.87630769230769234</v>
      </c>
      <c r="M265" s="36">
        <v>26</v>
      </c>
      <c r="N265" s="35">
        <v>0.25922533538964171</v>
      </c>
      <c r="O265" s="35"/>
      <c r="P265" s="36">
        <v>413.43333333333339</v>
      </c>
      <c r="Q265" s="36">
        <v>4.4882524330163598</v>
      </c>
      <c r="R265" s="35">
        <v>0.22796742396432035</v>
      </c>
      <c r="S265" s="35">
        <v>0.33899999999999997</v>
      </c>
      <c r="T265" s="35">
        <v>0.68598397541433431</v>
      </c>
    </row>
    <row r="266" spans="1:20" x14ac:dyDescent="0.3">
      <c r="A266" s="28" t="s">
        <v>541</v>
      </c>
      <c r="B266" s="28" t="s">
        <v>542</v>
      </c>
      <c r="C266" s="28" t="s">
        <v>24</v>
      </c>
      <c r="D266" s="35">
        <v>0.94645169645169647</v>
      </c>
      <c r="E266" s="35">
        <v>0.57962470957966383</v>
      </c>
      <c r="F266" s="35"/>
      <c r="G266" s="35">
        <v>0.78041349285781603</v>
      </c>
      <c r="H266" s="35">
        <v>0.36764705882352944</v>
      </c>
      <c r="I266" s="35">
        <v>0.75754627869956759</v>
      </c>
      <c r="J266" s="237">
        <v>33.883333333333333</v>
      </c>
      <c r="K266" s="36"/>
      <c r="L266" s="35">
        <v>0.88398809523809518</v>
      </c>
      <c r="M266" s="36">
        <v>28.795046857142854</v>
      </c>
      <c r="N266" s="35">
        <v>0.28445837687216996</v>
      </c>
      <c r="O266" s="35"/>
      <c r="P266" s="36">
        <v>397.5333333333333</v>
      </c>
      <c r="Q266" s="36">
        <v>9.9256174813264053</v>
      </c>
      <c r="R266" s="35">
        <v>0.3340451904281691</v>
      </c>
      <c r="S266" s="35">
        <v>0.25100000000000006</v>
      </c>
      <c r="T266" s="35">
        <v>0.68780068728522337</v>
      </c>
    </row>
    <row r="267" spans="1:20" x14ac:dyDescent="0.3">
      <c r="A267" s="24" t="s">
        <v>543</v>
      </c>
      <c r="B267" s="24" t="s">
        <v>544</v>
      </c>
      <c r="C267" s="24" t="s">
        <v>46</v>
      </c>
      <c r="D267" s="35">
        <v>0.90614035087719313</v>
      </c>
      <c r="E267" s="35">
        <v>0.70178481773412071</v>
      </c>
      <c r="F267" s="35"/>
      <c r="G267" s="35">
        <v>0.95208839310459259</v>
      </c>
      <c r="H267" s="35">
        <v>0.41111111111111109</v>
      </c>
      <c r="I267" s="35">
        <v>0.45063803670936786</v>
      </c>
      <c r="J267" s="237">
        <v>41.48</v>
      </c>
      <c r="K267" s="36"/>
      <c r="L267" s="35">
        <v>0.86477124183006537</v>
      </c>
      <c r="M267" s="36">
        <v>21.09</v>
      </c>
      <c r="N267" s="35">
        <v>0.46757602967610379</v>
      </c>
      <c r="O267" s="35"/>
      <c r="P267" s="36">
        <v>488.56666666666666</v>
      </c>
      <c r="Q267" s="36">
        <v>11.201664930705942</v>
      </c>
      <c r="R267" s="35">
        <v>0.32641278617837877</v>
      </c>
      <c r="S267" s="35">
        <v>0.22899999999999995</v>
      </c>
      <c r="T267" s="35">
        <v>0.49469811729062974</v>
      </c>
    </row>
    <row r="268" spans="1:20" x14ac:dyDescent="0.3">
      <c r="A268" s="24" t="s">
        <v>545</v>
      </c>
      <c r="B268" s="24" t="s">
        <v>546</v>
      </c>
      <c r="C268" s="24" t="s">
        <v>46</v>
      </c>
      <c r="D268" s="35">
        <v>0.82688201986447607</v>
      </c>
      <c r="E268" s="35">
        <v>0.71296185260689393</v>
      </c>
      <c r="F268" s="35"/>
      <c r="G268" s="35">
        <v>0.93206581447203263</v>
      </c>
      <c r="H268" s="35">
        <v>0.44743935309973049</v>
      </c>
      <c r="I268" s="35">
        <v>0.52095980928479069</v>
      </c>
      <c r="J268" s="237">
        <v>40.075000000000003</v>
      </c>
      <c r="K268" s="36"/>
      <c r="L268" s="35">
        <v>0.89624203821656034</v>
      </c>
      <c r="M268" s="36">
        <v>25.673333333333332</v>
      </c>
      <c r="N268" s="35">
        <v>0.41140190368872598</v>
      </c>
      <c r="O268" s="35"/>
      <c r="P268" s="36">
        <v>571.46666666666658</v>
      </c>
      <c r="Q268" s="36">
        <v>10.388643537906805</v>
      </c>
      <c r="R268" s="35">
        <v>0.36645161981553415</v>
      </c>
      <c r="S268" s="35">
        <v>0.37333333333333335</v>
      </c>
      <c r="T268" s="35">
        <v>0.48209195044834913</v>
      </c>
    </row>
    <row r="269" spans="1:20" x14ac:dyDescent="0.3">
      <c r="A269" s="28" t="s">
        <v>547</v>
      </c>
      <c r="B269" s="28" t="s">
        <v>548</v>
      </c>
      <c r="C269" s="28" t="s">
        <v>46</v>
      </c>
      <c r="D269" s="35">
        <v>0.85832025117739408</v>
      </c>
      <c r="E269" s="35">
        <v>0.67783289060925522</v>
      </c>
      <c r="F269" s="35"/>
      <c r="G269" s="35">
        <v>0.99223133362106175</v>
      </c>
      <c r="H269" s="35">
        <v>0.46542056074766353</v>
      </c>
      <c r="I269" s="35">
        <v>0.45156955926505371</v>
      </c>
      <c r="J269" s="237">
        <v>41.633333333333333</v>
      </c>
      <c r="K269" s="36"/>
      <c r="L269" s="35">
        <v>0.86104790419161681</v>
      </c>
      <c r="M269" s="36">
        <v>22.176666666666666</v>
      </c>
      <c r="N269" s="35">
        <v>0.49821600137663385</v>
      </c>
      <c r="O269" s="35"/>
      <c r="P269" s="36">
        <v>548.36666666666667</v>
      </c>
      <c r="Q269" s="36">
        <v>11.183116837441125</v>
      </c>
      <c r="R269" s="35">
        <v>0.36542413572295529</v>
      </c>
      <c r="S269" s="35">
        <v>0.16900000000000001</v>
      </c>
      <c r="T269" s="35">
        <v>0.35481848749073913</v>
      </c>
    </row>
    <row r="270" spans="1:20" x14ac:dyDescent="0.3">
      <c r="A270" s="24" t="s">
        <v>549</v>
      </c>
      <c r="B270" s="24" t="s">
        <v>550</v>
      </c>
      <c r="C270" s="24" t="s">
        <v>46</v>
      </c>
      <c r="D270" s="35">
        <v>0.94422386084325949</v>
      </c>
      <c r="E270" s="35">
        <v>0.66702893211513914</v>
      </c>
      <c r="F270" s="35"/>
      <c r="G270" s="35">
        <v>0.83306833393233182</v>
      </c>
      <c r="H270" s="35">
        <v>0.49555423829282752</v>
      </c>
      <c r="I270" s="35">
        <v>0.8848133848133849</v>
      </c>
      <c r="J270" s="237">
        <v>43.199999999999996</v>
      </c>
      <c r="K270" s="36"/>
      <c r="L270" s="35">
        <v>0.91308605341246296</v>
      </c>
      <c r="M270" s="36">
        <v>26.229999999999997</v>
      </c>
      <c r="N270" s="35">
        <v>0.59175954098680938</v>
      </c>
      <c r="O270" s="35"/>
      <c r="P270" s="36">
        <v>501.5333333333333</v>
      </c>
      <c r="Q270" s="36">
        <v>12.840138977092828</v>
      </c>
      <c r="R270" s="35">
        <v>0.35914373786256854</v>
      </c>
      <c r="S270" s="35">
        <v>0.29699999999999999</v>
      </c>
      <c r="T270" s="35">
        <v>0.48917155903457271</v>
      </c>
    </row>
    <row r="271" spans="1:20" x14ac:dyDescent="0.3">
      <c r="A271" s="24" t="s">
        <v>551</v>
      </c>
      <c r="B271" s="24" t="s">
        <v>552</v>
      </c>
      <c r="C271" s="24" t="s">
        <v>27</v>
      </c>
      <c r="D271" s="35">
        <v>0.93446054750402574</v>
      </c>
      <c r="E271" s="35">
        <v>0.57337671773622101</v>
      </c>
      <c r="F271" s="35"/>
      <c r="G271" s="35">
        <v>0.83263852829908769</v>
      </c>
      <c r="H271" s="35">
        <v>0.38582677165354329</v>
      </c>
      <c r="I271" s="35">
        <v>0.93316195372750643</v>
      </c>
      <c r="J271" s="237">
        <v>41.133333333333333</v>
      </c>
      <c r="K271" s="36"/>
      <c r="L271" s="35">
        <v>0.91203296703296688</v>
      </c>
      <c r="M271" s="36">
        <v>25.33</v>
      </c>
      <c r="N271" s="35">
        <v>0.3286339421613394</v>
      </c>
      <c r="O271" s="35"/>
      <c r="P271" s="36">
        <v>478.59999999999997</v>
      </c>
      <c r="Q271" s="36">
        <v>6.1803611108160119</v>
      </c>
      <c r="R271" s="35">
        <v>0.36028454677182525</v>
      </c>
      <c r="S271" s="35">
        <v>0.23</v>
      </c>
      <c r="T271" s="35">
        <v>0.75535358565737054</v>
      </c>
    </row>
    <row r="272" spans="1:20" x14ac:dyDescent="0.3">
      <c r="A272" s="28" t="s">
        <v>553</v>
      </c>
      <c r="B272" s="28" t="s">
        <v>554</v>
      </c>
      <c r="C272" s="28" t="s">
        <v>33</v>
      </c>
      <c r="D272" s="35">
        <v>0.94212962962962965</v>
      </c>
      <c r="E272" s="35">
        <v>0.50049165481614555</v>
      </c>
      <c r="F272" s="35"/>
      <c r="G272" s="35">
        <v>0.77289871870442151</v>
      </c>
      <c r="H272" s="35">
        <v>0.3498542274052478</v>
      </c>
      <c r="I272" s="35">
        <v>0.76538240746922137</v>
      </c>
      <c r="J272" s="237">
        <v>38.914285714285718</v>
      </c>
      <c r="K272" s="36"/>
      <c r="L272" s="35">
        <v>0.84237068965517248</v>
      </c>
      <c r="M272" s="36">
        <v>21.589999999999996</v>
      </c>
      <c r="N272" s="35">
        <v>0.21939299239341559</v>
      </c>
      <c r="O272" s="35"/>
      <c r="P272" s="36">
        <v>363.73333333333335</v>
      </c>
      <c r="Q272" s="36">
        <v>5.7075910565587673</v>
      </c>
      <c r="R272" s="35">
        <v>0.24490185175057713</v>
      </c>
      <c r="S272" s="35">
        <v>0.28433333333333338</v>
      </c>
      <c r="T272" s="35">
        <v>0.56793038316243927</v>
      </c>
    </row>
    <row r="273" spans="1:20" x14ac:dyDescent="0.3">
      <c r="A273" s="28" t="s">
        <v>555</v>
      </c>
      <c r="B273" s="28" t="s">
        <v>556</v>
      </c>
      <c r="C273" s="28" t="s">
        <v>30</v>
      </c>
      <c r="D273" s="35">
        <v>0.85522405522405531</v>
      </c>
      <c r="E273" s="35">
        <v>0.4473388954536231</v>
      </c>
      <c r="F273" s="35"/>
      <c r="G273" s="35">
        <v>0.87208491860198345</v>
      </c>
      <c r="H273" s="35">
        <v>0.30294117647058821</v>
      </c>
      <c r="I273" s="35">
        <v>0.729431241142251</v>
      </c>
      <c r="J273" s="237">
        <v>44.25</v>
      </c>
      <c r="K273" s="36"/>
      <c r="L273" s="35">
        <v>0.86063745019920324</v>
      </c>
      <c r="M273" s="36">
        <v>27.805</v>
      </c>
      <c r="N273" s="35">
        <v>0.30656772162263529</v>
      </c>
      <c r="O273" s="35"/>
      <c r="P273" s="36">
        <v>412.0333333333333</v>
      </c>
      <c r="Q273" s="36">
        <v>5.083666643258546</v>
      </c>
      <c r="R273" s="35">
        <v>0.36734979589955646</v>
      </c>
      <c r="S273" s="35">
        <v>0.19333333333333336</v>
      </c>
      <c r="T273" s="35">
        <v>0.40451992511366675</v>
      </c>
    </row>
    <row r="274" spans="1:20" x14ac:dyDescent="0.3">
      <c r="A274" s="24" t="s">
        <v>557</v>
      </c>
      <c r="B274" s="24" t="s">
        <v>558</v>
      </c>
      <c r="C274" s="24" t="s">
        <v>30</v>
      </c>
      <c r="D274" s="35">
        <v>0.91369838738259779</v>
      </c>
      <c r="E274" s="35">
        <v>0.48978637477970943</v>
      </c>
      <c r="F274" s="35"/>
      <c r="G274" s="35">
        <v>0.78118919346101867</v>
      </c>
      <c r="H274" s="35">
        <v>0.34080058758721998</v>
      </c>
      <c r="I274" s="35">
        <v>0.32044713014040788</v>
      </c>
      <c r="J274" s="237">
        <v>35.56</v>
      </c>
      <c r="K274" s="36"/>
      <c r="L274" s="35">
        <v>0.86795158286778407</v>
      </c>
      <c r="M274" s="36">
        <v>24.308</v>
      </c>
      <c r="N274" s="35">
        <v>0.27626302233868999</v>
      </c>
      <c r="O274" s="35"/>
      <c r="P274" s="36">
        <v>349.83333333333331</v>
      </c>
      <c r="Q274" s="36">
        <v>3.3431766279765718</v>
      </c>
      <c r="R274" s="35">
        <v>0.16477049709025215</v>
      </c>
      <c r="S274" s="35">
        <v>0.26200000000000001</v>
      </c>
      <c r="T274" s="35">
        <v>0.4909314135833473</v>
      </c>
    </row>
    <row r="275" spans="1:20" x14ac:dyDescent="0.3">
      <c r="A275" s="24" t="s">
        <v>559</v>
      </c>
      <c r="B275" s="24" t="s">
        <v>560</v>
      </c>
      <c r="C275" s="24" t="s">
        <v>30</v>
      </c>
      <c r="D275" s="35">
        <v>0.97916666666666663</v>
      </c>
      <c r="E275" s="35">
        <v>0.45877155457108693</v>
      </c>
      <c r="F275" s="35"/>
      <c r="G275" s="35">
        <v>0.8149399515738377</v>
      </c>
      <c r="H275" s="35">
        <v>0.32193732193732194</v>
      </c>
      <c r="I275" s="35">
        <v>0.11650261507688919</v>
      </c>
      <c r="J275" s="237">
        <v>49.283333333333339</v>
      </c>
      <c r="K275" s="36"/>
      <c r="L275" s="35">
        <v>0.87560747663551397</v>
      </c>
      <c r="M275" s="36">
        <v>28.195000000000004</v>
      </c>
      <c r="N275" s="35">
        <v>0.31021280061278117</v>
      </c>
      <c r="O275" s="35"/>
      <c r="P275" s="36">
        <v>438.26666666666665</v>
      </c>
      <c r="Q275" s="36">
        <v>4.4951747071991237</v>
      </c>
      <c r="R275" s="35">
        <v>0.35032297366379189</v>
      </c>
      <c r="S275" s="35">
        <v>0.22466666666666668</v>
      </c>
      <c r="T275" s="35">
        <v>0.63010408326661327</v>
      </c>
    </row>
    <row r="276" spans="1:20" x14ac:dyDescent="0.3">
      <c r="A276" s="24" t="s">
        <v>561</v>
      </c>
      <c r="B276" s="24" t="s">
        <v>562</v>
      </c>
      <c r="C276" s="24" t="s">
        <v>30</v>
      </c>
      <c r="D276" s="35">
        <v>0.88431013431013439</v>
      </c>
      <c r="E276" s="35">
        <v>0.48006421413187733</v>
      </c>
      <c r="F276" s="35"/>
      <c r="G276" s="35">
        <v>0.83877816295908225</v>
      </c>
      <c r="H276" s="35">
        <v>0.34627831715210355</v>
      </c>
      <c r="I276" s="35">
        <v>0.56082116202097054</v>
      </c>
      <c r="J276" s="237">
        <v>37.574999999999996</v>
      </c>
      <c r="K276" s="36"/>
      <c r="L276" s="35">
        <v>0.88146881287726353</v>
      </c>
      <c r="M276" s="36">
        <v>26.67</v>
      </c>
      <c r="N276" s="35">
        <v>0.31106182077675631</v>
      </c>
      <c r="O276" s="35"/>
      <c r="P276" s="36">
        <v>406.93333333333334</v>
      </c>
      <c r="Q276" s="36">
        <v>3.8336636794446575</v>
      </c>
      <c r="R276" s="35">
        <v>0.27806934249933518</v>
      </c>
      <c r="S276" s="35">
        <v>0.25866666666666666</v>
      </c>
      <c r="T276" s="35">
        <v>0.58254304966308956</v>
      </c>
    </row>
    <row r="277" spans="1:20" x14ac:dyDescent="0.3">
      <c r="A277" s="24" t="s">
        <v>563</v>
      </c>
      <c r="B277" s="24" t="s">
        <v>564</v>
      </c>
      <c r="C277" s="24" t="s">
        <v>33</v>
      </c>
      <c r="D277" s="35">
        <v>0.89387340301974449</v>
      </c>
      <c r="E277" s="35">
        <v>0.42993408782619069</v>
      </c>
      <c r="F277" s="35"/>
      <c r="G277" s="35">
        <v>0.75976688869172782</v>
      </c>
      <c r="H277" s="35">
        <v>0.37799043062200954</v>
      </c>
      <c r="I277" s="35">
        <v>0.73537473235282425</v>
      </c>
      <c r="J277" s="237">
        <v>36.257142857142853</v>
      </c>
      <c r="K277" s="36"/>
      <c r="L277" s="35">
        <v>0.88480158730158731</v>
      </c>
      <c r="M277" s="36">
        <v>24.527999999999999</v>
      </c>
      <c r="N277" s="35">
        <v>0.33010582010582012</v>
      </c>
      <c r="O277" s="35"/>
      <c r="P277" s="36">
        <v>451.5333333333333</v>
      </c>
      <c r="Q277" s="36">
        <v>5.7107070886235185</v>
      </c>
      <c r="R277" s="35">
        <v>0.32080035770964138</v>
      </c>
      <c r="S277" s="35">
        <v>0.25</v>
      </c>
      <c r="T277" s="35">
        <v>0.7212755765414357</v>
      </c>
    </row>
    <row r="278" spans="1:20" x14ac:dyDescent="0.3">
      <c r="A278" s="28" t="s">
        <v>565</v>
      </c>
      <c r="B278" s="28" t="s">
        <v>566</v>
      </c>
      <c r="C278" s="28" t="s">
        <v>33</v>
      </c>
      <c r="D278" s="35">
        <v>0.9126050420168067</v>
      </c>
      <c r="E278" s="35">
        <v>0.53399136916149992</v>
      </c>
      <c r="F278" s="35"/>
      <c r="G278" s="35">
        <v>0.92038956383013903</v>
      </c>
      <c r="H278" s="35">
        <v>0.34655623365300786</v>
      </c>
      <c r="I278" s="35">
        <v>0.54607037204469933</v>
      </c>
      <c r="J278" s="237">
        <v>41.2</v>
      </c>
      <c r="K278" s="36"/>
      <c r="L278" s="35">
        <v>0.89137795275590548</v>
      </c>
      <c r="M278" s="36">
        <v>31.403333333333336</v>
      </c>
      <c r="N278" s="35">
        <v>0.28089959225280325</v>
      </c>
      <c r="O278" s="35"/>
      <c r="P278" s="36">
        <v>400.7</v>
      </c>
      <c r="Q278" s="36">
        <v>5.948253885219339</v>
      </c>
      <c r="R278" s="35">
        <v>0.29144672460445803</v>
      </c>
      <c r="S278" s="35">
        <v>0.28199999999999997</v>
      </c>
      <c r="T278" s="35">
        <v>0.66148315358247634</v>
      </c>
    </row>
    <row r="279" spans="1:20" x14ac:dyDescent="0.3">
      <c r="A279" s="28" t="s">
        <v>567</v>
      </c>
      <c r="B279" s="28" t="s">
        <v>568</v>
      </c>
      <c r="C279" s="28" t="s">
        <v>27</v>
      </c>
      <c r="D279" s="35">
        <v>0.93256704980842908</v>
      </c>
      <c r="E279" s="35">
        <v>0.47868623340321448</v>
      </c>
      <c r="F279" s="35"/>
      <c r="G279" s="35">
        <v>0.81439548010153195</v>
      </c>
      <c r="H279" s="35">
        <v>0.33632862644415917</v>
      </c>
      <c r="I279" s="35">
        <v>0.73303394175356085</v>
      </c>
      <c r="J279" s="237">
        <v>40.642857142857146</v>
      </c>
      <c r="K279" s="36"/>
      <c r="L279" s="35">
        <v>0.90734265734265729</v>
      </c>
      <c r="M279" s="36">
        <v>22.11</v>
      </c>
      <c r="N279" s="35">
        <v>0.2953181272509004</v>
      </c>
      <c r="O279" s="35"/>
      <c r="P279" s="36">
        <v>399.3</v>
      </c>
      <c r="Q279" s="36">
        <v>7.5451304289010821</v>
      </c>
      <c r="R279" s="35">
        <v>0.28399954037371894</v>
      </c>
      <c r="S279" s="35">
        <v>0.3793333333333333</v>
      </c>
      <c r="T279" s="35">
        <v>0.67312682452156991</v>
      </c>
    </row>
    <row r="280" spans="1:20" x14ac:dyDescent="0.3">
      <c r="A280" s="24" t="s">
        <v>569</v>
      </c>
      <c r="B280" s="24" t="s">
        <v>570</v>
      </c>
      <c r="C280" s="24" t="s">
        <v>56</v>
      </c>
      <c r="D280" s="35">
        <v>0.95732526881720437</v>
      </c>
      <c r="E280" s="35">
        <v>0.56637751901513378</v>
      </c>
      <c r="F280" s="35"/>
      <c r="G280" s="35">
        <v>0.83507339918148082</v>
      </c>
      <c r="H280" s="35">
        <v>0.38368055555555558</v>
      </c>
      <c r="I280" s="35">
        <v>0.87830687830687826</v>
      </c>
      <c r="J280" s="237">
        <v>38.01428571428572</v>
      </c>
      <c r="K280" s="36"/>
      <c r="L280" s="35">
        <v>0.88211180124223609</v>
      </c>
      <c r="M280" s="36">
        <v>25.830000000000002</v>
      </c>
      <c r="N280" s="35">
        <v>0.45704607046070461</v>
      </c>
      <c r="O280" s="35"/>
      <c r="P280" s="36">
        <v>420.63333333333338</v>
      </c>
      <c r="Q280" s="36">
        <v>8.091870072322747</v>
      </c>
      <c r="R280" s="35">
        <v>0.25855628444732026</v>
      </c>
      <c r="S280" s="35">
        <v>0.28533333333333333</v>
      </c>
      <c r="T280" s="35">
        <v>0.65168410819465894</v>
      </c>
    </row>
    <row r="281" spans="1:20" x14ac:dyDescent="0.3">
      <c r="A281" s="24" t="s">
        <v>571</v>
      </c>
      <c r="B281" s="24" t="s">
        <v>572</v>
      </c>
      <c r="C281" s="24" t="s">
        <v>56</v>
      </c>
      <c r="D281" s="35">
        <v>0.96825396825396826</v>
      </c>
      <c r="E281" s="35">
        <v>0.59248195406950888</v>
      </c>
      <c r="F281" s="35"/>
      <c r="G281" s="35">
        <v>0.76260714744847691</v>
      </c>
      <c r="H281" s="35">
        <v>0.37333333333333335</v>
      </c>
      <c r="I281" s="35">
        <v>0.90910576161009848</v>
      </c>
      <c r="J281" s="237">
        <v>37.816666666666663</v>
      </c>
      <c r="K281" s="36"/>
      <c r="L281" s="35">
        <v>0.8775380710659898</v>
      </c>
      <c r="M281" s="36">
        <v>25.18</v>
      </c>
      <c r="N281" s="35">
        <v>0.49744532545918024</v>
      </c>
      <c r="O281" s="35"/>
      <c r="P281" s="36">
        <v>413.46666666666664</v>
      </c>
      <c r="Q281" s="36">
        <v>7.1924421528229594</v>
      </c>
      <c r="R281" s="35">
        <v>0.21767217912361028</v>
      </c>
      <c r="S281" s="35">
        <v>0.19366666666666663</v>
      </c>
      <c r="T281" s="35">
        <v>0.59089881288863766</v>
      </c>
    </row>
    <row r="282" spans="1:20" x14ac:dyDescent="0.3">
      <c r="A282" s="24" t="s">
        <v>573</v>
      </c>
      <c r="B282" s="24" t="s">
        <v>574</v>
      </c>
      <c r="C282" s="24" t="s">
        <v>30</v>
      </c>
      <c r="D282" s="35">
        <v>0.94186110254565392</v>
      </c>
      <c r="E282" s="35">
        <v>0.54767972815121591</v>
      </c>
      <c r="F282" s="35"/>
      <c r="G282" s="35">
        <v>0.93470943470943479</v>
      </c>
      <c r="H282" s="35">
        <v>0.28260869565217389</v>
      </c>
      <c r="I282" s="35">
        <v>0.91557876414273276</v>
      </c>
      <c r="J282" s="237">
        <v>37.04</v>
      </c>
      <c r="K282" s="36"/>
      <c r="L282" s="35">
        <v>0.85963503649635031</v>
      </c>
      <c r="M282" s="36">
        <v>22.7225</v>
      </c>
      <c r="N282" s="35">
        <v>0.37308336677687109</v>
      </c>
      <c r="O282" s="35"/>
      <c r="P282" s="36">
        <v>453.40000000000003</v>
      </c>
      <c r="Q282" s="36">
        <v>6.4537174124090484</v>
      </c>
      <c r="R282" s="35">
        <v>0.41567528526276526</v>
      </c>
      <c r="S282" s="35">
        <v>0.16400000000000003</v>
      </c>
      <c r="T282" s="35">
        <v>0.77393424260394017</v>
      </c>
    </row>
    <row r="283" spans="1:20" x14ac:dyDescent="0.3">
      <c r="A283" s="24" t="s">
        <v>575</v>
      </c>
      <c r="B283" s="24" t="s">
        <v>576</v>
      </c>
      <c r="C283" s="24" t="s">
        <v>24</v>
      </c>
      <c r="D283" s="35">
        <v>0.90384615384615374</v>
      </c>
      <c r="E283" s="35">
        <v>0.47680014049877067</v>
      </c>
      <c r="F283" s="35"/>
      <c r="G283" s="35">
        <v>0.90622551470622337</v>
      </c>
      <c r="H283" s="35">
        <v>0.31645569620253167</v>
      </c>
      <c r="I283" s="35">
        <v>0.76773351101308096</v>
      </c>
      <c r="J283" s="237">
        <v>40.487499999999997</v>
      </c>
      <c r="K283" s="36"/>
      <c r="L283" s="35">
        <v>0.91083333333333338</v>
      </c>
      <c r="M283" s="36">
        <v>26.215</v>
      </c>
      <c r="N283" s="35">
        <v>0.34820384294068507</v>
      </c>
      <c r="O283" s="35"/>
      <c r="P283" s="36">
        <v>556.4</v>
      </c>
      <c r="Q283" s="36">
        <v>11.754039920327134</v>
      </c>
      <c r="R283" s="35">
        <v>0.43048611329482994</v>
      </c>
      <c r="S283" s="35">
        <v>0.13299999999999998</v>
      </c>
      <c r="T283" s="35">
        <v>0.74258361151351016</v>
      </c>
    </row>
    <row r="284" spans="1:20" x14ac:dyDescent="0.3">
      <c r="A284" s="24" t="s">
        <v>577</v>
      </c>
      <c r="B284" s="24" t="s">
        <v>578</v>
      </c>
      <c r="C284" s="24" t="s">
        <v>24</v>
      </c>
      <c r="D284" s="35">
        <v>0.92591408165440781</v>
      </c>
      <c r="E284" s="35">
        <v>0.57988636159592044</v>
      </c>
      <c r="F284" s="35"/>
      <c r="G284" s="35">
        <v>0.62203974912900095</v>
      </c>
      <c r="H284" s="35">
        <v>0.42690058479532161</v>
      </c>
      <c r="I284" s="35">
        <v>0.70776995123002029</v>
      </c>
      <c r="J284" s="237">
        <v>44.86</v>
      </c>
      <c r="K284" s="36"/>
      <c r="L284" s="35">
        <v>0.86004016064257016</v>
      </c>
      <c r="M284" s="36">
        <v>28.395714285714288</v>
      </c>
      <c r="N284" s="35">
        <v>0.32732340295927975</v>
      </c>
      <c r="O284" s="35"/>
      <c r="P284" s="36">
        <v>458.0333333333333</v>
      </c>
      <c r="Q284" s="36">
        <v>8.3019657014215049</v>
      </c>
      <c r="R284" s="35">
        <v>0.31145221665746875</v>
      </c>
      <c r="S284" s="35">
        <v>0.20900000000000002</v>
      </c>
      <c r="T284" s="35">
        <v>0.69490433550215813</v>
      </c>
    </row>
    <row r="285" spans="1:20" x14ac:dyDescent="0.3">
      <c r="A285" s="24" t="s">
        <v>579</v>
      </c>
      <c r="B285" s="24" t="s">
        <v>580</v>
      </c>
      <c r="C285" s="24" t="s">
        <v>30</v>
      </c>
      <c r="D285" s="35">
        <v>0.9076543209876542</v>
      </c>
      <c r="E285" s="35">
        <v>0.48505973623259796</v>
      </c>
      <c r="F285" s="35"/>
      <c r="G285" s="35">
        <v>0.9466035366808786</v>
      </c>
      <c r="H285" s="35">
        <v>0.41446453407510431</v>
      </c>
      <c r="I285" s="35">
        <v>0.60308297666624266</v>
      </c>
      <c r="J285" s="237">
        <v>40.31666666666667</v>
      </c>
      <c r="K285" s="36"/>
      <c r="L285" s="35">
        <v>0.84219330855018582</v>
      </c>
      <c r="M285" s="36">
        <v>34.06</v>
      </c>
      <c r="N285" s="35">
        <v>0.31464963034394083</v>
      </c>
      <c r="O285" s="35"/>
      <c r="P285" s="36">
        <v>447.76666666666665</v>
      </c>
      <c r="Q285" s="36">
        <v>4.3383620904296381</v>
      </c>
      <c r="R285" s="35">
        <v>0.22150418646942249</v>
      </c>
      <c r="S285" s="35">
        <v>0.29099999999999998</v>
      </c>
      <c r="T285" s="35">
        <v>0.7460569492960728</v>
      </c>
    </row>
    <row r="286" spans="1:20" x14ac:dyDescent="0.3">
      <c r="A286" s="24" t="s">
        <v>581</v>
      </c>
      <c r="B286" s="24" t="s">
        <v>582</v>
      </c>
      <c r="C286" s="24" t="s">
        <v>56</v>
      </c>
      <c r="D286" s="35">
        <v>0.98039215686274517</v>
      </c>
      <c r="E286" s="35">
        <v>0.57838011374059806</v>
      </c>
      <c r="F286" s="35"/>
      <c r="G286" s="35">
        <v>0.87616375111850964</v>
      </c>
      <c r="H286" s="35">
        <v>0.33980582524271846</v>
      </c>
      <c r="I286" s="35">
        <v>1</v>
      </c>
      <c r="J286" s="237">
        <v>38.599999999999994</v>
      </c>
      <c r="K286" s="36"/>
      <c r="L286" s="35">
        <v>0.91401315789473692</v>
      </c>
      <c r="M286" s="36">
        <v>30.184999999999999</v>
      </c>
      <c r="N286" s="35">
        <v>0.3825511558069698</v>
      </c>
      <c r="O286" s="35"/>
      <c r="P286" s="36">
        <v>477.90000000000003</v>
      </c>
      <c r="Q286" s="36">
        <v>8.6220380166225876</v>
      </c>
      <c r="R286" s="35">
        <v>0.26599369064310469</v>
      </c>
      <c r="S286" s="35">
        <v>0.24066666666666667</v>
      </c>
      <c r="T286" s="35">
        <v>0.79674564658863833</v>
      </c>
    </row>
    <row r="287" spans="1:20" x14ac:dyDescent="0.3">
      <c r="A287" s="28" t="s">
        <v>583</v>
      </c>
      <c r="B287" s="28" t="s">
        <v>584</v>
      </c>
      <c r="C287" s="28" t="s">
        <v>30</v>
      </c>
      <c r="D287" s="35">
        <v>0.88055555555555554</v>
      </c>
      <c r="E287" s="35">
        <v>0.58001074866365476</v>
      </c>
      <c r="F287" s="35"/>
      <c r="G287" s="35">
        <v>0.91944737743027238</v>
      </c>
      <c r="H287" s="35">
        <v>0.4560260586319218</v>
      </c>
      <c r="I287" s="35">
        <v>0.64815496887859469</v>
      </c>
      <c r="J287" s="237">
        <v>36.674999999999997</v>
      </c>
      <c r="K287" s="36"/>
      <c r="L287" s="35">
        <v>0.87122388059701494</v>
      </c>
      <c r="M287" s="36">
        <v>23.736666666666668</v>
      </c>
      <c r="N287" s="35">
        <v>0.39309579632125669</v>
      </c>
      <c r="O287" s="35"/>
      <c r="P287" s="36">
        <v>401.09999999999997</v>
      </c>
      <c r="Q287" s="36">
        <v>5.6909162750623112</v>
      </c>
      <c r="R287" s="35">
        <v>0.30485805861012477</v>
      </c>
      <c r="S287" s="35">
        <v>0.15333333333333335</v>
      </c>
      <c r="T287" s="35">
        <v>0.31534617328317144</v>
      </c>
    </row>
    <row r="288" spans="1:20" x14ac:dyDescent="0.3">
      <c r="A288" s="24" t="s">
        <v>585</v>
      </c>
      <c r="B288" s="24" t="s">
        <v>586</v>
      </c>
      <c r="C288" s="24" t="s">
        <v>30</v>
      </c>
      <c r="D288" s="35">
        <v>0.85385471036194061</v>
      </c>
      <c r="E288" s="35">
        <v>0.55896106682196089</v>
      </c>
      <c r="F288" s="35"/>
      <c r="G288" s="35">
        <v>0.82765042604961947</v>
      </c>
      <c r="H288" s="35">
        <v>0.43545878693623641</v>
      </c>
      <c r="I288" s="35">
        <v>0.75206669669560211</v>
      </c>
      <c r="J288" s="237">
        <v>42.4</v>
      </c>
      <c r="K288" s="36"/>
      <c r="L288" s="35">
        <v>0.88209235209235204</v>
      </c>
      <c r="M288" s="36">
        <v>26.61</v>
      </c>
      <c r="N288" s="35">
        <v>0.45650075245519078</v>
      </c>
      <c r="O288" s="35"/>
      <c r="P288" s="36">
        <v>347</v>
      </c>
      <c r="Q288" s="36">
        <v>5.0970543212373824</v>
      </c>
      <c r="R288" s="35">
        <v>0.24476733277042872</v>
      </c>
      <c r="S288" s="35">
        <v>0.29699999999999999</v>
      </c>
      <c r="T288" s="35">
        <v>0.44652908067542213</v>
      </c>
    </row>
    <row r="289" spans="1:20" x14ac:dyDescent="0.3">
      <c r="A289" s="24" t="s">
        <v>587</v>
      </c>
      <c r="B289" s="24" t="s">
        <v>588</v>
      </c>
      <c r="C289" s="24" t="s">
        <v>30</v>
      </c>
      <c r="D289" s="35">
        <v>0.89951798294401186</v>
      </c>
      <c r="E289" s="35">
        <v>0.5469002446567881</v>
      </c>
      <c r="F289" s="35"/>
      <c r="G289" s="35">
        <v>0.93679162311724939</v>
      </c>
      <c r="H289" s="35">
        <v>0.48285714285714287</v>
      </c>
      <c r="I289" s="35">
        <v>0.61305920018023252</v>
      </c>
      <c r="J289" s="237">
        <v>39.880000000000003</v>
      </c>
      <c r="K289" s="36"/>
      <c r="L289" s="35">
        <v>0.88303262955854123</v>
      </c>
      <c r="M289" s="36">
        <v>24.79</v>
      </c>
      <c r="N289" s="35">
        <v>0.39258068657894607</v>
      </c>
      <c r="O289" s="35"/>
      <c r="P289" s="36">
        <v>509.9666666666667</v>
      </c>
      <c r="Q289" s="36">
        <v>6.6819032141380905</v>
      </c>
      <c r="R289" s="35">
        <v>0.44441791443722151</v>
      </c>
      <c r="S289" s="35">
        <v>0.17466666666666664</v>
      </c>
      <c r="T289" s="35">
        <v>0.60119278134923704</v>
      </c>
    </row>
    <row r="290" spans="1:20" x14ac:dyDescent="0.3">
      <c r="A290" s="24" t="s">
        <v>589</v>
      </c>
      <c r="B290" s="24" t="s">
        <v>590</v>
      </c>
      <c r="C290" s="24" t="s">
        <v>33</v>
      </c>
      <c r="D290" s="35">
        <v>0.90713902308105199</v>
      </c>
      <c r="E290" s="35">
        <v>0.48351679786639129</v>
      </c>
      <c r="F290" s="35"/>
      <c r="G290" s="35">
        <v>0.80223294976754256</v>
      </c>
      <c r="H290" s="35">
        <v>0.36092715231788081</v>
      </c>
      <c r="I290" s="35">
        <v>0.73191864238225646</v>
      </c>
      <c r="J290" s="237">
        <v>34.112499999999997</v>
      </c>
      <c r="K290" s="36"/>
      <c r="L290" s="35">
        <v>0.81925619834710739</v>
      </c>
      <c r="M290" s="36">
        <v>26.504999999999999</v>
      </c>
      <c r="N290" s="35">
        <v>0.20284685928205612</v>
      </c>
      <c r="O290" s="35"/>
      <c r="P290" s="36">
        <v>355.36666666666662</v>
      </c>
      <c r="Q290" s="36">
        <v>5.24671419423633</v>
      </c>
      <c r="R290" s="35">
        <v>0.15946590893850418</v>
      </c>
      <c r="S290" s="35">
        <v>0.37800000000000006</v>
      </c>
      <c r="T290" s="35">
        <v>0.65679737823482875</v>
      </c>
    </row>
    <row r="291" spans="1:20" x14ac:dyDescent="0.3">
      <c r="A291" s="28" t="s">
        <v>591</v>
      </c>
      <c r="B291" s="28" t="s">
        <v>592</v>
      </c>
      <c r="C291" s="28" t="s">
        <v>24</v>
      </c>
      <c r="D291" s="35">
        <v>0.88844583987441128</v>
      </c>
      <c r="E291" s="35">
        <v>0.4745143745143745</v>
      </c>
      <c r="F291" s="35"/>
      <c r="G291" s="35">
        <v>0.795019716893686</v>
      </c>
      <c r="H291" s="35">
        <v>0.38961038961038963</v>
      </c>
      <c r="I291" s="35">
        <v>1</v>
      </c>
      <c r="J291" s="237">
        <v>33.633333333333333</v>
      </c>
      <c r="K291" s="36"/>
      <c r="L291" s="35">
        <v>0.81773584905660379</v>
      </c>
      <c r="M291" s="36">
        <v>29.958327918786647</v>
      </c>
      <c r="N291" s="35">
        <v>0.29706328534218734</v>
      </c>
      <c r="O291" s="35"/>
      <c r="P291" s="36">
        <v>561.49999999999989</v>
      </c>
      <c r="Q291" s="36">
        <v>7.8823042431901724</v>
      </c>
      <c r="R291" s="35">
        <v>0.33321599227249304</v>
      </c>
      <c r="S291" s="35">
        <v>0.16533333333333336</v>
      </c>
      <c r="T291" s="35">
        <v>0.77264172250244678</v>
      </c>
    </row>
    <row r="292" spans="1:20" x14ac:dyDescent="0.3">
      <c r="A292" s="24" t="s">
        <v>593</v>
      </c>
      <c r="B292" s="24" t="s">
        <v>594</v>
      </c>
      <c r="C292" s="24" t="s">
        <v>27</v>
      </c>
      <c r="D292" s="35">
        <v>0.93673311320370145</v>
      </c>
      <c r="E292" s="35">
        <v>0.52774621733224147</v>
      </c>
      <c r="F292" s="35"/>
      <c r="G292" s="35">
        <v>0.83425995180315093</v>
      </c>
      <c r="H292" s="35">
        <v>0.41611374407582941</v>
      </c>
      <c r="I292" s="35">
        <v>0.71517433888081838</v>
      </c>
      <c r="J292" s="237">
        <v>39.842857142857142</v>
      </c>
      <c r="K292" s="36"/>
      <c r="L292" s="35">
        <v>0.88477040816326524</v>
      </c>
      <c r="M292" s="36">
        <v>24.623333333333335</v>
      </c>
      <c r="N292" s="35">
        <v>0.31198092269915473</v>
      </c>
      <c r="O292" s="35"/>
      <c r="P292" s="36">
        <v>449.9666666666667</v>
      </c>
      <c r="Q292" s="36">
        <v>8.2022765292747106</v>
      </c>
      <c r="R292" s="35">
        <v>0.33943882067764175</v>
      </c>
      <c r="S292" s="35">
        <v>0.254</v>
      </c>
      <c r="T292" s="35">
        <v>0.68787767326992799</v>
      </c>
    </row>
    <row r="293" spans="1:20" x14ac:dyDescent="0.3">
      <c r="A293" s="24" t="s">
        <v>595</v>
      </c>
      <c r="B293" s="24" t="s">
        <v>596</v>
      </c>
      <c r="C293" s="24" t="s">
        <v>56</v>
      </c>
      <c r="D293" s="35">
        <v>0.91375512637971112</v>
      </c>
      <c r="E293" s="35">
        <v>0.45763933865311057</v>
      </c>
      <c r="F293" s="35"/>
      <c r="G293" s="35">
        <v>0.95407818603694894</v>
      </c>
      <c r="H293" s="35">
        <v>0.3282051282051282</v>
      </c>
      <c r="I293" s="35">
        <v>0.77800529661611328</v>
      </c>
      <c r="J293" s="237">
        <v>38.524999999999999</v>
      </c>
      <c r="K293" s="36"/>
      <c r="L293" s="35">
        <v>0.85989247311827954</v>
      </c>
      <c r="M293" s="36">
        <v>26.572499999999998</v>
      </c>
      <c r="N293" s="35">
        <v>0.26114484930274406</v>
      </c>
      <c r="O293" s="35"/>
      <c r="P293" s="36">
        <v>515.5333333333333</v>
      </c>
      <c r="Q293" s="36">
        <v>8.0098141075182312</v>
      </c>
      <c r="R293" s="35">
        <v>0.35868075629137791</v>
      </c>
      <c r="S293" s="35">
        <v>0.23933333333333334</v>
      </c>
      <c r="T293" s="35">
        <v>0.76038406450586171</v>
      </c>
    </row>
    <row r="294" spans="1:20" x14ac:dyDescent="0.3">
      <c r="A294" s="28" t="s">
        <v>597</v>
      </c>
      <c r="B294" s="28" t="s">
        <v>598</v>
      </c>
      <c r="C294" s="28" t="s">
        <v>33</v>
      </c>
      <c r="D294" s="35">
        <v>0.90234025234025239</v>
      </c>
      <c r="E294" s="35">
        <v>0.51179546495096273</v>
      </c>
      <c r="F294" s="35"/>
      <c r="G294" s="35">
        <v>0.88316678868617304</v>
      </c>
      <c r="H294" s="35">
        <v>0.41538461538461541</v>
      </c>
      <c r="I294" s="35">
        <v>1</v>
      </c>
      <c r="J294" s="237">
        <v>39.674999999999997</v>
      </c>
      <c r="K294" s="36"/>
      <c r="L294" s="35">
        <v>0.88680555555555562</v>
      </c>
      <c r="M294" s="36">
        <v>23.84</v>
      </c>
      <c r="N294" s="35">
        <v>0.27093045843045838</v>
      </c>
      <c r="O294" s="35"/>
      <c r="P294" s="36">
        <v>500.2</v>
      </c>
      <c r="Q294" s="36">
        <v>5.7014369652014976</v>
      </c>
      <c r="R294" s="35">
        <v>0.35476295372517946</v>
      </c>
      <c r="S294" s="35">
        <v>0.317</v>
      </c>
      <c r="T294" s="35">
        <v>0.82351244139920665</v>
      </c>
    </row>
    <row r="295" spans="1:20" x14ac:dyDescent="0.3">
      <c r="A295" s="28" t="s">
        <v>599</v>
      </c>
      <c r="B295" s="28" t="s">
        <v>600</v>
      </c>
      <c r="C295" s="28" t="s">
        <v>63</v>
      </c>
      <c r="D295" s="35">
        <v>0.91640543364681293</v>
      </c>
      <c r="E295" s="35">
        <v>0.55875169606512887</v>
      </c>
      <c r="F295" s="35"/>
      <c r="G295" s="35">
        <v>0.82548347524713694</v>
      </c>
      <c r="H295" s="35">
        <v>0.29891304347826086</v>
      </c>
      <c r="I295" s="35">
        <v>0.90674284456411247</v>
      </c>
      <c r="J295" s="237">
        <v>42.5</v>
      </c>
      <c r="K295" s="36"/>
      <c r="L295" s="35">
        <v>0.91701388888888902</v>
      </c>
      <c r="M295" s="36">
        <v>23.1</v>
      </c>
      <c r="N295" s="35">
        <v>0.37131975492631231</v>
      </c>
      <c r="O295" s="35"/>
      <c r="P295" s="36">
        <v>408.0333333333333</v>
      </c>
      <c r="Q295" s="36">
        <v>9.6973839913105255</v>
      </c>
      <c r="R295" s="35">
        <v>0.31435456677670121</v>
      </c>
      <c r="S295" s="35">
        <v>0.17500000000000004</v>
      </c>
      <c r="T295" s="35">
        <v>0.74974843254121837</v>
      </c>
    </row>
    <row r="296" spans="1:20" x14ac:dyDescent="0.3">
      <c r="A296" s="28" t="s">
        <v>601</v>
      </c>
      <c r="B296" s="28" t="s">
        <v>602</v>
      </c>
      <c r="C296" s="28" t="s">
        <v>56</v>
      </c>
      <c r="D296" s="35">
        <v>0.87942308706428307</v>
      </c>
      <c r="E296" s="35">
        <v>0.4590446775051194</v>
      </c>
      <c r="F296" s="35"/>
      <c r="G296" s="35">
        <v>0.73061320031888277</v>
      </c>
      <c r="H296" s="35">
        <v>0.34919416730621644</v>
      </c>
      <c r="I296" s="35">
        <v>0.91662916337245826</v>
      </c>
      <c r="J296" s="237">
        <v>36.875</v>
      </c>
      <c r="K296" s="36"/>
      <c r="L296" s="35">
        <v>0.90333333333333332</v>
      </c>
      <c r="M296" s="36">
        <v>27.3</v>
      </c>
      <c r="N296" s="35">
        <v>0.28067566669267829</v>
      </c>
      <c r="O296" s="35"/>
      <c r="P296" s="36">
        <v>346.76666666666665</v>
      </c>
      <c r="Q296" s="36">
        <v>7.441114620470251</v>
      </c>
      <c r="R296" s="35">
        <v>0.29935243953078933</v>
      </c>
      <c r="S296" s="35">
        <v>0.33100000000000002</v>
      </c>
      <c r="T296" s="35">
        <v>0.69266537989120902</v>
      </c>
    </row>
    <row r="297" spans="1:20" x14ac:dyDescent="0.3">
      <c r="A297" s="24" t="s">
        <v>603</v>
      </c>
      <c r="B297" s="24" t="s">
        <v>604</v>
      </c>
      <c r="C297" s="24" t="s">
        <v>24</v>
      </c>
      <c r="D297" s="35">
        <v>0.95179738562091509</v>
      </c>
      <c r="E297" s="35">
        <v>0.42037602146891762</v>
      </c>
      <c r="F297" s="35"/>
      <c r="G297" s="35">
        <v>0.77369058015395564</v>
      </c>
      <c r="H297" s="35">
        <v>0.28712871287128711</v>
      </c>
      <c r="I297" s="35">
        <v>0.89579788239742852</v>
      </c>
      <c r="J297" s="237">
        <v>36.650000000000006</v>
      </c>
      <c r="K297" s="36"/>
      <c r="L297" s="35">
        <v>0.86780487804878048</v>
      </c>
      <c r="M297" s="36">
        <v>25.74</v>
      </c>
      <c r="N297" s="35">
        <v>0.27254714514494882</v>
      </c>
      <c r="O297" s="35"/>
      <c r="P297" s="36">
        <v>512.33333333333337</v>
      </c>
      <c r="Q297" s="36">
        <v>9.5059086711903031</v>
      </c>
      <c r="R297" s="35">
        <v>0.33900461467070669</v>
      </c>
      <c r="S297" s="35">
        <v>0.18766666666666665</v>
      </c>
      <c r="T297" s="35">
        <v>0.75806451612903225</v>
      </c>
    </row>
    <row r="298" spans="1:20" x14ac:dyDescent="0.3">
      <c r="A298" s="28" t="s">
        <v>605</v>
      </c>
      <c r="B298" s="28" t="s">
        <v>606</v>
      </c>
      <c r="C298" s="28" t="s">
        <v>27</v>
      </c>
      <c r="D298" s="35">
        <v>0.91582491582491576</v>
      </c>
      <c r="E298" s="35">
        <v>0.40580729899615359</v>
      </c>
      <c r="F298" s="35"/>
      <c r="G298" s="35">
        <v>0.88201947892441623</v>
      </c>
      <c r="H298" s="35">
        <v>0.17910447761194029</v>
      </c>
      <c r="I298" s="35">
        <v>0.90622098421541308</v>
      </c>
      <c r="J298" s="237">
        <v>32.566666666666663</v>
      </c>
      <c r="K298" s="36"/>
      <c r="L298" s="35">
        <v>0.8359574468085107</v>
      </c>
      <c r="M298" s="36">
        <v>23.42</v>
      </c>
      <c r="N298" s="35">
        <v>0.23679934366023056</v>
      </c>
      <c r="O298" s="35"/>
      <c r="P298" s="36">
        <v>404.23333333333335</v>
      </c>
      <c r="Q298" s="36">
        <v>7.738019821229531</v>
      </c>
      <c r="R298" s="35">
        <v>0.31631949455589231</v>
      </c>
      <c r="S298" s="35">
        <v>0.27</v>
      </c>
      <c r="T298" s="35">
        <v>0.71853010164190778</v>
      </c>
    </row>
    <row r="299" spans="1:20" x14ac:dyDescent="0.3">
      <c r="A299" s="24" t="s">
        <v>607</v>
      </c>
      <c r="B299" s="24" t="s">
        <v>608</v>
      </c>
      <c r="C299" s="24" t="s">
        <v>78</v>
      </c>
      <c r="D299" s="35">
        <v>0.93589743589743579</v>
      </c>
      <c r="E299" s="35">
        <v>0.50718890337534406</v>
      </c>
      <c r="F299" s="35"/>
      <c r="G299" s="35">
        <v>0.82167175265050185</v>
      </c>
      <c r="H299" s="35">
        <v>0.39207920792079209</v>
      </c>
      <c r="I299" s="35">
        <v>0.55773721800092879</v>
      </c>
      <c r="J299" s="237">
        <v>39.799999999999997</v>
      </c>
      <c r="K299" s="36"/>
      <c r="L299" s="35">
        <v>0.83154875717017196</v>
      </c>
      <c r="M299" s="36">
        <v>25.453333333333333</v>
      </c>
      <c r="N299" s="35">
        <v>0.31476064986555202</v>
      </c>
      <c r="O299" s="35"/>
      <c r="P299" s="36">
        <v>346.09999999999997</v>
      </c>
      <c r="Q299" s="36">
        <v>3.9320852112706621</v>
      </c>
      <c r="R299" s="35">
        <v>0.21681798869594562</v>
      </c>
      <c r="S299" s="35">
        <v>0.23933333333333334</v>
      </c>
      <c r="T299" s="35">
        <v>0.5493780734741105</v>
      </c>
    </row>
    <row r="300" spans="1:20" x14ac:dyDescent="0.3">
      <c r="A300" s="24" t="s">
        <v>609</v>
      </c>
      <c r="B300" s="24" t="s">
        <v>610</v>
      </c>
      <c r="C300" s="24" t="s">
        <v>78</v>
      </c>
      <c r="D300" s="35">
        <v>0.94973544973544977</v>
      </c>
      <c r="E300" s="35">
        <v>0.51278962569988806</v>
      </c>
      <c r="F300" s="35"/>
      <c r="G300" s="35">
        <v>0.8406519759116774</v>
      </c>
      <c r="H300" s="35">
        <v>0.44252873563218392</v>
      </c>
      <c r="I300" s="35">
        <v>0.84368291198051837</v>
      </c>
      <c r="J300" s="237">
        <v>35.75</v>
      </c>
      <c r="K300" s="36"/>
      <c r="L300" s="35">
        <v>0.86451612903225805</v>
      </c>
      <c r="M300" s="36">
        <v>32.900000000000006</v>
      </c>
      <c r="N300" s="35">
        <v>0.27576262862344508</v>
      </c>
      <c r="O300" s="35"/>
      <c r="P300" s="36">
        <v>413.76666666666671</v>
      </c>
      <c r="Q300" s="36">
        <v>5.217737908219461</v>
      </c>
      <c r="R300" s="35">
        <v>0.28138432015197096</v>
      </c>
      <c r="S300" s="35">
        <v>0.3203333333333333</v>
      </c>
      <c r="T300" s="35">
        <v>0.67610738255033553</v>
      </c>
    </row>
    <row r="301" spans="1:20" x14ac:dyDescent="0.3">
      <c r="A301" s="24" t="s">
        <v>611</v>
      </c>
      <c r="B301" s="24" t="s">
        <v>612</v>
      </c>
      <c r="C301" s="24" t="s">
        <v>24</v>
      </c>
      <c r="D301" s="35">
        <v>0.88250319284802037</v>
      </c>
      <c r="E301" s="35">
        <v>0.58252970301163065</v>
      </c>
      <c r="F301" s="35"/>
      <c r="G301" s="35">
        <v>0.92817057096656608</v>
      </c>
      <c r="H301" s="35">
        <v>0.46565437454808389</v>
      </c>
      <c r="I301" s="35">
        <v>0.36642221630698196</v>
      </c>
      <c r="J301" s="237">
        <v>39.024999999999999</v>
      </c>
      <c r="K301" s="36"/>
      <c r="L301" s="35">
        <v>0.8801526717557252</v>
      </c>
      <c r="M301" s="36">
        <v>28.342500000000001</v>
      </c>
      <c r="N301" s="35">
        <v>0.38105933224233207</v>
      </c>
      <c r="O301" s="35"/>
      <c r="P301" s="36">
        <v>478.66666666666669</v>
      </c>
      <c r="Q301" s="36">
        <v>7.6546640393780621</v>
      </c>
      <c r="R301" s="35">
        <v>0.29211528765688044</v>
      </c>
      <c r="S301" s="35">
        <v>0.12966666666666668</v>
      </c>
      <c r="T301" s="35">
        <v>0.6084420994168287</v>
      </c>
    </row>
    <row r="302" spans="1:20" x14ac:dyDescent="0.3">
      <c r="A302" s="24" t="s">
        <v>613</v>
      </c>
      <c r="B302" s="24" t="s">
        <v>614</v>
      </c>
      <c r="C302" s="24" t="s">
        <v>24</v>
      </c>
      <c r="D302" s="35">
        <v>0.93123460944719538</v>
      </c>
      <c r="E302" s="35">
        <v>0.58544963679979756</v>
      </c>
      <c r="F302" s="35"/>
      <c r="G302" s="35">
        <v>0.76717447632924873</v>
      </c>
      <c r="H302" s="35">
        <v>0.40480961923847697</v>
      </c>
      <c r="I302" s="35">
        <v>0.81507065376970689</v>
      </c>
      <c r="J302" s="237">
        <v>39.9</v>
      </c>
      <c r="K302" s="36"/>
      <c r="L302" s="35">
        <v>0.88342672413793111</v>
      </c>
      <c r="M302" s="36">
        <v>23.155555555555551</v>
      </c>
      <c r="N302" s="35">
        <v>0.34646798249062938</v>
      </c>
      <c r="O302" s="35"/>
      <c r="P302" s="36">
        <v>470.66666666666669</v>
      </c>
      <c r="Q302" s="36">
        <v>7.9581337228636064</v>
      </c>
      <c r="R302" s="35">
        <v>0.31535484376356254</v>
      </c>
      <c r="S302" s="35">
        <v>0.14966666666666667</v>
      </c>
      <c r="T302" s="35">
        <v>0.63653476606925763</v>
      </c>
    </row>
    <row r="303" spans="1:20" x14ac:dyDescent="0.3">
      <c r="A303" s="24" t="s">
        <v>615</v>
      </c>
      <c r="B303" s="24" t="s">
        <v>616</v>
      </c>
      <c r="C303" s="24" t="s">
        <v>46</v>
      </c>
      <c r="D303" s="35">
        <v>0.90919540229885054</v>
      </c>
      <c r="E303" s="35">
        <v>0.59371094082588338</v>
      </c>
      <c r="F303" s="35"/>
      <c r="G303" s="35">
        <v>0.72794972021406157</v>
      </c>
      <c r="H303" s="35">
        <v>0.47236180904522612</v>
      </c>
      <c r="I303" s="35">
        <v>1</v>
      </c>
      <c r="J303" s="237">
        <v>43.866666666666667</v>
      </c>
      <c r="K303" s="36"/>
      <c r="L303" s="35">
        <v>0.86427027027027015</v>
      </c>
      <c r="M303" s="36">
        <v>7.92</v>
      </c>
      <c r="N303" s="35">
        <v>0.4410660327326994</v>
      </c>
      <c r="O303" s="35"/>
      <c r="P303" s="36">
        <v>471.5</v>
      </c>
      <c r="Q303" s="36">
        <v>11.89749217026384</v>
      </c>
      <c r="R303" s="35">
        <v>0.26752879907624205</v>
      </c>
      <c r="S303" s="35">
        <v>0.35733333333333334</v>
      </c>
      <c r="T303" s="35">
        <v>0.53095825732374713</v>
      </c>
    </row>
    <row r="304" spans="1:20" x14ac:dyDescent="0.3">
      <c r="A304" s="24" t="s">
        <v>617</v>
      </c>
      <c r="B304" s="24" t="s">
        <v>618</v>
      </c>
      <c r="C304" s="24" t="s">
        <v>24</v>
      </c>
      <c r="D304" s="35">
        <v>0.93007492852213358</v>
      </c>
      <c r="E304" s="35">
        <v>0.59729962160302708</v>
      </c>
      <c r="F304" s="35"/>
      <c r="G304" s="35">
        <v>0.72088323352491879</v>
      </c>
      <c r="H304" s="35">
        <v>0.30864197530864196</v>
      </c>
      <c r="I304" s="35">
        <v>1</v>
      </c>
      <c r="J304" s="237">
        <v>33.825000000000003</v>
      </c>
      <c r="K304" s="36"/>
      <c r="L304" s="35">
        <v>0.89313725490196083</v>
      </c>
      <c r="M304" s="36">
        <v>25.87</v>
      </c>
      <c r="N304" s="35">
        <v>0.35493636050911598</v>
      </c>
      <c r="O304" s="35"/>
      <c r="P304" s="36">
        <v>526.30000000000007</v>
      </c>
      <c r="Q304" s="36">
        <v>13.259124333883078</v>
      </c>
      <c r="R304" s="35">
        <v>0.40977232753034459</v>
      </c>
      <c r="S304" s="35">
        <v>0.13466666666666666</v>
      </c>
      <c r="T304" s="35">
        <v>0.76043256153386851</v>
      </c>
    </row>
    <row r="305" spans="1:20" x14ac:dyDescent="0.3">
      <c r="A305" s="28" t="s">
        <v>619</v>
      </c>
      <c r="B305" s="28" t="s">
        <v>620</v>
      </c>
      <c r="C305" s="28" t="s">
        <v>30</v>
      </c>
      <c r="D305" s="35">
        <v>0.94857500223353874</v>
      </c>
      <c r="E305" s="35">
        <v>0.51235948925024555</v>
      </c>
      <c r="F305" s="35"/>
      <c r="G305" s="35">
        <v>0.86756518152330298</v>
      </c>
      <c r="H305" s="35">
        <v>0.37894736842105264</v>
      </c>
      <c r="I305" s="35">
        <v>0.43714778152172057</v>
      </c>
      <c r="J305" s="237">
        <v>37.475000000000001</v>
      </c>
      <c r="K305" s="36"/>
      <c r="L305" s="35">
        <v>0.84296803652968033</v>
      </c>
      <c r="M305" s="36">
        <v>22.603333333333335</v>
      </c>
      <c r="N305" s="35">
        <v>0.21762598328416913</v>
      </c>
      <c r="O305" s="35"/>
      <c r="P305" s="36">
        <v>377.7</v>
      </c>
      <c r="Q305" s="36">
        <v>5.5619542280567877</v>
      </c>
      <c r="R305" s="35">
        <v>0.28532544651605057</v>
      </c>
      <c r="S305" s="35">
        <v>0.34399999999999997</v>
      </c>
      <c r="T305" s="35">
        <v>0.69552827707145992</v>
      </c>
    </row>
    <row r="306" spans="1:20" x14ac:dyDescent="0.3">
      <c r="A306" s="24" t="s">
        <v>621</v>
      </c>
      <c r="B306" s="24" t="s">
        <v>622</v>
      </c>
      <c r="C306" s="24" t="s">
        <v>1239</v>
      </c>
      <c r="D306" s="35">
        <v>0.967741935483871</v>
      </c>
      <c r="E306" s="35">
        <v>0.40756766129159383</v>
      </c>
      <c r="F306" s="35"/>
      <c r="G306" s="35">
        <v>0.91298312465977138</v>
      </c>
      <c r="H306" s="35">
        <v>0.3125</v>
      </c>
      <c r="I306" s="35">
        <v>0.81603549083107507</v>
      </c>
      <c r="J306" s="237">
        <v>44.58</v>
      </c>
      <c r="K306" s="36"/>
      <c r="L306" s="35">
        <v>0.8058219178082191</v>
      </c>
      <c r="M306" s="36">
        <v>27.512499999999999</v>
      </c>
      <c r="N306" s="35">
        <v>0.31042885363877754</v>
      </c>
      <c r="O306" s="35"/>
      <c r="P306" s="36">
        <v>479.76666666666671</v>
      </c>
      <c r="Q306" s="36">
        <v>4.7410573483241576</v>
      </c>
      <c r="R306" s="35">
        <v>0.24138386268158674</v>
      </c>
      <c r="S306" s="35">
        <v>0.24833333333333332</v>
      </c>
      <c r="T306" s="35">
        <v>0.75502086593635886</v>
      </c>
    </row>
    <row r="307" spans="1:20" x14ac:dyDescent="0.3">
      <c r="A307" s="28" t="s">
        <v>623</v>
      </c>
      <c r="B307" s="28" t="s">
        <v>624</v>
      </c>
      <c r="C307" s="28" t="s">
        <v>24</v>
      </c>
      <c r="D307" s="35">
        <v>0.85601449275362318</v>
      </c>
      <c r="E307" s="35">
        <v>0.59220779220779229</v>
      </c>
      <c r="F307" s="35"/>
      <c r="G307" s="35">
        <v>0.82931490011136033</v>
      </c>
      <c r="H307" s="35">
        <v>0.3981042654028436</v>
      </c>
      <c r="I307" s="35">
        <v>0.85909477887952923</v>
      </c>
      <c r="J307" s="237">
        <v>34.380000000000003</v>
      </c>
      <c r="K307" s="36"/>
      <c r="L307" s="35">
        <v>0.8224999999999999</v>
      </c>
      <c r="M307" s="36">
        <v>18.82</v>
      </c>
      <c r="N307" s="35">
        <v>0.26899816077031269</v>
      </c>
      <c r="O307" s="35"/>
      <c r="P307" s="36">
        <v>427.3</v>
      </c>
      <c r="Q307" s="36">
        <v>8.932495821138021</v>
      </c>
      <c r="R307" s="35">
        <v>0.27284249044117326</v>
      </c>
      <c r="S307" s="35">
        <v>0.22333333333333333</v>
      </c>
      <c r="T307" s="35">
        <v>0.70833930362516118</v>
      </c>
    </row>
    <row r="308" spans="1:20" x14ac:dyDescent="0.3">
      <c r="A308" s="28" t="s">
        <v>625</v>
      </c>
      <c r="B308" s="28" t="s">
        <v>626</v>
      </c>
      <c r="C308" s="28" t="s">
        <v>24</v>
      </c>
      <c r="D308" s="35">
        <v>0.87636165577342051</v>
      </c>
      <c r="E308" s="35">
        <v>0.58051784816490692</v>
      </c>
      <c r="F308" s="35"/>
      <c r="G308" s="35">
        <v>0.91129348765520257</v>
      </c>
      <c r="H308" s="35">
        <v>0.3935483870967742</v>
      </c>
      <c r="I308" s="35">
        <v>0.97165532879818584</v>
      </c>
      <c r="J308" s="237">
        <v>38.549999999999997</v>
      </c>
      <c r="K308" s="36"/>
      <c r="L308" s="35">
        <v>0.93284722222222227</v>
      </c>
      <c r="M308" s="36">
        <v>28.72666666666667</v>
      </c>
      <c r="N308" s="35">
        <v>0.28696257346118154</v>
      </c>
      <c r="O308" s="35"/>
      <c r="P308" s="36">
        <v>404.43333333333334</v>
      </c>
      <c r="Q308" s="36">
        <v>10.831519921812522</v>
      </c>
      <c r="R308" s="35">
        <v>0.31827454674055461</v>
      </c>
      <c r="S308" s="35">
        <v>0.25</v>
      </c>
      <c r="T308" s="35">
        <v>0.68164356104893942</v>
      </c>
    </row>
    <row r="309" spans="1:20" x14ac:dyDescent="0.3">
      <c r="A309" s="28" t="s">
        <v>627</v>
      </c>
      <c r="B309" s="28" t="s">
        <v>628</v>
      </c>
      <c r="C309" s="28" t="s">
        <v>33</v>
      </c>
      <c r="D309" s="35">
        <v>0.87742919389978213</v>
      </c>
      <c r="E309" s="35">
        <v>0.42285309342374205</v>
      </c>
      <c r="F309" s="35"/>
      <c r="G309" s="35">
        <v>0.70774426644052291</v>
      </c>
      <c r="H309" s="35">
        <v>0.35616438356164382</v>
      </c>
      <c r="I309" s="35">
        <v>0.48655871673685763</v>
      </c>
      <c r="J309" s="237">
        <v>40.76</v>
      </c>
      <c r="K309" s="36"/>
      <c r="L309" s="35">
        <v>0.86242424242424243</v>
      </c>
      <c r="M309" s="36">
        <v>31.88</v>
      </c>
      <c r="N309" s="35">
        <v>0.2699874980465698</v>
      </c>
      <c r="O309" s="35"/>
      <c r="P309" s="36">
        <v>383.16666666666669</v>
      </c>
      <c r="Q309" s="36">
        <v>7.0143282511335618</v>
      </c>
      <c r="R309" s="35">
        <v>0.27935866190385278</v>
      </c>
      <c r="S309" s="35">
        <v>0.28433333333333338</v>
      </c>
      <c r="T309" s="35">
        <v>0.73249651324965137</v>
      </c>
    </row>
    <row r="310" spans="1:20" x14ac:dyDescent="0.3">
      <c r="A310" s="24" t="s">
        <v>629</v>
      </c>
      <c r="B310" s="24" t="s">
        <v>630</v>
      </c>
      <c r="C310" s="24" t="s">
        <v>24</v>
      </c>
      <c r="D310" s="35">
        <v>0.8981649526114136</v>
      </c>
      <c r="E310" s="35">
        <v>0.49550250821657149</v>
      </c>
      <c r="F310" s="35"/>
      <c r="G310" s="35">
        <v>0.72677072190346514</v>
      </c>
      <c r="H310" s="35">
        <v>0.29054054054054052</v>
      </c>
      <c r="I310" s="35">
        <v>0.85512369774836483</v>
      </c>
      <c r="J310" s="237">
        <v>35.033333333333331</v>
      </c>
      <c r="K310" s="36"/>
      <c r="L310" s="35">
        <v>0.92757575757575761</v>
      </c>
      <c r="M310" s="36">
        <v>25.86</v>
      </c>
      <c r="N310" s="35">
        <v>0.26679049629847396</v>
      </c>
      <c r="O310" s="35"/>
      <c r="P310" s="36">
        <v>521.66666666666663</v>
      </c>
      <c r="Q310" s="36">
        <v>9.0179755089388269</v>
      </c>
      <c r="R310" s="35">
        <v>0.3874247855935386</v>
      </c>
      <c r="S310" s="35">
        <v>0.10433333333333333</v>
      </c>
      <c r="T310" s="35">
        <v>0.67310664605873261</v>
      </c>
    </row>
    <row r="311" spans="1:20" x14ac:dyDescent="0.3">
      <c r="A311" s="24" t="s">
        <v>631</v>
      </c>
      <c r="B311" s="24" t="s">
        <v>632</v>
      </c>
      <c r="C311" s="24" t="s">
        <v>78</v>
      </c>
      <c r="D311" s="35">
        <v>0.97142857142857153</v>
      </c>
      <c r="E311" s="35">
        <v>0.55975387276044253</v>
      </c>
      <c r="F311" s="35"/>
      <c r="G311" s="35">
        <v>0.79871256590151862</v>
      </c>
      <c r="H311" s="35">
        <v>0.40903823870220163</v>
      </c>
      <c r="I311" s="35">
        <v>0.65024018941259698</v>
      </c>
      <c r="J311" s="237">
        <v>36.659999999999997</v>
      </c>
      <c r="K311" s="36"/>
      <c r="L311" s="35">
        <v>0.86771739130434777</v>
      </c>
      <c r="M311" s="36">
        <v>27.853999999999996</v>
      </c>
      <c r="N311" s="35">
        <v>0.24074193459107193</v>
      </c>
      <c r="O311" s="35"/>
      <c r="P311" s="36">
        <v>356.63333333333338</v>
      </c>
      <c r="Q311" s="36">
        <v>5.1918065236336721</v>
      </c>
      <c r="R311" s="35">
        <v>0.27789391843283462</v>
      </c>
      <c r="S311" s="35">
        <v>0.20866666666666664</v>
      </c>
      <c r="T311" s="35">
        <v>0.47550512039856074</v>
      </c>
    </row>
    <row r="312" spans="1:20" x14ac:dyDescent="0.3">
      <c r="A312" s="28" t="s">
        <v>633</v>
      </c>
      <c r="B312" s="28" t="s">
        <v>634</v>
      </c>
      <c r="C312" s="28" t="s">
        <v>78</v>
      </c>
      <c r="D312" s="35">
        <v>0.98550724637681153</v>
      </c>
      <c r="E312" s="35">
        <v>0.55188795589118511</v>
      </c>
      <c r="F312" s="35"/>
      <c r="G312" s="35">
        <v>0.94795713011209637</v>
      </c>
      <c r="H312" s="35">
        <v>0.53581661891117482</v>
      </c>
      <c r="I312" s="35">
        <v>0.77306149420092451</v>
      </c>
      <c r="J312" s="237">
        <v>37.274999999999999</v>
      </c>
      <c r="K312" s="36"/>
      <c r="L312" s="35">
        <v>0.89482014388489206</v>
      </c>
      <c r="M312" s="36">
        <v>24.4375</v>
      </c>
      <c r="N312" s="35">
        <v>0.25639327559857361</v>
      </c>
      <c r="O312" s="35"/>
      <c r="P312" s="36">
        <v>398.23333333333329</v>
      </c>
      <c r="Q312" s="36">
        <v>5.6821231052924173</v>
      </c>
      <c r="R312" s="35">
        <v>0.29716171106716099</v>
      </c>
      <c r="S312" s="35">
        <v>0.182</v>
      </c>
      <c r="T312" s="35">
        <v>0.52467877713779354</v>
      </c>
    </row>
    <row r="313" spans="1:20" x14ac:dyDescent="0.3">
      <c r="A313" s="24" t="s">
        <v>635</v>
      </c>
      <c r="B313" s="24" t="s">
        <v>636</v>
      </c>
      <c r="C313" s="24" t="s">
        <v>78</v>
      </c>
      <c r="D313" s="35">
        <v>0.96875</v>
      </c>
      <c r="E313" s="35">
        <v>0.60207860922146639</v>
      </c>
      <c r="F313" s="35"/>
      <c r="G313" s="35">
        <v>0.92321780648769869</v>
      </c>
      <c r="H313" s="35">
        <v>0.55474452554744524</v>
      </c>
      <c r="I313" s="35">
        <v>0.6804395272584024</v>
      </c>
      <c r="J313" s="237">
        <v>37.166666666666664</v>
      </c>
      <c r="K313" s="36"/>
      <c r="L313" s="35">
        <v>0.8417297297297297</v>
      </c>
      <c r="M313" s="36">
        <v>25.035</v>
      </c>
      <c r="N313" s="35">
        <v>0.27800566049413972</v>
      </c>
      <c r="O313" s="35"/>
      <c r="P313" s="36">
        <v>435.83333333333331</v>
      </c>
      <c r="Q313" s="36">
        <v>5.6751547719062856</v>
      </c>
      <c r="R313" s="35">
        <v>0.31059881320367322</v>
      </c>
      <c r="S313" s="35">
        <v>0.26333333333333331</v>
      </c>
      <c r="T313" s="35">
        <v>0.63563465675728537</v>
      </c>
    </row>
    <row r="314" spans="1:20" x14ac:dyDescent="0.3">
      <c r="A314" s="24" t="s">
        <v>637</v>
      </c>
      <c r="B314" s="24" t="s">
        <v>638</v>
      </c>
      <c r="C314" s="24" t="s">
        <v>27</v>
      </c>
      <c r="D314" s="35">
        <v>0.93182851083169227</v>
      </c>
      <c r="E314" s="35">
        <v>0.56470498220464893</v>
      </c>
      <c r="F314" s="35"/>
      <c r="G314" s="35">
        <v>0.7926904002261751</v>
      </c>
      <c r="H314" s="35">
        <v>0.36945812807881773</v>
      </c>
      <c r="I314" s="35">
        <v>0.83752015395017432</v>
      </c>
      <c r="J314" s="237">
        <v>35.216666666666661</v>
      </c>
      <c r="K314" s="36"/>
      <c r="L314" s="35">
        <v>0.90956937799043069</v>
      </c>
      <c r="M314" s="36">
        <v>29.414999999999999</v>
      </c>
      <c r="N314" s="35">
        <v>0.3508199955689027</v>
      </c>
      <c r="O314" s="35"/>
      <c r="P314" s="36">
        <v>415.26666666666671</v>
      </c>
      <c r="Q314" s="36">
        <v>4.9224535643604872</v>
      </c>
      <c r="R314" s="35">
        <v>0.22290503894193006</v>
      </c>
      <c r="S314" s="35">
        <v>0.29266666666666663</v>
      </c>
      <c r="T314" s="35">
        <v>0.69209019580122999</v>
      </c>
    </row>
    <row r="315" spans="1:20" x14ac:dyDescent="0.3">
      <c r="A315" s="28" t="s">
        <v>639</v>
      </c>
      <c r="B315" s="28" t="s">
        <v>640</v>
      </c>
      <c r="C315" s="28" t="s">
        <v>63</v>
      </c>
      <c r="D315" s="35">
        <v>0.94399844304967651</v>
      </c>
      <c r="E315" s="35">
        <v>0.52352969109860625</v>
      </c>
      <c r="F315" s="35"/>
      <c r="G315" s="35">
        <v>0.85478488415736964</v>
      </c>
      <c r="H315" s="35">
        <v>0.391812865497076</v>
      </c>
      <c r="I315" s="35">
        <v>0.89875348630289331</v>
      </c>
      <c r="J315" s="237">
        <v>38.31666666666667</v>
      </c>
      <c r="K315" s="36"/>
      <c r="L315" s="35">
        <v>0.90096618357487923</v>
      </c>
      <c r="M315" s="36">
        <v>21.790000000000003</v>
      </c>
      <c r="N315" s="35">
        <v>0.22810047095761385</v>
      </c>
      <c r="O315" s="35"/>
      <c r="P315" s="36">
        <v>368.86666666666662</v>
      </c>
      <c r="Q315" s="36">
        <v>8.5985820693298063</v>
      </c>
      <c r="R315" s="35">
        <v>0.31704620207363404</v>
      </c>
      <c r="S315" s="35">
        <v>0.30333333333333334</v>
      </c>
      <c r="T315" s="35">
        <v>0.70511765673852234</v>
      </c>
    </row>
    <row r="316" spans="1:20" x14ac:dyDescent="0.3">
      <c r="A316" s="24" t="s">
        <v>641</v>
      </c>
      <c r="B316" s="24" t="s">
        <v>642</v>
      </c>
      <c r="C316" s="24" t="s">
        <v>1239</v>
      </c>
      <c r="D316" s="35">
        <v>0.98039215686274517</v>
      </c>
      <c r="E316" s="35">
        <v>0.43316935807566703</v>
      </c>
      <c r="F316" s="35"/>
      <c r="G316" s="35">
        <v>0.62149838001959112</v>
      </c>
      <c r="H316" s="35">
        <v>0.30945390487375218</v>
      </c>
      <c r="I316" s="35">
        <v>0.54749776095920411</v>
      </c>
      <c r="J316" s="237">
        <v>34.81666666666667</v>
      </c>
      <c r="K316" s="36"/>
      <c r="L316" s="35">
        <v>0.81644776119402984</v>
      </c>
      <c r="M316" s="36">
        <v>30.62</v>
      </c>
      <c r="N316" s="35">
        <v>0.24852263194747751</v>
      </c>
      <c r="O316" s="35"/>
      <c r="P316" s="36">
        <v>383.66666666666669</v>
      </c>
      <c r="Q316" s="36">
        <v>4.8677412258576247</v>
      </c>
      <c r="R316" s="35">
        <v>0.18552330238549955</v>
      </c>
      <c r="S316" s="35">
        <v>0.27800000000000002</v>
      </c>
      <c r="T316" s="35">
        <v>0.64540916484379385</v>
      </c>
    </row>
    <row r="317" spans="1:20" x14ac:dyDescent="0.3">
      <c r="A317" s="28" t="s">
        <v>643</v>
      </c>
      <c r="B317" s="28" t="s">
        <v>644</v>
      </c>
      <c r="C317" s="28" t="s">
        <v>63</v>
      </c>
      <c r="D317" s="35">
        <v>0.94797979797979792</v>
      </c>
      <c r="E317" s="35">
        <v>0.50870638754696718</v>
      </c>
      <c r="F317" s="35"/>
      <c r="G317" s="35">
        <v>0.78900825141619535</v>
      </c>
      <c r="H317" s="35">
        <v>0.35838779956427014</v>
      </c>
      <c r="I317" s="35">
        <v>0.729746253163437</v>
      </c>
      <c r="J317" s="237">
        <v>35.28</v>
      </c>
      <c r="K317" s="36"/>
      <c r="L317" s="35">
        <v>0.87067510548523208</v>
      </c>
      <c r="M317" s="36">
        <v>26.21</v>
      </c>
      <c r="N317" s="35">
        <v>0.33745624467713919</v>
      </c>
      <c r="O317" s="35"/>
      <c r="P317" s="36">
        <v>352.2</v>
      </c>
      <c r="Q317" s="36">
        <v>9.2266138666632074</v>
      </c>
      <c r="R317" s="35">
        <v>0.25938014702557882</v>
      </c>
      <c r="S317" s="35">
        <v>0.38666666666666671</v>
      </c>
      <c r="T317" s="35">
        <v>0.636463567839196</v>
      </c>
    </row>
    <row r="318" spans="1:20" x14ac:dyDescent="0.3">
      <c r="A318" s="28" t="s">
        <v>645</v>
      </c>
      <c r="B318" s="28" t="s">
        <v>646</v>
      </c>
      <c r="C318" s="28" t="s">
        <v>63</v>
      </c>
      <c r="D318" s="35">
        <v>0.94410774410774412</v>
      </c>
      <c r="E318" s="35">
        <v>0.55599731068099256</v>
      </c>
      <c r="F318" s="35"/>
      <c r="G318" s="35">
        <v>0.82661728915611443</v>
      </c>
      <c r="H318" s="35">
        <v>0.33333333333333331</v>
      </c>
      <c r="I318" s="35">
        <v>0.56025271583232372</v>
      </c>
      <c r="J318" s="237">
        <v>36.68333333333333</v>
      </c>
      <c r="K318" s="36"/>
      <c r="L318" s="35">
        <v>0.86352112676056336</v>
      </c>
      <c r="M318" s="36">
        <v>25.42</v>
      </c>
      <c r="N318" s="35">
        <v>0.26784491706972324</v>
      </c>
      <c r="O318" s="35"/>
      <c r="P318" s="36">
        <v>332.63333333333333</v>
      </c>
      <c r="Q318" s="36">
        <v>9.1543421623778922</v>
      </c>
      <c r="R318" s="35">
        <v>0.27634440530118776</v>
      </c>
      <c r="S318" s="35">
        <v>0.29099999999999998</v>
      </c>
      <c r="T318" s="35">
        <v>0.65470146585627453</v>
      </c>
    </row>
    <row r="319" spans="1:20" x14ac:dyDescent="0.3">
      <c r="A319" s="28" t="s">
        <v>647</v>
      </c>
      <c r="B319" s="28" t="s">
        <v>648</v>
      </c>
      <c r="C319" s="28" t="s">
        <v>63</v>
      </c>
      <c r="D319" s="35">
        <v>0.92897548711502198</v>
      </c>
      <c r="E319" s="35">
        <v>0.50589073373883497</v>
      </c>
      <c r="F319" s="35"/>
      <c r="G319" s="35">
        <v>0.70222648886102512</v>
      </c>
      <c r="H319" s="35">
        <v>0.3235294117647059</v>
      </c>
      <c r="I319" s="35">
        <v>0.9378990912604358</v>
      </c>
      <c r="J319" s="237">
        <v>34.619999999999997</v>
      </c>
      <c r="K319" s="36"/>
      <c r="L319" s="35">
        <v>0.8899212598425198</v>
      </c>
      <c r="M319" s="36">
        <v>23.39</v>
      </c>
      <c r="N319" s="35">
        <v>0.26756813826774573</v>
      </c>
      <c r="O319" s="35"/>
      <c r="P319" s="36">
        <v>386.73333333333329</v>
      </c>
      <c r="Q319" s="36">
        <v>9.8823419756716753</v>
      </c>
      <c r="R319" s="35">
        <v>0.33676612061372468</v>
      </c>
      <c r="S319" s="35">
        <v>0.24166666666666667</v>
      </c>
      <c r="T319" s="35">
        <v>0.68391465440143095</v>
      </c>
    </row>
    <row r="320" spans="1:20" x14ac:dyDescent="0.3">
      <c r="A320" s="24" t="s">
        <v>649</v>
      </c>
      <c r="B320" s="24" t="s">
        <v>650</v>
      </c>
      <c r="C320" s="24" t="s">
        <v>78</v>
      </c>
      <c r="D320" s="35">
        <v>0.9565217391304347</v>
      </c>
      <c r="E320" s="35">
        <v>0.53885201830997354</v>
      </c>
      <c r="F320" s="35"/>
      <c r="G320" s="35">
        <v>0.90741097633302525</v>
      </c>
      <c r="H320" s="35">
        <v>0.46613545816733065</v>
      </c>
      <c r="I320" s="35">
        <v>0.41694647347143582</v>
      </c>
      <c r="J320" s="237">
        <v>34.26</v>
      </c>
      <c r="K320" s="36"/>
      <c r="L320" s="35">
        <v>0.87476190476190474</v>
      </c>
      <c r="M320" s="36">
        <v>21.89</v>
      </c>
      <c r="N320" s="35">
        <v>0.29032721542454581</v>
      </c>
      <c r="O320" s="35"/>
      <c r="P320" s="36">
        <v>430.86666666666662</v>
      </c>
      <c r="Q320" s="36">
        <v>3.8917125339118099</v>
      </c>
      <c r="R320" s="35">
        <v>0.23669684043282135</v>
      </c>
      <c r="S320" s="35">
        <v>0.27333333333333332</v>
      </c>
      <c r="T320" s="35">
        <v>0.69035532994923854</v>
      </c>
    </row>
    <row r="321" spans="1:20" x14ac:dyDescent="0.3">
      <c r="A321" s="24" t="s">
        <v>651</v>
      </c>
      <c r="B321" s="24" t="s">
        <v>652</v>
      </c>
      <c r="C321" s="24" t="s">
        <v>56</v>
      </c>
      <c r="D321" s="35">
        <v>0.95777563277563271</v>
      </c>
      <c r="E321" s="35">
        <v>0.50567708025994951</v>
      </c>
      <c r="F321" s="35"/>
      <c r="G321" s="35">
        <v>0.9385423385348487</v>
      </c>
      <c r="H321" s="35">
        <v>0.2874015748031496</v>
      </c>
      <c r="I321" s="35">
        <v>0.97743055555555547</v>
      </c>
      <c r="J321" s="237">
        <v>39.674999999999997</v>
      </c>
      <c r="K321" s="36"/>
      <c r="L321" s="35">
        <v>0.88978378378378375</v>
      </c>
      <c r="M321" s="36">
        <v>24.243333333333336</v>
      </c>
      <c r="N321" s="35">
        <v>0.29781526035646499</v>
      </c>
      <c r="O321" s="35"/>
      <c r="P321" s="36">
        <v>527.33333333333337</v>
      </c>
      <c r="Q321" s="36">
        <v>7.5823126803164529</v>
      </c>
      <c r="R321" s="35">
        <v>0.33290815608112989</v>
      </c>
      <c r="S321" s="35">
        <v>0.26933333333333331</v>
      </c>
      <c r="T321" s="35">
        <v>0.75421434186391823</v>
      </c>
    </row>
    <row r="322" spans="1:20" x14ac:dyDescent="0.3">
      <c r="A322" s="28" t="s">
        <v>653</v>
      </c>
      <c r="B322" s="28" t="s">
        <v>654</v>
      </c>
      <c r="C322" s="28" t="s">
        <v>56</v>
      </c>
      <c r="D322" s="35">
        <v>0.94444444444444431</v>
      </c>
      <c r="E322" s="35">
        <v>0.52488235356089996</v>
      </c>
      <c r="F322" s="35"/>
      <c r="G322" s="35">
        <v>0.58700789974215839</v>
      </c>
      <c r="H322" s="35">
        <v>0.32698412698412699</v>
      </c>
      <c r="I322" s="35">
        <v>0.48437666689341818</v>
      </c>
      <c r="J322" s="237">
        <v>35.6</v>
      </c>
      <c r="K322" s="36"/>
      <c r="L322" s="35">
        <v>0.85992000000000002</v>
      </c>
      <c r="M322" s="36">
        <v>19.843333333333334</v>
      </c>
      <c r="N322" s="35">
        <v>0.22599235170308005</v>
      </c>
      <c r="O322" s="35"/>
      <c r="P322" s="36">
        <v>413.23333333333329</v>
      </c>
      <c r="Q322" s="36">
        <v>6.3429136885537813</v>
      </c>
      <c r="R322" s="35">
        <v>0.19269775512125573</v>
      </c>
      <c r="S322" s="35">
        <v>0.29933333333333334</v>
      </c>
      <c r="T322" s="35">
        <v>0.66792885829030413</v>
      </c>
    </row>
    <row r="323" spans="1:20" x14ac:dyDescent="0.3">
      <c r="A323" s="28" t="s">
        <v>655</v>
      </c>
      <c r="B323" s="28" t="s">
        <v>656</v>
      </c>
      <c r="C323" s="28" t="s">
        <v>33</v>
      </c>
      <c r="D323" s="35">
        <v>0.94623655913978499</v>
      </c>
      <c r="E323" s="35">
        <v>0.48057335095925702</v>
      </c>
      <c r="F323" s="35"/>
      <c r="G323" s="35">
        <v>0.69615446277429871</v>
      </c>
      <c r="H323" s="35">
        <v>0.34210526315789475</v>
      </c>
      <c r="I323" s="35">
        <v>0.41156335891787649</v>
      </c>
      <c r="J323" s="237">
        <v>36.5</v>
      </c>
      <c r="K323" s="36"/>
      <c r="L323" s="35">
        <v>0.90542857142857136</v>
      </c>
      <c r="M323" s="36">
        <v>25.247499999999999</v>
      </c>
      <c r="N323" s="35">
        <v>0.2854990039200565</v>
      </c>
      <c r="O323" s="35"/>
      <c r="P323" s="36">
        <v>417.73333333333335</v>
      </c>
      <c r="Q323" s="36">
        <v>5.7274090899968328</v>
      </c>
      <c r="R323" s="35">
        <v>0.27404248090646732</v>
      </c>
      <c r="S323" s="35">
        <v>0.3726666666666667</v>
      </c>
      <c r="T323" s="35">
        <v>0.69123945489941596</v>
      </c>
    </row>
    <row r="324" spans="1:20" x14ac:dyDescent="0.3">
      <c r="A324" s="24" t="s">
        <v>657</v>
      </c>
      <c r="B324" s="24" t="s">
        <v>658</v>
      </c>
      <c r="C324" s="24" t="s">
        <v>24</v>
      </c>
      <c r="D324" s="35">
        <v>0.94055241682360313</v>
      </c>
      <c r="E324" s="35">
        <v>0.55246913580246915</v>
      </c>
      <c r="F324" s="35"/>
      <c r="G324" s="35">
        <v>0.92533333333333323</v>
      </c>
      <c r="H324" s="35">
        <v>0.36792452830188677</v>
      </c>
      <c r="I324" s="35">
        <v>0.69454953233613559</v>
      </c>
      <c r="J324" s="237">
        <v>36.14</v>
      </c>
      <c r="K324" s="36"/>
      <c r="L324" s="35">
        <v>0.91837398373983736</v>
      </c>
      <c r="M324" s="36">
        <v>27.02</v>
      </c>
      <c r="N324" s="35">
        <v>0.42052392052392057</v>
      </c>
      <c r="O324" s="35"/>
      <c r="P324" s="36">
        <v>521.56666666666672</v>
      </c>
      <c r="Q324" s="36">
        <v>10.843757707689591</v>
      </c>
      <c r="R324" s="35">
        <v>0.39506828136502431</v>
      </c>
      <c r="S324" s="35">
        <v>0.20133333333333334</v>
      </c>
      <c r="T324" s="35">
        <v>0.78050424700013488</v>
      </c>
    </row>
    <row r="325" spans="1:20" x14ac:dyDescent="0.3">
      <c r="A325" s="24" t="s">
        <v>659</v>
      </c>
      <c r="B325" s="24" t="s">
        <v>660</v>
      </c>
      <c r="C325" s="24" t="s">
        <v>56</v>
      </c>
      <c r="D325" s="35">
        <v>0.97840819542947199</v>
      </c>
      <c r="E325" s="35">
        <v>0.50340832123850987</v>
      </c>
      <c r="F325" s="35"/>
      <c r="G325" s="35">
        <v>0.68332158231846973</v>
      </c>
      <c r="H325" s="35">
        <v>0.31736526946107785</v>
      </c>
      <c r="I325" s="35">
        <v>0.96252808988764038</v>
      </c>
      <c r="J325" s="237">
        <v>33.883333333333333</v>
      </c>
      <c r="K325" s="36"/>
      <c r="L325" s="35">
        <v>0.86851428571428557</v>
      </c>
      <c r="M325" s="36">
        <v>25.15</v>
      </c>
      <c r="N325" s="35">
        <v>0.32852032177415902</v>
      </c>
      <c r="O325" s="35"/>
      <c r="P325" s="36">
        <v>522.73333333333323</v>
      </c>
      <c r="Q325" s="36">
        <v>8.4888653499432465</v>
      </c>
      <c r="R325" s="35">
        <v>0.330510408145615</v>
      </c>
      <c r="S325" s="35">
        <v>0.21199999999999999</v>
      </c>
      <c r="T325" s="35">
        <v>0.69383235522090581</v>
      </c>
    </row>
    <row r="326" spans="1:20" x14ac:dyDescent="0.3">
      <c r="A326" s="24" t="s">
        <v>661</v>
      </c>
      <c r="B326" s="24" t="s">
        <v>662</v>
      </c>
      <c r="C326" s="24" t="s">
        <v>63</v>
      </c>
      <c r="D326" s="35">
        <v>0.93043478260869561</v>
      </c>
      <c r="E326" s="35">
        <v>0.46771419571901246</v>
      </c>
      <c r="F326" s="35"/>
      <c r="G326" s="35">
        <v>0.75549964703009842</v>
      </c>
      <c r="H326" s="35">
        <v>0.31769722814498935</v>
      </c>
      <c r="I326" s="35">
        <v>0.84065073988937611</v>
      </c>
      <c r="J326" s="237">
        <v>39.542857142857144</v>
      </c>
      <c r="K326" s="36"/>
      <c r="L326" s="35">
        <v>0.85239999999999994</v>
      </c>
      <c r="M326" s="36">
        <v>26.699999999999996</v>
      </c>
      <c r="N326" s="35">
        <v>0.24848244545772089</v>
      </c>
      <c r="O326" s="35"/>
      <c r="P326" s="36">
        <v>399.66666666666669</v>
      </c>
      <c r="Q326" s="36">
        <v>8.8211201453227908</v>
      </c>
      <c r="R326" s="35">
        <v>0.33890057800015749</v>
      </c>
      <c r="S326" s="35">
        <v>0.27599999999999997</v>
      </c>
      <c r="T326" s="35">
        <v>0.77078014184397159</v>
      </c>
    </row>
    <row r="327" spans="1:20" x14ac:dyDescent="0.3">
      <c r="A327" s="28" t="s">
        <v>663</v>
      </c>
      <c r="B327" s="28" t="s">
        <v>664</v>
      </c>
      <c r="C327" s="28" t="s">
        <v>27</v>
      </c>
      <c r="D327" s="35">
        <v>0.93614202437731853</v>
      </c>
      <c r="E327" s="35">
        <v>0.46196125664960358</v>
      </c>
      <c r="F327" s="35"/>
      <c r="G327" s="35">
        <v>0.7295130938073292</v>
      </c>
      <c r="H327" s="35">
        <v>0.30769230769230771</v>
      </c>
      <c r="I327" s="35">
        <v>0.84803742098416157</v>
      </c>
      <c r="J327" s="237">
        <v>35.671428571428571</v>
      </c>
      <c r="K327" s="36"/>
      <c r="L327" s="35">
        <v>0.90196721311475403</v>
      </c>
      <c r="M327" s="36">
        <v>24.44</v>
      </c>
      <c r="N327" s="35">
        <v>0.23269607843137252</v>
      </c>
      <c r="O327" s="35"/>
      <c r="P327" s="36">
        <v>342.23333333333335</v>
      </c>
      <c r="Q327" s="36">
        <v>9.6712110430806604</v>
      </c>
      <c r="R327" s="35">
        <v>0.30102157683961978</v>
      </c>
      <c r="S327" s="35">
        <v>0.35933333333333328</v>
      </c>
      <c r="T327" s="35">
        <v>0.66397960023031999</v>
      </c>
    </row>
    <row r="328" spans="1:20" x14ac:dyDescent="0.3">
      <c r="A328" s="28" t="s">
        <v>665</v>
      </c>
      <c r="B328" s="28" t="s">
        <v>666</v>
      </c>
      <c r="C328" s="28" t="s">
        <v>56</v>
      </c>
      <c r="D328" s="35">
        <v>0.95217391304347831</v>
      </c>
      <c r="E328" s="35">
        <v>0.53288349077822761</v>
      </c>
      <c r="F328" s="35"/>
      <c r="G328" s="35">
        <v>0.96358778663888611</v>
      </c>
      <c r="H328" s="35">
        <v>0.40601503759398494</v>
      </c>
      <c r="I328" s="35">
        <v>0.89832962654063575</v>
      </c>
      <c r="J328" s="237">
        <v>39.81666666666667</v>
      </c>
      <c r="K328" s="36"/>
      <c r="L328" s="35">
        <v>0.84854166666666664</v>
      </c>
      <c r="M328" s="36">
        <v>25.924999999999997</v>
      </c>
      <c r="N328" s="35">
        <v>0.21442479876214815</v>
      </c>
      <c r="O328" s="35"/>
      <c r="P328" s="36">
        <v>355.36666666666662</v>
      </c>
      <c r="Q328" s="36">
        <v>8.9708538467817363</v>
      </c>
      <c r="R328" s="35">
        <v>0.27326141424407319</v>
      </c>
      <c r="S328" s="35">
        <v>0.37833333333333335</v>
      </c>
      <c r="T328" s="35">
        <v>0.63350647064002108</v>
      </c>
    </row>
    <row r="329" spans="1:20" x14ac:dyDescent="0.3">
      <c r="A329" s="28" t="s">
        <v>667</v>
      </c>
      <c r="B329" s="28" t="s">
        <v>668</v>
      </c>
      <c r="C329" s="28" t="s">
        <v>27</v>
      </c>
      <c r="D329" s="35">
        <v>0.94564188248398773</v>
      </c>
      <c r="E329" s="35">
        <v>0.5409527137200093</v>
      </c>
      <c r="F329" s="35"/>
      <c r="G329" s="35">
        <v>0.82460245679326782</v>
      </c>
      <c r="H329" s="35">
        <v>0.31851851851851853</v>
      </c>
      <c r="I329" s="35">
        <v>0.62696197261969677</v>
      </c>
      <c r="J329" s="237">
        <v>36.614285714285714</v>
      </c>
      <c r="K329" s="36"/>
      <c r="L329" s="35">
        <v>0.87344660194174772</v>
      </c>
      <c r="M329" s="36">
        <v>23.23</v>
      </c>
      <c r="N329" s="35">
        <v>0.27234806151521357</v>
      </c>
      <c r="O329" s="35"/>
      <c r="P329" s="36">
        <v>407.9666666666667</v>
      </c>
      <c r="Q329" s="36">
        <v>6.660528193921623</v>
      </c>
      <c r="R329" s="35">
        <v>0.23434777708858548</v>
      </c>
      <c r="S329" s="35">
        <v>0.315</v>
      </c>
      <c r="T329" s="35">
        <v>0.6875569874171783</v>
      </c>
    </row>
    <row r="330" spans="1:20" x14ac:dyDescent="0.3">
      <c r="A330" s="28" t="s">
        <v>669</v>
      </c>
      <c r="B330" s="28" t="s">
        <v>670</v>
      </c>
      <c r="C330" s="28" t="s">
        <v>63</v>
      </c>
      <c r="D330" s="35">
        <v>0.9271970576848626</v>
      </c>
      <c r="E330" s="35">
        <v>0.55466511807975227</v>
      </c>
      <c r="F330" s="35"/>
      <c r="G330" s="35">
        <v>0.84085219916035625</v>
      </c>
      <c r="H330" s="35">
        <v>0.41284403669724773</v>
      </c>
      <c r="I330" s="35">
        <v>1</v>
      </c>
      <c r="J330" s="237">
        <v>32.68</v>
      </c>
      <c r="K330" s="36"/>
      <c r="L330" s="35">
        <v>0.90825503355704706</v>
      </c>
      <c r="M330" s="36">
        <v>24.416666666666668</v>
      </c>
      <c r="N330" s="35">
        <v>0.3729228766231541</v>
      </c>
      <c r="O330" s="35"/>
      <c r="P330" s="36">
        <v>495.4666666666667</v>
      </c>
      <c r="Q330" s="36">
        <v>8.6441491384498992</v>
      </c>
      <c r="R330" s="35">
        <v>0.35801817261786906</v>
      </c>
      <c r="S330" s="35">
        <v>0.23766666666666669</v>
      </c>
      <c r="T330" s="35">
        <v>0.81155074636594748</v>
      </c>
    </row>
    <row r="331" spans="1:20" x14ac:dyDescent="0.3">
      <c r="A331" s="24" t="s">
        <v>671</v>
      </c>
      <c r="B331" s="24" t="s">
        <v>672</v>
      </c>
      <c r="C331" s="24" t="s">
        <v>63</v>
      </c>
      <c r="D331" s="35">
        <v>0.97142857142857142</v>
      </c>
      <c r="E331" s="35">
        <v>0.55256616800920599</v>
      </c>
      <c r="F331" s="35"/>
      <c r="G331" s="35">
        <v>0.89452277874995278</v>
      </c>
      <c r="H331" s="35">
        <v>0.32911392405063289</v>
      </c>
      <c r="I331" s="35">
        <v>0.33113987770665981</v>
      </c>
      <c r="J331" s="237">
        <v>35.980000000000004</v>
      </c>
      <c r="K331" s="36"/>
      <c r="L331" s="35">
        <v>0.92787709497206705</v>
      </c>
      <c r="M331" s="36">
        <v>24.25</v>
      </c>
      <c r="N331" s="35">
        <v>0.24872704128023274</v>
      </c>
      <c r="O331" s="35"/>
      <c r="P331" s="36">
        <v>464.73333333333335</v>
      </c>
      <c r="Q331" s="36">
        <v>6.451304045665486</v>
      </c>
      <c r="R331" s="35">
        <v>0.25189554619207311</v>
      </c>
      <c r="S331" s="35">
        <v>0.19366666666666663</v>
      </c>
      <c r="T331" s="35">
        <v>0.6985246311577894</v>
      </c>
    </row>
    <row r="332" spans="1:20" x14ac:dyDescent="0.3">
      <c r="A332" s="28" t="s">
        <v>673</v>
      </c>
      <c r="B332" s="28" t="s">
        <v>674</v>
      </c>
      <c r="C332" s="28" t="s">
        <v>24</v>
      </c>
      <c r="D332" s="35">
        <v>0.92866161616161624</v>
      </c>
      <c r="E332" s="35">
        <v>0.57016687016687018</v>
      </c>
      <c r="F332" s="35"/>
      <c r="G332" s="35">
        <v>0.65537078765597911</v>
      </c>
      <c r="H332" s="35">
        <v>0.46875</v>
      </c>
      <c r="I332" s="35">
        <v>1</v>
      </c>
      <c r="J332" s="237">
        <v>26.625</v>
      </c>
      <c r="K332" s="36"/>
      <c r="L332" s="35">
        <v>0.87313725490196081</v>
      </c>
      <c r="M332" s="36">
        <v>19.54</v>
      </c>
      <c r="N332" s="35">
        <v>0.29688703392070087</v>
      </c>
      <c r="O332" s="35"/>
      <c r="P332" s="36">
        <v>381.33333333333331</v>
      </c>
      <c r="Q332" s="36">
        <v>8.1471888519371003</v>
      </c>
      <c r="R332" s="35">
        <v>0.25341080555670936</v>
      </c>
      <c r="S332" s="35">
        <v>0.33833333333333337</v>
      </c>
      <c r="T332" s="35">
        <v>0.63629935179728936</v>
      </c>
    </row>
    <row r="333" spans="1:20" x14ac:dyDescent="0.3">
      <c r="A333" s="24" t="s">
        <v>675</v>
      </c>
      <c r="B333" s="24" t="s">
        <v>676</v>
      </c>
      <c r="C333" s="24" t="s">
        <v>78</v>
      </c>
      <c r="D333" s="35">
        <v>0.9703557312252965</v>
      </c>
      <c r="E333" s="35">
        <v>0.51001811661720897</v>
      </c>
      <c r="F333" s="35"/>
      <c r="G333" s="35">
        <v>0.95207903627829571</v>
      </c>
      <c r="H333" s="35">
        <v>0.45368782161234994</v>
      </c>
      <c r="I333" s="35">
        <v>0.72606672051045396</v>
      </c>
      <c r="J333" s="237">
        <v>34.28</v>
      </c>
      <c r="K333" s="36"/>
      <c r="L333" s="35">
        <v>0.89353448275862057</v>
      </c>
      <c r="M333" s="36">
        <v>25.113333333333333</v>
      </c>
      <c r="N333" s="35">
        <v>0.27078663976071998</v>
      </c>
      <c r="O333" s="35"/>
      <c r="P333" s="36">
        <v>391.59999999999997</v>
      </c>
      <c r="Q333" s="36">
        <v>4.9034052927347993</v>
      </c>
      <c r="R333" s="35">
        <v>0.21234727820322372</v>
      </c>
      <c r="S333" s="35">
        <v>0.28366666666666662</v>
      </c>
      <c r="T333" s="35">
        <v>0.62302586404211491</v>
      </c>
    </row>
    <row r="334" spans="1:20" x14ac:dyDescent="0.3">
      <c r="A334" s="24" t="s">
        <v>677</v>
      </c>
      <c r="B334" s="24" t="s">
        <v>678</v>
      </c>
      <c r="C334" s="24" t="s">
        <v>27</v>
      </c>
      <c r="D334" s="35">
        <v>0.94054834054834047</v>
      </c>
      <c r="E334" s="35">
        <v>0.44939644618359476</v>
      </c>
      <c r="F334" s="35"/>
      <c r="G334" s="35">
        <v>0.78123870968292142</v>
      </c>
      <c r="H334" s="35">
        <v>0.32806324110671936</v>
      </c>
      <c r="I334" s="35">
        <v>0.85343012863153456</v>
      </c>
      <c r="J334" s="237">
        <v>38.81666666666667</v>
      </c>
      <c r="K334" s="36"/>
      <c r="L334" s="35">
        <v>0.84427884615384607</v>
      </c>
      <c r="M334" s="36">
        <v>25.986666666666665</v>
      </c>
      <c r="N334" s="35">
        <v>0.2423612849395077</v>
      </c>
      <c r="O334" s="35"/>
      <c r="P334" s="36">
        <v>426.43333333333334</v>
      </c>
      <c r="Q334" s="36">
        <v>5.6084074825508905</v>
      </c>
      <c r="R334" s="35">
        <v>0.23933659299600676</v>
      </c>
      <c r="S334" s="35">
        <v>0.22866666666666663</v>
      </c>
      <c r="T334" s="35">
        <v>0.72580084775206721</v>
      </c>
    </row>
    <row r="335" spans="1:20" x14ac:dyDescent="0.3">
      <c r="A335" s="24" t="s">
        <v>679</v>
      </c>
      <c r="B335" s="24" t="s">
        <v>680</v>
      </c>
      <c r="C335" s="24" t="s">
        <v>56</v>
      </c>
      <c r="D335" s="35">
        <v>0.93561380694192453</v>
      </c>
      <c r="E335" s="35">
        <v>0.4900698139948455</v>
      </c>
      <c r="F335" s="35"/>
      <c r="G335" s="35">
        <v>0.81738392046457287</v>
      </c>
      <c r="H335" s="35">
        <v>0.25588235294117645</v>
      </c>
      <c r="I335" s="35">
        <v>0.80602946934732067</v>
      </c>
      <c r="J335" s="237">
        <v>37</v>
      </c>
      <c r="K335" s="36"/>
      <c r="L335" s="35">
        <v>0.86443686006825948</v>
      </c>
      <c r="M335" s="36">
        <v>24.084</v>
      </c>
      <c r="N335" s="35">
        <v>0.26249753830398992</v>
      </c>
      <c r="O335" s="35"/>
      <c r="P335" s="36">
        <v>470.13333333333338</v>
      </c>
      <c r="Q335" s="36">
        <v>6.526055888618874</v>
      </c>
      <c r="R335" s="35">
        <v>0.28657821792250227</v>
      </c>
      <c r="S335" s="35">
        <v>0.19599999999999998</v>
      </c>
      <c r="T335" s="35">
        <v>0.64737714508580346</v>
      </c>
    </row>
    <row r="336" spans="1:20" x14ac:dyDescent="0.3">
      <c r="A336" s="28" t="s">
        <v>681</v>
      </c>
      <c r="B336" s="28" t="s">
        <v>682</v>
      </c>
      <c r="C336" s="28" t="s">
        <v>78</v>
      </c>
      <c r="D336" s="35">
        <v>0.97916666666666663</v>
      </c>
      <c r="E336" s="35">
        <v>0.52705511428315621</v>
      </c>
      <c r="F336" s="35"/>
      <c r="G336" s="35">
        <v>0.92816866625559635</v>
      </c>
      <c r="H336" s="35">
        <v>0.45528455284552843</v>
      </c>
      <c r="I336" s="35">
        <v>0.88245033112582794</v>
      </c>
      <c r="J336" s="237">
        <v>43.324999999999996</v>
      </c>
      <c r="K336" s="36"/>
      <c r="L336" s="35">
        <v>0.85783783783783785</v>
      </c>
      <c r="M336" s="36">
        <v>29.27333333333333</v>
      </c>
      <c r="N336" s="35">
        <v>0.27919233995776566</v>
      </c>
      <c r="O336" s="35"/>
      <c r="P336" s="36">
        <v>438.5</v>
      </c>
      <c r="Q336" s="36">
        <v>4.049884282580603</v>
      </c>
      <c r="R336" s="35">
        <v>0.25216116211052059</v>
      </c>
      <c r="S336" s="35">
        <v>0.35600000000000004</v>
      </c>
      <c r="T336" s="35">
        <v>0.72076155938349951</v>
      </c>
    </row>
    <row r="337" spans="1:20" x14ac:dyDescent="0.3">
      <c r="A337" s="28" t="s">
        <v>683</v>
      </c>
      <c r="B337" s="28" t="s">
        <v>684</v>
      </c>
      <c r="C337" s="28" t="s">
        <v>24</v>
      </c>
      <c r="D337" s="35">
        <v>0.93534762833008456</v>
      </c>
      <c r="E337" s="35">
        <v>0.55965073157078726</v>
      </c>
      <c r="F337" s="35"/>
      <c r="G337" s="35">
        <v>0.87788662799378125</v>
      </c>
      <c r="H337" s="35">
        <v>0.39596273291925466</v>
      </c>
      <c r="I337" s="35">
        <v>0.60305749327555735</v>
      </c>
      <c r="J337" s="237">
        <v>37.666666666666664</v>
      </c>
      <c r="K337" s="36"/>
      <c r="L337" s="35">
        <v>0.83930069930069917</v>
      </c>
      <c r="M337" s="36">
        <v>28.319931288674425</v>
      </c>
      <c r="N337" s="35">
        <v>0.22916923582850332</v>
      </c>
      <c r="O337" s="35"/>
      <c r="P337" s="36">
        <v>531.9</v>
      </c>
      <c r="Q337" s="36">
        <v>7.8823905190448276</v>
      </c>
      <c r="R337" s="35">
        <v>0.30398626243548399</v>
      </c>
      <c r="S337" s="35">
        <v>0.18</v>
      </c>
      <c r="T337" s="35">
        <v>0.67690127538970246</v>
      </c>
    </row>
    <row r="338" spans="1:20" x14ac:dyDescent="0.3">
      <c r="A338" s="24" t="s">
        <v>685</v>
      </c>
      <c r="B338" s="24" t="s">
        <v>686</v>
      </c>
      <c r="C338" s="24" t="s">
        <v>33</v>
      </c>
      <c r="D338" s="35">
        <v>0.94640985324947591</v>
      </c>
      <c r="E338" s="35">
        <v>0.47191615222331257</v>
      </c>
      <c r="F338" s="35"/>
      <c r="G338" s="35">
        <v>0.91199464554950005</v>
      </c>
      <c r="H338" s="35">
        <v>0.32941176470588235</v>
      </c>
      <c r="I338" s="35">
        <v>0.9559276746895824</v>
      </c>
      <c r="J338" s="237">
        <v>29.566666666666666</v>
      </c>
      <c r="K338" s="36"/>
      <c r="L338" s="35">
        <v>0.85856435643564355</v>
      </c>
      <c r="M338" s="36">
        <v>28.895</v>
      </c>
      <c r="N338" s="35">
        <v>0.24825292806592256</v>
      </c>
      <c r="O338" s="35"/>
      <c r="P338" s="36">
        <v>415.86666666666662</v>
      </c>
      <c r="Q338" s="36">
        <v>6.0071529610325847</v>
      </c>
      <c r="R338" s="35">
        <v>0.31312828325911118</v>
      </c>
      <c r="S338" s="35">
        <v>0.223</v>
      </c>
      <c r="T338" s="35">
        <v>0.74186649384316272</v>
      </c>
    </row>
    <row r="339" spans="1:20" x14ac:dyDescent="0.3">
      <c r="A339" s="28" t="s">
        <v>687</v>
      </c>
      <c r="B339" s="28" t="s">
        <v>688</v>
      </c>
      <c r="C339" s="28" t="s">
        <v>56</v>
      </c>
      <c r="D339" s="35">
        <v>0.94971988795518214</v>
      </c>
      <c r="E339" s="35">
        <v>0.54006740159099498</v>
      </c>
      <c r="F339" s="35"/>
      <c r="G339" s="35">
        <v>0.81095122305243306</v>
      </c>
      <c r="H339" s="35">
        <v>0.3794642857142857</v>
      </c>
      <c r="I339" s="35">
        <v>0.37181824549311276</v>
      </c>
      <c r="J339" s="237">
        <v>33.200000000000003</v>
      </c>
      <c r="K339" s="36"/>
      <c r="L339" s="35">
        <v>0.87031746031746038</v>
      </c>
      <c r="M339" s="36">
        <v>25.206666666666667</v>
      </c>
      <c r="N339" s="35">
        <v>0.21640073215134739</v>
      </c>
      <c r="O339" s="35"/>
      <c r="P339" s="36">
        <v>370.36666666666662</v>
      </c>
      <c r="Q339" s="36">
        <v>7.1159760578588021</v>
      </c>
      <c r="R339" s="35">
        <v>0.25002336576787981</v>
      </c>
      <c r="S339" s="35">
        <v>0.31666666666666665</v>
      </c>
      <c r="T339" s="35">
        <v>0.62532981530343013</v>
      </c>
    </row>
    <row r="340" spans="1:20" x14ac:dyDescent="0.3">
      <c r="A340" s="28" t="s">
        <v>689</v>
      </c>
      <c r="B340" s="28" t="s">
        <v>690</v>
      </c>
      <c r="C340" s="28" t="s">
        <v>63</v>
      </c>
      <c r="D340" s="35">
        <v>0.95291775168653958</v>
      </c>
      <c r="E340" s="35">
        <v>0.48590909090909096</v>
      </c>
      <c r="F340" s="35"/>
      <c r="G340" s="35">
        <v>0.79277578245729041</v>
      </c>
      <c r="H340" s="35">
        <v>0.36893203883495146</v>
      </c>
      <c r="I340" s="35">
        <v>1</v>
      </c>
      <c r="J340" s="237">
        <v>37.619999999999997</v>
      </c>
      <c r="K340" s="36"/>
      <c r="L340" s="35">
        <v>0.91466216216216201</v>
      </c>
      <c r="M340" s="36">
        <v>26.526666666666667</v>
      </c>
      <c r="N340" s="35">
        <v>0.33986753393329172</v>
      </c>
      <c r="O340" s="35"/>
      <c r="P340" s="36">
        <v>484.56666666666661</v>
      </c>
      <c r="Q340" s="36">
        <v>7.7744111615767704</v>
      </c>
      <c r="R340" s="35">
        <v>0.34634006863638334</v>
      </c>
      <c r="S340" s="35">
        <v>0.17166666666666669</v>
      </c>
      <c r="T340" s="35">
        <v>0.6900722708254089</v>
      </c>
    </row>
    <row r="341" spans="1:20" x14ac:dyDescent="0.3">
      <c r="A341" s="28" t="s">
        <v>691</v>
      </c>
      <c r="B341" s="28" t="s">
        <v>692</v>
      </c>
      <c r="C341" s="28" t="s">
        <v>33</v>
      </c>
      <c r="D341" s="35">
        <v>0.87330779054916974</v>
      </c>
      <c r="E341" s="35">
        <v>0.54691954707936918</v>
      </c>
      <c r="F341" s="35"/>
      <c r="G341" s="35">
        <v>0.64082519755097389</v>
      </c>
      <c r="H341" s="35">
        <v>0.31839080459770114</v>
      </c>
      <c r="I341" s="35">
        <v>0.52579877937863462</v>
      </c>
      <c r="J341" s="237">
        <v>37.516666666666673</v>
      </c>
      <c r="K341" s="36"/>
      <c r="L341" s="35">
        <v>0.86498701298701297</v>
      </c>
      <c r="M341" s="36">
        <v>22.107142857142858</v>
      </c>
      <c r="N341" s="35">
        <v>0.26837327144614243</v>
      </c>
      <c r="O341" s="35"/>
      <c r="P341" s="36">
        <v>411.09999999999997</v>
      </c>
      <c r="Q341" s="36">
        <v>6.2320468333433396</v>
      </c>
      <c r="R341" s="35">
        <v>0.24137296662079777</v>
      </c>
      <c r="S341" s="35">
        <v>0.253</v>
      </c>
      <c r="T341" s="35">
        <v>0.6111806424697539</v>
      </c>
    </row>
    <row r="342" spans="1:20" x14ac:dyDescent="0.3">
      <c r="A342" s="28" t="s">
        <v>693</v>
      </c>
      <c r="B342" s="28" t="s">
        <v>694</v>
      </c>
      <c r="C342" s="28" t="s">
        <v>33</v>
      </c>
      <c r="D342" s="35">
        <v>0.88021953405017916</v>
      </c>
      <c r="E342" s="35">
        <v>0.5589839700914857</v>
      </c>
      <c r="F342" s="35"/>
      <c r="G342" s="35">
        <v>0.70816694921175161</v>
      </c>
      <c r="H342" s="35">
        <v>0.39622641509433965</v>
      </c>
      <c r="I342" s="35">
        <v>0.71892551892551892</v>
      </c>
      <c r="J342" s="237">
        <v>43.2</v>
      </c>
      <c r="K342" s="36"/>
      <c r="L342" s="35">
        <v>0.86923076923076914</v>
      </c>
      <c r="M342" s="36">
        <v>26.565000000000001</v>
      </c>
      <c r="N342" s="35">
        <v>0.27405464759703652</v>
      </c>
      <c r="O342" s="35"/>
      <c r="P342" s="36">
        <v>407.90000000000003</v>
      </c>
      <c r="Q342" s="36">
        <v>6.1007344212797578</v>
      </c>
      <c r="R342" s="35">
        <v>0.26100158877889651</v>
      </c>
      <c r="S342" s="35">
        <v>0.31866666666666665</v>
      </c>
      <c r="T342" s="35">
        <v>0.61831411099930333</v>
      </c>
    </row>
    <row r="343" spans="1:20" x14ac:dyDescent="0.3">
      <c r="A343" s="28" t="s">
        <v>695</v>
      </c>
      <c r="B343" s="28" t="s">
        <v>696</v>
      </c>
      <c r="C343" s="28" t="s">
        <v>56</v>
      </c>
      <c r="D343" s="35">
        <v>0.97277777777777785</v>
      </c>
      <c r="E343" s="35">
        <v>0.52322494103575479</v>
      </c>
      <c r="F343" s="35"/>
      <c r="G343" s="35">
        <v>0.91491439837909516</v>
      </c>
      <c r="H343" s="35">
        <v>0.37414965986394561</v>
      </c>
      <c r="I343" s="35">
        <v>0.635986875458186</v>
      </c>
      <c r="J343" s="237">
        <v>36.339999999999996</v>
      </c>
      <c r="K343" s="36"/>
      <c r="L343" s="35">
        <v>0.87928057553956829</v>
      </c>
      <c r="M343" s="36">
        <v>22.417499999999997</v>
      </c>
      <c r="N343" s="35">
        <v>0.23797186197313572</v>
      </c>
      <c r="O343" s="35"/>
      <c r="P343" s="36">
        <v>371.9666666666667</v>
      </c>
      <c r="Q343" s="36">
        <v>7.3187631780172415</v>
      </c>
      <c r="R343" s="35">
        <v>0.22993730637453247</v>
      </c>
      <c r="S343" s="35">
        <v>0.25966666666666671</v>
      </c>
      <c r="T343" s="35">
        <v>0.62368479964181778</v>
      </c>
    </row>
    <row r="344" spans="1:20" x14ac:dyDescent="0.3">
      <c r="A344" s="28" t="s">
        <v>697</v>
      </c>
      <c r="B344" s="28" t="s">
        <v>698</v>
      </c>
      <c r="C344" s="28" t="s">
        <v>56</v>
      </c>
      <c r="D344" s="35">
        <v>0.92252431476569408</v>
      </c>
      <c r="E344" s="35">
        <v>0.55551414469351224</v>
      </c>
      <c r="F344" s="35"/>
      <c r="G344" s="35">
        <v>0.77595149537189767</v>
      </c>
      <c r="H344" s="35">
        <v>0.37359550561797755</v>
      </c>
      <c r="I344" s="35">
        <v>0.33227554179566565</v>
      </c>
      <c r="J344" s="237">
        <v>36.96</v>
      </c>
      <c r="K344" s="36"/>
      <c r="L344" s="35">
        <v>0.86964444444444444</v>
      </c>
      <c r="M344" s="36">
        <v>24.088333333333328</v>
      </c>
      <c r="N344" s="35">
        <v>0.2398681289985638</v>
      </c>
      <c r="O344" s="35"/>
      <c r="P344" s="36">
        <v>411.26666666666671</v>
      </c>
      <c r="Q344" s="36">
        <v>6.8248458709629105</v>
      </c>
      <c r="R344" s="35">
        <v>0.32120110260844298</v>
      </c>
      <c r="S344" s="35">
        <v>0.23233333333333331</v>
      </c>
      <c r="T344" s="35">
        <v>0.44883103536867347</v>
      </c>
    </row>
    <row r="345" spans="1:20" x14ac:dyDescent="0.3">
      <c r="A345" s="28" t="s">
        <v>699</v>
      </c>
      <c r="B345" s="28" t="s">
        <v>700</v>
      </c>
      <c r="C345" s="28" t="s">
        <v>33</v>
      </c>
      <c r="D345" s="35">
        <v>0.88</v>
      </c>
      <c r="E345" s="35">
        <v>0.54133866069876657</v>
      </c>
      <c r="F345" s="35"/>
      <c r="G345" s="35">
        <v>0.80728353311941314</v>
      </c>
      <c r="H345" s="35">
        <v>0.45413870246085009</v>
      </c>
      <c r="I345" s="35">
        <v>0.80799623655324526</v>
      </c>
      <c r="J345" s="237">
        <v>39.450000000000003</v>
      </c>
      <c r="K345" s="36"/>
      <c r="L345" s="35">
        <v>0.83385714285714285</v>
      </c>
      <c r="M345" s="36">
        <v>21.38</v>
      </c>
      <c r="N345" s="35">
        <v>0.30694200694200696</v>
      </c>
      <c r="O345" s="35"/>
      <c r="P345" s="36">
        <v>371.7</v>
      </c>
      <c r="Q345" s="36">
        <v>4.5473517305614388</v>
      </c>
      <c r="R345" s="35">
        <v>0.25914922607204599</v>
      </c>
      <c r="S345" s="35">
        <v>0.19866666666666663</v>
      </c>
      <c r="T345" s="35">
        <v>0.46012224209898628</v>
      </c>
    </row>
    <row r="346" spans="1:20" x14ac:dyDescent="0.3">
      <c r="A346" s="24" t="s">
        <v>701</v>
      </c>
      <c r="B346" s="24" t="s">
        <v>702</v>
      </c>
      <c r="C346" s="24" t="s">
        <v>33</v>
      </c>
      <c r="D346" s="35">
        <v>0.86998186998186988</v>
      </c>
      <c r="E346" s="35">
        <v>0.52671967354810711</v>
      </c>
      <c r="F346" s="35"/>
      <c r="G346" s="35">
        <v>0.60927242290473138</v>
      </c>
      <c r="H346" s="35">
        <v>0.40565620857269113</v>
      </c>
      <c r="I346" s="35">
        <v>0.67810433325717767</v>
      </c>
      <c r="J346" s="237">
        <v>31.78</v>
      </c>
      <c r="K346" s="36"/>
      <c r="L346" s="35">
        <v>0.77917995444191346</v>
      </c>
      <c r="M346" s="36">
        <v>25.67</v>
      </c>
      <c r="N346" s="35">
        <v>0.22227399538034651</v>
      </c>
      <c r="O346" s="35"/>
      <c r="P346" s="36">
        <v>353.06666666666666</v>
      </c>
      <c r="Q346" s="36">
        <v>4.5630587362518504</v>
      </c>
      <c r="R346" s="35">
        <v>0.1743928986863775</v>
      </c>
      <c r="S346" s="35">
        <v>0.25466666666666671</v>
      </c>
      <c r="T346" s="35">
        <v>0.45591409453917547</v>
      </c>
    </row>
    <row r="347" spans="1:20" x14ac:dyDescent="0.3">
      <c r="A347" s="28" t="s">
        <v>703</v>
      </c>
      <c r="B347" s="28" t="s">
        <v>704</v>
      </c>
      <c r="C347" s="28" t="s">
        <v>33</v>
      </c>
      <c r="D347" s="35">
        <v>0.86175115207373276</v>
      </c>
      <c r="E347" s="35">
        <v>0.55500261050600197</v>
      </c>
      <c r="F347" s="35"/>
      <c r="G347" s="35">
        <v>0.68482395677302532</v>
      </c>
      <c r="H347" s="35">
        <v>0.44966442953020136</v>
      </c>
      <c r="I347" s="35">
        <v>0.78514697590055083</v>
      </c>
      <c r="J347" s="237">
        <v>40.583333333333336</v>
      </c>
      <c r="K347" s="36"/>
      <c r="L347" s="35">
        <v>0.89974545454545451</v>
      </c>
      <c r="M347" s="36">
        <v>24.267500000000002</v>
      </c>
      <c r="N347" s="35">
        <v>0.33892642569442394</v>
      </c>
      <c r="O347" s="35"/>
      <c r="P347" s="36">
        <v>359.06666666666661</v>
      </c>
      <c r="Q347" s="36">
        <v>5.5535336528481007</v>
      </c>
      <c r="R347" s="35">
        <v>0.2924586034800033</v>
      </c>
      <c r="S347" s="35">
        <v>0.25900000000000001</v>
      </c>
      <c r="T347" s="35">
        <v>0.57219551282051284</v>
      </c>
    </row>
    <row r="348" spans="1:20" x14ac:dyDescent="0.3">
      <c r="A348" s="24" t="s">
        <v>705</v>
      </c>
      <c r="B348" s="24" t="s">
        <v>706</v>
      </c>
      <c r="C348" s="24" t="s">
        <v>27</v>
      </c>
      <c r="D348" s="35">
        <v>0.94993706942236356</v>
      </c>
      <c r="E348" s="35">
        <v>0.52219392317763291</v>
      </c>
      <c r="F348" s="35"/>
      <c r="G348" s="35">
        <v>0.58591361011343579</v>
      </c>
      <c r="H348" s="35">
        <v>0.30465949820788529</v>
      </c>
      <c r="I348" s="35">
        <v>0.53068831876203892</v>
      </c>
      <c r="J348" s="237">
        <v>36.68333333333333</v>
      </c>
      <c r="K348" s="36"/>
      <c r="L348" s="35">
        <v>0.88118518518518529</v>
      </c>
      <c r="M348" s="36">
        <v>24.400000000000002</v>
      </c>
      <c r="N348" s="35">
        <v>0.24412508089765791</v>
      </c>
      <c r="O348" s="35"/>
      <c r="P348" s="36">
        <v>420.70000000000005</v>
      </c>
      <c r="Q348" s="36">
        <v>5.5872702904300082</v>
      </c>
      <c r="R348" s="35">
        <v>0.21333617592969215</v>
      </c>
      <c r="S348" s="35">
        <v>0.29466666666666663</v>
      </c>
      <c r="T348" s="35">
        <v>0.70589988081048871</v>
      </c>
    </row>
    <row r="349" spans="1:20" x14ac:dyDescent="0.3">
      <c r="A349" s="24" t="s">
        <v>707</v>
      </c>
      <c r="B349" s="24" t="s">
        <v>708</v>
      </c>
      <c r="C349" s="24" t="s">
        <v>46</v>
      </c>
      <c r="D349" s="35">
        <v>0.88888888888888895</v>
      </c>
      <c r="E349" s="35">
        <v>0.63016088486676725</v>
      </c>
      <c r="F349" s="35"/>
      <c r="G349" s="35">
        <v>0.90325109980791962</v>
      </c>
      <c r="H349" s="35">
        <v>0.4101123595505618</v>
      </c>
      <c r="I349" s="35">
        <v>1</v>
      </c>
      <c r="J349" s="237">
        <v>48.016666666666673</v>
      </c>
      <c r="K349" s="36"/>
      <c r="L349" s="35">
        <v>0.9425</v>
      </c>
      <c r="M349" s="36">
        <v>31.127499999999998</v>
      </c>
      <c r="N349" s="35">
        <v>0.41206294345695271</v>
      </c>
      <c r="O349" s="35"/>
      <c r="P349" s="36">
        <v>583.66666666666663</v>
      </c>
      <c r="Q349" s="36">
        <v>9.1313443439083439</v>
      </c>
      <c r="R349" s="35">
        <v>0.27494277053244748</v>
      </c>
      <c r="S349" s="35">
        <v>0.3046666666666667</v>
      </c>
      <c r="T349" s="35">
        <v>0.80925993437841781</v>
      </c>
    </row>
    <row r="350" spans="1:20" x14ac:dyDescent="0.3">
      <c r="A350" s="24" t="s">
        <v>709</v>
      </c>
      <c r="B350" s="24" t="s">
        <v>710</v>
      </c>
      <c r="C350" s="24" t="s">
        <v>30</v>
      </c>
      <c r="D350" s="35">
        <v>0.91396854764107316</v>
      </c>
      <c r="E350" s="35">
        <v>0.49559181642048378</v>
      </c>
      <c r="F350" s="35"/>
      <c r="G350" s="35">
        <v>0.8989161310727205</v>
      </c>
      <c r="H350" s="35">
        <v>0.34619883040935673</v>
      </c>
      <c r="I350" s="35">
        <v>0.35064908289161578</v>
      </c>
      <c r="J350" s="237">
        <v>34.92</v>
      </c>
      <c r="K350" s="36"/>
      <c r="L350" s="35">
        <v>0.87554307116104868</v>
      </c>
      <c r="M350" s="36">
        <v>27.314999999999998</v>
      </c>
      <c r="N350" s="35">
        <v>0.41756522571395988</v>
      </c>
      <c r="O350" s="35"/>
      <c r="P350" s="36">
        <v>423.73333333333335</v>
      </c>
      <c r="Q350" s="36">
        <v>4.8677613195731455</v>
      </c>
      <c r="R350" s="35">
        <v>0.25965586763329224</v>
      </c>
      <c r="S350" s="35">
        <v>0.34766666666666673</v>
      </c>
      <c r="T350" s="35">
        <v>0.69904883424196729</v>
      </c>
    </row>
    <row r="351" spans="1:20" x14ac:dyDescent="0.3">
      <c r="A351" s="24" t="s">
        <v>711</v>
      </c>
      <c r="B351" s="24" t="s">
        <v>712</v>
      </c>
      <c r="C351" s="24" t="s">
        <v>30</v>
      </c>
      <c r="D351" s="35">
        <v>0.92211148025101508</v>
      </c>
      <c r="E351" s="35">
        <v>0.47819533846052531</v>
      </c>
      <c r="F351" s="35"/>
      <c r="G351" s="35">
        <v>0.83171211326067962</v>
      </c>
      <c r="H351" s="35">
        <v>0.37179487179487181</v>
      </c>
      <c r="I351" s="35">
        <v>0.58379450045697945</v>
      </c>
      <c r="J351" s="237">
        <v>39.042857142857144</v>
      </c>
      <c r="K351" s="36"/>
      <c r="L351" s="35">
        <v>0.88947368421052642</v>
      </c>
      <c r="M351" s="36">
        <v>26.7</v>
      </c>
      <c r="N351" s="35">
        <v>0.41643931041333399</v>
      </c>
      <c r="O351" s="35"/>
      <c r="P351" s="36">
        <v>367.06666666666666</v>
      </c>
      <c r="Q351" s="36">
        <v>4.6662996690492946</v>
      </c>
      <c r="R351" s="35">
        <v>0.20036314727418472</v>
      </c>
      <c r="S351" s="35">
        <v>0.251</v>
      </c>
      <c r="T351" s="35">
        <v>0.62731051077326916</v>
      </c>
    </row>
    <row r="352" spans="1:20" x14ac:dyDescent="0.3">
      <c r="A352" s="24" t="s">
        <v>713</v>
      </c>
      <c r="B352" s="24" t="s">
        <v>714</v>
      </c>
      <c r="C352" s="24" t="s">
        <v>46</v>
      </c>
      <c r="D352" s="35">
        <v>0.94050653594771239</v>
      </c>
      <c r="E352" s="35">
        <v>0.57246860964866264</v>
      </c>
      <c r="F352" s="35"/>
      <c r="G352" s="35">
        <v>0.60316498316498313</v>
      </c>
      <c r="H352" s="35">
        <v>0.50100401606425704</v>
      </c>
      <c r="I352" s="35">
        <v>0.83678756476683935</v>
      </c>
      <c r="J352" s="237">
        <v>52.95</v>
      </c>
      <c r="K352" s="36"/>
      <c r="L352" s="35">
        <v>0.87543749999999998</v>
      </c>
      <c r="M352" s="36">
        <v>33.891999999999996</v>
      </c>
      <c r="N352" s="35">
        <v>0.31669680530440025</v>
      </c>
      <c r="O352" s="35"/>
      <c r="P352" s="36">
        <v>570.9</v>
      </c>
      <c r="Q352" s="36">
        <v>11.104915936732072</v>
      </c>
      <c r="R352" s="35">
        <v>0.32064814661492974</v>
      </c>
      <c r="S352" s="35">
        <v>0.25633333333333336</v>
      </c>
      <c r="T352" s="35">
        <v>0.77015197142657044</v>
      </c>
    </row>
    <row r="353" spans="1:20" x14ac:dyDescent="0.3">
      <c r="A353" s="28" t="s">
        <v>715</v>
      </c>
      <c r="B353" s="28" t="s">
        <v>716</v>
      </c>
      <c r="C353" s="28" t="s">
        <v>24</v>
      </c>
      <c r="D353" s="35">
        <v>0.91663457424047934</v>
      </c>
      <c r="E353" s="35">
        <v>0.50626014932241559</v>
      </c>
      <c r="F353" s="35"/>
      <c r="G353" s="35">
        <v>0.55632504291957752</v>
      </c>
      <c r="H353" s="35">
        <v>0.28723404255319152</v>
      </c>
      <c r="I353" s="35">
        <v>0.65217193831640863</v>
      </c>
      <c r="J353" s="237">
        <v>39.85</v>
      </c>
      <c r="K353" s="36"/>
      <c r="L353" s="35">
        <v>0.85526104417670679</v>
      </c>
      <c r="M353" s="36">
        <v>20.687999999999999</v>
      </c>
      <c r="N353" s="35">
        <v>0.30136465500274118</v>
      </c>
      <c r="O353" s="35"/>
      <c r="P353" s="36">
        <v>490.56666666666666</v>
      </c>
      <c r="Q353" s="36">
        <v>10.660182961234005</v>
      </c>
      <c r="R353" s="35">
        <v>0.50881303965891811</v>
      </c>
      <c r="S353" s="35">
        <v>9.4333333333333338E-2</v>
      </c>
      <c r="T353" s="35">
        <v>0.48429369820774715</v>
      </c>
    </row>
    <row r="354" spans="1:20" x14ac:dyDescent="0.3">
      <c r="A354" s="28" t="s">
        <v>717</v>
      </c>
      <c r="B354" s="28" t="s">
        <v>718</v>
      </c>
      <c r="C354" s="28" t="s">
        <v>24</v>
      </c>
      <c r="D354" s="35">
        <v>0.9001371496720334</v>
      </c>
      <c r="E354" s="35">
        <v>0.40650154798761612</v>
      </c>
      <c r="F354" s="35"/>
      <c r="G354" s="35">
        <v>0.86255649112791966</v>
      </c>
      <c r="H354" s="35">
        <v>0.32231404958677684</v>
      </c>
      <c r="I354" s="35">
        <v>0.82326884442431592</v>
      </c>
      <c r="J354" s="237">
        <v>36.016666666666666</v>
      </c>
      <c r="K354" s="36"/>
      <c r="L354" s="35">
        <v>0.87491525423728822</v>
      </c>
      <c r="M354" s="36">
        <v>31.179999999999996</v>
      </c>
      <c r="N354" s="35">
        <v>0.2897838029416977</v>
      </c>
      <c r="O354" s="35"/>
      <c r="P354" s="36">
        <v>498.59999999999997</v>
      </c>
      <c r="Q354" s="36">
        <v>10.70807723389772</v>
      </c>
      <c r="R354" s="35">
        <v>0.44793107632568868</v>
      </c>
      <c r="S354" s="35">
        <v>0.12733333333333335</v>
      </c>
      <c r="T354" s="35">
        <v>0.69533865567859898</v>
      </c>
    </row>
    <row r="355" spans="1:20" x14ac:dyDescent="0.3">
      <c r="A355" s="24" t="s">
        <v>719</v>
      </c>
      <c r="B355" s="24" t="s">
        <v>720</v>
      </c>
      <c r="C355" s="24" t="s">
        <v>30</v>
      </c>
      <c r="D355" s="35">
        <v>0.94623655913978499</v>
      </c>
      <c r="E355" s="35">
        <v>0.52916083099906619</v>
      </c>
      <c r="F355" s="35"/>
      <c r="G355" s="35">
        <v>0.86065328085008674</v>
      </c>
      <c r="H355" s="35">
        <v>0.33227848101265822</v>
      </c>
      <c r="I355" s="35">
        <v>0.80566205479231645</v>
      </c>
      <c r="J355" s="237">
        <v>37.199999999999996</v>
      </c>
      <c r="K355" s="36"/>
      <c r="L355" s="35">
        <v>0.87065743944636675</v>
      </c>
      <c r="M355" s="36">
        <v>32.32</v>
      </c>
      <c r="N355" s="35">
        <v>0.40712457276874453</v>
      </c>
      <c r="O355" s="35"/>
      <c r="P355" s="36">
        <v>402.3</v>
      </c>
      <c r="Q355" s="36">
        <v>3.7831758063274998</v>
      </c>
      <c r="R355" s="35">
        <v>0.26045790492524473</v>
      </c>
      <c r="S355" s="35">
        <v>0.28699999999999998</v>
      </c>
      <c r="T355" s="35">
        <v>0.70258206290344738</v>
      </c>
    </row>
    <row r="356" spans="1:20" x14ac:dyDescent="0.3">
      <c r="A356" s="24" t="s">
        <v>721</v>
      </c>
      <c r="B356" s="24" t="s">
        <v>722</v>
      </c>
      <c r="C356" s="24" t="s">
        <v>1239</v>
      </c>
      <c r="D356" s="35">
        <v>0.96897546897546893</v>
      </c>
      <c r="E356" s="35">
        <v>0.50265330935434027</v>
      </c>
      <c r="F356" s="35"/>
      <c r="G356" s="35">
        <v>0.97900776337158557</v>
      </c>
      <c r="H356" s="35">
        <v>0.38103302286198137</v>
      </c>
      <c r="I356" s="35">
        <v>0.90576748001640706</v>
      </c>
      <c r="J356" s="237">
        <v>37.725000000000001</v>
      </c>
      <c r="K356" s="36"/>
      <c r="L356" s="35">
        <v>0.8601260504201681</v>
      </c>
      <c r="M356" s="36">
        <v>29.945</v>
      </c>
      <c r="N356" s="35">
        <v>0.26597205683892988</v>
      </c>
      <c r="O356" s="35"/>
      <c r="P356" s="36">
        <v>458.8</v>
      </c>
      <c r="Q356" s="36">
        <v>4.7227544570047177</v>
      </c>
      <c r="R356" s="35">
        <v>0.30579600639470583</v>
      </c>
      <c r="S356" s="35">
        <v>0.23133333333333336</v>
      </c>
      <c r="T356" s="35">
        <v>0.79702813784381921</v>
      </c>
    </row>
    <row r="357" spans="1:20" x14ac:dyDescent="0.3">
      <c r="A357" s="28" t="s">
        <v>723</v>
      </c>
      <c r="B357" s="28" t="s">
        <v>724</v>
      </c>
      <c r="C357" s="28" t="s">
        <v>30</v>
      </c>
      <c r="D357" s="35">
        <v>0.91669403393541327</v>
      </c>
      <c r="E357" s="35">
        <v>0.46297268907563022</v>
      </c>
      <c r="F357" s="35"/>
      <c r="G357" s="35">
        <v>0.85713769510693572</v>
      </c>
      <c r="H357" s="35">
        <v>0.3783783783783784</v>
      </c>
      <c r="I357" s="35">
        <v>0.72116458521480842</v>
      </c>
      <c r="J357" s="237">
        <v>42.1</v>
      </c>
      <c r="K357" s="36"/>
      <c r="L357" s="35">
        <v>0.86962264150943402</v>
      </c>
      <c r="M357" s="36">
        <v>27.793333333333333</v>
      </c>
      <c r="N357" s="35">
        <v>0.27287581699346403</v>
      </c>
      <c r="O357" s="35"/>
      <c r="P357" s="36">
        <v>366.73333333333329</v>
      </c>
      <c r="Q357" s="36">
        <v>7.0704304215754883</v>
      </c>
      <c r="R357" s="35">
        <v>0.30772996002698966</v>
      </c>
      <c r="S357" s="35">
        <v>0.26633333333333337</v>
      </c>
      <c r="T357" s="35">
        <v>0.73736561105829002</v>
      </c>
    </row>
    <row r="358" spans="1:20" x14ac:dyDescent="0.3">
      <c r="A358" s="24" t="s">
        <v>725</v>
      </c>
      <c r="B358" s="24" t="s">
        <v>726</v>
      </c>
      <c r="C358" s="24" t="s">
        <v>56</v>
      </c>
      <c r="D358" s="35">
        <v>0.90515071102946187</v>
      </c>
      <c r="E358" s="35">
        <v>0.56086721920055249</v>
      </c>
      <c r="F358" s="35"/>
      <c r="G358" s="35">
        <v>0.70630791791907743</v>
      </c>
      <c r="H358" s="35">
        <v>0.30317679558011051</v>
      </c>
      <c r="I358" s="35">
        <v>0.85778432842915819</v>
      </c>
      <c r="J358" s="237">
        <v>36.833333333333336</v>
      </c>
      <c r="K358" s="36"/>
      <c r="L358" s="35">
        <v>0.87934343434343432</v>
      </c>
      <c r="M358" s="36">
        <v>24.824999999999999</v>
      </c>
      <c r="N358" s="35">
        <v>0.29687183462992833</v>
      </c>
      <c r="O358" s="35"/>
      <c r="P358" s="36">
        <v>355.66666666666669</v>
      </c>
      <c r="Q358" s="36">
        <v>6.2659048592167217</v>
      </c>
      <c r="R358" s="35">
        <v>0.20029339530897161</v>
      </c>
      <c r="S358" s="35">
        <v>0.29766666666666663</v>
      </c>
      <c r="T358" s="35">
        <v>0.59804334104775936</v>
      </c>
    </row>
    <row r="359" spans="1:20" x14ac:dyDescent="0.3">
      <c r="A359" s="28" t="s">
        <v>727</v>
      </c>
      <c r="B359" s="28" t="s">
        <v>728</v>
      </c>
      <c r="C359" s="28" t="s">
        <v>63</v>
      </c>
      <c r="D359" s="35">
        <v>0.96702508960573486</v>
      </c>
      <c r="E359" s="35">
        <v>0.48514329688153623</v>
      </c>
      <c r="F359" s="35"/>
      <c r="G359" s="35">
        <v>0.74995952859776338</v>
      </c>
      <c r="H359" s="35">
        <v>0.4543493889288282</v>
      </c>
      <c r="I359" s="35">
        <v>0.5969152736576957</v>
      </c>
      <c r="J359" s="237">
        <v>34.1</v>
      </c>
      <c r="K359" s="36"/>
      <c r="L359" s="35">
        <v>0.92024615384615382</v>
      </c>
      <c r="M359" s="36">
        <v>21.912500000000001</v>
      </c>
      <c r="N359" s="35">
        <v>0.22301272224624294</v>
      </c>
      <c r="O359" s="35"/>
      <c r="P359" s="36">
        <v>364.8</v>
      </c>
      <c r="Q359" s="36">
        <v>5.8695908335351978</v>
      </c>
      <c r="R359" s="35">
        <v>0.18182819317807675</v>
      </c>
      <c r="S359" s="35">
        <v>0.17066666666666666</v>
      </c>
      <c r="T359" s="35">
        <v>0.56196553924696868</v>
      </c>
    </row>
    <row r="360" spans="1:20" x14ac:dyDescent="0.3">
      <c r="A360" s="28" t="s">
        <v>729</v>
      </c>
      <c r="B360" s="28" t="s">
        <v>730</v>
      </c>
      <c r="C360" s="28" t="s">
        <v>63</v>
      </c>
      <c r="D360" s="35">
        <v>0.9410256410256409</v>
      </c>
      <c r="E360" s="35">
        <v>0.49386278116396776</v>
      </c>
      <c r="F360" s="35"/>
      <c r="G360" s="35">
        <v>0.81693714714699095</v>
      </c>
      <c r="H360" s="35">
        <v>0.42553191489361702</v>
      </c>
      <c r="I360" s="35">
        <v>0.88228839369090906</v>
      </c>
      <c r="J360" s="237">
        <v>45.5</v>
      </c>
      <c r="K360" s="36"/>
      <c r="L360" s="35">
        <v>0.95195121951219497</v>
      </c>
      <c r="M360" s="36">
        <v>28.867499999999996</v>
      </c>
      <c r="N360" s="35">
        <v>0.28407651771105585</v>
      </c>
      <c r="O360" s="35"/>
      <c r="P360" s="36">
        <v>392.56666666666666</v>
      </c>
      <c r="Q360" s="36">
        <v>5.9360034411604952</v>
      </c>
      <c r="R360" s="35">
        <v>0.25866511454204538</v>
      </c>
      <c r="S360" s="35">
        <v>0.26533333333333331</v>
      </c>
      <c r="T360" s="35">
        <v>0.51268793795496292</v>
      </c>
    </row>
    <row r="361" spans="1:20" x14ac:dyDescent="0.3">
      <c r="A361" s="28" t="s">
        <v>731</v>
      </c>
      <c r="B361" s="28" t="s">
        <v>732</v>
      </c>
      <c r="C361" s="28" t="s">
        <v>63</v>
      </c>
      <c r="D361" s="35">
        <v>0.91789215686274517</v>
      </c>
      <c r="E361" s="35">
        <v>0.53999827333160677</v>
      </c>
      <c r="F361" s="35"/>
      <c r="G361" s="35">
        <v>0.77950547472597764</v>
      </c>
      <c r="H361" s="35">
        <v>0.35869565217391303</v>
      </c>
      <c r="I361" s="35">
        <v>0.66522331375785948</v>
      </c>
      <c r="J361" s="237">
        <v>46.2</v>
      </c>
      <c r="K361" s="36"/>
      <c r="L361" s="35">
        <v>0.88274647887323943</v>
      </c>
      <c r="M361" s="36">
        <v>29.792499999999997</v>
      </c>
      <c r="N361" s="35">
        <v>0.31755224885403982</v>
      </c>
      <c r="O361" s="35"/>
      <c r="P361" s="36">
        <v>429.13333333333338</v>
      </c>
      <c r="Q361" s="36">
        <v>9.0507855054089319</v>
      </c>
      <c r="R361" s="35">
        <v>0.32541901857377359</v>
      </c>
      <c r="S361" s="35">
        <v>0.22666666666666668</v>
      </c>
      <c r="T361" s="35">
        <v>0.64938080495356032</v>
      </c>
    </row>
    <row r="362" spans="1:20" x14ac:dyDescent="0.3">
      <c r="A362" s="28" t="s">
        <v>733</v>
      </c>
      <c r="B362" s="28" t="s">
        <v>734</v>
      </c>
      <c r="C362" s="28" t="s">
        <v>46</v>
      </c>
      <c r="D362" s="35">
        <v>0.88744653744653734</v>
      </c>
      <c r="E362" s="35">
        <v>0.59306534570323544</v>
      </c>
      <c r="F362" s="35"/>
      <c r="G362" s="35">
        <v>0.89909276685382478</v>
      </c>
      <c r="H362" s="35">
        <v>0.56563907170072736</v>
      </c>
      <c r="I362" s="35">
        <v>0.93489253967295094</v>
      </c>
      <c r="J362" s="237">
        <v>45.442857142857143</v>
      </c>
      <c r="K362" s="36"/>
      <c r="L362" s="35">
        <v>0.91844011142061277</v>
      </c>
      <c r="M362" s="36">
        <v>29.053333333333331</v>
      </c>
      <c r="N362" s="35">
        <v>0.57388616758901578</v>
      </c>
      <c r="O362" s="35"/>
      <c r="P362" s="36">
        <v>607.56666666666661</v>
      </c>
      <c r="Q362" s="36">
        <v>11.326550417476421</v>
      </c>
      <c r="R362" s="35">
        <v>0.37240848774583069</v>
      </c>
      <c r="S362" s="35">
        <v>8.6666666666666656E-2</v>
      </c>
      <c r="T362" s="35">
        <v>0.2058502510368915</v>
      </c>
    </row>
    <row r="363" spans="1:20" x14ac:dyDescent="0.3">
      <c r="A363" s="24" t="s">
        <v>735</v>
      </c>
      <c r="B363" s="24" t="s">
        <v>736</v>
      </c>
      <c r="C363" s="24" t="s">
        <v>24</v>
      </c>
      <c r="D363" s="35">
        <v>0.93412478158084078</v>
      </c>
      <c r="E363" s="35">
        <v>0.57830621396316784</v>
      </c>
      <c r="F363" s="35"/>
      <c r="G363" s="35">
        <v>0.78466152901357666</v>
      </c>
      <c r="H363" s="35">
        <v>0.35180055401662053</v>
      </c>
      <c r="I363" s="35">
        <v>0.40842067737954624</v>
      </c>
      <c r="J363" s="237">
        <v>34.116666666666667</v>
      </c>
      <c r="K363" s="36"/>
      <c r="L363" s="35">
        <v>0.8067765567765568</v>
      </c>
      <c r="M363" s="36">
        <v>21.82</v>
      </c>
      <c r="N363" s="35">
        <v>0.22422833024348179</v>
      </c>
      <c r="O363" s="35"/>
      <c r="P363" s="36">
        <v>419.0333333333333</v>
      </c>
      <c r="Q363" s="36">
        <v>6.8586229236945933</v>
      </c>
      <c r="R363" s="35">
        <v>0.25261799362211373</v>
      </c>
      <c r="S363" s="35">
        <v>0.154</v>
      </c>
      <c r="T363" s="35">
        <v>0.64477687626774849</v>
      </c>
    </row>
    <row r="364" spans="1:20" x14ac:dyDescent="0.3">
      <c r="A364" s="28" t="s">
        <v>737</v>
      </c>
      <c r="B364" s="28" t="s">
        <v>738</v>
      </c>
      <c r="C364" s="28" t="s">
        <v>24</v>
      </c>
      <c r="D364" s="35">
        <v>0.89411764705882357</v>
      </c>
      <c r="E364" s="35">
        <v>0.60429467736067899</v>
      </c>
      <c r="F364" s="35"/>
      <c r="G364" s="35">
        <v>0.61647319830000324</v>
      </c>
      <c r="H364" s="35">
        <v>0.36506550218340611</v>
      </c>
      <c r="I364" s="35">
        <v>0.74605574895410187</v>
      </c>
      <c r="J364" s="237">
        <v>41.949999999999996</v>
      </c>
      <c r="K364" s="36"/>
      <c r="L364" s="35">
        <v>0.82563573883161512</v>
      </c>
      <c r="M364" s="36">
        <v>20</v>
      </c>
      <c r="N364" s="35">
        <v>0.25628842548205238</v>
      </c>
      <c r="O364" s="35"/>
      <c r="P364" s="36">
        <v>409.23333333333335</v>
      </c>
      <c r="Q364" s="36">
        <v>6.6333090099072543</v>
      </c>
      <c r="R364" s="35">
        <v>0.27011279271323912</v>
      </c>
      <c r="S364" s="35">
        <v>0.26</v>
      </c>
      <c r="T364" s="35">
        <v>0.46452898085079036</v>
      </c>
    </row>
    <row r="365" spans="1:20" x14ac:dyDescent="0.3">
      <c r="A365" s="24" t="s">
        <v>739</v>
      </c>
      <c r="B365" s="24" t="s">
        <v>740</v>
      </c>
      <c r="C365" s="24" t="s">
        <v>30</v>
      </c>
      <c r="D365" s="35">
        <v>0.92329059829059823</v>
      </c>
      <c r="E365" s="35">
        <v>0.55325657725211297</v>
      </c>
      <c r="F365" s="35"/>
      <c r="G365" s="35">
        <v>0.76769369154720379</v>
      </c>
      <c r="H365" s="35">
        <v>0.39667458432304037</v>
      </c>
      <c r="I365" s="35">
        <v>0.97217987804878048</v>
      </c>
      <c r="J365" s="237">
        <v>38.699999999999996</v>
      </c>
      <c r="K365" s="36"/>
      <c r="L365" s="35">
        <v>0.87373134328358193</v>
      </c>
      <c r="M365" s="36">
        <v>29.32</v>
      </c>
      <c r="N365" s="35">
        <v>0.31750926298883181</v>
      </c>
      <c r="O365" s="35"/>
      <c r="P365" s="36">
        <v>341</v>
      </c>
      <c r="Q365" s="36">
        <v>4.6025771433210068</v>
      </c>
      <c r="R365" s="35">
        <v>0.15502980376398096</v>
      </c>
      <c r="S365" s="35">
        <v>0.24133333333333337</v>
      </c>
      <c r="T365" s="35">
        <v>0.58320969337289807</v>
      </c>
    </row>
    <row r="366" spans="1:20" x14ac:dyDescent="0.3">
      <c r="A366" s="24" t="s">
        <v>741</v>
      </c>
      <c r="B366" s="24" t="s">
        <v>742</v>
      </c>
      <c r="C366" s="24" t="s">
        <v>1239</v>
      </c>
      <c r="D366" s="35">
        <v>0.97019470062948321</v>
      </c>
      <c r="E366" s="35">
        <v>0.52350573403204981</v>
      </c>
      <c r="F366" s="35"/>
      <c r="G366" s="35">
        <v>0.90076432995473754</v>
      </c>
      <c r="H366" s="35">
        <v>0.32444444444444442</v>
      </c>
      <c r="I366" s="35">
        <v>0.77231654087830981</v>
      </c>
      <c r="J366" s="237">
        <v>36.6</v>
      </c>
      <c r="K366" s="36"/>
      <c r="L366" s="35">
        <v>0.81834645669291328</v>
      </c>
      <c r="M366" s="36">
        <v>27.348571428571429</v>
      </c>
      <c r="N366" s="35">
        <v>0.28850210970464135</v>
      </c>
      <c r="O366" s="35"/>
      <c r="P366" s="36">
        <v>486.63333333333338</v>
      </c>
      <c r="Q366" s="36">
        <v>5.8422736082935716</v>
      </c>
      <c r="R366" s="35">
        <v>0.39221349252399795</v>
      </c>
      <c r="S366" s="35">
        <v>0.245</v>
      </c>
      <c r="T366" s="35">
        <v>0.77505294077464304</v>
      </c>
    </row>
    <row r="367" spans="1:20" x14ac:dyDescent="0.3">
      <c r="A367" s="28" t="s">
        <v>743</v>
      </c>
      <c r="B367" s="28" t="s">
        <v>744</v>
      </c>
      <c r="C367" s="28" t="s">
        <v>46</v>
      </c>
      <c r="D367" s="35">
        <v>0.9591463414634146</v>
      </c>
      <c r="E367" s="35">
        <v>0.59905994777085736</v>
      </c>
      <c r="F367" s="35"/>
      <c r="G367" s="35">
        <v>0.97311464200499609</v>
      </c>
      <c r="H367" s="35">
        <v>0.42152466367713004</v>
      </c>
      <c r="I367" s="35">
        <v>1</v>
      </c>
      <c r="J367" s="237">
        <v>47.7</v>
      </c>
      <c r="K367" s="36"/>
      <c r="L367" s="35">
        <v>0.91782918149466186</v>
      </c>
      <c r="M367" s="36">
        <v>30.820000000000004</v>
      </c>
      <c r="N367" s="35">
        <v>0.52072649572649565</v>
      </c>
      <c r="O367" s="35"/>
      <c r="P367" s="36">
        <v>674.83333333333326</v>
      </c>
      <c r="Q367" s="36">
        <v>13.559002242724498</v>
      </c>
      <c r="R367" s="35">
        <v>0.42165013156235515</v>
      </c>
      <c r="S367" s="35">
        <v>0.26333333333333331</v>
      </c>
      <c r="T367" s="35">
        <v>0.49171936163806085</v>
      </c>
    </row>
    <row r="368" spans="1:20" x14ac:dyDescent="0.3">
      <c r="A368" s="24" t="s">
        <v>745</v>
      </c>
      <c r="B368" s="24" t="s">
        <v>746</v>
      </c>
      <c r="C368" s="24" t="s">
        <v>56</v>
      </c>
      <c r="D368" s="35">
        <v>0.9784722222222223</v>
      </c>
      <c r="E368" s="35">
        <v>0.5916591320072333</v>
      </c>
      <c r="F368" s="35"/>
      <c r="G368" s="35">
        <v>0.77316721591973314</v>
      </c>
      <c r="H368" s="35">
        <v>0.42424242424242425</v>
      </c>
      <c r="I368" s="35">
        <v>0.93234672304439747</v>
      </c>
      <c r="J368" s="237">
        <v>38.9</v>
      </c>
      <c r="K368" s="36"/>
      <c r="L368" s="35">
        <v>0.89736607142857139</v>
      </c>
      <c r="M368" s="36">
        <v>23.106666666666666</v>
      </c>
      <c r="N368" s="35">
        <v>0.41688337273443654</v>
      </c>
      <c r="O368" s="35"/>
      <c r="P368" s="36">
        <v>478.59999999999997</v>
      </c>
      <c r="Q368" s="36">
        <v>8.4006825669968546</v>
      </c>
      <c r="R368" s="35">
        <v>0.34534864629308393</v>
      </c>
      <c r="S368" s="35">
        <v>0.30299999999999999</v>
      </c>
      <c r="T368" s="35">
        <v>0.83755033355369912</v>
      </c>
    </row>
    <row r="369" spans="1:20" x14ac:dyDescent="0.3">
      <c r="A369" s="24" t="s">
        <v>747</v>
      </c>
      <c r="B369" s="24" t="s">
        <v>748</v>
      </c>
      <c r="C369" s="24" t="s">
        <v>24</v>
      </c>
      <c r="D369" s="35">
        <v>0.92243462975170287</v>
      </c>
      <c r="E369" s="35">
        <v>0.55623913799096281</v>
      </c>
      <c r="F369" s="35"/>
      <c r="G369" s="35">
        <v>0.80813507407456109</v>
      </c>
      <c r="H369" s="35">
        <v>0.41017964071856289</v>
      </c>
      <c r="I369" s="35">
        <v>0.82147468569486914</v>
      </c>
      <c r="J369" s="237">
        <v>41.524999999999991</v>
      </c>
      <c r="K369" s="36"/>
      <c r="L369" s="35">
        <v>0.9287681159420289</v>
      </c>
      <c r="M369" s="36">
        <v>23.63</v>
      </c>
      <c r="N369" s="35">
        <v>0.2958076211616722</v>
      </c>
      <c r="O369" s="35"/>
      <c r="P369" s="36">
        <v>504</v>
      </c>
      <c r="Q369" s="36">
        <v>9.1696328914251684</v>
      </c>
      <c r="R369" s="35">
        <v>0.426463806393444</v>
      </c>
      <c r="S369" s="35">
        <v>0.16099999999999998</v>
      </c>
      <c r="T369" s="35">
        <v>0.67249999999999999</v>
      </c>
    </row>
    <row r="370" spans="1:20" x14ac:dyDescent="0.3">
      <c r="A370" s="24" t="s">
        <v>749</v>
      </c>
      <c r="B370" s="24" t="s">
        <v>750</v>
      </c>
      <c r="C370" s="24" t="s">
        <v>24</v>
      </c>
      <c r="D370" s="35">
        <v>0.84907782276203336</v>
      </c>
      <c r="E370" s="35">
        <v>0.54207623416339012</v>
      </c>
      <c r="F370" s="35"/>
      <c r="G370" s="35">
        <v>0.76666857499933949</v>
      </c>
      <c r="H370" s="35">
        <v>0.37138263665594856</v>
      </c>
      <c r="I370" s="35">
        <v>0.3272735933046233</v>
      </c>
      <c r="J370" s="237">
        <v>34</v>
      </c>
      <c r="K370" s="36"/>
      <c r="L370" s="35">
        <v>0.94230769230769229</v>
      </c>
      <c r="M370" s="36">
        <v>21.614999999999998</v>
      </c>
      <c r="N370" s="35">
        <v>0.30475064064656021</v>
      </c>
      <c r="O370" s="35"/>
      <c r="P370" s="36">
        <v>490.13333333333338</v>
      </c>
      <c r="Q370" s="36">
        <v>8.7386263160159601</v>
      </c>
      <c r="R370" s="35">
        <v>0.32808857078895787</v>
      </c>
      <c r="S370" s="35">
        <v>0.16633333333333333</v>
      </c>
      <c r="T370" s="35">
        <v>0.62577128753599343</v>
      </c>
    </row>
    <row r="371" spans="1:20" x14ac:dyDescent="0.3">
      <c r="A371" s="24" t="s">
        <v>751</v>
      </c>
      <c r="B371" s="24" t="s">
        <v>752</v>
      </c>
      <c r="C371" s="24" t="s">
        <v>78</v>
      </c>
      <c r="D371" s="35">
        <v>0.95238095238095244</v>
      </c>
      <c r="E371" s="35">
        <v>0.53220570384592658</v>
      </c>
      <c r="F371" s="35"/>
      <c r="G371" s="35">
        <v>0.9305529806931977</v>
      </c>
      <c r="H371" s="35">
        <v>0.51301832208293152</v>
      </c>
      <c r="I371" s="35">
        <v>0.41951065870351806</v>
      </c>
      <c r="J371" s="237">
        <v>37.68571428571429</v>
      </c>
      <c r="K371" s="36"/>
      <c r="L371" s="35">
        <v>0.86922872340425528</v>
      </c>
      <c r="M371" s="36">
        <v>25.66</v>
      </c>
      <c r="N371" s="35">
        <v>0.30659288851393263</v>
      </c>
      <c r="O371" s="35"/>
      <c r="P371" s="36">
        <v>372.0333333333333</v>
      </c>
      <c r="Q371" s="36">
        <v>4.8641707983523643</v>
      </c>
      <c r="R371" s="35">
        <v>0.21434755419257132</v>
      </c>
      <c r="S371" s="35">
        <v>0.30966666666666665</v>
      </c>
      <c r="T371" s="35">
        <v>0.65168831168831165</v>
      </c>
    </row>
    <row r="372" spans="1:20" x14ac:dyDescent="0.3">
      <c r="A372" s="24" t="s">
        <v>753</v>
      </c>
      <c r="B372" s="24" t="s">
        <v>754</v>
      </c>
      <c r="C372" s="24" t="s">
        <v>27</v>
      </c>
      <c r="D372" s="35">
        <v>0.92314814814814816</v>
      </c>
      <c r="E372" s="35">
        <v>0.50398880262392542</v>
      </c>
      <c r="F372" s="35"/>
      <c r="G372" s="35">
        <v>0.92133946526786448</v>
      </c>
      <c r="H372" s="35">
        <v>0.25259515570934254</v>
      </c>
      <c r="I372" s="35">
        <v>1</v>
      </c>
      <c r="J372" s="237">
        <v>36.700000000000003</v>
      </c>
      <c r="K372" s="36"/>
      <c r="L372" s="35">
        <v>0.87507772020725383</v>
      </c>
      <c r="M372" s="36">
        <v>24.11</v>
      </c>
      <c r="N372" s="35">
        <v>0.31363726363726357</v>
      </c>
      <c r="O372" s="35"/>
      <c r="P372" s="36">
        <v>380.59999999999997</v>
      </c>
      <c r="Q372" s="36">
        <v>7.5451881382401851</v>
      </c>
      <c r="R372" s="35">
        <v>0.30457512373400225</v>
      </c>
      <c r="S372" s="35">
        <v>0.3</v>
      </c>
      <c r="T372" s="35">
        <v>0.67919094062970475</v>
      </c>
    </row>
    <row r="373" spans="1:20" x14ac:dyDescent="0.3">
      <c r="A373" s="24" t="s">
        <v>755</v>
      </c>
      <c r="B373" s="24" t="s">
        <v>756</v>
      </c>
      <c r="C373" s="24" t="s">
        <v>24</v>
      </c>
      <c r="D373" s="35">
        <v>0.98148148148148151</v>
      </c>
      <c r="E373" s="35">
        <v>0.49407466885342993</v>
      </c>
      <c r="F373" s="35"/>
      <c r="G373" s="35">
        <v>0.7838393234292288</v>
      </c>
      <c r="H373" s="35">
        <v>0.48633879781420764</v>
      </c>
      <c r="I373" s="35">
        <v>1</v>
      </c>
      <c r="J373" s="237">
        <v>38.525000000000006</v>
      </c>
      <c r="K373" s="36"/>
      <c r="L373" s="35">
        <v>0.82499999999999996</v>
      </c>
      <c r="M373" s="36">
        <v>27.740000000000002</v>
      </c>
      <c r="N373" s="35">
        <v>0.28424110384894696</v>
      </c>
      <c r="O373" s="35"/>
      <c r="P373" s="36">
        <v>561.86666666666667</v>
      </c>
      <c r="Q373" s="36">
        <v>9.9397593959810049</v>
      </c>
      <c r="R373" s="35">
        <v>0.35432041058060143</v>
      </c>
      <c r="S373" s="35">
        <v>0.13833333333333334</v>
      </c>
      <c r="T373" s="35">
        <v>0.73379712213105008</v>
      </c>
    </row>
    <row r="374" spans="1:20" x14ac:dyDescent="0.3">
      <c r="A374" s="24" t="s">
        <v>757</v>
      </c>
      <c r="B374" s="24" t="s">
        <v>758</v>
      </c>
      <c r="C374" s="24" t="s">
        <v>30</v>
      </c>
      <c r="D374" s="35">
        <v>0.96343537414965985</v>
      </c>
      <c r="E374" s="35">
        <v>0.51462117855560474</v>
      </c>
      <c r="F374" s="35"/>
      <c r="G374" s="35">
        <v>0.9540226164229727</v>
      </c>
      <c r="H374" s="35">
        <v>0.40740740740740738</v>
      </c>
      <c r="I374" s="35">
        <v>0.82219895431277557</v>
      </c>
      <c r="J374" s="237">
        <v>35.049999999999997</v>
      </c>
      <c r="K374" s="36"/>
      <c r="L374" s="35">
        <v>0.84036269430051824</v>
      </c>
      <c r="M374" s="36">
        <v>35.340000000000003</v>
      </c>
      <c r="N374" s="35">
        <v>0.33348765432098765</v>
      </c>
      <c r="O374" s="35"/>
      <c r="P374" s="36">
        <v>435.33333333333331</v>
      </c>
      <c r="Q374" s="36">
        <v>5.8509506519617798</v>
      </c>
      <c r="R374" s="35">
        <v>0.32213874229545181</v>
      </c>
      <c r="S374" s="35">
        <v>0.21733333333333335</v>
      </c>
      <c r="T374" s="35">
        <v>0.8010497375656086</v>
      </c>
    </row>
    <row r="375" spans="1:20" x14ac:dyDescent="0.3">
      <c r="A375" s="28" t="s">
        <v>759</v>
      </c>
      <c r="B375" s="28" t="s">
        <v>760</v>
      </c>
      <c r="C375" s="28" t="s">
        <v>1239</v>
      </c>
      <c r="D375" s="35">
        <v>0.92981036077705825</v>
      </c>
      <c r="E375" s="35">
        <v>0.55300024050024055</v>
      </c>
      <c r="F375" s="35"/>
      <c r="G375" s="35">
        <v>0.86431049428278584</v>
      </c>
      <c r="H375" s="35">
        <v>0.32658959537572252</v>
      </c>
      <c r="I375" s="35">
        <v>0.88483132810917431</v>
      </c>
      <c r="J375" s="237">
        <v>37.033333333333331</v>
      </c>
      <c r="K375" s="36"/>
      <c r="L375" s="35">
        <v>0.83592592592592585</v>
      </c>
      <c r="M375" s="36">
        <v>25.57</v>
      </c>
      <c r="N375" s="35">
        <v>0.30836404714309512</v>
      </c>
      <c r="O375" s="35"/>
      <c r="P375" s="36">
        <v>386.56666666666666</v>
      </c>
      <c r="Q375" s="36">
        <v>7.5250022864965143</v>
      </c>
      <c r="R375" s="35">
        <v>0.24190044859295531</v>
      </c>
      <c r="S375" s="35">
        <v>0.29466666666666669</v>
      </c>
      <c r="T375" s="35">
        <v>0.6272399241636597</v>
      </c>
    </row>
    <row r="376" spans="1:20" x14ac:dyDescent="0.3">
      <c r="A376" s="24" t="s">
        <v>761</v>
      </c>
      <c r="B376" s="24" t="s">
        <v>762</v>
      </c>
      <c r="C376" s="24" t="s">
        <v>46</v>
      </c>
      <c r="D376" s="35">
        <v>0.93351548269581064</v>
      </c>
      <c r="E376" s="35">
        <v>0.5783836908297022</v>
      </c>
      <c r="F376" s="35"/>
      <c r="G376" s="35">
        <v>0.98736013751844298</v>
      </c>
      <c r="H376" s="35">
        <v>0.38878504672897196</v>
      </c>
      <c r="I376" s="35">
        <v>0.96659242761692654</v>
      </c>
      <c r="J376" s="237">
        <v>44.849999999999994</v>
      </c>
      <c r="K376" s="36"/>
      <c r="L376" s="35">
        <v>0.81771241830065355</v>
      </c>
      <c r="M376" s="36">
        <v>25.886666666666667</v>
      </c>
      <c r="N376" s="35">
        <v>0.42644273635155333</v>
      </c>
      <c r="O376" s="35"/>
      <c r="P376" s="36">
        <v>668.66666666666663</v>
      </c>
      <c r="Q376" s="36">
        <v>16.427533521089014</v>
      </c>
      <c r="R376" s="35">
        <v>0.5166557642804146</v>
      </c>
      <c r="S376" s="35">
        <v>0.23666666666666669</v>
      </c>
      <c r="T376" s="35">
        <v>0.65723123613867163</v>
      </c>
    </row>
    <row r="377" spans="1:20" x14ac:dyDescent="0.3">
      <c r="A377" s="24" t="s">
        <v>763</v>
      </c>
      <c r="B377" s="24" t="s">
        <v>764</v>
      </c>
      <c r="C377" s="24" t="s">
        <v>30</v>
      </c>
      <c r="D377" s="35">
        <v>0.90090090090090091</v>
      </c>
      <c r="E377" s="35">
        <v>0.46315218680629699</v>
      </c>
      <c r="F377" s="35"/>
      <c r="G377" s="35">
        <v>0.78255782064383272</v>
      </c>
      <c r="H377" s="35">
        <v>0.40188014101057579</v>
      </c>
      <c r="I377" s="35">
        <v>0.91746978759921893</v>
      </c>
      <c r="J377" s="237">
        <v>37.433333333333337</v>
      </c>
      <c r="K377" s="36"/>
      <c r="L377" s="35">
        <v>0.89368121442125248</v>
      </c>
      <c r="M377" s="36">
        <v>31.39</v>
      </c>
      <c r="N377" s="35">
        <v>0.45559120451653429</v>
      </c>
      <c r="O377" s="35"/>
      <c r="P377" s="36">
        <v>378.33333333333331</v>
      </c>
      <c r="Q377" s="36">
        <v>4.7309476738348915</v>
      </c>
      <c r="R377" s="35">
        <v>0.22345729096236197</v>
      </c>
      <c r="S377" s="35">
        <v>0.26633333333333331</v>
      </c>
      <c r="T377" s="35">
        <v>0.61186458778299868</v>
      </c>
    </row>
    <row r="378" spans="1:20" x14ac:dyDescent="0.3">
      <c r="A378" s="24" t="s">
        <v>765</v>
      </c>
      <c r="B378" s="24" t="s">
        <v>766</v>
      </c>
      <c r="C378" s="24" t="s">
        <v>24</v>
      </c>
      <c r="D378" s="35">
        <v>0.93095238095238086</v>
      </c>
      <c r="E378" s="35">
        <v>0.57364869402212038</v>
      </c>
      <c r="F378" s="35"/>
      <c r="G378" s="35">
        <v>0.60352236989725916</v>
      </c>
      <c r="H378" s="35">
        <v>0.3363914373088685</v>
      </c>
      <c r="I378" s="35">
        <v>0.97876106194690271</v>
      </c>
      <c r="J378" s="237">
        <v>47.271428571428565</v>
      </c>
      <c r="K378" s="36"/>
      <c r="L378" s="35">
        <v>0.86981132075471701</v>
      </c>
      <c r="M378" s="36">
        <v>29.234999999999999</v>
      </c>
      <c r="N378" s="35">
        <v>0.25593413346323546</v>
      </c>
      <c r="O378" s="35"/>
      <c r="P378" s="36">
        <v>488.13333333333338</v>
      </c>
      <c r="Q378" s="36">
        <v>7.1100360169343526</v>
      </c>
      <c r="R378" s="35">
        <v>0.29889648742602598</v>
      </c>
      <c r="S378" s="35">
        <v>0.21</v>
      </c>
      <c r="T378" s="35">
        <v>0.69252156150703581</v>
      </c>
    </row>
    <row r="379" spans="1:20" x14ac:dyDescent="0.3">
      <c r="A379" s="28" t="s">
        <v>767</v>
      </c>
      <c r="B379" s="28" t="s">
        <v>768</v>
      </c>
      <c r="C379" s="28" t="s">
        <v>56</v>
      </c>
      <c r="D379" s="35">
        <v>0.93993061545243706</v>
      </c>
      <c r="E379" s="35">
        <v>0.56670825686298687</v>
      </c>
      <c r="F379" s="35"/>
      <c r="G379" s="35">
        <v>0.86433722422891079</v>
      </c>
      <c r="H379" s="35">
        <v>0.37721518987341773</v>
      </c>
      <c r="I379" s="35">
        <v>0.54212377755260421</v>
      </c>
      <c r="J379" s="237">
        <v>43.239999999999995</v>
      </c>
      <c r="K379" s="36"/>
      <c r="L379" s="35">
        <v>0.87911032028469749</v>
      </c>
      <c r="M379" s="36">
        <v>29.664999999999999</v>
      </c>
      <c r="N379" s="35">
        <v>0.27468742889122588</v>
      </c>
      <c r="O379" s="35"/>
      <c r="P379" s="36">
        <v>427.0333333333333</v>
      </c>
      <c r="Q379" s="36">
        <v>7.5585112725963439</v>
      </c>
      <c r="R379" s="35">
        <v>0.31572319492449979</v>
      </c>
      <c r="S379" s="35">
        <v>0.27366666666666661</v>
      </c>
      <c r="T379" s="35">
        <v>0.57908209910404096</v>
      </c>
    </row>
    <row r="380" spans="1:20" x14ac:dyDescent="0.3">
      <c r="A380" s="24" t="s">
        <v>769</v>
      </c>
      <c r="B380" s="24" t="s">
        <v>770</v>
      </c>
      <c r="C380" s="24" t="s">
        <v>46</v>
      </c>
      <c r="D380" s="35">
        <v>0.928042328042328</v>
      </c>
      <c r="E380" s="35">
        <v>0.60729310970380634</v>
      </c>
      <c r="F380" s="35"/>
      <c r="G380" s="35">
        <v>0.77100723637752155</v>
      </c>
      <c r="H380" s="35">
        <v>0.44178082191780821</v>
      </c>
      <c r="I380" s="35">
        <v>0.30354685422662664</v>
      </c>
      <c r="J380" s="237">
        <v>37.300000000000004</v>
      </c>
      <c r="K380" s="36"/>
      <c r="L380" s="35">
        <v>0.90609120521172626</v>
      </c>
      <c r="M380" s="36">
        <v>26.86</v>
      </c>
      <c r="N380" s="35">
        <v>0.38864132809086938</v>
      </c>
      <c r="O380" s="35"/>
      <c r="P380" s="36">
        <v>534.33333333333337</v>
      </c>
      <c r="Q380" s="36">
        <v>9.0570061111823819</v>
      </c>
      <c r="R380" s="35">
        <v>0.29729147220299995</v>
      </c>
      <c r="S380" s="35">
        <v>0.30266666666666664</v>
      </c>
      <c r="T380" s="35">
        <v>0.73403047505228558</v>
      </c>
    </row>
    <row r="381" spans="1:20" x14ac:dyDescent="0.3">
      <c r="A381" s="28" t="s">
        <v>771</v>
      </c>
      <c r="B381" s="28" t="s">
        <v>772</v>
      </c>
      <c r="C381" s="28" t="s">
        <v>24</v>
      </c>
      <c r="D381" s="35">
        <v>0.92607913317295465</v>
      </c>
      <c r="E381" s="35">
        <v>0.66349568746829024</v>
      </c>
      <c r="F381" s="35"/>
      <c r="G381" s="35">
        <v>0.83383480501282869</v>
      </c>
      <c r="H381" s="35">
        <v>0.35251798561151076</v>
      </c>
      <c r="I381" s="35">
        <v>1</v>
      </c>
      <c r="J381" s="237">
        <v>37.320000000000007</v>
      </c>
      <c r="K381" s="36"/>
      <c r="L381" s="35">
        <v>0.88831395348837183</v>
      </c>
      <c r="M381" s="36">
        <v>28.083737249999999</v>
      </c>
      <c r="N381" s="35">
        <v>0.3079004329004329</v>
      </c>
      <c r="O381" s="35"/>
      <c r="P381" s="36">
        <v>471.5</v>
      </c>
      <c r="Q381" s="36">
        <v>9.2401357511306887</v>
      </c>
      <c r="R381" s="35">
        <v>0.36695834953498069</v>
      </c>
      <c r="S381" s="35">
        <v>0.14833333333333334</v>
      </c>
      <c r="T381" s="35">
        <v>0.69834677741394457</v>
      </c>
    </row>
    <row r="382" spans="1:20" x14ac:dyDescent="0.3">
      <c r="A382" s="24" t="s">
        <v>773</v>
      </c>
      <c r="B382" s="24" t="s">
        <v>774</v>
      </c>
      <c r="C382" s="24" t="s">
        <v>30</v>
      </c>
      <c r="D382" s="35">
        <v>0.93073740680123651</v>
      </c>
      <c r="E382" s="35">
        <v>0.56326441235307434</v>
      </c>
      <c r="F382" s="35"/>
      <c r="G382" s="35">
        <v>0.77063224463212088</v>
      </c>
      <c r="H382" s="35">
        <v>0.3888888888888889</v>
      </c>
      <c r="I382" s="35">
        <v>0.63928201707648658</v>
      </c>
      <c r="J382" s="237">
        <v>38.0625</v>
      </c>
      <c r="K382" s="36"/>
      <c r="L382" s="35">
        <v>0.82066147859922189</v>
      </c>
      <c r="M382" s="36">
        <v>26.66333333333333</v>
      </c>
      <c r="N382" s="35">
        <v>0.30712371174806635</v>
      </c>
      <c r="O382" s="35"/>
      <c r="P382" s="36">
        <v>376.93333333333334</v>
      </c>
      <c r="Q382" s="36">
        <v>5.0845417200059231</v>
      </c>
      <c r="R382" s="35">
        <v>0.3412578840799308</v>
      </c>
      <c r="S382" s="35">
        <v>0.36899999999999999</v>
      </c>
      <c r="T382" s="35">
        <v>0.73248518647612404</v>
      </c>
    </row>
    <row r="383" spans="1:20" x14ac:dyDescent="0.3">
      <c r="A383" s="24" t="s">
        <v>775</v>
      </c>
      <c r="B383" s="24" t="s">
        <v>776</v>
      </c>
      <c r="C383" s="24" t="s">
        <v>1239</v>
      </c>
      <c r="D383" s="35">
        <v>0.96340388007054678</v>
      </c>
      <c r="E383" s="35">
        <v>0.57547885772619811</v>
      </c>
      <c r="F383" s="35"/>
      <c r="G383" s="35">
        <v>0.82230721759899927</v>
      </c>
      <c r="H383" s="35">
        <v>0.39071428571428574</v>
      </c>
      <c r="I383" s="35">
        <v>0.9395859738065061</v>
      </c>
      <c r="J383" s="237">
        <v>36.720000000000006</v>
      </c>
      <c r="K383" s="36"/>
      <c r="L383" s="35">
        <v>0.8565051903114187</v>
      </c>
      <c r="M383" s="36">
        <v>27.257999999999999</v>
      </c>
      <c r="N383" s="35">
        <v>0.2486805112441981</v>
      </c>
      <c r="O383" s="35"/>
      <c r="P383" s="36">
        <v>406.73333333333335</v>
      </c>
      <c r="Q383" s="36">
        <v>4.8514856222831106</v>
      </c>
      <c r="R383" s="35">
        <v>0.30117526497731389</v>
      </c>
      <c r="S383" s="35">
        <v>0.27533333333333332</v>
      </c>
      <c r="T383" s="35">
        <v>0.7325334404960101</v>
      </c>
    </row>
    <row r="384" spans="1:20" x14ac:dyDescent="0.3">
      <c r="A384" s="24" t="s">
        <v>777</v>
      </c>
      <c r="B384" s="24" t="s">
        <v>778</v>
      </c>
      <c r="C384" s="24" t="s">
        <v>1239</v>
      </c>
      <c r="D384" s="35">
        <v>0.95658263305322133</v>
      </c>
      <c r="E384" s="35">
        <v>0.55650481933920937</v>
      </c>
      <c r="F384" s="35"/>
      <c r="G384" s="35">
        <v>0.69073945594356567</v>
      </c>
      <c r="H384" s="35">
        <v>0.40406320541760721</v>
      </c>
      <c r="I384" s="35">
        <v>0.70194513369423728</v>
      </c>
      <c r="J384" s="237">
        <v>38.68333333333333</v>
      </c>
      <c r="K384" s="36"/>
      <c r="L384" s="35">
        <v>0.85042755344418042</v>
      </c>
      <c r="M384" s="36">
        <v>27.54</v>
      </c>
      <c r="N384" s="35">
        <v>0.27125335360457581</v>
      </c>
      <c r="O384" s="35"/>
      <c r="P384" s="36">
        <v>329.16666666666669</v>
      </c>
      <c r="Q384" s="36">
        <v>4.5287946739524578</v>
      </c>
      <c r="R384" s="35">
        <v>0.16555520932455917</v>
      </c>
      <c r="S384" s="35">
        <v>0.28199999999999997</v>
      </c>
      <c r="T384" s="35">
        <v>0.59723169234965223</v>
      </c>
    </row>
    <row r="385" spans="1:20" x14ac:dyDescent="0.3">
      <c r="A385" s="28" t="s">
        <v>779</v>
      </c>
      <c r="B385" s="28" t="s">
        <v>780</v>
      </c>
      <c r="C385" s="28" t="s">
        <v>27</v>
      </c>
      <c r="D385" s="35">
        <v>0.88276738276738287</v>
      </c>
      <c r="E385" s="35">
        <v>0.55643172300464394</v>
      </c>
      <c r="F385" s="35"/>
      <c r="G385" s="35">
        <v>0.81344283161003561</v>
      </c>
      <c r="H385" s="35">
        <v>0.39013452914798208</v>
      </c>
      <c r="I385" s="35">
        <v>0.6580159174307374</v>
      </c>
      <c r="J385" s="237">
        <v>38.549999999999997</v>
      </c>
      <c r="K385" s="36"/>
      <c r="L385" s="35">
        <v>0.84108910891089117</v>
      </c>
      <c r="M385" s="36">
        <v>30.326666666666664</v>
      </c>
      <c r="N385" s="35">
        <v>0.29342614816910489</v>
      </c>
      <c r="O385" s="35"/>
      <c r="P385" s="36">
        <v>469.89999999999992</v>
      </c>
      <c r="Q385" s="36">
        <v>6.264133297791747</v>
      </c>
      <c r="R385" s="35">
        <v>0.3255900154676139</v>
      </c>
      <c r="S385" s="35">
        <v>0.23433333333333337</v>
      </c>
      <c r="T385" s="35">
        <v>0.69572638765962824</v>
      </c>
    </row>
    <row r="386" spans="1:20" x14ac:dyDescent="0.3">
      <c r="A386" s="24" t="s">
        <v>781</v>
      </c>
      <c r="B386" s="24" t="s">
        <v>782</v>
      </c>
      <c r="C386" s="24" t="s">
        <v>46</v>
      </c>
      <c r="D386" s="35">
        <v>0.96979974160206706</v>
      </c>
      <c r="E386" s="35">
        <v>0.4831709956709957</v>
      </c>
      <c r="F386" s="35"/>
      <c r="G386" s="35">
        <v>0.93418225291793056</v>
      </c>
      <c r="H386" s="35">
        <v>0.44615384615384618</v>
      </c>
      <c r="I386" s="35">
        <v>0.82778050408672732</v>
      </c>
      <c r="J386" s="237">
        <v>41.388888888888893</v>
      </c>
      <c r="K386" s="36"/>
      <c r="L386" s="35">
        <v>0.90887417218543032</v>
      </c>
      <c r="M386" s="36">
        <v>26.15</v>
      </c>
      <c r="N386" s="35">
        <v>0.44829486818650904</v>
      </c>
      <c r="O386" s="35"/>
      <c r="P386" s="36">
        <v>554.56666666666672</v>
      </c>
      <c r="Q386" s="36">
        <v>13.783569542818991</v>
      </c>
      <c r="R386" s="35">
        <v>0.48512776342233704</v>
      </c>
      <c r="S386" s="35">
        <v>0.24933333333333332</v>
      </c>
      <c r="T386" s="35">
        <v>0.72175988251132051</v>
      </c>
    </row>
    <row r="387" spans="1:20" x14ac:dyDescent="0.3">
      <c r="A387" s="28" t="s">
        <v>783</v>
      </c>
      <c r="B387" s="28" t="s">
        <v>784</v>
      </c>
      <c r="C387" s="28" t="s">
        <v>24</v>
      </c>
      <c r="D387" s="35">
        <v>0.95992063492063495</v>
      </c>
      <c r="E387" s="35">
        <v>0.51458548331613352</v>
      </c>
      <c r="F387" s="35"/>
      <c r="G387" s="35">
        <v>0.79769986209839006</v>
      </c>
      <c r="H387" s="35">
        <v>0.38709677419354838</v>
      </c>
      <c r="I387" s="35">
        <v>1</v>
      </c>
      <c r="J387" s="237">
        <v>44.94</v>
      </c>
      <c r="K387" s="36"/>
      <c r="L387" s="35">
        <v>0.88525714285714296</v>
      </c>
      <c r="M387" s="36">
        <v>26.392500000000002</v>
      </c>
      <c r="N387" s="35">
        <v>0.37531751561602311</v>
      </c>
      <c r="O387" s="35"/>
      <c r="P387" s="36">
        <v>519.16666666666663</v>
      </c>
      <c r="Q387" s="36">
        <v>11.760273915888007</v>
      </c>
      <c r="R387" s="35">
        <v>0.32865707327016092</v>
      </c>
      <c r="S387" s="35">
        <v>0.111</v>
      </c>
      <c r="T387" s="35">
        <v>0.70956753554502372</v>
      </c>
    </row>
    <row r="388" spans="1:20" x14ac:dyDescent="0.3">
      <c r="A388" s="24" t="s">
        <v>785</v>
      </c>
      <c r="B388" s="24" t="s">
        <v>786</v>
      </c>
      <c r="C388" s="24" t="s">
        <v>33</v>
      </c>
      <c r="D388" s="35">
        <v>0.95591367972584973</v>
      </c>
      <c r="E388" s="35">
        <v>0.43110471477385581</v>
      </c>
      <c r="F388" s="35"/>
      <c r="G388" s="35">
        <v>0.95980657970453898</v>
      </c>
      <c r="H388" s="35">
        <v>0.36294820717131476</v>
      </c>
      <c r="I388" s="35">
        <v>1</v>
      </c>
      <c r="J388" s="237">
        <v>41.142857142857146</v>
      </c>
      <c r="K388" s="36"/>
      <c r="L388" s="35">
        <v>0.88202072538860099</v>
      </c>
      <c r="M388" s="36">
        <v>30.734000000000002</v>
      </c>
      <c r="N388" s="35">
        <v>0.42349821284445982</v>
      </c>
      <c r="O388" s="35"/>
      <c r="P388" s="36">
        <v>520.43333333333328</v>
      </c>
      <c r="Q388" s="36">
        <v>6.8963605556644385</v>
      </c>
      <c r="R388" s="35">
        <v>0.45078022403603796</v>
      </c>
      <c r="S388" s="35">
        <v>0.18433333333333335</v>
      </c>
      <c r="T388" s="35">
        <v>0.80968603874415501</v>
      </c>
    </row>
    <row r="389" spans="1:20" x14ac:dyDescent="0.3">
      <c r="A389" s="28" t="s">
        <v>787</v>
      </c>
      <c r="B389" s="28" t="s">
        <v>788</v>
      </c>
      <c r="C389" s="28" t="s">
        <v>33</v>
      </c>
      <c r="D389" s="35">
        <v>0.94408233276157816</v>
      </c>
      <c r="E389" s="35">
        <v>0.50341442594963715</v>
      </c>
      <c r="F389" s="35"/>
      <c r="G389" s="35">
        <v>0.72663253045215903</v>
      </c>
      <c r="H389" s="35">
        <v>0.3203125</v>
      </c>
      <c r="I389" s="35">
        <v>0.71679473782922054</v>
      </c>
      <c r="J389" s="237">
        <v>43.216666666666669</v>
      </c>
      <c r="K389" s="36"/>
      <c r="L389" s="35">
        <v>0.8742372881355932</v>
      </c>
      <c r="M389" s="36">
        <v>32.630000000000003</v>
      </c>
      <c r="N389" s="35">
        <v>0.28489605632462772</v>
      </c>
      <c r="O389" s="35"/>
      <c r="P389" s="36">
        <v>421.4666666666667</v>
      </c>
      <c r="Q389" s="36">
        <v>8.1544730894789552</v>
      </c>
      <c r="R389" s="35">
        <v>0.27265953169531093</v>
      </c>
      <c r="S389" s="35">
        <v>0.33866666666666667</v>
      </c>
      <c r="T389" s="35">
        <v>0.73431565160445322</v>
      </c>
    </row>
    <row r="390" spans="1:20" x14ac:dyDescent="0.3">
      <c r="A390" s="24" t="s">
        <v>789</v>
      </c>
      <c r="B390" s="24" t="s">
        <v>790</v>
      </c>
      <c r="C390" s="24" t="s">
        <v>56</v>
      </c>
      <c r="D390" s="35">
        <v>0.95224389723910041</v>
      </c>
      <c r="E390" s="35">
        <v>0.53233158717029694</v>
      </c>
      <c r="F390" s="35"/>
      <c r="G390" s="35">
        <v>0.90592753602940368</v>
      </c>
      <c r="H390" s="35">
        <v>0.38461538461538464</v>
      </c>
      <c r="I390" s="35">
        <v>0.76437376539318291</v>
      </c>
      <c r="J390" s="237">
        <v>40.320000000000007</v>
      </c>
      <c r="K390" s="36"/>
      <c r="L390" s="35">
        <v>0.82761194029850749</v>
      </c>
      <c r="M390" s="36">
        <v>25.659999999999997</v>
      </c>
      <c r="N390" s="35">
        <v>0.34265064437478232</v>
      </c>
      <c r="O390" s="35"/>
      <c r="P390" s="36">
        <v>493</v>
      </c>
      <c r="Q390" s="36">
        <v>9.9671371602732535</v>
      </c>
      <c r="R390" s="35">
        <v>0.344383395544064</v>
      </c>
      <c r="S390" s="35">
        <v>0.19666666666666668</v>
      </c>
      <c r="T390" s="35">
        <v>0.75076070419474028</v>
      </c>
    </row>
    <row r="391" spans="1:20" x14ac:dyDescent="0.3">
      <c r="A391" s="28" t="s">
        <v>791</v>
      </c>
      <c r="B391" s="28" t="s">
        <v>792</v>
      </c>
      <c r="C391" s="28" t="s">
        <v>30</v>
      </c>
      <c r="D391" s="35">
        <v>0.86948198198198201</v>
      </c>
      <c r="E391" s="35">
        <v>0.55566260450233562</v>
      </c>
      <c r="F391" s="35"/>
      <c r="G391" s="35">
        <v>0.86181711736404709</v>
      </c>
      <c r="H391" s="35">
        <v>0.45391705069124422</v>
      </c>
      <c r="I391" s="35">
        <v>0.62321567274992751</v>
      </c>
      <c r="J391" s="237">
        <v>35.444444444444443</v>
      </c>
      <c r="K391" s="36"/>
      <c r="L391" s="35">
        <v>0.83984158415841592</v>
      </c>
      <c r="M391" s="36">
        <v>17.299999999999997</v>
      </c>
      <c r="N391" s="35">
        <v>0.35367794307987394</v>
      </c>
      <c r="O391" s="35"/>
      <c r="P391" s="36">
        <v>400.3</v>
      </c>
      <c r="Q391" s="36">
        <v>5.2553133194906643</v>
      </c>
      <c r="R391" s="35">
        <v>0.26875340451259128</v>
      </c>
      <c r="S391" s="35">
        <v>0.16166666666666668</v>
      </c>
      <c r="T391" s="35">
        <v>0.52709510936347992</v>
      </c>
    </row>
    <row r="392" spans="1:20" x14ac:dyDescent="0.3">
      <c r="A392" s="28" t="s">
        <v>793</v>
      </c>
      <c r="B392" s="28" t="s">
        <v>794</v>
      </c>
      <c r="C392" s="28" t="s">
        <v>63</v>
      </c>
      <c r="D392" s="35">
        <v>0.91385160938352428</v>
      </c>
      <c r="E392" s="35">
        <v>0.49610483413300321</v>
      </c>
      <c r="F392" s="35"/>
      <c r="G392" s="35">
        <v>0.84839187278351036</v>
      </c>
      <c r="H392" s="35">
        <v>0.26356589147286824</v>
      </c>
      <c r="I392" s="35">
        <v>0.78390650093734171</v>
      </c>
      <c r="J392" s="237">
        <v>32.9</v>
      </c>
      <c r="K392" s="36"/>
      <c r="L392" s="35">
        <v>0.88289655172413806</v>
      </c>
      <c r="M392" s="36">
        <v>23.704999999999998</v>
      </c>
      <c r="N392" s="35">
        <v>0.19884398203725936</v>
      </c>
      <c r="O392" s="35"/>
      <c r="P392" s="36">
        <v>408.2</v>
      </c>
      <c r="Q392" s="36">
        <v>9.1310550477372647</v>
      </c>
      <c r="R392" s="35">
        <v>0.36796279129543558</v>
      </c>
      <c r="S392" s="35">
        <v>0.23300000000000001</v>
      </c>
      <c r="T392" s="35">
        <v>0.62172709855956854</v>
      </c>
    </row>
    <row r="393" spans="1:20" x14ac:dyDescent="0.3">
      <c r="A393" s="28" t="s">
        <v>795</v>
      </c>
      <c r="B393" s="28" t="s">
        <v>796</v>
      </c>
      <c r="C393" s="28" t="s">
        <v>1239</v>
      </c>
      <c r="D393" s="35">
        <v>0.94882320744389714</v>
      </c>
      <c r="E393" s="35">
        <v>0.49575888173002319</v>
      </c>
      <c r="F393" s="35"/>
      <c r="G393" s="35">
        <v>0.7828676683878526</v>
      </c>
      <c r="H393" s="35">
        <v>0.20851063829787234</v>
      </c>
      <c r="I393" s="35">
        <v>0.31450562038928959</v>
      </c>
      <c r="J393" s="237">
        <v>34.06</v>
      </c>
      <c r="K393" s="36"/>
      <c r="L393" s="35">
        <v>0.84455938697318012</v>
      </c>
      <c r="M393" s="36">
        <v>29.305</v>
      </c>
      <c r="N393" s="35">
        <v>0.31239504810933383</v>
      </c>
      <c r="O393" s="35"/>
      <c r="P393" s="36">
        <v>351.8</v>
      </c>
      <c r="Q393" s="36">
        <v>5.987283146654244</v>
      </c>
      <c r="R393" s="35">
        <v>0.27403799595545303</v>
      </c>
      <c r="S393" s="35">
        <v>0.34133333333333332</v>
      </c>
      <c r="T393" s="35">
        <v>0.63289622109419064</v>
      </c>
    </row>
    <row r="394" spans="1:20" x14ac:dyDescent="0.3">
      <c r="A394" s="24" t="s">
        <v>797</v>
      </c>
      <c r="B394" s="24" t="s">
        <v>798</v>
      </c>
      <c r="C394" s="24" t="s">
        <v>1239</v>
      </c>
      <c r="D394" s="35">
        <v>0.96807795698924737</v>
      </c>
      <c r="E394" s="35">
        <v>0.60400713273941764</v>
      </c>
      <c r="F394" s="35"/>
      <c r="G394" s="35">
        <v>0.70134371276218943</v>
      </c>
      <c r="H394" s="35">
        <v>0.31621621621621621</v>
      </c>
      <c r="I394" s="35">
        <v>0.72880821512926952</v>
      </c>
      <c r="J394" s="237">
        <v>37.725000000000001</v>
      </c>
      <c r="K394" s="36"/>
      <c r="L394" s="35">
        <v>0.82949832775919741</v>
      </c>
      <c r="M394" s="36">
        <v>19.384999999999998</v>
      </c>
      <c r="N394" s="35">
        <v>0.23436774296989352</v>
      </c>
      <c r="O394" s="35"/>
      <c r="P394" s="36">
        <v>373.33333333333331</v>
      </c>
      <c r="Q394" s="36">
        <v>4.5679447812981016</v>
      </c>
      <c r="R394" s="35">
        <v>0.20158202333048969</v>
      </c>
      <c r="S394" s="35">
        <v>0.29266666666666663</v>
      </c>
      <c r="T394" s="35">
        <v>0.62596192790603489</v>
      </c>
    </row>
    <row r="395" spans="1:20" x14ac:dyDescent="0.3">
      <c r="A395" s="24" t="s">
        <v>799</v>
      </c>
      <c r="B395" s="24" t="s">
        <v>800</v>
      </c>
      <c r="C395" s="24" t="s">
        <v>78</v>
      </c>
      <c r="D395" s="35">
        <v>0.97619047619047628</v>
      </c>
      <c r="E395" s="35">
        <v>0.5656329749246225</v>
      </c>
      <c r="F395" s="35"/>
      <c r="G395" s="35">
        <v>0.91268389112791315</v>
      </c>
      <c r="H395" s="35">
        <v>0.46153846153846156</v>
      </c>
      <c r="I395" s="35">
        <v>0.78419124659209472</v>
      </c>
      <c r="J395" s="237">
        <v>41.43333333333333</v>
      </c>
      <c r="K395" s="36"/>
      <c r="L395" s="35">
        <v>0.82376271186440686</v>
      </c>
      <c r="M395" s="36">
        <v>30.310481796629063</v>
      </c>
      <c r="N395" s="35">
        <v>0.27846880131362889</v>
      </c>
      <c r="O395" s="35"/>
      <c r="P395" s="36">
        <v>452.5</v>
      </c>
      <c r="Q395" s="36">
        <v>3.7446130719737742</v>
      </c>
      <c r="R395" s="35">
        <v>0.30408199258991081</v>
      </c>
      <c r="S395" s="35">
        <v>0.22766666666666666</v>
      </c>
      <c r="T395" s="35">
        <v>0.68677183214764403</v>
      </c>
    </row>
    <row r="396" spans="1:20" x14ac:dyDescent="0.3">
      <c r="A396" s="24" t="s">
        <v>801</v>
      </c>
      <c r="B396" s="24" t="s">
        <v>802</v>
      </c>
      <c r="C396" s="24" t="s">
        <v>30</v>
      </c>
      <c r="D396" s="35">
        <v>0.95079365079365086</v>
      </c>
      <c r="E396" s="35">
        <v>0.47863247863247865</v>
      </c>
      <c r="F396" s="35"/>
      <c r="G396" s="35">
        <v>0.94328503529472052</v>
      </c>
      <c r="H396" s="35">
        <v>0.54761904761904767</v>
      </c>
      <c r="I396" s="35">
        <v>0.68955356491797171</v>
      </c>
      <c r="J396" s="237">
        <v>39.25</v>
      </c>
      <c r="K396" s="36"/>
      <c r="L396" s="35">
        <v>0.89749116607773849</v>
      </c>
      <c r="M396" s="36">
        <v>24.587142857142858</v>
      </c>
      <c r="N396" s="35">
        <v>0.40084070518853127</v>
      </c>
      <c r="O396" s="35"/>
      <c r="P396" s="36">
        <v>446.4666666666667</v>
      </c>
      <c r="Q396" s="36">
        <v>6.2465312338301064</v>
      </c>
      <c r="R396" s="35">
        <v>0.35737808108990937</v>
      </c>
      <c r="S396" s="35">
        <v>0.3173333333333333</v>
      </c>
      <c r="T396" s="35">
        <v>0.86851410839287002</v>
      </c>
    </row>
    <row r="397" spans="1:20" x14ac:dyDescent="0.3">
      <c r="A397" s="24" t="s">
        <v>803</v>
      </c>
      <c r="B397" s="24" t="s">
        <v>804</v>
      </c>
      <c r="C397" s="24" t="s">
        <v>1239</v>
      </c>
      <c r="D397" s="35">
        <v>0.96747188869830392</v>
      </c>
      <c r="E397" s="35">
        <v>0.49093137254901964</v>
      </c>
      <c r="F397" s="35"/>
      <c r="G397" s="35">
        <v>0.86865656542074265</v>
      </c>
      <c r="H397" s="35">
        <v>0.35849056603773582</v>
      </c>
      <c r="I397" s="35">
        <v>0.79291026421707056</v>
      </c>
      <c r="J397" s="237">
        <v>38.18333333333333</v>
      </c>
      <c r="K397" s="36"/>
      <c r="L397" s="35">
        <v>0.90604519774011283</v>
      </c>
      <c r="M397" s="36">
        <v>28.34</v>
      </c>
      <c r="N397" s="35">
        <v>0.23134495692439513</v>
      </c>
      <c r="O397" s="35"/>
      <c r="P397" s="36">
        <v>439.9666666666667</v>
      </c>
      <c r="Q397" s="36">
        <v>6.327288374479477</v>
      </c>
      <c r="R397" s="35">
        <v>0.30608674288705723</v>
      </c>
      <c r="S397" s="35">
        <v>0.27800000000000002</v>
      </c>
      <c r="T397" s="35">
        <v>0.76266756032171579</v>
      </c>
    </row>
    <row r="398" spans="1:20" x14ac:dyDescent="0.3">
      <c r="A398" s="24" t="s">
        <v>805</v>
      </c>
      <c r="B398" s="24" t="s">
        <v>806</v>
      </c>
      <c r="C398" s="24" t="s">
        <v>24</v>
      </c>
      <c r="D398" s="35">
        <v>0.96963782259813502</v>
      </c>
      <c r="E398" s="35">
        <v>0.59530982337999883</v>
      </c>
      <c r="F398" s="35"/>
      <c r="G398" s="35">
        <v>0.85696363119850039</v>
      </c>
      <c r="H398" s="35">
        <v>0.52985074626865669</v>
      </c>
      <c r="I398" s="35">
        <v>0.65304982817869417</v>
      </c>
      <c r="J398" s="237">
        <v>35.549999999999997</v>
      </c>
      <c r="K398" s="36"/>
      <c r="L398" s="35">
        <v>0.80264705882352949</v>
      </c>
      <c r="M398" s="36">
        <v>26</v>
      </c>
      <c r="N398" s="35">
        <v>0.33135534518586929</v>
      </c>
      <c r="O398" s="35"/>
      <c r="P398" s="36">
        <v>486.86666666666673</v>
      </c>
      <c r="Q398" s="36">
        <v>11.30726507318974</v>
      </c>
      <c r="R398" s="35">
        <v>0.40023331124812817</v>
      </c>
      <c r="S398" s="35">
        <v>0.21900000000000003</v>
      </c>
      <c r="T398" s="35">
        <v>0.74208375893769152</v>
      </c>
    </row>
    <row r="399" spans="1:20" x14ac:dyDescent="0.3">
      <c r="A399" s="24" t="s">
        <v>807</v>
      </c>
      <c r="B399" s="24" t="s">
        <v>808</v>
      </c>
      <c r="C399" s="24" t="s">
        <v>1239</v>
      </c>
      <c r="D399" s="35">
        <v>0.9160648043000984</v>
      </c>
      <c r="E399" s="35">
        <v>0.5060108160313973</v>
      </c>
      <c r="F399" s="35"/>
      <c r="G399" s="35">
        <v>0.84781425378165132</v>
      </c>
      <c r="H399" s="35">
        <v>0.39175257731958762</v>
      </c>
      <c r="I399" s="35">
        <v>0.98069278818852934</v>
      </c>
      <c r="J399" s="237">
        <v>34.733333333333334</v>
      </c>
      <c r="K399" s="36"/>
      <c r="L399" s="35">
        <v>0.91180124223602488</v>
      </c>
      <c r="M399" s="36">
        <v>20.573333333333334</v>
      </c>
      <c r="N399" s="35">
        <v>0.39186329899191313</v>
      </c>
      <c r="O399" s="35"/>
      <c r="P399" s="36">
        <v>411.9666666666667</v>
      </c>
      <c r="Q399" s="36">
        <v>5.1551909130401503</v>
      </c>
      <c r="R399" s="35">
        <v>0.34596070379573091</v>
      </c>
      <c r="S399" s="35">
        <v>0.18933333333333333</v>
      </c>
      <c r="T399" s="35">
        <v>0.59998357559333171</v>
      </c>
    </row>
    <row r="400" spans="1:20" x14ac:dyDescent="0.3">
      <c r="A400" s="24" t="s">
        <v>809</v>
      </c>
      <c r="B400" s="24" t="s">
        <v>810</v>
      </c>
      <c r="C400" s="24" t="s">
        <v>1239</v>
      </c>
      <c r="D400" s="35">
        <v>0.89090909090909098</v>
      </c>
      <c r="E400" s="35">
        <v>0.56944751155277484</v>
      </c>
      <c r="F400" s="35"/>
      <c r="G400" s="35">
        <v>0.68284259727788343</v>
      </c>
      <c r="H400" s="35">
        <v>0.29941860465116277</v>
      </c>
      <c r="I400" s="35">
        <v>0.35075676361079405</v>
      </c>
      <c r="J400" s="237">
        <v>34.000000000000007</v>
      </c>
      <c r="K400" s="36"/>
      <c r="L400" s="35">
        <v>0.84227467811158796</v>
      </c>
      <c r="M400" s="36">
        <v>27.842966000000001</v>
      </c>
      <c r="N400" s="35">
        <v>0.38180292138582256</v>
      </c>
      <c r="O400" s="35"/>
      <c r="P400" s="36">
        <v>364.5</v>
      </c>
      <c r="Q400" s="36">
        <v>4.8460566408345196</v>
      </c>
      <c r="R400" s="35">
        <v>0.18286769358826885</v>
      </c>
      <c r="S400" s="35">
        <v>0.28566666666666662</v>
      </c>
      <c r="T400" s="35">
        <v>0.68587050743482025</v>
      </c>
    </row>
    <row r="401" spans="1:20" x14ac:dyDescent="0.3">
      <c r="A401" s="24" t="s">
        <v>811</v>
      </c>
      <c r="B401" s="24" t="s">
        <v>812</v>
      </c>
      <c r="C401" s="24" t="s">
        <v>1239</v>
      </c>
      <c r="D401" s="35">
        <v>0.89376218323586742</v>
      </c>
      <c r="E401" s="35">
        <v>0.54147203636951335</v>
      </c>
      <c r="F401" s="35"/>
      <c r="G401" s="35">
        <v>0.57597916396440019</v>
      </c>
      <c r="H401" s="35">
        <v>0.38328530259365995</v>
      </c>
      <c r="I401" s="35">
        <v>0.75373024589520587</v>
      </c>
      <c r="J401" s="237">
        <v>32.249999999999993</v>
      </c>
      <c r="K401" s="36"/>
      <c r="L401" s="35">
        <v>0.8329614604462473</v>
      </c>
      <c r="M401" s="36">
        <v>21.33</v>
      </c>
      <c r="N401" s="35">
        <v>0.31770756993059868</v>
      </c>
      <c r="O401" s="35"/>
      <c r="P401" s="36">
        <v>354.66666666666669</v>
      </c>
      <c r="Q401" s="36">
        <v>4.1271764956767125</v>
      </c>
      <c r="R401" s="35">
        <v>0.20108775356501443</v>
      </c>
      <c r="S401" s="35">
        <v>0.22899999999999995</v>
      </c>
      <c r="T401" s="35">
        <v>0.48163661439444244</v>
      </c>
    </row>
    <row r="402" spans="1:20" x14ac:dyDescent="0.3">
      <c r="A402" s="28" t="s">
        <v>813</v>
      </c>
      <c r="B402" s="28" t="s">
        <v>814</v>
      </c>
      <c r="C402" s="28" t="s">
        <v>1239</v>
      </c>
      <c r="D402" s="35">
        <v>0.91370851370851369</v>
      </c>
      <c r="E402" s="35">
        <v>0.57241824824022103</v>
      </c>
      <c r="F402" s="35"/>
      <c r="G402" s="35">
        <v>0.85268125268125272</v>
      </c>
      <c r="H402" s="35">
        <v>0.40799999999999997</v>
      </c>
      <c r="I402" s="35">
        <v>0.80356793192604303</v>
      </c>
      <c r="J402" s="237">
        <v>38.728571428571421</v>
      </c>
      <c r="K402" s="36"/>
      <c r="L402" s="35">
        <v>0.91720338983050842</v>
      </c>
      <c r="M402" s="36">
        <v>24.991666666666671</v>
      </c>
      <c r="N402" s="35">
        <v>0.43722943722943725</v>
      </c>
      <c r="O402" s="35"/>
      <c r="P402" s="36">
        <v>487.33333333333331</v>
      </c>
      <c r="Q402" s="36">
        <v>7.6853046734157813</v>
      </c>
      <c r="R402" s="35">
        <v>0.49524399879718556</v>
      </c>
      <c r="S402" s="35">
        <v>0.17649999999999999</v>
      </c>
      <c r="T402" s="35">
        <v>0.7425412059253077</v>
      </c>
    </row>
    <row r="403" spans="1:20" x14ac:dyDescent="0.3">
      <c r="A403" s="28" t="s">
        <v>815</v>
      </c>
      <c r="B403" s="28" t="s">
        <v>816</v>
      </c>
      <c r="C403" s="28" t="s">
        <v>1239</v>
      </c>
      <c r="D403" s="35">
        <v>0.90685703185703181</v>
      </c>
      <c r="E403" s="35">
        <v>0.53692082451206535</v>
      </c>
      <c r="F403" s="35"/>
      <c r="G403" s="35">
        <v>0.5573229734171985</v>
      </c>
      <c r="H403" s="35">
        <v>0.35932203389830508</v>
      </c>
      <c r="I403" s="35">
        <v>0.5120648783775229</v>
      </c>
      <c r="J403" s="237">
        <v>39.575000000000003</v>
      </c>
      <c r="K403" s="36"/>
      <c r="L403" s="35">
        <v>0.90798586572438178</v>
      </c>
      <c r="M403" s="36">
        <v>23.573333333333334</v>
      </c>
      <c r="N403" s="35">
        <v>0.29301299423250643</v>
      </c>
      <c r="O403" s="35"/>
      <c r="P403" s="36">
        <v>395.26666666666671</v>
      </c>
      <c r="Q403" s="36">
        <v>5.3102279415343903</v>
      </c>
      <c r="R403" s="35">
        <v>0.31614373933855616</v>
      </c>
      <c r="S403" s="35">
        <v>0.34300000000000003</v>
      </c>
      <c r="T403" s="35">
        <v>0.60137403388242638</v>
      </c>
    </row>
    <row r="404" spans="1:20" x14ac:dyDescent="0.3">
      <c r="A404" s="24" t="s">
        <v>817</v>
      </c>
      <c r="B404" s="24" t="s">
        <v>818</v>
      </c>
      <c r="C404" s="24" t="s">
        <v>33</v>
      </c>
      <c r="D404" s="35">
        <v>0.9279135041113219</v>
      </c>
      <c r="E404" s="35">
        <v>0.45036889000273467</v>
      </c>
      <c r="F404" s="35"/>
      <c r="G404" s="35">
        <v>0.69508954193627359</v>
      </c>
      <c r="H404" s="35">
        <v>0.34732824427480918</v>
      </c>
      <c r="I404" s="35">
        <v>0.93036354326676907</v>
      </c>
      <c r="J404" s="237">
        <v>35.82</v>
      </c>
      <c r="K404" s="36"/>
      <c r="L404" s="35">
        <v>0.89930894308943088</v>
      </c>
      <c r="M404" s="36">
        <v>26.942499999999999</v>
      </c>
      <c r="N404" s="35">
        <v>0.20424481722393398</v>
      </c>
      <c r="O404" s="35"/>
      <c r="P404" s="36">
        <v>397.56666666666666</v>
      </c>
      <c r="Q404" s="36">
        <v>5.2800905075820488</v>
      </c>
      <c r="R404" s="35">
        <v>0.21928217625508337</v>
      </c>
      <c r="S404" s="35">
        <v>0.33299999999999996</v>
      </c>
      <c r="T404" s="35">
        <v>0.71794266839683851</v>
      </c>
    </row>
    <row r="405" spans="1:20" x14ac:dyDescent="0.3">
      <c r="A405" s="24" t="s">
        <v>819</v>
      </c>
      <c r="B405" s="24" t="s">
        <v>820</v>
      </c>
      <c r="C405" s="24" t="s">
        <v>1239</v>
      </c>
      <c r="D405" s="35">
        <v>0.88547859600491174</v>
      </c>
      <c r="E405" s="35">
        <v>0.57450298438934799</v>
      </c>
      <c r="F405" s="35"/>
      <c r="G405" s="35">
        <v>0.5820887344038107</v>
      </c>
      <c r="H405" s="35">
        <v>0.40476190476190477</v>
      </c>
      <c r="I405" s="35">
        <v>0.6262290809978529</v>
      </c>
      <c r="J405" s="237">
        <v>37.379999999999995</v>
      </c>
      <c r="K405" s="36"/>
      <c r="L405" s="35">
        <v>0.85866242038216567</v>
      </c>
      <c r="M405" s="36">
        <v>21.233333333333334</v>
      </c>
      <c r="N405" s="35">
        <v>0.36384751898306028</v>
      </c>
      <c r="O405" s="35"/>
      <c r="P405" s="36">
        <v>432.09999999999997</v>
      </c>
      <c r="Q405" s="36">
        <v>6.093250164706534</v>
      </c>
      <c r="R405" s="35">
        <v>0.29832315454517006</v>
      </c>
      <c r="S405" s="35">
        <v>0.20266666666666666</v>
      </c>
      <c r="T405" s="35">
        <v>0.76870437956204385</v>
      </c>
    </row>
    <row r="406" spans="1:20" x14ac:dyDescent="0.3">
      <c r="A406" s="28" t="s">
        <v>821</v>
      </c>
      <c r="B406" s="28" t="s">
        <v>822</v>
      </c>
      <c r="C406" s="28" t="s">
        <v>27</v>
      </c>
      <c r="D406" s="35">
        <v>0.97097146627082298</v>
      </c>
      <c r="E406" s="35">
        <v>0.44848602736173254</v>
      </c>
      <c r="F406" s="35"/>
      <c r="G406" s="35">
        <v>0.8442000893884577</v>
      </c>
      <c r="H406" s="35">
        <v>0.29559748427672955</v>
      </c>
      <c r="I406" s="35">
        <v>0.82452855786189128</v>
      </c>
      <c r="J406" s="237">
        <v>37.58</v>
      </c>
      <c r="K406" s="36"/>
      <c r="L406" s="35">
        <v>0.86484848484848476</v>
      </c>
      <c r="M406" s="36">
        <v>25.92</v>
      </c>
      <c r="N406" s="35">
        <v>0.24666455973756482</v>
      </c>
      <c r="O406" s="35"/>
      <c r="P406" s="36">
        <v>400.56666666666666</v>
      </c>
      <c r="Q406" s="36">
        <v>6.8534484894767518</v>
      </c>
      <c r="R406" s="35">
        <v>0.29684376145062524</v>
      </c>
      <c r="S406" s="35">
        <v>0.27033333333333331</v>
      </c>
      <c r="T406" s="35">
        <v>0.69139557983610633</v>
      </c>
    </row>
    <row r="407" spans="1:20" x14ac:dyDescent="0.3">
      <c r="A407" s="24" t="s">
        <v>823</v>
      </c>
      <c r="B407" s="24" t="s">
        <v>824</v>
      </c>
      <c r="C407" s="24" t="s">
        <v>24</v>
      </c>
      <c r="D407" s="35">
        <v>0.95396825396825402</v>
      </c>
      <c r="E407" s="35">
        <v>0.591528033460202</v>
      </c>
      <c r="F407" s="35"/>
      <c r="G407" s="35">
        <v>0.75850437938606941</v>
      </c>
      <c r="H407" s="35">
        <v>0.4289405684754522</v>
      </c>
      <c r="I407" s="35">
        <v>0.57186643562899508</v>
      </c>
      <c r="J407" s="237">
        <v>43.683333333333337</v>
      </c>
      <c r="K407" s="36"/>
      <c r="L407" s="35">
        <v>0.88775075987841945</v>
      </c>
      <c r="M407" s="36">
        <v>25.871999999999996</v>
      </c>
      <c r="N407" s="35">
        <v>0.24933913286180298</v>
      </c>
      <c r="O407" s="35"/>
      <c r="P407" s="36">
        <v>448.5</v>
      </c>
      <c r="Q407" s="36">
        <v>6.8324656421131467</v>
      </c>
      <c r="R407" s="35">
        <v>0.18254551402580924</v>
      </c>
      <c r="S407" s="35">
        <v>0.24600000000000005</v>
      </c>
      <c r="T407" s="35">
        <v>0.64845492194966547</v>
      </c>
    </row>
    <row r="408" spans="1:20" x14ac:dyDescent="0.3">
      <c r="A408" s="28" t="s">
        <v>825</v>
      </c>
      <c r="B408" s="28" t="s">
        <v>826</v>
      </c>
      <c r="C408" s="28" t="s">
        <v>1239</v>
      </c>
      <c r="D408" s="35">
        <v>0.93860708534621573</v>
      </c>
      <c r="E408" s="35">
        <v>0.47742275565647552</v>
      </c>
      <c r="F408" s="35"/>
      <c r="G408" s="35">
        <v>0.75247964783346999</v>
      </c>
      <c r="H408" s="35">
        <v>0.24705882352941178</v>
      </c>
      <c r="I408" s="35">
        <v>0.84254748682616187</v>
      </c>
      <c r="J408" s="237">
        <v>38.199999999999996</v>
      </c>
      <c r="K408" s="36"/>
      <c r="L408" s="35">
        <v>0.89934065934065943</v>
      </c>
      <c r="M408" s="36">
        <v>26.683333333333334</v>
      </c>
      <c r="N408" s="35">
        <v>0.37475327159688704</v>
      </c>
      <c r="O408" s="35"/>
      <c r="P408" s="36">
        <v>388.5333333333333</v>
      </c>
      <c r="Q408" s="36">
        <v>8.1957088939408447</v>
      </c>
      <c r="R408" s="35">
        <v>0.38399216304941414</v>
      </c>
      <c r="S408" s="35">
        <v>0.23766666666666666</v>
      </c>
      <c r="T408" s="35">
        <v>0.70715230865659173</v>
      </c>
    </row>
    <row r="409" spans="1:20" x14ac:dyDescent="0.3">
      <c r="A409" s="28" t="s">
        <v>827</v>
      </c>
      <c r="B409" s="28" t="s">
        <v>828</v>
      </c>
      <c r="C409" s="28" t="s">
        <v>33</v>
      </c>
      <c r="D409" s="35">
        <v>0.97458521870286585</v>
      </c>
      <c r="E409" s="35">
        <v>0.55373402875178857</v>
      </c>
      <c r="F409" s="35"/>
      <c r="G409" s="35">
        <v>0.92669521145008538</v>
      </c>
      <c r="H409" s="35">
        <v>0.44</v>
      </c>
      <c r="I409" s="35">
        <v>0.91792929292929293</v>
      </c>
      <c r="J409" s="237">
        <v>38.699999999999996</v>
      </c>
      <c r="K409" s="36"/>
      <c r="L409" s="35">
        <v>0.91743718592964818</v>
      </c>
      <c r="M409" s="36">
        <v>29.506666666666664</v>
      </c>
      <c r="N409" s="35">
        <v>0.36654070900646235</v>
      </c>
      <c r="O409" s="35"/>
      <c r="P409" s="36">
        <v>423.26666666666665</v>
      </c>
      <c r="Q409" s="36">
        <v>6.0990512632425133</v>
      </c>
      <c r="R409" s="35">
        <v>0.30200366309423726</v>
      </c>
      <c r="S409" s="35">
        <v>0.3066666666666667</v>
      </c>
      <c r="T409" s="35">
        <v>0.74435831180017231</v>
      </c>
    </row>
    <row r="410" spans="1:20" x14ac:dyDescent="0.3">
      <c r="A410" s="24" t="s">
        <v>829</v>
      </c>
      <c r="B410" s="24" t="s">
        <v>830</v>
      </c>
      <c r="C410" s="24" t="s">
        <v>24</v>
      </c>
      <c r="D410" s="35">
        <v>0.86835497835497844</v>
      </c>
      <c r="E410" s="35">
        <v>0.57321591869649569</v>
      </c>
      <c r="F410" s="35"/>
      <c r="G410" s="35">
        <v>0.74400216129895858</v>
      </c>
      <c r="H410" s="35">
        <v>0.43931159420289856</v>
      </c>
      <c r="I410" s="35">
        <v>0.8423830264250648</v>
      </c>
      <c r="J410" s="237">
        <v>49.98</v>
      </c>
      <c r="K410" s="36"/>
      <c r="L410" s="35">
        <v>0.93451948051948053</v>
      </c>
      <c r="M410" s="36">
        <v>28.383636363636366</v>
      </c>
      <c r="N410" s="35">
        <v>0.46469784260736252</v>
      </c>
      <c r="O410" s="35"/>
      <c r="P410" s="36">
        <v>495.90000000000003</v>
      </c>
      <c r="Q410" s="36">
        <v>9.5133682633835157</v>
      </c>
      <c r="R410" s="35">
        <v>0.26382794546225563</v>
      </c>
      <c r="S410" s="35">
        <v>0.15333333333333335</v>
      </c>
      <c r="T410" s="35">
        <v>0.54800150987711282</v>
      </c>
    </row>
    <row r="411" spans="1:20" x14ac:dyDescent="0.3">
      <c r="A411" s="24" t="s">
        <v>831</v>
      </c>
      <c r="B411" s="24" t="s">
        <v>832</v>
      </c>
      <c r="C411" s="24" t="s">
        <v>27</v>
      </c>
      <c r="D411" s="35">
        <v>0.96680804575541412</v>
      </c>
      <c r="E411" s="35">
        <v>0.52959671907040329</v>
      </c>
      <c r="F411" s="35"/>
      <c r="G411" s="35">
        <v>0.94401331332884952</v>
      </c>
      <c r="H411" s="35">
        <v>0.33879781420765026</v>
      </c>
      <c r="I411" s="35">
        <v>0.76397835550894966</v>
      </c>
      <c r="J411" s="237">
        <v>41.414285714285718</v>
      </c>
      <c r="K411" s="36"/>
      <c r="L411" s="35">
        <v>0.90251028806584366</v>
      </c>
      <c r="M411" s="36">
        <v>24.493333333333336</v>
      </c>
      <c r="N411" s="35">
        <v>0.46249504477352571</v>
      </c>
      <c r="O411" s="35"/>
      <c r="P411" s="36">
        <v>513.16666666666663</v>
      </c>
      <c r="Q411" s="36">
        <v>6.7498859090229155</v>
      </c>
      <c r="R411" s="35">
        <v>0.39666984127275967</v>
      </c>
      <c r="S411" s="35">
        <v>0.16366666666666668</v>
      </c>
      <c r="T411" s="35">
        <v>0.81944608829447274</v>
      </c>
    </row>
    <row r="412" spans="1:20" x14ac:dyDescent="0.3">
      <c r="A412" s="28" t="s">
        <v>833</v>
      </c>
      <c r="B412" s="28" t="s">
        <v>834</v>
      </c>
      <c r="C412" s="28" t="s">
        <v>63</v>
      </c>
      <c r="D412" s="35">
        <v>0.9229156703331739</v>
      </c>
      <c r="E412" s="35">
        <v>0.42498087160369219</v>
      </c>
      <c r="F412" s="35"/>
      <c r="G412" s="35">
        <v>0.85879649108423772</v>
      </c>
      <c r="H412" s="35">
        <v>0.3413173652694611</v>
      </c>
      <c r="I412" s="35">
        <v>0.82123882849601537</v>
      </c>
      <c r="J412" s="237">
        <v>37.08</v>
      </c>
      <c r="K412" s="36"/>
      <c r="L412" s="35">
        <v>0.90098684210526303</v>
      </c>
      <c r="M412" s="36">
        <v>29.44</v>
      </c>
      <c r="N412" s="35">
        <v>0.25407056600411221</v>
      </c>
      <c r="O412" s="35"/>
      <c r="P412" s="36">
        <v>390.3</v>
      </c>
      <c r="Q412" s="36">
        <v>8.0811457477392103</v>
      </c>
      <c r="R412" s="35">
        <v>0.36210804726429724</v>
      </c>
      <c r="S412" s="35">
        <v>0.28199999999999997</v>
      </c>
      <c r="T412" s="35">
        <v>0.70324445872149055</v>
      </c>
    </row>
    <row r="413" spans="1:20" x14ac:dyDescent="0.3">
      <c r="A413" s="24" t="s">
        <v>835</v>
      </c>
      <c r="B413" s="24" t="s">
        <v>836</v>
      </c>
      <c r="C413" s="24" t="s">
        <v>56</v>
      </c>
      <c r="D413" s="35">
        <v>0.88942052099946844</v>
      </c>
      <c r="E413" s="35">
        <v>0.5813519437625797</v>
      </c>
      <c r="F413" s="35"/>
      <c r="G413" s="35">
        <v>0.8570055045611582</v>
      </c>
      <c r="H413" s="35">
        <v>0.36492890995260663</v>
      </c>
      <c r="I413" s="35">
        <v>0.66950205100248306</v>
      </c>
      <c r="J413" s="237">
        <v>38.480000000000004</v>
      </c>
      <c r="K413" s="36"/>
      <c r="L413" s="35">
        <v>0.85699716713881013</v>
      </c>
      <c r="M413" s="36">
        <v>15.824999999999999</v>
      </c>
      <c r="N413" s="35">
        <v>0.25989899094939495</v>
      </c>
      <c r="O413" s="35"/>
      <c r="P413" s="36">
        <v>478.76666666666671</v>
      </c>
      <c r="Q413" s="36">
        <v>7.4934578342411147</v>
      </c>
      <c r="R413" s="35">
        <v>0.21729322560836875</v>
      </c>
      <c r="S413" s="35">
        <v>0.22733333333333333</v>
      </c>
      <c r="T413" s="35">
        <v>0.65536626916524698</v>
      </c>
    </row>
    <row r="414" spans="1:20" x14ac:dyDescent="0.3">
      <c r="A414" s="24" t="s">
        <v>837</v>
      </c>
      <c r="B414" s="24" t="s">
        <v>838</v>
      </c>
      <c r="C414" s="24" t="s">
        <v>56</v>
      </c>
      <c r="D414" s="35">
        <v>0.92473587608559404</v>
      </c>
      <c r="E414" s="35">
        <v>0.44634935904777173</v>
      </c>
      <c r="F414" s="35"/>
      <c r="G414" s="35">
        <v>0.80343904595880777</v>
      </c>
      <c r="H414" s="35">
        <v>0.30025608194622277</v>
      </c>
      <c r="I414" s="35">
        <v>0.8053238864593818</v>
      </c>
      <c r="J414" s="237">
        <v>40.637500000000003</v>
      </c>
      <c r="K414" s="36"/>
      <c r="L414" s="35">
        <v>0.93645962732919263</v>
      </c>
      <c r="M414" s="36">
        <v>28.873333333333335</v>
      </c>
      <c r="N414" s="35">
        <v>0.27831610680447888</v>
      </c>
      <c r="O414" s="35"/>
      <c r="P414" s="36">
        <v>523.23333333333323</v>
      </c>
      <c r="Q414" s="36">
        <v>9.6450564084490278</v>
      </c>
      <c r="R414" s="35">
        <v>0.45074886946694503</v>
      </c>
      <c r="S414" s="35">
        <v>9.8999999999999991E-2</v>
      </c>
      <c r="T414" s="35">
        <v>0.74325475717125822</v>
      </c>
    </row>
    <row r="415" spans="1:20" x14ac:dyDescent="0.3">
      <c r="A415" s="24" t="s">
        <v>839</v>
      </c>
      <c r="B415" s="24" t="s">
        <v>840</v>
      </c>
      <c r="C415" s="24" t="s">
        <v>33</v>
      </c>
      <c r="D415" s="35">
        <v>0.89992150706436425</v>
      </c>
      <c r="E415" s="35">
        <v>0.47475906759630199</v>
      </c>
      <c r="F415" s="35"/>
      <c r="G415" s="35">
        <v>0.81905013438062502</v>
      </c>
      <c r="H415" s="35">
        <v>0.34389140271493213</v>
      </c>
      <c r="I415" s="35">
        <v>0.13174076798910717</v>
      </c>
      <c r="J415" s="237">
        <v>35.024999999999999</v>
      </c>
      <c r="K415" s="36"/>
      <c r="L415" s="35">
        <v>0.89993865030674847</v>
      </c>
      <c r="M415" s="36">
        <v>25.939999999999998</v>
      </c>
      <c r="N415" s="35">
        <v>0.23777624762279495</v>
      </c>
      <c r="O415" s="35"/>
      <c r="P415" s="36">
        <v>471.5333333333333</v>
      </c>
      <c r="Q415" s="36">
        <v>5.6482722443601423</v>
      </c>
      <c r="R415" s="35">
        <v>0.30855542107316941</v>
      </c>
      <c r="S415" s="35">
        <v>0.25733333333333336</v>
      </c>
      <c r="T415" s="35">
        <v>0.7563574101084406</v>
      </c>
    </row>
    <row r="416" spans="1:20" x14ac:dyDescent="0.3">
      <c r="A416" s="28" t="s">
        <v>841</v>
      </c>
      <c r="B416" s="28" t="s">
        <v>842</v>
      </c>
      <c r="C416" s="28" t="s">
        <v>63</v>
      </c>
      <c r="D416" s="35">
        <v>0.86845878136200716</v>
      </c>
      <c r="E416" s="35">
        <v>0.46307902836216303</v>
      </c>
      <c r="F416" s="35"/>
      <c r="G416" s="35">
        <v>0.7547588562155565</v>
      </c>
      <c r="H416" s="35">
        <v>0.27601809954751133</v>
      </c>
      <c r="I416" s="35">
        <v>0.35138575281691042</v>
      </c>
      <c r="J416" s="237">
        <v>30.25</v>
      </c>
      <c r="K416" s="36"/>
      <c r="L416" s="35">
        <v>0.88512396694214879</v>
      </c>
      <c r="M416" s="36">
        <v>18.975000000000001</v>
      </c>
      <c r="N416" s="35">
        <v>0.312437526112811</v>
      </c>
      <c r="O416" s="35"/>
      <c r="P416" s="36">
        <v>387.43333333333339</v>
      </c>
      <c r="Q416" s="36">
        <v>8.5584685153514481</v>
      </c>
      <c r="R416" s="35">
        <v>0.26503011179490427</v>
      </c>
      <c r="S416" s="35">
        <v>0.38600000000000001</v>
      </c>
      <c r="T416" s="35">
        <v>0.60576624184022376</v>
      </c>
    </row>
    <row r="417" spans="1:20" x14ac:dyDescent="0.3">
      <c r="A417" s="24" t="s">
        <v>843</v>
      </c>
      <c r="B417" s="24" t="s">
        <v>844</v>
      </c>
      <c r="C417" s="24" t="s">
        <v>56</v>
      </c>
      <c r="D417" s="35">
        <v>0.92973497127428761</v>
      </c>
      <c r="E417" s="35">
        <v>0.42136012818088825</v>
      </c>
      <c r="F417" s="35"/>
      <c r="G417" s="35">
        <v>0.79180707235066106</v>
      </c>
      <c r="H417" s="35">
        <v>0.26277372262773724</v>
      </c>
      <c r="I417" s="35">
        <v>0.7247513112678603</v>
      </c>
      <c r="J417" s="237">
        <v>36.016666666666673</v>
      </c>
      <c r="K417" s="36"/>
      <c r="L417" s="35">
        <v>0.84441964285714299</v>
      </c>
      <c r="M417" s="36">
        <v>29.582337374999998</v>
      </c>
      <c r="N417" s="35">
        <v>0.26908487687176214</v>
      </c>
      <c r="O417" s="35"/>
      <c r="P417" s="36">
        <v>494.43333333333339</v>
      </c>
      <c r="Q417" s="36">
        <v>8.3855854048287419</v>
      </c>
      <c r="R417" s="35">
        <v>0.44044166200708257</v>
      </c>
      <c r="S417" s="35">
        <v>0.15233333333333335</v>
      </c>
      <c r="T417" s="35">
        <v>0.70817120622568097</v>
      </c>
    </row>
    <row r="418" spans="1:20" x14ac:dyDescent="0.3">
      <c r="A418" s="28" t="s">
        <v>845</v>
      </c>
      <c r="B418" s="28" t="s">
        <v>846</v>
      </c>
      <c r="C418" s="28" t="s">
        <v>63</v>
      </c>
      <c r="D418" s="35">
        <v>0.95853269537480068</v>
      </c>
      <c r="E418" s="35">
        <v>0.51296724371158031</v>
      </c>
      <c r="F418" s="35"/>
      <c r="G418" s="35">
        <v>0.67682189803127402</v>
      </c>
      <c r="H418" s="35">
        <v>0.36538461538461536</v>
      </c>
      <c r="I418" s="35">
        <v>0.84460835029870174</v>
      </c>
      <c r="J418" s="237">
        <v>34.08</v>
      </c>
      <c r="K418" s="36"/>
      <c r="L418" s="35">
        <v>0.89245989304812845</v>
      </c>
      <c r="M418" s="36">
        <v>23.057500000000001</v>
      </c>
      <c r="N418" s="35">
        <v>0.29413498379015623</v>
      </c>
      <c r="O418" s="35"/>
      <c r="P418" s="36">
        <v>375.9666666666667</v>
      </c>
      <c r="Q418" s="36">
        <v>7.4077163445387102</v>
      </c>
      <c r="R418" s="35">
        <v>0.26041786759728652</v>
      </c>
      <c r="S418" s="35">
        <v>0.38</v>
      </c>
      <c r="T418" s="35">
        <v>0.67366398633743685</v>
      </c>
    </row>
    <row r="419" spans="1:20" x14ac:dyDescent="0.3">
      <c r="A419" s="28" t="s">
        <v>847</v>
      </c>
      <c r="B419" s="28" t="s">
        <v>848</v>
      </c>
      <c r="C419" s="28" t="s">
        <v>33</v>
      </c>
      <c r="D419" s="35">
        <v>0.95112433862433854</v>
      </c>
      <c r="E419" s="35">
        <v>0.60078972122767749</v>
      </c>
      <c r="F419" s="35"/>
      <c r="G419" s="35">
        <v>0.7557107671123795</v>
      </c>
      <c r="H419" s="35">
        <v>0.3619047619047619</v>
      </c>
      <c r="I419" s="35">
        <v>0.62760423799987075</v>
      </c>
      <c r="J419" s="237">
        <v>41.657142857142858</v>
      </c>
      <c r="K419" s="36"/>
      <c r="L419" s="35">
        <v>0.92723502304147454</v>
      </c>
      <c r="M419" s="36">
        <v>31.450000000000003</v>
      </c>
      <c r="N419" s="35">
        <v>0.34800838574423487</v>
      </c>
      <c r="O419" s="35"/>
      <c r="P419" s="36">
        <v>405.2</v>
      </c>
      <c r="Q419" s="36">
        <v>6.834431159764903</v>
      </c>
      <c r="R419" s="35">
        <v>0.22560077940554843</v>
      </c>
      <c r="S419" s="35">
        <v>0.30299999999999999</v>
      </c>
      <c r="T419" s="35">
        <v>0.70020978104103837</v>
      </c>
    </row>
    <row r="420" spans="1:20" x14ac:dyDescent="0.3">
      <c r="A420" s="24" t="s">
        <v>849</v>
      </c>
      <c r="B420" s="24" t="s">
        <v>850</v>
      </c>
      <c r="C420" s="24" t="s">
        <v>33</v>
      </c>
      <c r="D420" s="35">
        <v>0.93790707772470705</v>
      </c>
      <c r="E420" s="35">
        <v>0.42913076716461085</v>
      </c>
      <c r="F420" s="35"/>
      <c r="G420" s="35">
        <v>0.88177239805817642</v>
      </c>
      <c r="H420" s="35">
        <v>0.33571428571428569</v>
      </c>
      <c r="I420" s="35">
        <v>0.66833452888598355</v>
      </c>
      <c r="J420" s="237">
        <v>36.220000000000006</v>
      </c>
      <c r="K420" s="36"/>
      <c r="L420" s="35">
        <v>0.92087378640776707</v>
      </c>
      <c r="M420" s="36">
        <v>32</v>
      </c>
      <c r="N420" s="35">
        <v>0.29380291932886604</v>
      </c>
      <c r="O420" s="35"/>
      <c r="P420" s="36">
        <v>472.23333333333335</v>
      </c>
      <c r="Q420" s="36">
        <v>5.9410510684259448</v>
      </c>
      <c r="R420" s="35">
        <v>0.25447501131393624</v>
      </c>
      <c r="S420" s="35">
        <v>0.17633333333333337</v>
      </c>
      <c r="T420" s="35">
        <v>0.82672597176561591</v>
      </c>
    </row>
    <row r="421" spans="1:20" x14ac:dyDescent="0.3">
      <c r="A421" s="28" t="s">
        <v>851</v>
      </c>
      <c r="B421" s="28" t="s">
        <v>852</v>
      </c>
      <c r="C421" s="28" t="s">
        <v>56</v>
      </c>
      <c r="D421" s="35">
        <v>0.90736923700297722</v>
      </c>
      <c r="E421" s="35">
        <v>0.51083010556694775</v>
      </c>
      <c r="F421" s="35"/>
      <c r="G421" s="35">
        <v>0.82190556100935463</v>
      </c>
      <c r="H421" s="35">
        <v>0.31313131313131315</v>
      </c>
      <c r="I421" s="35">
        <v>0.97118380062305298</v>
      </c>
      <c r="J421" s="237">
        <v>40.771428571428565</v>
      </c>
      <c r="K421" s="36"/>
      <c r="L421" s="35">
        <v>0.87926136363636365</v>
      </c>
      <c r="M421" s="36">
        <v>28.414999999999999</v>
      </c>
      <c r="N421" s="35">
        <v>0.32427088127013343</v>
      </c>
      <c r="O421" s="35"/>
      <c r="P421" s="36">
        <v>412.76666666666671</v>
      </c>
      <c r="Q421" s="36">
        <v>8.0383690381246726</v>
      </c>
      <c r="R421" s="35">
        <v>0.38761879565073043</v>
      </c>
      <c r="S421" s="35">
        <v>0.24633333333333338</v>
      </c>
      <c r="T421" s="35">
        <v>0.74291381406359969</v>
      </c>
    </row>
    <row r="422" spans="1:20" x14ac:dyDescent="0.3">
      <c r="A422" s="24" t="s">
        <v>853</v>
      </c>
      <c r="B422" s="24" t="s">
        <v>854</v>
      </c>
      <c r="C422" s="24" t="s">
        <v>33</v>
      </c>
      <c r="D422" s="35">
        <v>0.94398692810457518</v>
      </c>
      <c r="E422" s="35">
        <v>0.515713314502388</v>
      </c>
      <c r="F422" s="35"/>
      <c r="G422" s="35">
        <v>0.87288170036474144</v>
      </c>
      <c r="H422" s="35">
        <v>0.31060606060606061</v>
      </c>
      <c r="I422" s="35">
        <v>0.71431954498871042</v>
      </c>
      <c r="J422" s="237">
        <v>33.68571428571429</v>
      </c>
      <c r="K422" s="36"/>
      <c r="L422" s="35">
        <v>0.9224309392265192</v>
      </c>
      <c r="M422" s="36">
        <v>25.201666666666664</v>
      </c>
      <c r="N422" s="35">
        <v>0.36217948717948723</v>
      </c>
      <c r="O422" s="35"/>
      <c r="P422" s="36">
        <v>489.40000000000003</v>
      </c>
      <c r="Q422" s="36">
        <v>7.8682567880590133</v>
      </c>
      <c r="R422" s="35">
        <v>0.34599744245524294</v>
      </c>
      <c r="S422" s="35">
        <v>0.18133333333333337</v>
      </c>
      <c r="T422" s="35">
        <v>0.79745757902502701</v>
      </c>
    </row>
    <row r="423" spans="1:20" x14ac:dyDescent="0.3">
      <c r="A423" s="24" t="s">
        <v>855</v>
      </c>
      <c r="B423" s="24" t="s">
        <v>856</v>
      </c>
      <c r="C423" s="24" t="s">
        <v>30</v>
      </c>
      <c r="D423" s="35">
        <v>0.9375062096373572</v>
      </c>
      <c r="E423" s="35">
        <v>0.48638768638768631</v>
      </c>
      <c r="F423" s="35"/>
      <c r="G423" s="35">
        <v>0.8636524186041562</v>
      </c>
      <c r="H423" s="35">
        <v>0.2807017543859649</v>
      </c>
      <c r="I423" s="35">
        <v>0.67740272464422391</v>
      </c>
      <c r="J423" s="237">
        <v>39.65</v>
      </c>
      <c r="K423" s="36"/>
      <c r="L423" s="35">
        <v>0.8706965174129353</v>
      </c>
      <c r="M423" s="36">
        <v>30.31</v>
      </c>
      <c r="N423" s="35">
        <v>0.36098202274672864</v>
      </c>
      <c r="O423" s="35"/>
      <c r="P423" s="36">
        <v>424.0333333333333</v>
      </c>
      <c r="Q423" s="36">
        <v>5.843606778739205</v>
      </c>
      <c r="R423" s="35">
        <v>0.27933635835106624</v>
      </c>
      <c r="S423" s="35">
        <v>0.38833333333333336</v>
      </c>
      <c r="T423" s="35">
        <v>0.79544910179640715</v>
      </c>
    </row>
    <row r="424" spans="1:20" x14ac:dyDescent="0.3">
      <c r="A424" s="24" t="s">
        <v>857</v>
      </c>
      <c r="B424" s="24" t="s">
        <v>858</v>
      </c>
      <c r="C424" s="24" t="s">
        <v>78</v>
      </c>
      <c r="D424" s="35">
        <v>1</v>
      </c>
      <c r="E424" s="35">
        <v>0.55260090342977908</v>
      </c>
      <c r="F424" s="35"/>
      <c r="G424" s="35">
        <v>0.97826677185984956</v>
      </c>
      <c r="H424" s="35">
        <v>0.48352713178294576</v>
      </c>
      <c r="I424" s="35">
        <v>0.75438596491228072</v>
      </c>
      <c r="J424" s="237">
        <v>36.550000000000004</v>
      </c>
      <c r="K424" s="36"/>
      <c r="L424" s="35">
        <v>0.87338323353293423</v>
      </c>
      <c r="M424" s="36">
        <v>26.423333333333332</v>
      </c>
      <c r="N424" s="35">
        <v>0.28955387262352572</v>
      </c>
      <c r="O424" s="35"/>
      <c r="P424" s="36">
        <v>387.63333333333338</v>
      </c>
      <c r="Q424" s="36">
        <v>4.682311079946226</v>
      </c>
      <c r="R424" s="35">
        <v>0.21945557582688494</v>
      </c>
      <c r="S424" s="35">
        <v>0.28033333333333332</v>
      </c>
      <c r="T424" s="35">
        <v>0.57332155477031799</v>
      </c>
    </row>
    <row r="425" spans="1:20" x14ac:dyDescent="0.3">
      <c r="A425" s="24" t="s">
        <v>859</v>
      </c>
      <c r="B425" s="24" t="s">
        <v>860</v>
      </c>
      <c r="C425" s="24" t="s">
        <v>27</v>
      </c>
      <c r="D425" s="35">
        <v>0.92060451255853559</v>
      </c>
      <c r="E425" s="35">
        <v>0.60981083791541313</v>
      </c>
      <c r="F425" s="35"/>
      <c r="G425" s="35">
        <v>0.88862809172990842</v>
      </c>
      <c r="H425" s="35">
        <v>0.31360946745562129</v>
      </c>
      <c r="I425" s="35">
        <v>0.42476911313762028</v>
      </c>
      <c r="J425" s="237">
        <v>35.640000000000008</v>
      </c>
      <c r="K425" s="36"/>
      <c r="L425" s="35">
        <v>0.88274853801169584</v>
      </c>
      <c r="M425" s="36">
        <v>25.15</v>
      </c>
      <c r="N425" s="35">
        <v>0.37678357899171644</v>
      </c>
      <c r="O425" s="35"/>
      <c r="P425" s="36">
        <v>462.7</v>
      </c>
      <c r="Q425" s="36">
        <v>6.229962028007642</v>
      </c>
      <c r="R425" s="35">
        <v>0.32703860834516912</v>
      </c>
      <c r="S425" s="35">
        <v>0.25700000000000001</v>
      </c>
      <c r="T425" s="35">
        <v>0.7739552834708544</v>
      </c>
    </row>
    <row r="426" spans="1:20" x14ac:dyDescent="0.3">
      <c r="A426" s="28" t="s">
        <v>861</v>
      </c>
      <c r="B426" s="28" t="s">
        <v>862</v>
      </c>
      <c r="C426" s="28" t="s">
        <v>56</v>
      </c>
      <c r="D426" s="35">
        <v>0.93118833118833111</v>
      </c>
      <c r="E426" s="35">
        <v>0.56382392314355456</v>
      </c>
      <c r="F426" s="35"/>
      <c r="G426" s="35">
        <v>0.66657394462758734</v>
      </c>
      <c r="H426" s="35">
        <v>0.34285714285714286</v>
      </c>
      <c r="I426" s="35">
        <v>0.80854920448829082</v>
      </c>
      <c r="J426" s="237">
        <v>38.65</v>
      </c>
      <c r="K426" s="36"/>
      <c r="L426" s="35">
        <v>0.87014492753623185</v>
      </c>
      <c r="M426" s="36">
        <v>23.55</v>
      </c>
      <c r="N426" s="35">
        <v>0.25605258938592274</v>
      </c>
      <c r="O426" s="35"/>
      <c r="P426" s="36">
        <v>420.0333333333333</v>
      </c>
      <c r="Q426" s="36">
        <v>8.3352784267471023</v>
      </c>
      <c r="R426" s="35">
        <v>0.30393457717689593</v>
      </c>
      <c r="S426" s="35">
        <v>0.32966666666666666</v>
      </c>
      <c r="T426" s="35">
        <v>0.68855218855218858</v>
      </c>
    </row>
    <row r="427" spans="1:20" x14ac:dyDescent="0.3">
      <c r="A427" s="24" t="s">
        <v>863</v>
      </c>
      <c r="B427" s="24" t="s">
        <v>864</v>
      </c>
      <c r="C427" s="24" t="s">
        <v>63</v>
      </c>
      <c r="D427" s="35">
        <v>0.91892806320964071</v>
      </c>
      <c r="E427" s="35">
        <v>0.54113782290577861</v>
      </c>
      <c r="F427" s="35"/>
      <c r="G427" s="35">
        <v>0.94846587469778765</v>
      </c>
      <c r="H427" s="35">
        <v>0.31356783919597991</v>
      </c>
      <c r="I427" s="35">
        <v>0.71232087983392989</v>
      </c>
      <c r="J427" s="237">
        <v>37.442857142857143</v>
      </c>
      <c r="K427" s="36"/>
      <c r="L427" s="35">
        <v>0.92157894736842105</v>
      </c>
      <c r="M427" s="36">
        <v>25.25</v>
      </c>
      <c r="N427" s="35">
        <v>0.25722758299204207</v>
      </c>
      <c r="O427" s="35"/>
      <c r="P427" s="36">
        <v>432.83333333333331</v>
      </c>
      <c r="Q427" s="36">
        <v>5.9323485751456824</v>
      </c>
      <c r="R427" s="35">
        <v>0.29655118894460247</v>
      </c>
      <c r="S427" s="35">
        <v>0.16800000000000001</v>
      </c>
      <c r="T427" s="35">
        <v>0.63456518752575908</v>
      </c>
    </row>
    <row r="428" spans="1:20" x14ac:dyDescent="0.3">
      <c r="A428" s="28" t="s">
        <v>865</v>
      </c>
      <c r="B428" s="28" t="s">
        <v>866</v>
      </c>
      <c r="C428" s="28" t="s">
        <v>24</v>
      </c>
      <c r="D428" s="35">
        <v>0.90262626262626267</v>
      </c>
      <c r="E428" s="35">
        <v>0.59210715606198117</v>
      </c>
      <c r="F428" s="35"/>
      <c r="G428" s="35">
        <v>0.62503154579828868</v>
      </c>
      <c r="H428" s="35">
        <v>0.4277456647398844</v>
      </c>
      <c r="I428" s="35">
        <v>0.87098517215380744</v>
      </c>
      <c r="J428" s="237">
        <v>42.528571428571425</v>
      </c>
      <c r="K428" s="36"/>
      <c r="L428" s="35">
        <v>0.8608072916666667</v>
      </c>
      <c r="M428" s="36">
        <v>27.034000000000002</v>
      </c>
      <c r="N428" s="35">
        <v>0.28088158264136581</v>
      </c>
      <c r="O428" s="35"/>
      <c r="P428" s="36">
        <v>339.23333333333335</v>
      </c>
      <c r="Q428" s="36">
        <v>8.2598799319732539</v>
      </c>
      <c r="R428" s="35">
        <v>0.28980687259568821</v>
      </c>
      <c r="S428" s="35">
        <v>0.34399999999999997</v>
      </c>
      <c r="T428" s="35">
        <v>0.58752213594878078</v>
      </c>
    </row>
    <row r="429" spans="1:20" x14ac:dyDescent="0.3">
      <c r="A429" s="24" t="s">
        <v>867</v>
      </c>
      <c r="B429" s="24" t="s">
        <v>868</v>
      </c>
      <c r="C429" s="24" t="s">
        <v>56</v>
      </c>
      <c r="D429" s="35">
        <v>0.91143578643578638</v>
      </c>
      <c r="E429" s="35">
        <v>0.48466846015077236</v>
      </c>
      <c r="F429" s="35"/>
      <c r="G429" s="35">
        <v>0.79286337008140595</v>
      </c>
      <c r="H429" s="35">
        <v>0.29222222222222222</v>
      </c>
      <c r="I429" s="35">
        <v>0.55962791685042268</v>
      </c>
      <c r="J429" s="237">
        <v>35.833333333333336</v>
      </c>
      <c r="K429" s="36"/>
      <c r="L429" s="35">
        <v>0.86281609195402298</v>
      </c>
      <c r="M429" s="36">
        <v>24.314999999999998</v>
      </c>
      <c r="N429" s="35">
        <v>0.26854095161181774</v>
      </c>
      <c r="O429" s="35"/>
      <c r="P429" s="36">
        <v>458.3</v>
      </c>
      <c r="Q429" s="36">
        <v>7.6256351936693569</v>
      </c>
      <c r="R429" s="35">
        <v>0.28559841321895835</v>
      </c>
      <c r="S429" s="35">
        <v>0.28366666666666662</v>
      </c>
      <c r="T429" s="35">
        <v>0.69341074020319304</v>
      </c>
    </row>
    <row r="430" spans="1:20" x14ac:dyDescent="0.3">
      <c r="A430" s="28" t="s">
        <v>869</v>
      </c>
      <c r="B430" s="28" t="s">
        <v>870</v>
      </c>
      <c r="C430" s="28" t="s">
        <v>63</v>
      </c>
      <c r="D430" s="35">
        <v>0.94480519480519476</v>
      </c>
      <c r="E430" s="35">
        <v>0.58522696749932857</v>
      </c>
      <c r="F430" s="35"/>
      <c r="G430" s="35">
        <v>0.80273681161778621</v>
      </c>
      <c r="H430" s="35">
        <v>0.45794392523364486</v>
      </c>
      <c r="I430" s="35">
        <v>0.86086792323273942</v>
      </c>
      <c r="J430" s="237">
        <v>40.56</v>
      </c>
      <c r="K430" s="36"/>
      <c r="L430" s="35">
        <v>0.91394594594594603</v>
      </c>
      <c r="M430" s="36">
        <v>25.062000000000001</v>
      </c>
      <c r="N430" s="35">
        <v>0.34399566196913045</v>
      </c>
      <c r="O430" s="35"/>
      <c r="P430" s="36">
        <v>436.56666666666666</v>
      </c>
      <c r="Q430" s="36">
        <v>7.2353579185928059</v>
      </c>
      <c r="R430" s="35">
        <v>0.32516265642461967</v>
      </c>
      <c r="S430" s="35">
        <v>0.27366666666666661</v>
      </c>
      <c r="T430" s="35">
        <v>0.76476148923792908</v>
      </c>
    </row>
    <row r="431" spans="1:20" x14ac:dyDescent="0.3">
      <c r="A431" s="24" t="s">
        <v>871</v>
      </c>
      <c r="B431" s="24" t="s">
        <v>872</v>
      </c>
      <c r="C431" s="24" t="s">
        <v>56</v>
      </c>
      <c r="D431" s="35">
        <v>0.93233663022054536</v>
      </c>
      <c r="E431" s="35">
        <v>0.41229499520187685</v>
      </c>
      <c r="F431" s="35"/>
      <c r="G431" s="35">
        <v>0.95339485881977248</v>
      </c>
      <c r="H431" s="35">
        <v>0.42335766423357662</v>
      </c>
      <c r="I431" s="35">
        <v>1</v>
      </c>
      <c r="J431" s="237">
        <v>43.620000000000005</v>
      </c>
      <c r="K431" s="36"/>
      <c r="L431" s="35">
        <v>0.92592592592592593</v>
      </c>
      <c r="M431" s="36">
        <v>32.951999999999998</v>
      </c>
      <c r="N431" s="35">
        <v>0.44936774461028195</v>
      </c>
      <c r="O431" s="35"/>
      <c r="P431" s="36">
        <v>534.66666666666663</v>
      </c>
      <c r="Q431" s="36">
        <v>12.548173980297189</v>
      </c>
      <c r="R431" s="35">
        <v>0.44996088982926263</v>
      </c>
      <c r="S431" s="35">
        <v>0.13900000000000001</v>
      </c>
      <c r="T431" s="35">
        <v>0.76716738197424894</v>
      </c>
    </row>
    <row r="432" spans="1:20" x14ac:dyDescent="0.3">
      <c r="A432" s="28" t="s">
        <v>873</v>
      </c>
      <c r="B432" s="28" t="s">
        <v>874</v>
      </c>
      <c r="C432" s="28" t="s">
        <v>56</v>
      </c>
      <c r="D432" s="35">
        <v>0.92433862433862435</v>
      </c>
      <c r="E432" s="35">
        <v>0.55725738892151111</v>
      </c>
      <c r="F432" s="35"/>
      <c r="G432" s="35">
        <v>0.57732150831274953</v>
      </c>
      <c r="H432" s="35">
        <v>0.31707317073170732</v>
      </c>
      <c r="I432" s="35">
        <v>0.55029654801461314</v>
      </c>
      <c r="J432" s="237">
        <v>35.679999999999993</v>
      </c>
      <c r="K432" s="36"/>
      <c r="L432" s="35">
        <v>0.88027173913043477</v>
      </c>
      <c r="M432" s="36">
        <v>18.439999999999998</v>
      </c>
      <c r="N432" s="35">
        <v>0.29231846808681961</v>
      </c>
      <c r="O432" s="35"/>
      <c r="P432" s="36">
        <v>397.23333333333329</v>
      </c>
      <c r="Q432" s="36">
        <v>6.8725811727534021</v>
      </c>
      <c r="R432" s="35">
        <v>0.20442322228036514</v>
      </c>
      <c r="S432" s="35">
        <v>0.32566666666666672</v>
      </c>
      <c r="T432" s="35">
        <v>0.64109399684044233</v>
      </c>
    </row>
    <row r="433" spans="1:20" x14ac:dyDescent="0.3">
      <c r="A433" s="24" t="s">
        <v>875</v>
      </c>
      <c r="B433" s="24" t="s">
        <v>876</v>
      </c>
      <c r="C433" s="24" t="s">
        <v>24</v>
      </c>
      <c r="D433" s="35">
        <v>0.94121212121212128</v>
      </c>
      <c r="E433" s="35">
        <v>0.48318898512103042</v>
      </c>
      <c r="F433" s="35"/>
      <c r="G433" s="35">
        <v>0.75216817791035406</v>
      </c>
      <c r="H433" s="35">
        <v>0.42105263157894735</v>
      </c>
      <c r="I433" s="35">
        <v>0.92194092827004226</v>
      </c>
      <c r="J433" s="237">
        <v>37.4</v>
      </c>
      <c r="K433" s="36"/>
      <c r="L433" s="35">
        <v>0.87782352941176467</v>
      </c>
      <c r="M433" s="36">
        <v>29.7</v>
      </c>
      <c r="N433" s="35">
        <v>0.35936862713108736</v>
      </c>
      <c r="O433" s="35"/>
      <c r="P433" s="36">
        <v>555.29999999999995</v>
      </c>
      <c r="Q433" s="36">
        <v>10.286210011109176</v>
      </c>
      <c r="R433" s="35">
        <v>0.45352041912470042</v>
      </c>
      <c r="S433" s="35">
        <v>0.18133333333333337</v>
      </c>
      <c r="T433" s="35">
        <v>0.7562815636885093</v>
      </c>
    </row>
    <row r="434" spans="1:20" x14ac:dyDescent="0.3">
      <c r="A434" s="28" t="s">
        <v>877</v>
      </c>
      <c r="B434" s="28" t="s">
        <v>878</v>
      </c>
      <c r="C434" s="28" t="s">
        <v>63</v>
      </c>
      <c r="D434" s="35">
        <v>0.91881130141999712</v>
      </c>
      <c r="E434" s="35">
        <v>0.46384547062432452</v>
      </c>
      <c r="F434" s="35"/>
      <c r="G434" s="35">
        <v>0.81970575550270286</v>
      </c>
      <c r="H434" s="35">
        <v>0.33601933924254634</v>
      </c>
      <c r="I434" s="35">
        <v>1</v>
      </c>
      <c r="J434" s="237">
        <v>37.200000000000003</v>
      </c>
      <c r="K434" s="36"/>
      <c r="L434" s="35">
        <v>0.83596244131455411</v>
      </c>
      <c r="M434" s="36">
        <v>24.900000000000002</v>
      </c>
      <c r="N434" s="35">
        <v>0.25628844839371157</v>
      </c>
      <c r="O434" s="35"/>
      <c r="P434" s="36">
        <v>421.39999999999992</v>
      </c>
      <c r="Q434" s="36">
        <v>7.5874618788367982</v>
      </c>
      <c r="R434" s="35">
        <v>0.30941270778296964</v>
      </c>
      <c r="S434" s="35">
        <v>0.2573333333333333</v>
      </c>
      <c r="T434" s="35">
        <v>0.63711078444474145</v>
      </c>
    </row>
    <row r="435" spans="1:20" x14ac:dyDescent="0.3">
      <c r="A435" s="28" t="s">
        <v>879</v>
      </c>
      <c r="B435" s="28" t="s">
        <v>880</v>
      </c>
      <c r="C435" s="28" t="s">
        <v>24</v>
      </c>
      <c r="D435" s="35">
        <v>0.9392953929539295</v>
      </c>
      <c r="E435" s="35">
        <v>0.59735309709056861</v>
      </c>
      <c r="F435" s="35"/>
      <c r="G435" s="35">
        <v>0.74764866611492053</v>
      </c>
      <c r="H435" s="35">
        <v>0.47584541062801933</v>
      </c>
      <c r="I435" s="35">
        <v>0.54384388082478508</v>
      </c>
      <c r="J435" s="237">
        <v>35.480000000000004</v>
      </c>
      <c r="K435" s="36"/>
      <c r="L435" s="35">
        <v>0.85611683848797249</v>
      </c>
      <c r="M435" s="36">
        <v>27.405000000000001</v>
      </c>
      <c r="N435" s="35">
        <v>0.27976857263458665</v>
      </c>
      <c r="O435" s="35"/>
      <c r="P435" s="36">
        <v>410.16666666666669</v>
      </c>
      <c r="Q435" s="36">
        <v>7.0345573619044055</v>
      </c>
      <c r="R435" s="35">
        <v>0.22983290624870847</v>
      </c>
      <c r="S435" s="35">
        <v>0.23199999999999998</v>
      </c>
      <c r="T435" s="35">
        <v>0.55234284239060283</v>
      </c>
    </row>
    <row r="436" spans="1:20" x14ac:dyDescent="0.3">
      <c r="A436" s="28" t="s">
        <v>881</v>
      </c>
      <c r="B436" s="28" t="s">
        <v>882</v>
      </c>
      <c r="C436" s="28" t="s">
        <v>24</v>
      </c>
      <c r="D436" s="35">
        <v>0.92118863049095612</v>
      </c>
      <c r="E436" s="35">
        <v>0.52102631597090432</v>
      </c>
      <c r="F436" s="35"/>
      <c r="G436" s="35">
        <v>0.78659200963847109</v>
      </c>
      <c r="H436" s="35">
        <v>0.41444270015698587</v>
      </c>
      <c r="I436" s="35">
        <v>0.69026123941341722</v>
      </c>
      <c r="J436" s="237">
        <v>38.339999999999996</v>
      </c>
      <c r="K436" s="36"/>
      <c r="L436" s="35">
        <v>0.85126315789473694</v>
      </c>
      <c r="M436" s="36">
        <v>25.155000000000001</v>
      </c>
      <c r="N436" s="35">
        <v>0.25849788301484306</v>
      </c>
      <c r="O436" s="35"/>
      <c r="P436" s="36">
        <v>408.09999999999997</v>
      </c>
      <c r="Q436" s="36">
        <v>6.9459149286209607</v>
      </c>
      <c r="R436" s="35">
        <v>0.28994457203298812</v>
      </c>
      <c r="S436" s="35">
        <v>0.13600000000000001</v>
      </c>
      <c r="T436" s="35">
        <v>0.49619645002001866</v>
      </c>
    </row>
    <row r="437" spans="1:20" x14ac:dyDescent="0.3">
      <c r="A437" s="28" t="s">
        <v>883</v>
      </c>
      <c r="B437" s="28" t="s">
        <v>884</v>
      </c>
      <c r="C437" s="28" t="s">
        <v>56</v>
      </c>
      <c r="D437" s="35">
        <v>0.91954022988505757</v>
      </c>
      <c r="E437" s="35">
        <v>0.60126227941235522</v>
      </c>
      <c r="F437" s="35"/>
      <c r="G437" s="35">
        <v>0.77276655315103204</v>
      </c>
      <c r="H437" s="35">
        <v>0.41920903954802258</v>
      </c>
      <c r="I437" s="35">
        <v>0.72570612617367025</v>
      </c>
      <c r="J437" s="237">
        <v>53.528571428571425</v>
      </c>
      <c r="K437" s="36"/>
      <c r="L437" s="35">
        <v>0.8974210526315789</v>
      </c>
      <c r="M437" s="36">
        <v>30.608333333333334</v>
      </c>
      <c r="N437" s="35">
        <v>0.3529191184954425</v>
      </c>
      <c r="O437" s="35"/>
      <c r="P437" s="36">
        <v>466.13333333333338</v>
      </c>
      <c r="Q437" s="36">
        <v>8.3964220093505801</v>
      </c>
      <c r="R437" s="35">
        <v>0.3272792526545838</v>
      </c>
      <c r="S437" s="35">
        <v>0.2273333333333333</v>
      </c>
      <c r="T437" s="35">
        <v>0.73860458612975388</v>
      </c>
    </row>
    <row r="438" spans="1:20" x14ac:dyDescent="0.3">
      <c r="A438" s="28" t="s">
        <v>885</v>
      </c>
      <c r="B438" s="28" t="s">
        <v>886</v>
      </c>
      <c r="C438" s="28" t="s">
        <v>30</v>
      </c>
      <c r="D438" s="35">
        <v>0.96551724137931039</v>
      </c>
      <c r="E438" s="35">
        <v>0.56120527306967993</v>
      </c>
      <c r="F438" s="35"/>
      <c r="G438" s="35">
        <v>0.92582034239787736</v>
      </c>
      <c r="H438" s="35">
        <v>0.42138939670932357</v>
      </c>
      <c r="I438" s="35">
        <v>0.60549087290481074</v>
      </c>
      <c r="J438" s="237">
        <v>39.92</v>
      </c>
      <c r="K438" s="36"/>
      <c r="L438" s="35">
        <v>0.91485875706214692</v>
      </c>
      <c r="M438" s="36">
        <v>24.47</v>
      </c>
      <c r="N438" s="35">
        <v>0.42498344971917912</v>
      </c>
      <c r="O438" s="35"/>
      <c r="P438" s="36">
        <v>373.36666666666662</v>
      </c>
      <c r="Q438" s="36">
        <v>5.8609391098174539</v>
      </c>
      <c r="R438" s="35">
        <v>0.31534231225718945</v>
      </c>
      <c r="S438" s="35">
        <v>0.35233333333333333</v>
      </c>
      <c r="T438" s="35">
        <v>0.73311022798577707</v>
      </c>
    </row>
    <row r="439" spans="1:20" x14ac:dyDescent="0.3">
      <c r="A439" s="24" t="s">
        <v>887</v>
      </c>
      <c r="B439" s="24" t="s">
        <v>888</v>
      </c>
      <c r="C439" s="24" t="s">
        <v>24</v>
      </c>
      <c r="D439" s="35">
        <v>0.93003120910097659</v>
      </c>
      <c r="E439" s="35">
        <v>0.50788779741714696</v>
      </c>
      <c r="F439" s="35"/>
      <c r="G439" s="35">
        <v>0.78063604333239223</v>
      </c>
      <c r="H439" s="35">
        <v>0.37444933920704848</v>
      </c>
      <c r="I439" s="35">
        <v>0.77237592095859808</v>
      </c>
      <c r="J439" s="237">
        <v>42.81666666666667</v>
      </c>
      <c r="K439" s="36"/>
      <c r="L439" s="35">
        <v>0.85995238095238113</v>
      </c>
      <c r="M439" s="36">
        <v>22.86</v>
      </c>
      <c r="N439" s="35">
        <v>0.32871951040965125</v>
      </c>
      <c r="O439" s="35"/>
      <c r="P439" s="36">
        <v>557.56666666666672</v>
      </c>
      <c r="Q439" s="36">
        <v>10.100287670327363</v>
      </c>
      <c r="R439" s="35">
        <v>0.32807916651745311</v>
      </c>
      <c r="S439" s="35">
        <v>0.14100000000000001</v>
      </c>
      <c r="T439" s="35">
        <v>0.7231487243310516</v>
      </c>
    </row>
    <row r="440" spans="1:20" x14ac:dyDescent="0.3">
      <c r="A440" s="24" t="s">
        <v>889</v>
      </c>
      <c r="B440" s="24" t="s">
        <v>890</v>
      </c>
      <c r="C440" s="24" t="s">
        <v>56</v>
      </c>
      <c r="D440" s="35">
        <v>0.96612508735150249</v>
      </c>
      <c r="E440" s="35">
        <v>0.46121553884711775</v>
      </c>
      <c r="F440" s="35"/>
      <c r="G440" s="35">
        <v>0.87561375035692768</v>
      </c>
      <c r="H440" s="35">
        <v>0.375</v>
      </c>
      <c r="I440" s="35">
        <v>0.89415985249318586</v>
      </c>
      <c r="J440" s="237">
        <v>42.866666666666674</v>
      </c>
      <c r="K440" s="36"/>
      <c r="L440" s="35">
        <v>0.90138461538461545</v>
      </c>
      <c r="M440" s="36">
        <v>30.444285714285716</v>
      </c>
      <c r="N440" s="35">
        <v>0.4076216763784723</v>
      </c>
      <c r="O440" s="35"/>
      <c r="P440" s="36">
        <v>561.76666666666665</v>
      </c>
      <c r="Q440" s="36">
        <v>12.16418684254813</v>
      </c>
      <c r="R440" s="35">
        <v>0.45192184523479167</v>
      </c>
      <c r="S440" s="35">
        <v>0.22900000000000001</v>
      </c>
      <c r="T440" s="35">
        <v>0.74231959990473917</v>
      </c>
    </row>
    <row r="441" spans="1:20" x14ac:dyDescent="0.3">
      <c r="A441" s="28" t="s">
        <v>891</v>
      </c>
      <c r="B441" s="28" t="s">
        <v>892</v>
      </c>
      <c r="C441" s="28" t="s">
        <v>63</v>
      </c>
      <c r="D441" s="35">
        <v>0.97297297297297292</v>
      </c>
      <c r="E441" s="35">
        <v>0.55260531129781021</v>
      </c>
      <c r="F441" s="35"/>
      <c r="G441" s="35">
        <v>0.78123956401815597</v>
      </c>
      <c r="H441" s="35">
        <v>0.41025641025641024</v>
      </c>
      <c r="I441" s="35">
        <v>0.48414421410195302</v>
      </c>
      <c r="J441" s="237">
        <v>35.266666666666659</v>
      </c>
      <c r="K441" s="36"/>
      <c r="L441" s="35">
        <v>0.84985130111524154</v>
      </c>
      <c r="M441" s="36">
        <v>27.929999999999996</v>
      </c>
      <c r="N441" s="35">
        <v>0.31872331849246049</v>
      </c>
      <c r="O441" s="35"/>
      <c r="P441" s="36">
        <v>361.5333333333333</v>
      </c>
      <c r="Q441" s="36">
        <v>7.5853071250636139</v>
      </c>
      <c r="R441" s="35">
        <v>0.22921465971411659</v>
      </c>
      <c r="S441" s="35">
        <v>0.34100000000000003</v>
      </c>
      <c r="T441" s="35">
        <v>0.64747639205470531</v>
      </c>
    </row>
    <row r="442" spans="1:20" x14ac:dyDescent="0.3">
      <c r="A442" s="24" t="s">
        <v>893</v>
      </c>
      <c r="B442" s="24" t="s">
        <v>894</v>
      </c>
      <c r="C442" s="24" t="s">
        <v>30</v>
      </c>
      <c r="D442" s="35">
        <v>0.95158730158730165</v>
      </c>
      <c r="E442" s="35">
        <v>0.48117276366340428</v>
      </c>
      <c r="F442" s="35"/>
      <c r="G442" s="35">
        <v>0.87375892376112851</v>
      </c>
      <c r="H442" s="35">
        <v>0.38423645320197042</v>
      </c>
      <c r="I442" s="35">
        <v>0.89814507198228133</v>
      </c>
      <c r="J442" s="237">
        <v>35.566666666666663</v>
      </c>
      <c r="K442" s="36"/>
      <c r="L442" s="35">
        <v>0.8696739130434783</v>
      </c>
      <c r="M442" s="36">
        <v>26.229999999999997</v>
      </c>
      <c r="N442" s="35">
        <v>0.27323940880824299</v>
      </c>
      <c r="O442" s="35"/>
      <c r="P442" s="36">
        <v>423.16666666666669</v>
      </c>
      <c r="Q442" s="36">
        <v>4.6670898178963869</v>
      </c>
      <c r="R442" s="35">
        <v>0.27769396813249397</v>
      </c>
      <c r="S442" s="35">
        <v>0.26433333333333331</v>
      </c>
      <c r="T442" s="35">
        <v>0.66373872546129808</v>
      </c>
    </row>
    <row r="443" spans="1:20" x14ac:dyDescent="0.3">
      <c r="A443" s="24" t="s">
        <v>895</v>
      </c>
      <c r="B443" s="24" t="s">
        <v>896</v>
      </c>
      <c r="C443" s="24" t="s">
        <v>30</v>
      </c>
      <c r="D443" s="35">
        <v>0.92307692307692302</v>
      </c>
      <c r="E443" s="35">
        <v>0.50544249693505661</v>
      </c>
      <c r="F443" s="35"/>
      <c r="G443" s="35">
        <v>0.93432453488965361</v>
      </c>
      <c r="H443" s="35">
        <v>0.38993174061433444</v>
      </c>
      <c r="I443" s="35">
        <v>0.17157815589406555</v>
      </c>
      <c r="J443" s="237">
        <v>35.549999999999997</v>
      </c>
      <c r="K443" s="36"/>
      <c r="L443" s="35">
        <v>0.84353658536585363</v>
      </c>
      <c r="M443" s="36">
        <v>23.43</v>
      </c>
      <c r="N443" s="35">
        <v>0.27246966507527631</v>
      </c>
      <c r="O443" s="35"/>
      <c r="P443" s="36">
        <v>409.83333333333331</v>
      </c>
      <c r="Q443" s="36">
        <v>4.4289471688700424</v>
      </c>
      <c r="R443" s="35">
        <v>0.23618368694818814</v>
      </c>
      <c r="S443" s="35">
        <v>0.27433333333333332</v>
      </c>
      <c r="T443" s="35">
        <v>0.67926783243175237</v>
      </c>
    </row>
    <row r="444" spans="1:20" x14ac:dyDescent="0.3">
      <c r="A444" s="28" t="s">
        <v>897</v>
      </c>
      <c r="B444" s="28" t="s">
        <v>898</v>
      </c>
      <c r="C444" s="28" t="s">
        <v>63</v>
      </c>
      <c r="D444" s="35">
        <v>0.95463659147869662</v>
      </c>
      <c r="E444" s="35">
        <v>0.42622292997997613</v>
      </c>
      <c r="F444" s="35"/>
      <c r="G444" s="35">
        <v>0.81737102601484957</v>
      </c>
      <c r="H444" s="35">
        <v>0.3910891089108911</v>
      </c>
      <c r="I444" s="35">
        <v>0.85950690062178126</v>
      </c>
      <c r="J444" s="237">
        <v>37.1</v>
      </c>
      <c r="K444" s="36"/>
      <c r="L444" s="35">
        <v>0.85968586387434553</v>
      </c>
      <c r="M444" s="36">
        <v>30.05</v>
      </c>
      <c r="N444" s="35">
        <v>0.4110798819754044</v>
      </c>
      <c r="O444" s="35"/>
      <c r="P444" s="36">
        <v>312.40000000000003</v>
      </c>
      <c r="Q444" s="36">
        <v>9.6725279443271379</v>
      </c>
      <c r="R444" s="35">
        <v>0.26455193932594007</v>
      </c>
      <c r="S444" s="35">
        <v>0.36833333333333335</v>
      </c>
      <c r="T444" s="35">
        <v>0.61801473631923176</v>
      </c>
    </row>
    <row r="445" spans="1:20" x14ac:dyDescent="0.3">
      <c r="A445" s="28" t="s">
        <v>899</v>
      </c>
      <c r="B445" s="28" t="s">
        <v>900</v>
      </c>
      <c r="C445" s="28" t="s">
        <v>27</v>
      </c>
      <c r="D445" s="35">
        <v>0.96530549396403054</v>
      </c>
      <c r="E445" s="35">
        <v>0.55384432629578262</v>
      </c>
      <c r="F445" s="35"/>
      <c r="G445" s="35">
        <v>0.45168451197837528</v>
      </c>
      <c r="H445" s="35">
        <v>0.30463576158940397</v>
      </c>
      <c r="I445" s="35">
        <v>0.55677651003668616</v>
      </c>
      <c r="J445" s="237">
        <v>37.671428571428571</v>
      </c>
      <c r="K445" s="36"/>
      <c r="L445" s="35">
        <v>0.91281609195402291</v>
      </c>
      <c r="M445" s="36">
        <v>21.627499999999998</v>
      </c>
      <c r="N445" s="35">
        <v>0.25998288559727656</v>
      </c>
      <c r="O445" s="35"/>
      <c r="P445" s="36">
        <v>404.86666666666662</v>
      </c>
      <c r="Q445" s="36">
        <v>5.9139606672892722</v>
      </c>
      <c r="R445" s="35">
        <v>0.28929150391432495</v>
      </c>
      <c r="S445" s="35">
        <v>0.22099999999999997</v>
      </c>
      <c r="T445" s="35">
        <v>0.71393192786385573</v>
      </c>
    </row>
    <row r="446" spans="1:20" x14ac:dyDescent="0.3">
      <c r="A446" s="28" t="s">
        <v>901</v>
      </c>
      <c r="B446" s="28" t="s">
        <v>902</v>
      </c>
      <c r="C446" s="28" t="s">
        <v>27</v>
      </c>
      <c r="D446" s="35">
        <v>0.95663082437275992</v>
      </c>
      <c r="E446" s="35">
        <v>0.57417515082956261</v>
      </c>
      <c r="F446" s="35"/>
      <c r="G446" s="35">
        <v>0.86301540810826027</v>
      </c>
      <c r="H446" s="35">
        <v>0.29166666666666669</v>
      </c>
      <c r="I446" s="35">
        <v>0.8632563762045834</v>
      </c>
      <c r="J446" s="237">
        <v>37.14</v>
      </c>
      <c r="K446" s="36"/>
      <c r="L446" s="35">
        <v>0.89700787401574789</v>
      </c>
      <c r="M446" s="36">
        <v>22.965000000000003</v>
      </c>
      <c r="N446" s="35">
        <v>0.42652550452884158</v>
      </c>
      <c r="O446" s="35"/>
      <c r="P446" s="36">
        <v>424.39999999999992</v>
      </c>
      <c r="Q446" s="36">
        <v>5.3055167960056711</v>
      </c>
      <c r="R446" s="35">
        <v>0.2272204590543557</v>
      </c>
      <c r="S446" s="35">
        <v>0.37366666666666665</v>
      </c>
      <c r="T446" s="35">
        <v>0.78816371681415931</v>
      </c>
    </row>
    <row r="447" spans="1:20" x14ac:dyDescent="0.3">
      <c r="A447" s="24" t="s">
        <v>903</v>
      </c>
      <c r="B447" s="24" t="s">
        <v>904</v>
      </c>
      <c r="C447" s="24" t="s">
        <v>30</v>
      </c>
      <c r="D447" s="35">
        <v>0.96200548374461414</v>
      </c>
      <c r="E447" s="35">
        <v>0.45007872389851067</v>
      </c>
      <c r="F447" s="35"/>
      <c r="G447" s="35">
        <v>0.87013322451234476</v>
      </c>
      <c r="H447" s="35">
        <v>0.42352941176470588</v>
      </c>
      <c r="I447" s="35">
        <v>0.61688612173046364</v>
      </c>
      <c r="J447" s="237">
        <v>38.01428571428572</v>
      </c>
      <c r="K447" s="36"/>
      <c r="L447" s="35">
        <v>0.86852760736196311</v>
      </c>
      <c r="M447" s="36">
        <v>29.818681999999999</v>
      </c>
      <c r="N447" s="35">
        <v>0.34650839418471824</v>
      </c>
      <c r="O447" s="35"/>
      <c r="P447" s="36">
        <v>379.36666666666662</v>
      </c>
      <c r="Q447" s="36">
        <v>5.3100140867584429</v>
      </c>
      <c r="R447" s="35">
        <v>0.27392937655659111</v>
      </c>
      <c r="S447" s="35">
        <v>0.31666666666666665</v>
      </c>
      <c r="T447" s="35">
        <v>0.658434762156759</v>
      </c>
    </row>
    <row r="448" spans="1:20" x14ac:dyDescent="0.3">
      <c r="A448" s="24" t="s">
        <v>905</v>
      </c>
      <c r="B448" s="24" t="s">
        <v>906</v>
      </c>
      <c r="C448" s="24" t="s">
        <v>56</v>
      </c>
      <c r="D448" s="35">
        <v>0.89347508859703983</v>
      </c>
      <c r="E448" s="35">
        <v>0.53204608955688792</v>
      </c>
      <c r="F448" s="35"/>
      <c r="G448" s="35">
        <v>0.92131758480998938</v>
      </c>
      <c r="H448" s="35">
        <v>0.43959731543624159</v>
      </c>
      <c r="I448" s="35">
        <v>0.5420429446778583</v>
      </c>
      <c r="J448" s="237">
        <v>33.414285714285711</v>
      </c>
      <c r="K448" s="36"/>
      <c r="L448" s="35">
        <v>0.89107569721115543</v>
      </c>
      <c r="M448" s="36">
        <v>26.225000000000005</v>
      </c>
      <c r="N448" s="35">
        <v>0.31778445281652695</v>
      </c>
      <c r="O448" s="35"/>
      <c r="P448" s="36">
        <v>447.9666666666667</v>
      </c>
      <c r="Q448" s="36">
        <v>8.1916583159364418</v>
      </c>
      <c r="R448" s="35">
        <v>0.33486814637407109</v>
      </c>
      <c r="S448" s="35">
        <v>0.19066666666666665</v>
      </c>
      <c r="T448" s="35">
        <v>0.58717616580310883</v>
      </c>
    </row>
    <row r="449" spans="1:20" x14ac:dyDescent="0.3">
      <c r="A449" s="24" t="s">
        <v>907</v>
      </c>
      <c r="B449" s="24" t="s">
        <v>908</v>
      </c>
      <c r="C449" s="24" t="s">
        <v>30</v>
      </c>
      <c r="D449" s="35">
        <v>0.96048722519310747</v>
      </c>
      <c r="E449" s="35">
        <v>0.48708978058552865</v>
      </c>
      <c r="F449" s="35"/>
      <c r="G449" s="35">
        <v>0.95847936989182436</v>
      </c>
      <c r="H449" s="35">
        <v>0.379746835443038</v>
      </c>
      <c r="I449" s="35">
        <v>0.80964026671683287</v>
      </c>
      <c r="J449" s="237">
        <v>41.233333333333334</v>
      </c>
      <c r="K449" s="36"/>
      <c r="L449" s="35">
        <v>0.83826086956521739</v>
      </c>
      <c r="M449" s="36">
        <v>24.625</v>
      </c>
      <c r="N449" s="35">
        <v>0.30951875264789169</v>
      </c>
      <c r="O449" s="35"/>
      <c r="P449" s="36">
        <v>434.9666666666667</v>
      </c>
      <c r="Q449" s="36">
        <v>5.4665222865998384</v>
      </c>
      <c r="R449" s="35">
        <v>0.29536879399990795</v>
      </c>
      <c r="S449" s="35">
        <v>0.24133333333333337</v>
      </c>
      <c r="T449" s="35">
        <v>0.65461903432877477</v>
      </c>
    </row>
    <row r="450" spans="1:20" x14ac:dyDescent="0.3">
      <c r="A450" s="24" t="s">
        <v>909</v>
      </c>
      <c r="B450" s="24" t="s">
        <v>910</v>
      </c>
      <c r="C450" s="24" t="s">
        <v>78</v>
      </c>
      <c r="D450" s="35">
        <v>0.98039215686274517</v>
      </c>
      <c r="E450" s="35">
        <v>0.47931774469645594</v>
      </c>
      <c r="F450" s="35"/>
      <c r="G450" s="35">
        <v>0.74780548755959375</v>
      </c>
      <c r="H450" s="35">
        <v>0.32929782082324455</v>
      </c>
      <c r="I450" s="35">
        <v>0.431631455399061</v>
      </c>
      <c r="J450" s="237">
        <v>39.066666666666663</v>
      </c>
      <c r="K450" s="36"/>
      <c r="L450" s="35">
        <v>0.79640883977900545</v>
      </c>
      <c r="M450" s="36">
        <v>28.194163</v>
      </c>
      <c r="N450" s="35">
        <v>0.22352900659431574</v>
      </c>
      <c r="O450" s="35"/>
      <c r="P450" s="36">
        <v>389.09999999999997</v>
      </c>
      <c r="Q450" s="36">
        <v>4.200892417960854</v>
      </c>
      <c r="R450" s="35">
        <v>0.25367998174869882</v>
      </c>
      <c r="S450" s="35">
        <v>0.22066666666666668</v>
      </c>
      <c r="T450" s="35">
        <v>0.64829216698811676</v>
      </c>
    </row>
    <row r="451" spans="1:20" x14ac:dyDescent="0.3">
      <c r="A451" s="24" t="s">
        <v>911</v>
      </c>
      <c r="B451" s="24" t="s">
        <v>912</v>
      </c>
      <c r="C451" s="24" t="s">
        <v>78</v>
      </c>
      <c r="D451" s="35">
        <v>0.96797385620915033</v>
      </c>
      <c r="E451" s="35">
        <v>0.48583638583638583</v>
      </c>
      <c r="F451" s="35"/>
      <c r="G451" s="35">
        <v>0.95893487327558546</v>
      </c>
      <c r="H451" s="35">
        <v>0.36245353159851301</v>
      </c>
      <c r="I451" s="35">
        <v>0.46469549515275316</v>
      </c>
      <c r="J451" s="237">
        <v>39.1</v>
      </c>
      <c r="K451" s="36"/>
      <c r="L451" s="35">
        <v>0.85638961038961037</v>
      </c>
      <c r="M451" s="36">
        <v>28.789999999999996</v>
      </c>
      <c r="N451" s="35">
        <v>0.29071901837343556</v>
      </c>
      <c r="O451" s="35"/>
      <c r="P451" s="36">
        <v>444.16666666666669</v>
      </c>
      <c r="Q451" s="36">
        <v>5.3160225711738898</v>
      </c>
      <c r="R451" s="35">
        <v>0.34724197512212568</v>
      </c>
      <c r="S451" s="35">
        <v>0.22599999999999998</v>
      </c>
      <c r="T451" s="35">
        <v>0.73536259867113407</v>
      </c>
    </row>
    <row r="452" spans="1:20" x14ac:dyDescent="0.3">
      <c r="A452" s="24" t="s">
        <v>913</v>
      </c>
      <c r="B452" s="24" t="s">
        <v>914</v>
      </c>
      <c r="C452" s="24" t="s">
        <v>27</v>
      </c>
      <c r="D452" s="35">
        <v>0.93047450633657525</v>
      </c>
      <c r="E452" s="35">
        <v>0.52388447353384238</v>
      </c>
      <c r="F452" s="35"/>
      <c r="G452" s="35">
        <v>0.78018451591757598</v>
      </c>
      <c r="H452" s="35">
        <v>0.34961439588688947</v>
      </c>
      <c r="I452" s="35">
        <v>0.13690663841479164</v>
      </c>
      <c r="J452" s="237">
        <v>36.4</v>
      </c>
      <c r="K452" s="36"/>
      <c r="L452" s="35">
        <v>0.86421052631578943</v>
      </c>
      <c r="M452" s="36">
        <v>28.125</v>
      </c>
      <c r="N452" s="35">
        <v>0.25104052265495197</v>
      </c>
      <c r="O452" s="35"/>
      <c r="P452" s="36">
        <v>386.93333333333334</v>
      </c>
      <c r="Q452" s="36">
        <v>3.7943804962666601</v>
      </c>
      <c r="R452" s="35">
        <v>0.24055909719516397</v>
      </c>
      <c r="S452" s="35">
        <v>0.1953333333333333</v>
      </c>
      <c r="T452" s="35">
        <v>0.59320617441746137</v>
      </c>
    </row>
    <row r="453" spans="1:20" x14ac:dyDescent="0.3">
      <c r="A453" s="24" t="s">
        <v>915</v>
      </c>
      <c r="B453" s="24" t="s">
        <v>916</v>
      </c>
      <c r="C453" s="24" t="s">
        <v>27</v>
      </c>
      <c r="D453" s="35">
        <v>0.95833333333333337</v>
      </c>
      <c r="E453" s="35">
        <v>0.54816692907007414</v>
      </c>
      <c r="F453" s="35"/>
      <c r="G453" s="35">
        <v>0.84102222864924103</v>
      </c>
      <c r="H453" s="35">
        <v>0.353904282115869</v>
      </c>
      <c r="I453" s="35">
        <v>0.76012048183926406</v>
      </c>
      <c r="J453" s="237">
        <v>35.559999999999995</v>
      </c>
      <c r="K453" s="36"/>
      <c r="L453" s="35">
        <v>0.90953596287703031</v>
      </c>
      <c r="M453" s="36">
        <v>18.58666666666667</v>
      </c>
      <c r="N453" s="35">
        <v>0.26164885816048605</v>
      </c>
      <c r="O453" s="35"/>
      <c r="P453" s="36">
        <v>369.33333333333331</v>
      </c>
      <c r="Q453" s="36">
        <v>4.3795904854626535</v>
      </c>
      <c r="R453" s="35">
        <v>0.15094972530271436</v>
      </c>
      <c r="S453" s="35">
        <v>0.36133333333333334</v>
      </c>
      <c r="T453" s="35">
        <v>0.61787785738655754</v>
      </c>
    </row>
    <row r="454" spans="1:20" x14ac:dyDescent="0.3">
      <c r="A454" s="24" t="s">
        <v>917</v>
      </c>
      <c r="B454" s="24" t="s">
        <v>918</v>
      </c>
      <c r="C454" s="24" t="s">
        <v>27</v>
      </c>
      <c r="D454" s="35">
        <v>0.9363636363636364</v>
      </c>
      <c r="E454" s="35">
        <v>0.58863494097787739</v>
      </c>
      <c r="F454" s="35"/>
      <c r="G454" s="35">
        <v>0.76996653322325515</v>
      </c>
      <c r="H454" s="35">
        <v>0.3543307086614173</v>
      </c>
      <c r="I454" s="35">
        <v>0.41409730229357916</v>
      </c>
      <c r="J454" s="237">
        <v>37.820000000000007</v>
      </c>
      <c r="K454" s="36"/>
      <c r="L454" s="35">
        <v>0.88983498349834989</v>
      </c>
      <c r="M454" s="36">
        <v>30.94</v>
      </c>
      <c r="N454" s="35">
        <v>0.24403064537073108</v>
      </c>
      <c r="O454" s="35"/>
      <c r="P454" s="36">
        <v>393.33333333333331</v>
      </c>
      <c r="Q454" s="36">
        <v>4.5486144654045058</v>
      </c>
      <c r="R454" s="35">
        <v>0.20360212134342245</v>
      </c>
      <c r="S454" s="35">
        <v>0.30133333333333334</v>
      </c>
      <c r="T454" s="35">
        <v>0.65542256075444327</v>
      </c>
    </row>
    <row r="455" spans="1:20" x14ac:dyDescent="0.3">
      <c r="A455" s="28" t="s">
        <v>919</v>
      </c>
      <c r="B455" s="28" t="s">
        <v>920</v>
      </c>
      <c r="C455" s="28" t="s">
        <v>27</v>
      </c>
      <c r="D455" s="35">
        <v>0.89660481322421193</v>
      </c>
      <c r="E455" s="35">
        <v>0.48244129639478472</v>
      </c>
      <c r="F455" s="35"/>
      <c r="G455" s="35">
        <v>0.93634853518574446</v>
      </c>
      <c r="H455" s="35">
        <v>0.21875</v>
      </c>
      <c r="I455" s="35">
        <v>0.63730608560863711</v>
      </c>
      <c r="J455" s="237">
        <v>40.880000000000003</v>
      </c>
      <c r="K455" s="36"/>
      <c r="L455" s="35">
        <v>0.90788135593220332</v>
      </c>
      <c r="M455" s="36">
        <v>30.65</v>
      </c>
      <c r="N455" s="35">
        <v>0.34613479758828597</v>
      </c>
      <c r="O455" s="35"/>
      <c r="P455" s="36">
        <v>402.33333333333331</v>
      </c>
      <c r="Q455" s="36">
        <v>6.4455593561891877</v>
      </c>
      <c r="R455" s="35">
        <v>0.39055669452767705</v>
      </c>
      <c r="S455" s="35">
        <v>0.32166666666666666</v>
      </c>
      <c r="T455" s="35">
        <v>0.79803626460259447</v>
      </c>
    </row>
    <row r="456" spans="1:20" x14ac:dyDescent="0.3">
      <c r="A456" s="24" t="s">
        <v>921</v>
      </c>
      <c r="B456" s="24" t="s">
        <v>922</v>
      </c>
      <c r="C456" s="24" t="s">
        <v>27</v>
      </c>
      <c r="D456" s="35">
        <v>0.93111111111111111</v>
      </c>
      <c r="E456" s="35">
        <v>0.47953147341826585</v>
      </c>
      <c r="F456" s="35"/>
      <c r="G456" s="35">
        <v>0.76821939820396556</v>
      </c>
      <c r="H456" s="35">
        <v>0.35146443514644349</v>
      </c>
      <c r="I456" s="35">
        <v>0.64323308940049495</v>
      </c>
      <c r="J456" s="237">
        <v>34.824999999999996</v>
      </c>
      <c r="K456" s="36"/>
      <c r="L456" s="35">
        <v>0.90229268292682929</v>
      </c>
      <c r="M456" s="36">
        <v>26.844999999999999</v>
      </c>
      <c r="N456" s="35">
        <v>0.3571286340103545</v>
      </c>
      <c r="O456" s="35"/>
      <c r="P456" s="36">
        <v>427.36666666666662</v>
      </c>
      <c r="Q456" s="36">
        <v>5.4542011874542347</v>
      </c>
      <c r="R456" s="35">
        <v>0.25884259727753206</v>
      </c>
      <c r="S456" s="35">
        <v>0.35433333333333328</v>
      </c>
      <c r="T456" s="35">
        <v>0.72532532532532534</v>
      </c>
    </row>
    <row r="457" spans="1:20" x14ac:dyDescent="0.3">
      <c r="A457" s="28" t="s">
        <v>923</v>
      </c>
      <c r="B457" s="28" t="s">
        <v>924</v>
      </c>
      <c r="C457" s="28" t="s">
        <v>27</v>
      </c>
      <c r="D457" s="35">
        <v>0.9846723044397464</v>
      </c>
      <c r="E457" s="35">
        <v>0.55510388437217706</v>
      </c>
      <c r="F457" s="35"/>
      <c r="G457" s="35">
        <v>0.81368709243054538</v>
      </c>
      <c r="H457" s="35">
        <v>0.39622641509433965</v>
      </c>
      <c r="I457" s="35">
        <v>0.9185750636132316</v>
      </c>
      <c r="J457" s="237">
        <v>42.43333333333333</v>
      </c>
      <c r="K457" s="36"/>
      <c r="L457" s="35">
        <v>0.9410169491525423</v>
      </c>
      <c r="M457" s="36">
        <v>29.646666666666665</v>
      </c>
      <c r="N457" s="35">
        <v>0.34169537754809071</v>
      </c>
      <c r="O457" s="35"/>
      <c r="P457" s="36">
        <v>439.36666666666673</v>
      </c>
      <c r="Q457" s="36">
        <v>9.2894044781769747</v>
      </c>
      <c r="R457" s="35">
        <v>0.37684966539174097</v>
      </c>
      <c r="S457" s="35">
        <v>0.29666666666666669</v>
      </c>
      <c r="T457" s="35">
        <v>0.7227083632190503</v>
      </c>
    </row>
    <row r="458" spans="1:20" x14ac:dyDescent="0.3">
      <c r="A458" s="28" t="s">
        <v>925</v>
      </c>
      <c r="B458" s="28" t="s">
        <v>926</v>
      </c>
      <c r="C458" s="28" t="s">
        <v>46</v>
      </c>
      <c r="D458" s="35">
        <v>0.9066547831253714</v>
      </c>
      <c r="E458" s="35">
        <v>0.55801270916565338</v>
      </c>
      <c r="F458" s="35"/>
      <c r="G458" s="35">
        <v>0.90690130897085297</v>
      </c>
      <c r="H458" s="35">
        <v>0.48849557522123893</v>
      </c>
      <c r="I458" s="35">
        <v>0.91205922712180332</v>
      </c>
      <c r="J458" s="237">
        <v>45.9</v>
      </c>
      <c r="K458" s="36"/>
      <c r="L458" s="35">
        <v>0.89667870036101083</v>
      </c>
      <c r="M458" s="36">
        <v>31.045000000000002</v>
      </c>
      <c r="N458" s="35">
        <v>0.527891156462585</v>
      </c>
      <c r="O458" s="35"/>
      <c r="P458" s="36">
        <v>596.03333333333342</v>
      </c>
      <c r="Q458" s="36">
        <v>12.954677581929959</v>
      </c>
      <c r="R458" s="35">
        <v>0.32849673648024474</v>
      </c>
      <c r="S458" s="35">
        <v>0.21866666666666665</v>
      </c>
      <c r="T458" s="35">
        <v>0.38349225268176401</v>
      </c>
    </row>
    <row r="459" spans="1:20" x14ac:dyDescent="0.3">
      <c r="A459" s="24" t="s">
        <v>927</v>
      </c>
      <c r="B459" s="24" t="s">
        <v>928</v>
      </c>
      <c r="C459" s="24" t="s">
        <v>30</v>
      </c>
      <c r="D459" s="35">
        <v>0.90801370193467468</v>
      </c>
      <c r="E459" s="35">
        <v>0.49478999777627197</v>
      </c>
      <c r="F459" s="35"/>
      <c r="G459" s="35">
        <v>0.89243946619936565</v>
      </c>
      <c r="H459" s="35">
        <v>0.42105263157894735</v>
      </c>
      <c r="I459" s="35">
        <v>0.69760624694317197</v>
      </c>
      <c r="J459" s="237">
        <v>39.928571428571431</v>
      </c>
      <c r="K459" s="36"/>
      <c r="L459" s="35">
        <v>0.84986885245901655</v>
      </c>
      <c r="M459" s="36">
        <v>30.686666666666667</v>
      </c>
      <c r="N459" s="35">
        <v>0.38200291388697188</v>
      </c>
      <c r="O459" s="35"/>
      <c r="P459" s="36">
        <v>446.8</v>
      </c>
      <c r="Q459" s="36">
        <v>6.519850922596035</v>
      </c>
      <c r="R459" s="35">
        <v>0.30797946397493914</v>
      </c>
      <c r="S459" s="35">
        <v>0.26133333333333336</v>
      </c>
      <c r="T459" s="35">
        <v>0.67273119904982992</v>
      </c>
    </row>
    <row r="460" spans="1:20" x14ac:dyDescent="0.3">
      <c r="A460" s="28" t="s">
        <v>929</v>
      </c>
      <c r="B460" s="28" t="s">
        <v>930</v>
      </c>
      <c r="C460" s="28" t="s">
        <v>63</v>
      </c>
      <c r="D460" s="35">
        <v>0.97644577320205617</v>
      </c>
      <c r="E460" s="35">
        <v>0.54942645074224028</v>
      </c>
      <c r="F460" s="35"/>
      <c r="G460" s="35">
        <v>0.91011159804562636</v>
      </c>
      <c r="H460" s="35">
        <v>0.37692307692307692</v>
      </c>
      <c r="I460" s="35">
        <v>0.8687845986555951</v>
      </c>
      <c r="J460" s="237">
        <v>38.42</v>
      </c>
      <c r="K460" s="36"/>
      <c r="L460" s="35">
        <v>0.86807692307692308</v>
      </c>
      <c r="M460" s="36">
        <v>24.835000000000001</v>
      </c>
      <c r="N460" s="35">
        <v>0.3145521659559638</v>
      </c>
      <c r="O460" s="35"/>
      <c r="P460" s="36">
        <v>446.56666666666661</v>
      </c>
      <c r="Q460" s="36">
        <v>7.8357506515263422</v>
      </c>
      <c r="R460" s="35">
        <v>0.27740838498985892</v>
      </c>
      <c r="S460" s="35">
        <v>0.18366666666666667</v>
      </c>
      <c r="T460" s="35">
        <v>0.73925054047561856</v>
      </c>
    </row>
    <row r="461" spans="1:20" x14ac:dyDescent="0.3">
      <c r="A461" s="28" t="s">
        <v>931</v>
      </c>
      <c r="B461" s="28" t="s">
        <v>932</v>
      </c>
      <c r="C461" s="28" t="s">
        <v>56</v>
      </c>
      <c r="D461" s="35">
        <v>0.82057585397988364</v>
      </c>
      <c r="E461" s="35">
        <v>0.49751830676574732</v>
      </c>
      <c r="F461" s="35"/>
      <c r="G461" s="35">
        <v>0.89353422554392881</v>
      </c>
      <c r="H461" s="35">
        <v>0.32947976878612717</v>
      </c>
      <c r="I461" s="35">
        <v>0.50507996299221125</v>
      </c>
      <c r="J461" s="237">
        <v>37.125</v>
      </c>
      <c r="K461" s="36"/>
      <c r="L461" s="35">
        <v>0.78993788819875776</v>
      </c>
      <c r="M461" s="36">
        <v>21.349999999999998</v>
      </c>
      <c r="N461" s="35">
        <v>0.28956377151799689</v>
      </c>
      <c r="O461" s="35"/>
      <c r="P461" s="36">
        <v>426.86666666666662</v>
      </c>
      <c r="Q461" s="36">
        <v>8.4444266356146453</v>
      </c>
      <c r="R461" s="35">
        <v>0.26610981209237189</v>
      </c>
      <c r="S461" s="35">
        <v>0.21366666666666664</v>
      </c>
      <c r="T461" s="35">
        <v>0.64755983306362319</v>
      </c>
    </row>
    <row r="462" spans="1:20" x14ac:dyDescent="0.3">
      <c r="A462" s="24" t="s">
        <v>933</v>
      </c>
      <c r="B462" s="24" t="s">
        <v>934</v>
      </c>
      <c r="C462" s="24" t="s">
        <v>78</v>
      </c>
      <c r="D462" s="35">
        <v>0.90062656641604011</v>
      </c>
      <c r="E462" s="35">
        <v>0.50669171942828217</v>
      </c>
      <c r="F462" s="35"/>
      <c r="G462" s="35">
        <v>0.98002055207115257</v>
      </c>
      <c r="H462" s="35">
        <v>0.47838616714697407</v>
      </c>
      <c r="I462" s="35">
        <v>0.6175035860445246</v>
      </c>
      <c r="J462" s="237">
        <v>38.9</v>
      </c>
      <c r="K462" s="36"/>
      <c r="L462" s="35">
        <v>0.88008064516129025</v>
      </c>
      <c r="M462" s="36">
        <v>25.152499999999996</v>
      </c>
      <c r="N462" s="35">
        <v>0.26883561643835613</v>
      </c>
      <c r="O462" s="35"/>
      <c r="P462" s="36">
        <v>387.26666666666671</v>
      </c>
      <c r="Q462" s="36">
        <v>4.7553942944182577</v>
      </c>
      <c r="R462" s="35">
        <v>0.22046306540023933</v>
      </c>
      <c r="S462" s="35">
        <v>0.25633333333333336</v>
      </c>
      <c r="T462" s="35">
        <v>0.66196827002085834</v>
      </c>
    </row>
    <row r="463" spans="1:20" x14ac:dyDescent="0.3">
      <c r="A463" s="24" t="s">
        <v>935</v>
      </c>
      <c r="B463" s="24" t="s">
        <v>936</v>
      </c>
      <c r="C463" s="24" t="s">
        <v>24</v>
      </c>
      <c r="D463" s="35">
        <v>0.93733789812221191</v>
      </c>
      <c r="E463" s="35">
        <v>0.55145286218119527</v>
      </c>
      <c r="F463" s="35"/>
      <c r="G463" s="35">
        <v>0.90566542577943221</v>
      </c>
      <c r="H463" s="35">
        <v>0.36950790861159932</v>
      </c>
      <c r="I463" s="35">
        <v>0.9467084639498432</v>
      </c>
      <c r="J463" s="237">
        <v>38.174999999999997</v>
      </c>
      <c r="K463" s="36"/>
      <c r="L463" s="35">
        <v>0.90637795275590538</v>
      </c>
      <c r="M463" s="36">
        <v>27.98</v>
      </c>
      <c r="N463" s="35">
        <v>0.35034423142230864</v>
      </c>
      <c r="O463" s="35"/>
      <c r="P463" s="36">
        <v>557.80000000000007</v>
      </c>
      <c r="Q463" s="36">
        <v>9.7240966390871577</v>
      </c>
      <c r="R463" s="35">
        <v>0.39365697709669223</v>
      </c>
      <c r="S463" s="35">
        <v>0.14599999999999999</v>
      </c>
      <c r="T463" s="35">
        <v>0.7592751877974655</v>
      </c>
    </row>
    <row r="464" spans="1:20" x14ac:dyDescent="0.3">
      <c r="A464" s="24" t="s">
        <v>937</v>
      </c>
      <c r="B464" s="24" t="s">
        <v>938</v>
      </c>
      <c r="C464" s="24" t="s">
        <v>46</v>
      </c>
      <c r="D464" s="35">
        <v>0.91400560224089633</v>
      </c>
      <c r="E464" s="35">
        <v>0.50178571428571428</v>
      </c>
      <c r="F464" s="35"/>
      <c r="G464" s="35">
        <v>0.94495510567241237</v>
      </c>
      <c r="H464" s="35">
        <v>0.47741935483870968</v>
      </c>
      <c r="I464" s="35">
        <v>0.93878600823045266</v>
      </c>
      <c r="J464" s="237">
        <v>47.64</v>
      </c>
      <c r="K464" s="36"/>
      <c r="L464" s="35">
        <v>0.9194444444444444</v>
      </c>
      <c r="M464" s="36">
        <v>29.788</v>
      </c>
      <c r="N464" s="35">
        <v>0.43312760299061664</v>
      </c>
      <c r="O464" s="35"/>
      <c r="P464" s="36">
        <v>514.83333333333337</v>
      </c>
      <c r="Q464" s="36">
        <v>10.215902078482328</v>
      </c>
      <c r="R464" s="35">
        <v>0.37100752696808031</v>
      </c>
      <c r="S464" s="35">
        <v>0.41300000000000003</v>
      </c>
      <c r="T464" s="35">
        <v>0.72538720538720536</v>
      </c>
    </row>
    <row r="465" spans="1:20" x14ac:dyDescent="0.3">
      <c r="A465" s="24" t="s">
        <v>939</v>
      </c>
      <c r="B465" s="24" t="s">
        <v>940</v>
      </c>
      <c r="C465" s="24" t="s">
        <v>27</v>
      </c>
      <c r="D465" s="35">
        <v>0.94263285024154586</v>
      </c>
      <c r="E465" s="35">
        <v>0.59278058238220654</v>
      </c>
      <c r="F465" s="35"/>
      <c r="G465" s="35">
        <v>0.93596256187027427</v>
      </c>
      <c r="H465" s="35">
        <v>0.40526315789473683</v>
      </c>
      <c r="I465" s="35">
        <v>0.53670348847196037</v>
      </c>
      <c r="J465" s="237">
        <v>50.628571428571426</v>
      </c>
      <c r="K465" s="36"/>
      <c r="L465" s="35">
        <v>0.89033755274261595</v>
      </c>
      <c r="M465" s="36">
        <v>30.612857142857141</v>
      </c>
      <c r="N465" s="35">
        <v>0.42752690301709917</v>
      </c>
      <c r="O465" s="35"/>
      <c r="P465" s="36">
        <v>511.83333333333331</v>
      </c>
      <c r="Q465" s="36">
        <v>7.4402922063640187</v>
      </c>
      <c r="R465" s="35">
        <v>0.36332620433722324</v>
      </c>
      <c r="S465" s="35">
        <v>0.33266666666666672</v>
      </c>
      <c r="T465" s="35">
        <v>0.82248450870463263</v>
      </c>
    </row>
    <row r="466" spans="1:20" x14ac:dyDescent="0.3">
      <c r="A466" s="24" t="s">
        <v>941</v>
      </c>
      <c r="B466" s="24" t="s">
        <v>942</v>
      </c>
      <c r="C466" s="24" t="s">
        <v>27</v>
      </c>
      <c r="D466" s="35">
        <v>0.95579150579150574</v>
      </c>
      <c r="E466" s="35">
        <v>0.54516509490043896</v>
      </c>
      <c r="F466" s="35"/>
      <c r="G466" s="35">
        <v>0.66607113382883831</v>
      </c>
      <c r="H466" s="35">
        <v>0.34375</v>
      </c>
      <c r="I466" s="35">
        <v>0.34518161113905799</v>
      </c>
      <c r="J466" s="237">
        <v>33.999999999999993</v>
      </c>
      <c r="K466" s="36"/>
      <c r="L466" s="35">
        <v>0.9114102564102563</v>
      </c>
      <c r="M466" s="36">
        <v>19.329999999999998</v>
      </c>
      <c r="N466" s="35">
        <v>0.26183091756862248</v>
      </c>
      <c r="O466" s="35"/>
      <c r="P466" s="36">
        <v>425.83333333333331</v>
      </c>
      <c r="Q466" s="36">
        <v>6.1914216548054206</v>
      </c>
      <c r="R466" s="35">
        <v>0.30002236830527756</v>
      </c>
      <c r="S466" s="35">
        <v>0.33800000000000002</v>
      </c>
      <c r="T466" s="35">
        <v>0.6964453639270265</v>
      </c>
    </row>
    <row r="467" spans="1:20" x14ac:dyDescent="0.3">
      <c r="A467" s="28" t="s">
        <v>943</v>
      </c>
      <c r="B467" s="28" t="s">
        <v>944</v>
      </c>
      <c r="C467" s="28" t="s">
        <v>30</v>
      </c>
      <c r="D467" s="35">
        <v>0.92396358543417367</v>
      </c>
      <c r="E467" s="35">
        <v>0.49452989878521797</v>
      </c>
      <c r="F467" s="35"/>
      <c r="G467" s="35">
        <v>0.99586309523809524</v>
      </c>
      <c r="H467" s="35">
        <v>0.35418502202643171</v>
      </c>
      <c r="I467" s="35">
        <v>0.70560186698630645</v>
      </c>
      <c r="J467" s="237">
        <v>36.625</v>
      </c>
      <c r="K467" s="36"/>
      <c r="L467" s="35">
        <v>0.88467741935483868</v>
      </c>
      <c r="M467" s="36">
        <v>32.605000000000004</v>
      </c>
      <c r="N467" s="35">
        <v>0.32403959810874705</v>
      </c>
      <c r="O467" s="35"/>
      <c r="P467" s="36">
        <v>475.79999999999995</v>
      </c>
      <c r="Q467" s="36">
        <v>8.384732736952385</v>
      </c>
      <c r="R467" s="35">
        <v>0.40761110856842026</v>
      </c>
      <c r="S467" s="35">
        <v>0.21133333333333332</v>
      </c>
      <c r="T467" s="35">
        <v>0.76045396203472271</v>
      </c>
    </row>
    <row r="468" spans="1:20" x14ac:dyDescent="0.3">
      <c r="A468" s="28" t="s">
        <v>945</v>
      </c>
      <c r="B468" s="28" t="s">
        <v>946</v>
      </c>
      <c r="C468" s="28" t="s">
        <v>63</v>
      </c>
      <c r="D468" s="35">
        <v>0.89658684592828475</v>
      </c>
      <c r="E468" s="35">
        <v>0.50086939971350408</v>
      </c>
      <c r="F468" s="35"/>
      <c r="G468" s="35">
        <v>0.80463192257350824</v>
      </c>
      <c r="H468" s="35">
        <v>0.35436583811344807</v>
      </c>
      <c r="I468" s="35">
        <v>0.63330263079092786</v>
      </c>
      <c r="J468" s="237">
        <v>37.383333333333333</v>
      </c>
      <c r="K468" s="36"/>
      <c r="L468" s="35">
        <v>0.88673387096774203</v>
      </c>
      <c r="M468" s="36">
        <v>28.96</v>
      </c>
      <c r="N468" s="35">
        <v>0.33003040198175881</v>
      </c>
      <c r="O468" s="35"/>
      <c r="P468" s="36">
        <v>424.63333333333338</v>
      </c>
      <c r="Q468" s="36">
        <v>7.2483748197937876</v>
      </c>
      <c r="R468" s="35">
        <v>0.26915427432085931</v>
      </c>
      <c r="S468" s="35">
        <v>0.24</v>
      </c>
      <c r="T468" s="35">
        <v>0.65267814442850314</v>
      </c>
    </row>
    <row r="469" spans="1:20" x14ac:dyDescent="0.3">
      <c r="A469" s="24" t="s">
        <v>947</v>
      </c>
      <c r="B469" s="24" t="s">
        <v>948</v>
      </c>
      <c r="C469" s="24" t="s">
        <v>27</v>
      </c>
      <c r="D469" s="35">
        <v>0.92492816091954022</v>
      </c>
      <c r="E469" s="35">
        <v>0.53827123857734382</v>
      </c>
      <c r="F469" s="35"/>
      <c r="G469" s="35">
        <v>0.873897420718457</v>
      </c>
      <c r="H469" s="35">
        <v>0.45315161839863716</v>
      </c>
      <c r="I469" s="35">
        <v>0.55524518611764195</v>
      </c>
      <c r="J469" s="237">
        <v>39.300000000000004</v>
      </c>
      <c r="K469" s="36"/>
      <c r="L469" s="35">
        <v>0.81039577836411603</v>
      </c>
      <c r="M469" s="36">
        <v>30.763333333333332</v>
      </c>
      <c r="N469" s="35">
        <v>0.26265556037747712</v>
      </c>
      <c r="O469" s="35"/>
      <c r="P469" s="36">
        <v>384.36666666666662</v>
      </c>
      <c r="Q469" s="36">
        <v>5.1815608183292436</v>
      </c>
      <c r="R469" s="35">
        <v>0.23775698885234739</v>
      </c>
      <c r="S469" s="35">
        <v>0.24199999999999999</v>
      </c>
      <c r="T469" s="35">
        <v>0.55654952076677311</v>
      </c>
    </row>
    <row r="470" spans="1:20" x14ac:dyDescent="0.3">
      <c r="A470" s="28" t="s">
        <v>949</v>
      </c>
      <c r="B470" s="28" t="s">
        <v>950</v>
      </c>
      <c r="C470" s="28" t="s">
        <v>63</v>
      </c>
      <c r="D470" s="35">
        <v>0.94287352367847721</v>
      </c>
      <c r="E470" s="35">
        <v>0.45152431342907534</v>
      </c>
      <c r="F470" s="35"/>
      <c r="G470" s="35">
        <v>0.9622336059223926</v>
      </c>
      <c r="H470" s="35">
        <v>0.38848920863309355</v>
      </c>
      <c r="I470" s="35">
        <v>0.70072898272655415</v>
      </c>
      <c r="J470" s="237">
        <v>32.216666666666669</v>
      </c>
      <c r="K470" s="36"/>
      <c r="L470" s="35">
        <v>0.83792929292929286</v>
      </c>
      <c r="M470" s="36">
        <v>24.715</v>
      </c>
      <c r="N470" s="35">
        <v>0.2844957729468599</v>
      </c>
      <c r="O470" s="35"/>
      <c r="P470" s="36">
        <v>442.63333333333338</v>
      </c>
      <c r="Q470" s="36">
        <v>7.2497848656193193</v>
      </c>
      <c r="R470" s="35">
        <v>0.32998641236820164</v>
      </c>
      <c r="S470" s="35">
        <v>0.182</v>
      </c>
      <c r="T470" s="35">
        <v>0.7316149110344361</v>
      </c>
    </row>
    <row r="471" spans="1:20" x14ac:dyDescent="0.3">
      <c r="A471" s="28" t="s">
        <v>951</v>
      </c>
      <c r="B471" s="28" t="s">
        <v>952</v>
      </c>
      <c r="C471" s="28" t="s">
        <v>63</v>
      </c>
      <c r="D471" s="35">
        <v>0.91862381384057912</v>
      </c>
      <c r="E471" s="35">
        <v>0.50559577677224732</v>
      </c>
      <c r="F471" s="35"/>
      <c r="G471" s="35">
        <v>0.92560527933317804</v>
      </c>
      <c r="H471" s="35">
        <v>0.42307692307692307</v>
      </c>
      <c r="I471" s="35">
        <v>0.94254992319508446</v>
      </c>
      <c r="J471" s="237">
        <v>36.714285714285715</v>
      </c>
      <c r="K471" s="36"/>
      <c r="L471" s="35">
        <v>0.91189781021897809</v>
      </c>
      <c r="M471" s="36">
        <v>31.963333333333335</v>
      </c>
      <c r="N471" s="35">
        <v>0.31833333333333336</v>
      </c>
      <c r="O471" s="35"/>
      <c r="P471" s="36">
        <v>415.9666666666667</v>
      </c>
      <c r="Q471" s="36">
        <v>10.431729348395317</v>
      </c>
      <c r="R471" s="35">
        <v>0.39277587335505054</v>
      </c>
      <c r="S471" s="35">
        <v>0.19866666666666666</v>
      </c>
      <c r="T471" s="35">
        <v>0.6584100023590469</v>
      </c>
    </row>
    <row r="472" spans="1:20" x14ac:dyDescent="0.3">
      <c r="A472" s="24" t="s">
        <v>953</v>
      </c>
      <c r="B472" s="24" t="s">
        <v>954</v>
      </c>
      <c r="C472" s="24" t="s">
        <v>27</v>
      </c>
      <c r="D472" s="35">
        <v>0.96212121212121204</v>
      </c>
      <c r="E472" s="35">
        <v>0.520147746153938</v>
      </c>
      <c r="F472" s="35"/>
      <c r="G472" s="35">
        <v>0.92241811035456012</v>
      </c>
      <c r="H472" s="35">
        <v>0.4017857142857143</v>
      </c>
      <c r="I472" s="35">
        <v>0.61628138472653482</v>
      </c>
      <c r="J472" s="237">
        <v>37.9</v>
      </c>
      <c r="K472" s="36"/>
      <c r="L472" s="35">
        <v>0.89763948497854085</v>
      </c>
      <c r="M472" s="36">
        <v>22.715</v>
      </c>
      <c r="N472" s="35">
        <v>0.33428793526270256</v>
      </c>
      <c r="O472" s="35"/>
      <c r="P472" s="36">
        <v>397.83333333333331</v>
      </c>
      <c r="Q472" s="36">
        <v>6.4727589374834418</v>
      </c>
      <c r="R472" s="35">
        <v>0.26234475947116825</v>
      </c>
      <c r="S472" s="35">
        <v>0.30533333333333329</v>
      </c>
      <c r="T472" s="35">
        <v>0.6599671862182116</v>
      </c>
    </row>
    <row r="473" spans="1:20" x14ac:dyDescent="0.3">
      <c r="A473" s="28" t="s">
        <v>955</v>
      </c>
      <c r="B473" s="28" t="s">
        <v>956</v>
      </c>
      <c r="C473" s="28" t="s">
        <v>1239</v>
      </c>
      <c r="D473" s="35">
        <v>0.9754065040650407</v>
      </c>
      <c r="E473" s="35">
        <v>0.43410785503728105</v>
      </c>
      <c r="F473" s="35"/>
      <c r="G473" s="35">
        <v>0.90726520959346801</v>
      </c>
      <c r="H473" s="35">
        <v>0.30612244897959184</v>
      </c>
      <c r="I473" s="35">
        <v>0.73554475696048616</v>
      </c>
      <c r="J473" s="237">
        <v>41</v>
      </c>
      <c r="K473" s="36"/>
      <c r="L473" s="35">
        <v>0.92164473684210524</v>
      </c>
      <c r="M473" s="36">
        <v>20.113333333333333</v>
      </c>
      <c r="N473" s="35">
        <v>0.35750243281682764</v>
      </c>
      <c r="O473" s="35"/>
      <c r="P473" s="36">
        <v>374.43333333333334</v>
      </c>
      <c r="Q473" s="36">
        <v>7.8825738159412122</v>
      </c>
      <c r="R473" s="35">
        <v>0.25228359154215779</v>
      </c>
      <c r="S473" s="35">
        <v>0.3213333333333333</v>
      </c>
      <c r="T473" s="35">
        <v>0.65899551309885651</v>
      </c>
    </row>
    <row r="474" spans="1:20" x14ac:dyDescent="0.3">
      <c r="A474" s="24" t="s">
        <v>957</v>
      </c>
      <c r="B474" s="24" t="s">
        <v>958</v>
      </c>
      <c r="C474" s="24" t="s">
        <v>63</v>
      </c>
      <c r="D474" s="35">
        <v>0.95276105333576588</v>
      </c>
      <c r="E474" s="35">
        <v>0.56734655751049201</v>
      </c>
      <c r="F474" s="35"/>
      <c r="G474" s="35">
        <v>0.91662070010298569</v>
      </c>
      <c r="H474" s="35">
        <v>0.35398230088495575</v>
      </c>
      <c r="I474" s="35">
        <v>0.27505387993226055</v>
      </c>
      <c r="J474" s="237">
        <v>32.54</v>
      </c>
      <c r="K474" s="36"/>
      <c r="L474" s="35">
        <v>0.89924999999999999</v>
      </c>
      <c r="M474" s="36">
        <v>26.240006999999999</v>
      </c>
      <c r="N474" s="35">
        <v>0.27069597069597068</v>
      </c>
      <c r="O474" s="35"/>
      <c r="P474" s="36">
        <v>414.56666666666666</v>
      </c>
      <c r="Q474" s="36">
        <v>8.5813864429047264</v>
      </c>
      <c r="R474" s="35">
        <v>0.31926313486401164</v>
      </c>
      <c r="S474" s="35">
        <v>0.20199999999999999</v>
      </c>
      <c r="T474" s="35">
        <v>0.78399888299357723</v>
      </c>
    </row>
    <row r="475" spans="1:20" x14ac:dyDescent="0.3">
      <c r="A475" s="24" t="s">
        <v>959</v>
      </c>
      <c r="B475" s="24" t="s">
        <v>960</v>
      </c>
      <c r="C475" s="24" t="s">
        <v>56</v>
      </c>
      <c r="D475" s="35">
        <v>0.92024777390631041</v>
      </c>
      <c r="E475" s="35">
        <v>0.60918290313372725</v>
      </c>
      <c r="F475" s="35"/>
      <c r="G475" s="35">
        <v>0.8154031533963102</v>
      </c>
      <c r="H475" s="35">
        <v>0.38185255198487711</v>
      </c>
      <c r="I475" s="35">
        <v>0.82549392150821088</v>
      </c>
      <c r="J475" s="237">
        <v>39.271428571428579</v>
      </c>
      <c r="K475" s="36"/>
      <c r="L475" s="35">
        <v>0.90482352941176469</v>
      </c>
      <c r="M475" s="36">
        <v>26.94</v>
      </c>
      <c r="N475" s="35">
        <v>0.3384623436747794</v>
      </c>
      <c r="O475" s="35"/>
      <c r="P475" s="36">
        <v>473.0333333333333</v>
      </c>
      <c r="Q475" s="36">
        <v>7.728680291524145</v>
      </c>
      <c r="R475" s="35">
        <v>0.23641710274285541</v>
      </c>
      <c r="S475" s="35">
        <v>0.22099999999999997</v>
      </c>
      <c r="T475" s="35">
        <v>0.6206246761200358</v>
      </c>
    </row>
    <row r="476" spans="1:20" x14ac:dyDescent="0.3">
      <c r="A476" s="28" t="s">
        <v>961</v>
      </c>
      <c r="B476" s="28" t="s">
        <v>962</v>
      </c>
      <c r="C476" s="28" t="s">
        <v>63</v>
      </c>
      <c r="D476" s="35">
        <v>0.89704184704184708</v>
      </c>
      <c r="E476" s="35">
        <v>0.49217302976634647</v>
      </c>
      <c r="F476" s="35"/>
      <c r="G476" s="35">
        <v>0.69506857109974918</v>
      </c>
      <c r="H476" s="35">
        <v>0.35028248587570621</v>
      </c>
      <c r="I476" s="35">
        <v>0.94530244530244534</v>
      </c>
      <c r="J476" s="237">
        <v>39.4</v>
      </c>
      <c r="K476" s="36"/>
      <c r="L476" s="35">
        <v>0.90163742690058479</v>
      </c>
      <c r="M476" s="36">
        <v>28.036666666666672</v>
      </c>
      <c r="N476" s="35">
        <v>0.30011836112452533</v>
      </c>
      <c r="O476" s="35"/>
      <c r="P476" s="36">
        <v>405.23333333333329</v>
      </c>
      <c r="Q476" s="36">
        <v>8.1244162715413086</v>
      </c>
      <c r="R476" s="35">
        <v>0.28785456302229689</v>
      </c>
      <c r="S476" s="35">
        <v>0.27866666666666662</v>
      </c>
      <c r="T476" s="35">
        <v>0.66458440508561767</v>
      </c>
    </row>
    <row r="477" spans="1:20" x14ac:dyDescent="0.3">
      <c r="A477" s="24" t="s">
        <v>963</v>
      </c>
      <c r="B477" s="24" t="s">
        <v>964</v>
      </c>
      <c r="C477" s="24" t="s">
        <v>24</v>
      </c>
      <c r="D477" s="35">
        <v>0.96223674655047209</v>
      </c>
      <c r="E477" s="35">
        <v>0.57007864267939057</v>
      </c>
      <c r="F477" s="35"/>
      <c r="G477" s="35">
        <v>0.7821802942307835</v>
      </c>
      <c r="H477" s="35">
        <v>0.23484848484848486</v>
      </c>
      <c r="I477" s="35">
        <v>1</v>
      </c>
      <c r="J477" s="237">
        <v>43.757142857142853</v>
      </c>
      <c r="K477" s="36"/>
      <c r="L477" s="35">
        <v>0.86283333333333334</v>
      </c>
      <c r="M477" s="36">
        <v>24.022500000000001</v>
      </c>
      <c r="N477" s="35">
        <v>0.2604462824157836</v>
      </c>
      <c r="O477" s="35"/>
      <c r="P477" s="36">
        <v>529.4</v>
      </c>
      <c r="Q477" s="36">
        <v>9.5902575145075044</v>
      </c>
      <c r="R477" s="35">
        <v>0.33838330492726848</v>
      </c>
      <c r="S477" s="35">
        <v>0.251</v>
      </c>
      <c r="T477" s="35">
        <v>0.70721571590479793</v>
      </c>
    </row>
    <row r="478" spans="1:20" x14ac:dyDescent="0.3">
      <c r="A478" s="28" t="s">
        <v>965</v>
      </c>
      <c r="B478" s="28" t="s">
        <v>966</v>
      </c>
      <c r="C478" s="28" t="s">
        <v>46</v>
      </c>
      <c r="D478" s="35">
        <v>0.9307433603772276</v>
      </c>
      <c r="E478" s="35">
        <v>0.62041453217923814</v>
      </c>
      <c r="F478" s="35"/>
      <c r="G478" s="35">
        <v>0.92529551111951369</v>
      </c>
      <c r="H478" s="35">
        <v>0.4707792207792208</v>
      </c>
      <c r="I478" s="35">
        <v>1</v>
      </c>
      <c r="J478" s="237">
        <v>42.5</v>
      </c>
      <c r="K478" s="36"/>
      <c r="L478" s="35">
        <v>0.91613924050632911</v>
      </c>
      <c r="M478" s="36">
        <v>29.457500000000003</v>
      </c>
      <c r="N478" s="35">
        <v>0.57801418439716301</v>
      </c>
      <c r="O478" s="35"/>
      <c r="P478" s="36">
        <v>654.9</v>
      </c>
      <c r="Q478" s="36">
        <v>13.916426287261205</v>
      </c>
      <c r="R478" s="35">
        <v>0.47649035566461712</v>
      </c>
      <c r="S478" s="35">
        <v>0.17499999999999999</v>
      </c>
      <c r="T478" s="35">
        <v>0.54334720826754701</v>
      </c>
    </row>
    <row r="479" spans="1:20" x14ac:dyDescent="0.3">
      <c r="A479" s="28" t="s">
        <v>967</v>
      </c>
      <c r="B479" s="28" t="s">
        <v>968</v>
      </c>
      <c r="C479" s="28" t="s">
        <v>63</v>
      </c>
      <c r="D479" s="35">
        <v>0.92283950617283939</v>
      </c>
      <c r="E479" s="35">
        <v>0.55895560156429724</v>
      </c>
      <c r="F479" s="35"/>
      <c r="G479" s="35">
        <v>0.92475165501749201</v>
      </c>
      <c r="H479" s="35">
        <v>0.3562091503267974</v>
      </c>
      <c r="I479" s="35">
        <v>0.65089811818611321</v>
      </c>
      <c r="J479" s="237">
        <v>46.466666666666669</v>
      </c>
      <c r="K479" s="36"/>
      <c r="L479" s="35">
        <v>0.87005076142131987</v>
      </c>
      <c r="M479" s="36">
        <v>24.094999999999999</v>
      </c>
      <c r="N479" s="35">
        <v>0.32749273093755504</v>
      </c>
      <c r="O479" s="35"/>
      <c r="P479" s="36">
        <v>362.3</v>
      </c>
      <c r="Q479" s="36">
        <v>7.181889809586119</v>
      </c>
      <c r="R479" s="35">
        <v>0.23149729494248053</v>
      </c>
      <c r="S479" s="35">
        <v>0.32066666666666671</v>
      </c>
      <c r="T479" s="35">
        <v>0.62964778376864361</v>
      </c>
    </row>
    <row r="480" spans="1:20" x14ac:dyDescent="0.3">
      <c r="A480" s="28" t="s">
        <v>969</v>
      </c>
      <c r="B480" s="28" t="s">
        <v>970</v>
      </c>
      <c r="C480" s="28" t="s">
        <v>63</v>
      </c>
      <c r="D480" s="35">
        <v>0.91930415263748599</v>
      </c>
      <c r="E480" s="35">
        <v>0.49873145979703359</v>
      </c>
      <c r="F480" s="35"/>
      <c r="G480" s="35">
        <v>0.90741217661749518</v>
      </c>
      <c r="H480" s="35">
        <v>0.33333333333333331</v>
      </c>
      <c r="I480" s="35">
        <v>0.673841610943819</v>
      </c>
      <c r="J480" s="237">
        <v>37.825000000000003</v>
      </c>
      <c r="K480" s="36"/>
      <c r="L480" s="35">
        <v>0.85563953488372102</v>
      </c>
      <c r="M480" s="36">
        <v>25.700000000000003</v>
      </c>
      <c r="N480" s="35">
        <v>0.27054990566929993</v>
      </c>
      <c r="O480" s="35"/>
      <c r="P480" s="36">
        <v>365.39999999999992</v>
      </c>
      <c r="Q480" s="36">
        <v>8.1550330366677031</v>
      </c>
      <c r="R480" s="35">
        <v>0.3371218328378241</v>
      </c>
      <c r="S480" s="35">
        <v>0.35966666666666669</v>
      </c>
      <c r="T480" s="35">
        <v>0.69504848662944463</v>
      </c>
    </row>
    <row r="481" spans="1:20" x14ac:dyDescent="0.3">
      <c r="A481" s="28" t="s">
        <v>971</v>
      </c>
      <c r="B481" s="28" t="s">
        <v>972</v>
      </c>
      <c r="C481" s="28" t="s">
        <v>63</v>
      </c>
      <c r="D481" s="35">
        <v>0.90299823633156961</v>
      </c>
      <c r="E481" s="35">
        <v>0.56083545483285913</v>
      </c>
      <c r="F481" s="35"/>
      <c r="G481" s="35">
        <v>0.67127302022238988</v>
      </c>
      <c r="H481" s="35">
        <v>0.35548172757475083</v>
      </c>
      <c r="I481" s="35">
        <v>0.80598225734697626</v>
      </c>
      <c r="J481" s="237">
        <v>40.48571428571428</v>
      </c>
      <c r="K481" s="36"/>
      <c r="L481" s="35">
        <v>0.88270161290322591</v>
      </c>
      <c r="M481" s="36">
        <v>26.384000000000004</v>
      </c>
      <c r="N481" s="35">
        <v>0.34311206347439444</v>
      </c>
      <c r="O481" s="35"/>
      <c r="P481" s="36">
        <v>355.76666666666665</v>
      </c>
      <c r="Q481" s="36">
        <v>9.924002609132085</v>
      </c>
      <c r="R481" s="35">
        <v>0.29011767576214043</v>
      </c>
      <c r="S481" s="35">
        <v>0.32500000000000001</v>
      </c>
      <c r="T481" s="35">
        <v>0.64567778330844527</v>
      </c>
    </row>
    <row r="482" spans="1:20" x14ac:dyDescent="0.3">
      <c r="A482" s="24" t="s">
        <v>973</v>
      </c>
      <c r="B482" s="24" t="s">
        <v>974</v>
      </c>
      <c r="C482" s="24" t="s">
        <v>46</v>
      </c>
      <c r="D482" s="35">
        <v>0.84259259259259256</v>
      </c>
      <c r="E482" s="35">
        <v>0.67548181676926289</v>
      </c>
      <c r="F482" s="35"/>
      <c r="G482" s="35">
        <v>0.88528459072873866</v>
      </c>
      <c r="H482" s="35">
        <v>0.4216710182767624</v>
      </c>
      <c r="I482" s="35">
        <v>0.9764303278080636</v>
      </c>
      <c r="J482" s="237">
        <v>40.866666666666667</v>
      </c>
      <c r="K482" s="36"/>
      <c r="L482" s="35">
        <v>0.8793034825870647</v>
      </c>
      <c r="M482" s="36">
        <v>23.62</v>
      </c>
      <c r="N482" s="35">
        <v>0.5759846115397439</v>
      </c>
      <c r="O482" s="35"/>
      <c r="P482" s="36">
        <v>431.66666666666669</v>
      </c>
      <c r="Q482" s="36">
        <v>13.653195686409594</v>
      </c>
      <c r="R482" s="35">
        <v>0.27366177728513114</v>
      </c>
      <c r="S482" s="35">
        <v>0.29233333333333333</v>
      </c>
      <c r="T482" s="35">
        <v>0.28929974578229722</v>
      </c>
    </row>
    <row r="483" spans="1:20" x14ac:dyDescent="0.3">
      <c r="A483" s="28" t="s">
        <v>975</v>
      </c>
      <c r="B483" s="28" t="s">
        <v>976</v>
      </c>
      <c r="C483" s="28" t="s">
        <v>63</v>
      </c>
      <c r="D483" s="35">
        <v>0.99145299145299148</v>
      </c>
      <c r="E483" s="35">
        <v>0.53393489465840882</v>
      </c>
      <c r="F483" s="35"/>
      <c r="G483" s="35">
        <v>0.72461138682669102</v>
      </c>
      <c r="H483" s="35">
        <v>0.29577464788732394</v>
      </c>
      <c r="I483" s="35">
        <v>0.85718616746325171</v>
      </c>
      <c r="J483" s="237">
        <v>41.160000000000004</v>
      </c>
      <c r="K483" s="36"/>
      <c r="L483" s="35">
        <v>0.89470319634703199</v>
      </c>
      <c r="M483" s="36">
        <v>26.61</v>
      </c>
      <c r="N483" s="35">
        <v>0.35472822806969523</v>
      </c>
      <c r="O483" s="35"/>
      <c r="P483" s="36">
        <v>385.73333333333335</v>
      </c>
      <c r="Q483" s="36">
        <v>9.3321858466236183</v>
      </c>
      <c r="R483" s="35">
        <v>0.32132489377030865</v>
      </c>
      <c r="S483" s="35">
        <v>0.2446666666666667</v>
      </c>
      <c r="T483" s="35">
        <v>0.65084328216789844</v>
      </c>
    </row>
    <row r="484" spans="1:20" x14ac:dyDescent="0.3">
      <c r="A484" s="24" t="s">
        <v>977</v>
      </c>
      <c r="B484" s="24" t="s">
        <v>978</v>
      </c>
      <c r="C484" s="24" t="s">
        <v>24</v>
      </c>
      <c r="D484" s="35">
        <v>0.95398159263705473</v>
      </c>
      <c r="E484" s="35">
        <v>0.53465978292949579</v>
      </c>
      <c r="F484" s="35"/>
      <c r="G484" s="35">
        <v>0.84095880893794528</v>
      </c>
      <c r="H484" s="35">
        <v>0.42465753424657532</v>
      </c>
      <c r="I484" s="35">
        <v>1</v>
      </c>
      <c r="J484" s="237">
        <v>47.1</v>
      </c>
      <c r="K484" s="36"/>
      <c r="L484" s="35">
        <v>0.8450000000000002</v>
      </c>
      <c r="M484" s="36">
        <v>27.79</v>
      </c>
      <c r="N484" s="35">
        <v>0.20636161489820026</v>
      </c>
      <c r="O484" s="35"/>
      <c r="P484" s="36">
        <v>479.23333333333335</v>
      </c>
      <c r="Q484" s="36">
        <v>10.341828021184705</v>
      </c>
      <c r="R484" s="35">
        <v>0.37047741383001492</v>
      </c>
      <c r="S484" s="35">
        <v>0.17366666666666664</v>
      </c>
      <c r="T484" s="35">
        <v>0.69388348949543155</v>
      </c>
    </row>
    <row r="485" spans="1:20" x14ac:dyDescent="0.3">
      <c r="A485" s="24" t="s">
        <v>979</v>
      </c>
      <c r="B485" s="24" t="s">
        <v>980</v>
      </c>
      <c r="C485" s="24" t="s">
        <v>46</v>
      </c>
      <c r="D485" s="35">
        <v>0.9540723981900453</v>
      </c>
      <c r="E485" s="35">
        <v>0.51308721847973493</v>
      </c>
      <c r="F485" s="35"/>
      <c r="G485" s="35">
        <v>0.85680257766692891</v>
      </c>
      <c r="H485" s="35">
        <v>0.37254901960784315</v>
      </c>
      <c r="I485" s="35">
        <v>0.70212887889065689</v>
      </c>
      <c r="J485" s="237">
        <v>41.08</v>
      </c>
      <c r="K485" s="36"/>
      <c r="L485" s="35">
        <v>0.87853403141361264</v>
      </c>
      <c r="M485" s="36">
        <v>25.368000000000002</v>
      </c>
      <c r="N485" s="35">
        <v>0.53346255987101054</v>
      </c>
      <c r="O485" s="35"/>
      <c r="P485" s="36">
        <v>651.9</v>
      </c>
      <c r="Q485" s="36">
        <v>13.629129705176462</v>
      </c>
      <c r="R485" s="35">
        <v>0.46470157846743015</v>
      </c>
      <c r="S485" s="35">
        <v>0.20199999999999999</v>
      </c>
      <c r="T485" s="35">
        <v>0.72120017520805957</v>
      </c>
    </row>
    <row r="486" spans="1:20" x14ac:dyDescent="0.3">
      <c r="A486" s="24" t="s">
        <v>981</v>
      </c>
      <c r="B486" s="24" t="s">
        <v>982</v>
      </c>
      <c r="C486" s="24" t="s">
        <v>78</v>
      </c>
      <c r="D486" s="35">
        <v>0.93440860215053767</v>
      </c>
      <c r="E486" s="35">
        <v>0.4795068529083874</v>
      </c>
      <c r="F486" s="35"/>
      <c r="G486" s="35">
        <v>1</v>
      </c>
      <c r="H486" s="35">
        <v>0.37358490566037733</v>
      </c>
      <c r="I486" s="35">
        <v>0.71465615301003604</v>
      </c>
      <c r="J486" s="237">
        <v>38.300000000000004</v>
      </c>
      <c r="K486" s="36"/>
      <c r="L486" s="35">
        <v>0.90233201581027667</v>
      </c>
      <c r="M486" s="36">
        <v>29.25</v>
      </c>
      <c r="N486" s="35">
        <v>0.3366396318665516</v>
      </c>
      <c r="O486" s="35"/>
      <c r="P486" s="36">
        <v>434.63333333333338</v>
      </c>
      <c r="Q486" s="36">
        <v>5.899043208226268</v>
      </c>
      <c r="R486" s="35">
        <v>0.31602737730188712</v>
      </c>
      <c r="S486" s="35">
        <v>0.16833333333333333</v>
      </c>
      <c r="T486" s="35">
        <v>0.72423652512471104</v>
      </c>
    </row>
    <row r="487" spans="1:20" x14ac:dyDescent="0.3">
      <c r="A487" s="24" t="s">
        <v>983</v>
      </c>
      <c r="B487" s="24" t="s">
        <v>984</v>
      </c>
      <c r="C487" s="24" t="s">
        <v>46</v>
      </c>
      <c r="D487" s="35">
        <v>0.90934959349593492</v>
      </c>
      <c r="E487" s="35">
        <v>0.56236559139784936</v>
      </c>
      <c r="F487" s="35"/>
      <c r="G487" s="35">
        <v>0.87580016237853375</v>
      </c>
      <c r="H487" s="35">
        <v>0.47262247838616717</v>
      </c>
      <c r="I487" s="35">
        <v>0.61250838809463415</v>
      </c>
      <c r="J487" s="237">
        <v>41.342857142857142</v>
      </c>
      <c r="K487" s="36"/>
      <c r="L487" s="35">
        <v>0.88660477453580899</v>
      </c>
      <c r="M487" s="36">
        <v>25.178750000000001</v>
      </c>
      <c r="N487" s="35">
        <v>0.42535858473347482</v>
      </c>
      <c r="O487" s="35"/>
      <c r="P487" s="36">
        <v>551.20000000000005</v>
      </c>
      <c r="Q487" s="36">
        <v>11.432270233470526</v>
      </c>
      <c r="R487" s="35">
        <v>0.34034863636972296</v>
      </c>
      <c r="S487" s="35">
        <v>0.18533333333333332</v>
      </c>
      <c r="T487" s="35">
        <v>0.6548919358587032</v>
      </c>
    </row>
    <row r="488" spans="1:20" x14ac:dyDescent="0.3">
      <c r="A488" s="28" t="s">
        <v>985</v>
      </c>
      <c r="B488" s="28" t="s">
        <v>986</v>
      </c>
      <c r="C488" s="28" t="s">
        <v>46</v>
      </c>
      <c r="D488" s="35">
        <v>0.94480519480519476</v>
      </c>
      <c r="E488" s="35">
        <v>0.58322472848788642</v>
      </c>
      <c r="F488" s="35"/>
      <c r="G488" s="35">
        <v>0.93201855733856342</v>
      </c>
      <c r="H488" s="35">
        <v>0.55182625863770973</v>
      </c>
      <c r="I488" s="35">
        <v>0.94730677221457282</v>
      </c>
      <c r="J488" s="237">
        <v>39.666666666666664</v>
      </c>
      <c r="K488" s="36"/>
      <c r="L488" s="35">
        <v>0.8941129032258065</v>
      </c>
      <c r="M488" s="36">
        <v>29.405000000000001</v>
      </c>
      <c r="N488" s="35">
        <v>0.58048699205165966</v>
      </c>
      <c r="O488" s="35"/>
      <c r="P488" s="36">
        <v>558.93333333333328</v>
      </c>
      <c r="Q488" s="36">
        <v>16.436717612632492</v>
      </c>
      <c r="R488" s="35">
        <v>0.44334452573117616</v>
      </c>
      <c r="S488" s="35">
        <v>0.18033333333333332</v>
      </c>
      <c r="T488" s="35">
        <v>0.22001675581620159</v>
      </c>
    </row>
    <row r="489" spans="1:20" x14ac:dyDescent="0.3">
      <c r="A489" s="24" t="s">
        <v>987</v>
      </c>
      <c r="B489" s="24" t="s">
        <v>988</v>
      </c>
      <c r="C489" s="24" t="s">
        <v>1239</v>
      </c>
      <c r="D489" s="35">
        <v>0.93860670194003515</v>
      </c>
      <c r="E489" s="35">
        <v>0.56037252181597863</v>
      </c>
      <c r="F489" s="35"/>
      <c r="G489" s="35">
        <v>0.8333365889637564</v>
      </c>
      <c r="H489" s="35">
        <v>0.4</v>
      </c>
      <c r="I489" s="35">
        <v>0.72113151652794849</v>
      </c>
      <c r="J489" s="237">
        <v>41.400000000000006</v>
      </c>
      <c r="K489" s="36"/>
      <c r="L489" s="35">
        <v>0.79655813953488386</v>
      </c>
      <c r="M489" s="36">
        <v>20.490000000000002</v>
      </c>
      <c r="N489" s="35">
        <v>0.27581376636676175</v>
      </c>
      <c r="O489" s="35"/>
      <c r="P489" s="36">
        <v>378.56666666666666</v>
      </c>
      <c r="Q489" s="36">
        <v>5.4424245005482197</v>
      </c>
      <c r="R489" s="35">
        <v>0.24056062402976611</v>
      </c>
      <c r="S489" s="35">
        <v>0.21733333333333335</v>
      </c>
      <c r="T489" s="35">
        <v>0.63661053775122212</v>
      </c>
    </row>
    <row r="490" spans="1:20" x14ac:dyDescent="0.3">
      <c r="A490" s="24" t="s">
        <v>989</v>
      </c>
      <c r="B490" s="24" t="s">
        <v>990</v>
      </c>
      <c r="C490" s="24" t="s">
        <v>30</v>
      </c>
      <c r="D490" s="35">
        <v>0.92650489570029793</v>
      </c>
      <c r="E490" s="35">
        <v>0.52985972899392231</v>
      </c>
      <c r="F490" s="35"/>
      <c r="G490" s="35">
        <v>0.89624656525310897</v>
      </c>
      <c r="H490" s="35">
        <v>0.34974093264248707</v>
      </c>
      <c r="I490" s="35">
        <v>0.53276210470170671</v>
      </c>
      <c r="J490" s="237">
        <v>36.200000000000003</v>
      </c>
      <c r="K490" s="36"/>
      <c r="L490" s="35">
        <v>0.92218508997429294</v>
      </c>
      <c r="M490" s="36">
        <v>24.65</v>
      </c>
      <c r="N490" s="35">
        <v>0.30035223771988301</v>
      </c>
      <c r="O490" s="35"/>
      <c r="P490" s="36">
        <v>388.09999999999997</v>
      </c>
      <c r="Q490" s="36">
        <v>4.873887536144653</v>
      </c>
      <c r="R490" s="35">
        <v>0.26870049316624384</v>
      </c>
      <c r="S490" s="35">
        <v>0.31366666666666665</v>
      </c>
      <c r="T490" s="35">
        <v>0.643237223115951</v>
      </c>
    </row>
    <row r="491" spans="1:20" x14ac:dyDescent="0.3">
      <c r="A491" s="24" t="s">
        <v>991</v>
      </c>
      <c r="B491" s="24" t="s">
        <v>992</v>
      </c>
      <c r="C491" s="24" t="s">
        <v>27</v>
      </c>
      <c r="D491" s="35">
        <v>0.85</v>
      </c>
      <c r="E491" s="35">
        <v>0.54702474876535445</v>
      </c>
      <c r="F491" s="35"/>
      <c r="G491" s="35">
        <v>0.63570915204672485</v>
      </c>
      <c r="H491" s="35">
        <v>0.33224222585924712</v>
      </c>
      <c r="I491" s="35">
        <v>0.1606752195061549</v>
      </c>
      <c r="J491" s="237">
        <v>35.1</v>
      </c>
      <c r="K491" s="36"/>
      <c r="L491" s="35">
        <v>0.85341246290801176</v>
      </c>
      <c r="M491" s="36">
        <v>21.922499999999999</v>
      </c>
      <c r="N491" s="35">
        <v>0.22164713982529149</v>
      </c>
      <c r="O491" s="35"/>
      <c r="P491" s="36">
        <v>361.5</v>
      </c>
      <c r="Q491" s="36">
        <v>4.8163325468091793</v>
      </c>
      <c r="R491" s="35">
        <v>0.18888427102325203</v>
      </c>
      <c r="S491" s="35">
        <v>0.29833333333333334</v>
      </c>
      <c r="T491" s="35">
        <v>0.55370783875896112</v>
      </c>
    </row>
    <row r="492" spans="1:20" x14ac:dyDescent="0.3">
      <c r="A492" s="24" t="s">
        <v>993</v>
      </c>
      <c r="B492" s="24" t="s">
        <v>994</v>
      </c>
      <c r="C492" s="24" t="s">
        <v>27</v>
      </c>
      <c r="D492" s="35">
        <v>0.84393939393939388</v>
      </c>
      <c r="E492" s="35">
        <v>0.52344179560715365</v>
      </c>
      <c r="F492" s="35"/>
      <c r="G492" s="35">
        <v>0.67661979991135668</v>
      </c>
      <c r="H492" s="35">
        <v>0.37319683573755236</v>
      </c>
      <c r="I492" s="35">
        <v>0.6625609664901928</v>
      </c>
      <c r="J492" s="237">
        <v>43.924999999999997</v>
      </c>
      <c r="K492" s="36"/>
      <c r="L492" s="35">
        <v>0.89439790575916223</v>
      </c>
      <c r="M492" s="36">
        <v>28.208571428571425</v>
      </c>
      <c r="N492" s="35">
        <v>0.33969094820120888</v>
      </c>
      <c r="O492" s="35"/>
      <c r="P492" s="36">
        <v>376.93333333333339</v>
      </c>
      <c r="Q492" s="36">
        <v>5.248654910423447</v>
      </c>
      <c r="R492" s="35">
        <v>0.24456895511975466</v>
      </c>
      <c r="S492" s="35">
        <v>0.29366666666666663</v>
      </c>
      <c r="T492" s="35">
        <v>0.60644899379458328</v>
      </c>
    </row>
    <row r="493" spans="1:20" x14ac:dyDescent="0.3">
      <c r="A493" s="24" t="s">
        <v>995</v>
      </c>
      <c r="B493" s="24" t="s">
        <v>996</v>
      </c>
      <c r="C493" s="24" t="s">
        <v>46</v>
      </c>
      <c r="D493" s="35">
        <v>0.90302059052059047</v>
      </c>
      <c r="E493" s="35">
        <v>0.61172757356578955</v>
      </c>
      <c r="F493" s="35"/>
      <c r="G493" s="35">
        <v>0.92174208412082326</v>
      </c>
      <c r="H493" s="35">
        <v>0.48087431693989069</v>
      </c>
      <c r="I493" s="35">
        <v>0.92471286249127482</v>
      </c>
      <c r="J493" s="237">
        <v>42.957142857142863</v>
      </c>
      <c r="K493" s="36"/>
      <c r="L493" s="35">
        <v>0.92932900432900434</v>
      </c>
      <c r="M493" s="36">
        <v>27.5625</v>
      </c>
      <c r="N493" s="35">
        <v>0.58771683075480541</v>
      </c>
      <c r="O493" s="35"/>
      <c r="P493" s="36">
        <v>480.26666666666665</v>
      </c>
      <c r="Q493" s="36">
        <v>13.797052787323556</v>
      </c>
      <c r="R493" s="35">
        <v>0.32079368547360682</v>
      </c>
      <c r="S493" s="35">
        <v>0.37833333333333335</v>
      </c>
      <c r="T493" s="35">
        <v>0.43309064807219033</v>
      </c>
    </row>
    <row r="494" spans="1:20" x14ac:dyDescent="0.3">
      <c r="A494" s="28" t="s">
        <v>997</v>
      </c>
      <c r="B494" s="28" t="s">
        <v>998</v>
      </c>
      <c r="C494" s="28" t="s">
        <v>78</v>
      </c>
      <c r="D494" s="35">
        <v>0.80714285714285705</v>
      </c>
      <c r="E494" s="35">
        <v>0.49876624461517444</v>
      </c>
      <c r="F494" s="35"/>
      <c r="G494" s="35">
        <v>0.83319663358296669</v>
      </c>
      <c r="H494" s="35">
        <v>0.42517006802721086</v>
      </c>
      <c r="I494" s="35">
        <v>0.14413189937142032</v>
      </c>
      <c r="J494" s="237">
        <v>34.5</v>
      </c>
      <c r="K494" s="36"/>
      <c r="L494" s="35">
        <v>0.84250859106529219</v>
      </c>
      <c r="M494" s="36">
        <v>25.352</v>
      </c>
      <c r="N494" s="35">
        <v>0.24017837954008167</v>
      </c>
      <c r="O494" s="35"/>
      <c r="P494" s="36">
        <v>392.39999999999992</v>
      </c>
      <c r="Q494" s="36">
        <v>4.8259433009907236</v>
      </c>
      <c r="R494" s="35">
        <v>0.26767969631681543</v>
      </c>
      <c r="S494" s="35">
        <v>0.30100000000000005</v>
      </c>
      <c r="T494" s="35">
        <v>0.64294740167430109</v>
      </c>
    </row>
    <row r="495" spans="1:20" x14ac:dyDescent="0.3">
      <c r="A495" s="24" t="s">
        <v>999</v>
      </c>
      <c r="B495" s="24" t="s">
        <v>1000</v>
      </c>
      <c r="C495" s="24" t="s">
        <v>24</v>
      </c>
      <c r="D495" s="35">
        <v>0.87993265993265979</v>
      </c>
      <c r="E495" s="35">
        <v>0.44212962962962959</v>
      </c>
      <c r="F495" s="35"/>
      <c r="G495" s="35">
        <v>0.79291812273499496</v>
      </c>
      <c r="H495" s="35">
        <v>0.23456790123456789</v>
      </c>
      <c r="I495" s="35">
        <v>0.97585045860907937</v>
      </c>
      <c r="J495" s="237">
        <v>33.43333333333333</v>
      </c>
      <c r="K495" s="36"/>
      <c r="L495" s="35">
        <v>0.85730496453900717</v>
      </c>
      <c r="M495" s="36">
        <v>31.179999999999996</v>
      </c>
      <c r="N495" s="35">
        <v>0.23640193477921675</v>
      </c>
      <c r="O495" s="35"/>
      <c r="P495" s="36">
        <v>514</v>
      </c>
      <c r="Q495" s="36">
        <v>8.6818470544544031</v>
      </c>
      <c r="R495" s="35">
        <v>0.42342099163233904</v>
      </c>
      <c r="S495" s="35">
        <v>0.13100000000000001</v>
      </c>
      <c r="T495" s="35">
        <v>0.69706216717525282</v>
      </c>
    </row>
    <row r="496" spans="1:20" x14ac:dyDescent="0.3">
      <c r="A496" s="24" t="s">
        <v>1001</v>
      </c>
      <c r="B496" s="24" t="s">
        <v>1002</v>
      </c>
      <c r="C496" s="24" t="s">
        <v>27</v>
      </c>
      <c r="D496" s="35">
        <v>0.8970588235294118</v>
      </c>
      <c r="E496" s="35">
        <v>0.50479693604624076</v>
      </c>
      <c r="F496" s="35"/>
      <c r="G496" s="35">
        <v>0.88968085672684394</v>
      </c>
      <c r="H496" s="35">
        <v>0.39747899159663863</v>
      </c>
      <c r="I496" s="35">
        <v>0.64077935199250169</v>
      </c>
      <c r="J496" s="237">
        <v>40.466666666666661</v>
      </c>
      <c r="K496" s="36"/>
      <c r="L496" s="35">
        <v>0.88742857142857146</v>
      </c>
      <c r="M496" s="36">
        <v>24.904000000000003</v>
      </c>
      <c r="N496" s="35">
        <v>0.39197110919978306</v>
      </c>
      <c r="O496" s="35"/>
      <c r="P496" s="36">
        <v>390.59999999999997</v>
      </c>
      <c r="Q496" s="36">
        <v>5.4213111597587602</v>
      </c>
      <c r="R496" s="35">
        <v>0.24458534371678753</v>
      </c>
      <c r="S496" s="35">
        <v>0.2583333333333333</v>
      </c>
      <c r="T496" s="35">
        <v>0.58476731121755066</v>
      </c>
    </row>
    <row r="497" spans="1:20" x14ac:dyDescent="0.3">
      <c r="A497" s="24" t="s">
        <v>1003</v>
      </c>
      <c r="B497" s="24" t="s">
        <v>1004</v>
      </c>
      <c r="C497" s="24" t="s">
        <v>30</v>
      </c>
      <c r="D497" s="35">
        <v>0.92762733720180524</v>
      </c>
      <c r="E497" s="35">
        <v>0.50315624825428751</v>
      </c>
      <c r="F497" s="35"/>
      <c r="G497" s="35">
        <v>0.92992931521146138</v>
      </c>
      <c r="H497" s="35">
        <v>0.41891891891891891</v>
      </c>
      <c r="I497" s="35">
        <v>0.35248633515790911</v>
      </c>
      <c r="J497" s="237">
        <v>35.46</v>
      </c>
      <c r="K497" s="36"/>
      <c r="L497" s="35">
        <v>0.88475609756097573</v>
      </c>
      <c r="M497" s="36">
        <v>29.846526000000001</v>
      </c>
      <c r="N497" s="35">
        <v>0.26198465679357813</v>
      </c>
      <c r="O497" s="35"/>
      <c r="P497" s="36">
        <v>428.36666666666673</v>
      </c>
      <c r="Q497" s="36">
        <v>5.0709510082529992</v>
      </c>
      <c r="R497" s="35">
        <v>0.26655237189933007</v>
      </c>
      <c r="S497" s="35">
        <v>0.23800000000000002</v>
      </c>
      <c r="T497" s="35">
        <v>0.67349172622496944</v>
      </c>
    </row>
    <row r="498" spans="1:20" x14ac:dyDescent="0.3">
      <c r="A498" s="24" t="s">
        <v>1005</v>
      </c>
      <c r="B498" s="24" t="s">
        <v>1006</v>
      </c>
      <c r="C498" s="24" t="s">
        <v>30</v>
      </c>
      <c r="D498" s="35">
        <v>0.91868880374627493</v>
      </c>
      <c r="E498" s="35">
        <v>0.52108081297697018</v>
      </c>
      <c r="F498" s="35"/>
      <c r="G498" s="35">
        <v>0.96621184035245022</v>
      </c>
      <c r="H498" s="35">
        <v>0.51388888888888884</v>
      </c>
      <c r="I498" s="35">
        <v>0.51756180073361568</v>
      </c>
      <c r="J498" s="237">
        <v>35.799999999999997</v>
      </c>
      <c r="K498" s="36"/>
      <c r="L498" s="35">
        <v>0.91708333333333336</v>
      </c>
      <c r="M498" s="36">
        <v>28.0425</v>
      </c>
      <c r="N498" s="35">
        <v>0.34157340985174561</v>
      </c>
      <c r="O498" s="35"/>
      <c r="P498" s="36">
        <v>496.10000000000008</v>
      </c>
      <c r="Q498" s="36">
        <v>5.7975931840317472</v>
      </c>
      <c r="R498" s="35">
        <v>0.37806988608875408</v>
      </c>
      <c r="S498" s="35">
        <v>0.22666666666666668</v>
      </c>
      <c r="T498" s="35">
        <v>0.7861628744980953</v>
      </c>
    </row>
    <row r="499" spans="1:20" x14ac:dyDescent="0.3">
      <c r="A499" s="24" t="s">
        <v>1007</v>
      </c>
      <c r="B499" s="24" t="s">
        <v>1008</v>
      </c>
      <c r="C499" s="24" t="s">
        <v>27</v>
      </c>
      <c r="D499" s="35">
        <v>0.93480421387398127</v>
      </c>
      <c r="E499" s="35">
        <v>0.50110272639101372</v>
      </c>
      <c r="F499" s="35"/>
      <c r="G499" s="35">
        <v>0.80183220696028645</v>
      </c>
      <c r="H499" s="35">
        <v>0.39310344827586208</v>
      </c>
      <c r="I499" s="35">
        <v>0.82443015780245466</v>
      </c>
      <c r="J499" s="237">
        <v>37.700000000000003</v>
      </c>
      <c r="K499" s="36"/>
      <c r="L499" s="35">
        <v>0.89822222222222214</v>
      </c>
      <c r="M499" s="36">
        <v>27.345000000000002</v>
      </c>
      <c r="N499" s="35">
        <v>0.27628795606323697</v>
      </c>
      <c r="O499" s="35"/>
      <c r="P499" s="36">
        <v>480.33333333333331</v>
      </c>
      <c r="Q499" s="36">
        <v>8.1726363903359314</v>
      </c>
      <c r="R499" s="35">
        <v>0.39592707865023646</v>
      </c>
      <c r="S499" s="35">
        <v>0.15933333333333333</v>
      </c>
      <c r="T499" s="35">
        <v>0.68039011316259679</v>
      </c>
    </row>
    <row r="500" spans="1:20" x14ac:dyDescent="0.3">
      <c r="A500" s="24" t="s">
        <v>1009</v>
      </c>
      <c r="B500" s="24" t="s">
        <v>1010</v>
      </c>
      <c r="C500" s="24" t="s">
        <v>78</v>
      </c>
      <c r="D500" s="35">
        <v>1</v>
      </c>
      <c r="E500" s="35">
        <v>0.51684873987974489</v>
      </c>
      <c r="F500" s="35"/>
      <c r="G500" s="35">
        <v>0.94457727409487513</v>
      </c>
      <c r="H500" s="35">
        <v>0.47709696609161212</v>
      </c>
      <c r="I500" s="35">
        <v>0.47670325959805843</v>
      </c>
      <c r="J500" s="237">
        <v>35.837499999999999</v>
      </c>
      <c r="K500" s="36"/>
      <c r="L500" s="35">
        <v>0.84451612903225803</v>
      </c>
      <c r="M500" s="36">
        <v>24.58</v>
      </c>
      <c r="N500" s="35">
        <v>0.28237259816207189</v>
      </c>
      <c r="O500" s="35"/>
      <c r="P500" s="36">
        <v>366.86666666666662</v>
      </c>
      <c r="Q500" s="36">
        <v>4.5576853709232212</v>
      </c>
      <c r="R500" s="35">
        <v>0.144747397166752</v>
      </c>
      <c r="S500" s="35">
        <v>0.23866666666666664</v>
      </c>
      <c r="T500" s="35">
        <v>0.5899692307692308</v>
      </c>
    </row>
    <row r="501" spans="1:20" x14ac:dyDescent="0.3">
      <c r="A501" s="24" t="s">
        <v>1011</v>
      </c>
      <c r="B501" s="24" t="s">
        <v>1012</v>
      </c>
      <c r="C501" s="24" t="s">
        <v>56</v>
      </c>
      <c r="D501" s="35">
        <v>0.94957001404734986</v>
      </c>
      <c r="E501" s="35">
        <v>0.44536610992066528</v>
      </c>
      <c r="F501" s="35"/>
      <c r="G501" s="35">
        <v>0.93494503186278477</v>
      </c>
      <c r="H501" s="35">
        <v>0.38990536277602522</v>
      </c>
      <c r="I501" s="35">
        <v>0.98187854251012141</v>
      </c>
      <c r="J501" s="237">
        <v>41.157142857142858</v>
      </c>
      <c r="K501" s="36"/>
      <c r="L501" s="35">
        <v>0.90411392405063284</v>
      </c>
      <c r="M501" s="36">
        <v>30.005000000000006</v>
      </c>
      <c r="N501" s="35">
        <v>0.39189149938364226</v>
      </c>
      <c r="O501" s="35"/>
      <c r="P501" s="36">
        <v>521.1</v>
      </c>
      <c r="Q501" s="36">
        <v>10.044995257051662</v>
      </c>
      <c r="R501" s="35">
        <v>0.33822549954302034</v>
      </c>
      <c r="S501" s="35">
        <v>0.156</v>
      </c>
      <c r="T501" s="35">
        <v>0.64565811032222831</v>
      </c>
    </row>
    <row r="502" spans="1:20" x14ac:dyDescent="0.3">
      <c r="A502" s="28" t="s">
        <v>1013</v>
      </c>
      <c r="B502" s="28" t="s">
        <v>1014</v>
      </c>
      <c r="C502" s="28" t="s">
        <v>56</v>
      </c>
      <c r="D502" s="35">
        <v>0.91203703703703709</v>
      </c>
      <c r="E502" s="35">
        <v>0.57281346681961964</v>
      </c>
      <c r="F502" s="35"/>
      <c r="G502" s="35">
        <v>0.4635407483472922</v>
      </c>
      <c r="H502" s="35">
        <v>0.33832335329341318</v>
      </c>
      <c r="I502" s="35">
        <v>0.50926071801732242</v>
      </c>
      <c r="J502" s="237">
        <v>37</v>
      </c>
      <c r="K502" s="36"/>
      <c r="L502" s="35">
        <v>0.86762886597938149</v>
      </c>
      <c r="M502" s="36">
        <v>28.576666666666664</v>
      </c>
      <c r="N502" s="35">
        <v>0.23178680472587279</v>
      </c>
      <c r="O502" s="35"/>
      <c r="P502" s="36">
        <v>347.59999999999997</v>
      </c>
      <c r="Q502" s="36">
        <v>6.2818866491385101</v>
      </c>
      <c r="R502" s="35">
        <v>0.20874843355426434</v>
      </c>
      <c r="S502" s="35">
        <v>0.34999999999999992</v>
      </c>
      <c r="T502" s="35">
        <v>0.65603152408796239</v>
      </c>
    </row>
    <row r="503" spans="1:20" x14ac:dyDescent="0.3">
      <c r="A503" s="28" t="s">
        <v>1015</v>
      </c>
      <c r="B503" s="28" t="s">
        <v>1016</v>
      </c>
      <c r="C503" s="28" t="s">
        <v>24</v>
      </c>
      <c r="D503" s="35">
        <v>0.96124031007751931</v>
      </c>
      <c r="E503" s="35">
        <v>0.59094392197840473</v>
      </c>
      <c r="F503" s="35"/>
      <c r="G503" s="35">
        <v>0.73006534855786887</v>
      </c>
      <c r="H503" s="35">
        <v>0.32467532467532467</v>
      </c>
      <c r="I503" s="35">
        <v>1</v>
      </c>
      <c r="J503" s="237">
        <v>41.35</v>
      </c>
      <c r="K503" s="36"/>
      <c r="L503" s="35">
        <v>0.89514285714285724</v>
      </c>
      <c r="M503" s="36">
        <v>29.053333333333338</v>
      </c>
      <c r="N503" s="35">
        <v>0.24891144912973676</v>
      </c>
      <c r="O503" s="35"/>
      <c r="P503" s="36">
        <v>468.63333333333338</v>
      </c>
      <c r="Q503" s="36">
        <v>9.4385210985264116</v>
      </c>
      <c r="R503" s="35">
        <v>0.29457609019464687</v>
      </c>
      <c r="S503" s="35">
        <v>0.28300000000000003</v>
      </c>
      <c r="T503" s="35">
        <v>0.75633479957871264</v>
      </c>
    </row>
    <row r="504" spans="1:20" x14ac:dyDescent="0.3">
      <c r="A504" s="24" t="s">
        <v>1017</v>
      </c>
      <c r="B504" s="24" t="s">
        <v>1018</v>
      </c>
      <c r="C504" s="24" t="s">
        <v>30</v>
      </c>
      <c r="D504" s="35">
        <v>0.89149382289011025</v>
      </c>
      <c r="E504" s="35">
        <v>0.46182386881865406</v>
      </c>
      <c r="F504" s="35"/>
      <c r="G504" s="35">
        <v>0.84033051186723029</v>
      </c>
      <c r="H504" s="35">
        <v>0.34040404040404043</v>
      </c>
      <c r="I504" s="35">
        <v>0.84555984555984554</v>
      </c>
      <c r="J504" s="237">
        <v>37.883333333333333</v>
      </c>
      <c r="K504" s="36"/>
      <c r="L504" s="35">
        <v>0.86410714285714285</v>
      </c>
      <c r="M504" s="36">
        <v>23.263333333333332</v>
      </c>
      <c r="N504" s="35">
        <v>0.33806412089034099</v>
      </c>
      <c r="O504" s="35"/>
      <c r="P504" s="36">
        <v>441.23333333333335</v>
      </c>
      <c r="Q504" s="36">
        <v>5.4746139711976971</v>
      </c>
      <c r="R504" s="35">
        <v>0.31038876538876536</v>
      </c>
      <c r="S504" s="35">
        <v>0.21633333333333338</v>
      </c>
      <c r="T504" s="35">
        <v>0.73689457506023093</v>
      </c>
    </row>
    <row r="505" spans="1:20" x14ac:dyDescent="0.3">
      <c r="A505" s="24" t="s">
        <v>1019</v>
      </c>
      <c r="B505" s="24" t="s">
        <v>1020</v>
      </c>
      <c r="C505" s="24" t="s">
        <v>33</v>
      </c>
      <c r="D505" s="35">
        <v>0.94780701754385965</v>
      </c>
      <c r="E505" s="35">
        <v>0.50582065713248026</v>
      </c>
      <c r="F505" s="35"/>
      <c r="G505" s="35">
        <v>0.45917445594794648</v>
      </c>
      <c r="H505" s="35">
        <v>0.30213903743315507</v>
      </c>
      <c r="I505" s="35">
        <v>0.50030055005965401</v>
      </c>
      <c r="J505" s="237">
        <v>36.43333333333333</v>
      </c>
      <c r="K505" s="36"/>
      <c r="L505" s="35">
        <v>0.85037453183520595</v>
      </c>
      <c r="M505" s="36">
        <v>27.45</v>
      </c>
      <c r="N505" s="35">
        <v>0.21078339090059042</v>
      </c>
      <c r="O505" s="35"/>
      <c r="P505" s="36">
        <v>420.93333333333334</v>
      </c>
      <c r="Q505" s="36">
        <v>5.9728602668384658</v>
      </c>
      <c r="R505" s="35">
        <v>0.2178488747670895</v>
      </c>
      <c r="S505" s="35">
        <v>0.26133333333333336</v>
      </c>
      <c r="T505" s="35">
        <v>0.67312334751120817</v>
      </c>
    </row>
    <row r="506" spans="1:20" x14ac:dyDescent="0.3">
      <c r="A506" s="28" t="s">
        <v>1021</v>
      </c>
      <c r="B506" s="28" t="s">
        <v>1022</v>
      </c>
      <c r="C506" s="28" t="s">
        <v>63</v>
      </c>
      <c r="D506" s="35">
        <v>0.91248226950354605</v>
      </c>
      <c r="E506" s="35">
        <v>0.55688910665771596</v>
      </c>
      <c r="F506" s="35"/>
      <c r="G506" s="35">
        <v>0.76652751034508138</v>
      </c>
      <c r="H506" s="35">
        <v>0.36571428571428571</v>
      </c>
      <c r="I506" s="35">
        <v>0.82102955591389659</v>
      </c>
      <c r="J506" s="237">
        <v>36.766666666666666</v>
      </c>
      <c r="K506" s="36"/>
      <c r="L506" s="35">
        <v>0.89244791666666667</v>
      </c>
      <c r="M506" s="36">
        <v>28.25</v>
      </c>
      <c r="N506" s="35">
        <v>0.3798547915964498</v>
      </c>
      <c r="O506" s="35"/>
      <c r="P506" s="36">
        <v>363.76666666666665</v>
      </c>
      <c r="Q506" s="36">
        <v>8.4773663440219895</v>
      </c>
      <c r="R506" s="35">
        <v>0.32531052851199566</v>
      </c>
      <c r="S506" s="35">
        <v>0.39299999999999996</v>
      </c>
      <c r="T506" s="35">
        <v>0.72695088882193437</v>
      </c>
    </row>
    <row r="507" spans="1:20" x14ac:dyDescent="0.3">
      <c r="A507" s="24" t="s">
        <v>1023</v>
      </c>
      <c r="B507" s="24" t="s">
        <v>1024</v>
      </c>
      <c r="C507" s="24" t="s">
        <v>56</v>
      </c>
      <c r="D507" s="35">
        <v>0.95415695415695412</v>
      </c>
      <c r="E507" s="35">
        <v>0.52762345679012346</v>
      </c>
      <c r="F507" s="35"/>
      <c r="G507" s="35">
        <v>0.89146068709703297</v>
      </c>
      <c r="H507" s="35">
        <v>0.36823104693140796</v>
      </c>
      <c r="I507" s="35">
        <v>0.72216179185216067</v>
      </c>
      <c r="J507" s="237">
        <v>34.766666666666673</v>
      </c>
      <c r="K507" s="36"/>
      <c r="L507" s="35">
        <v>0.91873737373737374</v>
      </c>
      <c r="M507" s="36">
        <v>26.45</v>
      </c>
      <c r="N507" s="35">
        <v>0.29961087057924868</v>
      </c>
      <c r="O507" s="35"/>
      <c r="P507" s="36">
        <v>473.73333333333335</v>
      </c>
      <c r="Q507" s="36">
        <v>10.277401250020343</v>
      </c>
      <c r="R507" s="35">
        <v>0.34459663465299267</v>
      </c>
      <c r="S507" s="35">
        <v>0.17099999999999999</v>
      </c>
      <c r="T507" s="35">
        <v>0.60435846637920987</v>
      </c>
    </row>
    <row r="508" spans="1:20" x14ac:dyDescent="0.3">
      <c r="A508" s="24" t="s">
        <v>1025</v>
      </c>
      <c r="B508" s="24" t="s">
        <v>1026</v>
      </c>
      <c r="C508" s="24" t="s">
        <v>1239</v>
      </c>
      <c r="D508" s="35">
        <v>0.90685703185703181</v>
      </c>
      <c r="E508" s="35">
        <v>0.5157694771293444</v>
      </c>
      <c r="F508" s="35"/>
      <c r="G508" s="35">
        <v>0.67023664030104058</v>
      </c>
      <c r="H508" s="35">
        <v>0.42499999999999999</v>
      </c>
      <c r="I508" s="35">
        <v>0.46429849816512597</v>
      </c>
      <c r="J508" s="237">
        <v>36.033333333333331</v>
      </c>
      <c r="K508" s="36"/>
      <c r="L508" s="35">
        <v>0.84609375000000009</v>
      </c>
      <c r="M508" s="36">
        <v>25.27</v>
      </c>
      <c r="N508" s="35">
        <v>0.23988907219177028</v>
      </c>
      <c r="O508" s="35"/>
      <c r="P508" s="36">
        <v>389.40000000000003</v>
      </c>
      <c r="Q508" s="36">
        <v>4.564991235301064</v>
      </c>
      <c r="R508" s="35">
        <v>0.22892340205558595</v>
      </c>
      <c r="S508" s="35">
        <v>0.32966666666666666</v>
      </c>
      <c r="T508" s="35">
        <v>0.65926622765757292</v>
      </c>
    </row>
    <row r="509" spans="1:20" x14ac:dyDescent="0.3">
      <c r="A509" s="24" t="s">
        <v>1027</v>
      </c>
      <c r="B509" s="24" t="s">
        <v>1028</v>
      </c>
      <c r="C509" s="24" t="s">
        <v>27</v>
      </c>
      <c r="D509" s="35">
        <v>0.86864652671104281</v>
      </c>
      <c r="E509" s="35">
        <v>0.53278113472288224</v>
      </c>
      <c r="F509" s="35"/>
      <c r="G509" s="35">
        <v>0.75213048755187939</v>
      </c>
      <c r="H509" s="35">
        <v>0.31972789115646261</v>
      </c>
      <c r="I509" s="35">
        <v>0.63359228581392502</v>
      </c>
      <c r="J509" s="237">
        <v>35.6</v>
      </c>
      <c r="K509" s="36"/>
      <c r="L509" s="35">
        <v>0.89506211180124218</v>
      </c>
      <c r="M509" s="36">
        <v>23.765999999999998</v>
      </c>
      <c r="N509" s="35">
        <v>0.33423501227606928</v>
      </c>
      <c r="O509" s="35"/>
      <c r="P509" s="36">
        <v>406.23333333333335</v>
      </c>
      <c r="Q509" s="36">
        <v>5.0770477077095046</v>
      </c>
      <c r="R509" s="35">
        <v>0.17306121737137278</v>
      </c>
      <c r="S509" s="35">
        <v>0.27833333333333332</v>
      </c>
      <c r="T509" s="35">
        <v>0.60234501683921671</v>
      </c>
    </row>
    <row r="510" spans="1:20" x14ac:dyDescent="0.3">
      <c r="A510" s="24" t="s">
        <v>1029</v>
      </c>
      <c r="B510" s="24" t="s">
        <v>1030</v>
      </c>
      <c r="C510" s="24" t="s">
        <v>27</v>
      </c>
      <c r="D510" s="35">
        <v>0.91888888888888898</v>
      </c>
      <c r="E510" s="35">
        <v>0.51193860985072315</v>
      </c>
      <c r="F510" s="35"/>
      <c r="G510" s="35">
        <v>0.87505826478789217</v>
      </c>
      <c r="H510" s="35">
        <v>0.41860465116279072</v>
      </c>
      <c r="I510" s="35">
        <v>0.48314830795508018</v>
      </c>
      <c r="J510" s="237">
        <v>39.1</v>
      </c>
      <c r="K510" s="36"/>
      <c r="L510" s="35">
        <v>0.88710659898477151</v>
      </c>
      <c r="M510" s="36">
        <v>24.669999999999998</v>
      </c>
      <c r="N510" s="35">
        <v>0.32455351031648255</v>
      </c>
      <c r="O510" s="35"/>
      <c r="P510" s="36">
        <v>395.0333333333333</v>
      </c>
      <c r="Q510" s="36">
        <v>4.7007870286330276</v>
      </c>
      <c r="R510" s="35">
        <v>0.18447020889343438</v>
      </c>
      <c r="S510" s="35">
        <v>0.24933333333333332</v>
      </c>
      <c r="T510" s="35">
        <v>0.56918398378104407</v>
      </c>
    </row>
    <row r="511" spans="1:20" x14ac:dyDescent="0.3">
      <c r="A511" s="28" t="s">
        <v>1031</v>
      </c>
      <c r="B511" s="28" t="s">
        <v>1032</v>
      </c>
      <c r="C511" s="28" t="s">
        <v>63</v>
      </c>
      <c r="D511" s="35">
        <v>0.91021351021351027</v>
      </c>
      <c r="E511" s="35">
        <v>0.47420284938941648</v>
      </c>
      <c r="F511" s="35"/>
      <c r="G511" s="35">
        <v>0.75428221621690206</v>
      </c>
      <c r="H511" s="35">
        <v>0.27605118829981717</v>
      </c>
      <c r="I511" s="35">
        <v>0.97080861211355829</v>
      </c>
      <c r="J511" s="237">
        <v>36.685714285714276</v>
      </c>
      <c r="K511" s="36"/>
      <c r="L511" s="35">
        <v>0.94549382716049379</v>
      </c>
      <c r="M511" s="36">
        <v>29.854000000000003</v>
      </c>
      <c r="N511" s="35">
        <v>0.31931720151828852</v>
      </c>
      <c r="O511" s="35"/>
      <c r="P511" s="36">
        <v>410.86666666666662</v>
      </c>
      <c r="Q511" s="36">
        <v>9.8334361695116446</v>
      </c>
      <c r="R511" s="35">
        <v>0.36142220483618331</v>
      </c>
      <c r="S511" s="35">
        <v>0.18933333333333333</v>
      </c>
      <c r="T511" s="35">
        <v>0.6453347080050077</v>
      </c>
    </row>
    <row r="512" spans="1:20" x14ac:dyDescent="0.3">
      <c r="A512" s="24" t="s">
        <v>1033</v>
      </c>
      <c r="B512" s="24" t="s">
        <v>1034</v>
      </c>
      <c r="C512" s="24" t="s">
        <v>46</v>
      </c>
      <c r="D512" s="35">
        <v>0.82674004482515129</v>
      </c>
      <c r="E512" s="35">
        <v>0.69082762232697048</v>
      </c>
      <c r="F512" s="35"/>
      <c r="G512" s="35">
        <v>0.91011306850251505</v>
      </c>
      <c r="H512" s="35">
        <v>0.58016182199580457</v>
      </c>
      <c r="I512" s="35">
        <v>0.74568395753425021</v>
      </c>
      <c r="J512" s="237">
        <v>45.591666666666669</v>
      </c>
      <c r="K512" s="36"/>
      <c r="L512" s="35">
        <v>0.90269196822594877</v>
      </c>
      <c r="M512" s="36">
        <v>29.501666666666665</v>
      </c>
      <c r="N512" s="35">
        <v>0.5672794237133143</v>
      </c>
      <c r="O512" s="35"/>
      <c r="P512" s="36">
        <v>440.06666666666666</v>
      </c>
      <c r="Q512" s="36">
        <v>11.43657090114897</v>
      </c>
      <c r="R512" s="35">
        <v>0.26849193223199497</v>
      </c>
      <c r="S512" s="35">
        <v>0.33266666666666672</v>
      </c>
      <c r="T512" s="35">
        <v>0.32341777054767989</v>
      </c>
    </row>
    <row r="513" spans="1:20" x14ac:dyDescent="0.3">
      <c r="A513" s="24" t="s">
        <v>1035</v>
      </c>
      <c r="B513" s="24" t="s">
        <v>1036</v>
      </c>
      <c r="C513" s="24" t="s">
        <v>30</v>
      </c>
      <c r="D513" s="35">
        <v>0.94497237180164007</v>
      </c>
      <c r="E513" s="35">
        <v>0.49770213958827014</v>
      </c>
      <c r="F513" s="35"/>
      <c r="G513" s="35">
        <v>0.95640388096140005</v>
      </c>
      <c r="H513" s="35">
        <v>0.45683453237410071</v>
      </c>
      <c r="I513" s="35">
        <v>0.6049389074713295</v>
      </c>
      <c r="J513" s="237">
        <v>37.483333333333327</v>
      </c>
      <c r="K513" s="36"/>
      <c r="L513" s="35">
        <v>0.86967625899280587</v>
      </c>
      <c r="M513" s="36">
        <v>30.6</v>
      </c>
      <c r="N513" s="35">
        <v>0.32347174969552589</v>
      </c>
      <c r="O513" s="35"/>
      <c r="P513" s="36">
        <v>413.8</v>
      </c>
      <c r="Q513" s="36">
        <v>6.3962309340517702</v>
      </c>
      <c r="R513" s="35">
        <v>0.25678730913489817</v>
      </c>
      <c r="S513" s="35">
        <v>0.20333333333333331</v>
      </c>
      <c r="T513" s="35">
        <v>0.72773410905489877</v>
      </c>
    </row>
    <row r="514" spans="1:20" x14ac:dyDescent="0.3">
      <c r="A514" s="28" t="s">
        <v>1037</v>
      </c>
      <c r="B514" s="28" t="s">
        <v>1038</v>
      </c>
      <c r="C514" s="28" t="s">
        <v>56</v>
      </c>
      <c r="D514" s="35">
        <v>0.9730569881215505</v>
      </c>
      <c r="E514" s="35">
        <v>0.50269549826200066</v>
      </c>
      <c r="F514" s="35"/>
      <c r="G514" s="35">
        <v>0.75473880781239722</v>
      </c>
      <c r="H514" s="35">
        <v>0.34020618556701032</v>
      </c>
      <c r="I514" s="35">
        <v>0.68847018359003753</v>
      </c>
      <c r="J514" s="237">
        <v>37.016666666666673</v>
      </c>
      <c r="K514" s="36"/>
      <c r="L514" s="35">
        <v>0.87518518518518518</v>
      </c>
      <c r="M514" s="36">
        <v>23.18</v>
      </c>
      <c r="N514" s="35">
        <v>0.28377085877085878</v>
      </c>
      <c r="O514" s="35"/>
      <c r="P514" s="36">
        <v>412.89999999999992</v>
      </c>
      <c r="Q514" s="36">
        <v>7.611682395249936</v>
      </c>
      <c r="R514" s="35">
        <v>0.26393195836652178</v>
      </c>
      <c r="S514" s="35">
        <v>0.31366666666666665</v>
      </c>
      <c r="T514" s="35">
        <v>0.57994106733602535</v>
      </c>
    </row>
    <row r="515" spans="1:20" x14ac:dyDescent="0.3">
      <c r="A515" s="28" t="s">
        <v>1039</v>
      </c>
      <c r="B515" s="28" t="s">
        <v>1040</v>
      </c>
      <c r="C515" s="28" t="s">
        <v>27</v>
      </c>
      <c r="D515" s="35">
        <v>0.93764172335600904</v>
      </c>
      <c r="E515" s="35">
        <v>0.51724933656397831</v>
      </c>
      <c r="F515" s="35"/>
      <c r="G515" s="35">
        <v>0.87290556475853298</v>
      </c>
      <c r="H515" s="35">
        <v>0.30471584038694077</v>
      </c>
      <c r="I515" s="35">
        <v>0.87536527192026414</v>
      </c>
      <c r="J515" s="237">
        <v>36.25</v>
      </c>
      <c r="K515" s="36"/>
      <c r="L515" s="35">
        <v>0.88854304635761605</v>
      </c>
      <c r="M515" s="36">
        <v>25.376666666666665</v>
      </c>
      <c r="N515" s="35">
        <v>0.26181995949437814</v>
      </c>
      <c r="O515" s="35"/>
      <c r="P515" s="36">
        <v>395.26666666666671</v>
      </c>
      <c r="Q515" s="36">
        <v>8.6023998945604969</v>
      </c>
      <c r="R515" s="35">
        <v>0.3481030209480625</v>
      </c>
      <c r="S515" s="35">
        <v>0.27700000000000002</v>
      </c>
      <c r="T515" s="35">
        <v>0.70249017038007866</v>
      </c>
    </row>
    <row r="516" spans="1:20" x14ac:dyDescent="0.3">
      <c r="A516" s="28" t="s">
        <v>1041</v>
      </c>
      <c r="B516" s="28" t="s">
        <v>1042</v>
      </c>
      <c r="C516" s="28" t="s">
        <v>46</v>
      </c>
      <c r="D516" s="35">
        <v>0.88145363408521293</v>
      </c>
      <c r="E516" s="35">
        <v>0.57689860125777481</v>
      </c>
      <c r="F516" s="35"/>
      <c r="G516" s="35">
        <v>0.91798310210056966</v>
      </c>
      <c r="H516" s="35">
        <v>0.53062848050914879</v>
      </c>
      <c r="I516" s="35">
        <v>0.84398829664970998</v>
      </c>
      <c r="J516" s="237">
        <v>49.1</v>
      </c>
      <c r="K516" s="36"/>
      <c r="L516" s="35">
        <v>0.931849315068493</v>
      </c>
      <c r="M516" s="36">
        <v>30.526666666666667</v>
      </c>
      <c r="N516" s="35">
        <v>0.62169001818156588</v>
      </c>
      <c r="O516" s="35"/>
      <c r="P516" s="36">
        <v>654.9</v>
      </c>
      <c r="Q516" s="36">
        <v>18.470872810727986</v>
      </c>
      <c r="R516" s="35">
        <v>0.4109800106563079</v>
      </c>
      <c r="S516" s="35">
        <v>0.20033333333333331</v>
      </c>
      <c r="T516" s="35">
        <v>0.25955131731768444</v>
      </c>
    </row>
    <row r="517" spans="1:20" x14ac:dyDescent="0.3">
      <c r="A517" s="28" t="s">
        <v>1043</v>
      </c>
      <c r="B517" s="28" t="s">
        <v>1044</v>
      </c>
      <c r="C517" s="28" t="s">
        <v>30</v>
      </c>
      <c r="D517" s="35">
        <v>0.93623261270320091</v>
      </c>
      <c r="E517" s="35">
        <v>0.53324013668841241</v>
      </c>
      <c r="F517" s="35"/>
      <c r="G517" s="35">
        <v>0.87893093678378731</v>
      </c>
      <c r="H517" s="35">
        <v>0.29268292682926828</v>
      </c>
      <c r="I517" s="35">
        <v>0.76220496796528037</v>
      </c>
      <c r="J517" s="237">
        <v>43.162500000000001</v>
      </c>
      <c r="K517" s="36"/>
      <c r="L517" s="35">
        <v>0.92938775510204075</v>
      </c>
      <c r="M517" s="36">
        <v>30.395</v>
      </c>
      <c r="N517" s="35">
        <v>0.31135752688172041</v>
      </c>
      <c r="O517" s="35"/>
      <c r="P517" s="36">
        <v>391.73333333333335</v>
      </c>
      <c r="Q517" s="36">
        <v>8.0688228146894758</v>
      </c>
      <c r="R517" s="35">
        <v>0.25649880689868226</v>
      </c>
      <c r="S517" s="35">
        <v>0.28800000000000003</v>
      </c>
      <c r="T517" s="35">
        <v>0.709180417540341</v>
      </c>
    </row>
    <row r="518" spans="1:20" x14ac:dyDescent="0.3">
      <c r="A518" s="28" t="s">
        <v>1045</v>
      </c>
      <c r="B518" s="28" t="s">
        <v>1046</v>
      </c>
      <c r="C518" s="28" t="s">
        <v>63</v>
      </c>
      <c r="D518" s="35">
        <v>0.88226595110316042</v>
      </c>
      <c r="E518" s="35">
        <v>0.51332442067736184</v>
      </c>
      <c r="F518" s="35"/>
      <c r="G518" s="35">
        <v>0.8641908481954802</v>
      </c>
      <c r="H518" s="35">
        <v>0.39512195121951221</v>
      </c>
      <c r="I518" s="35">
        <v>0.80194090631112713</v>
      </c>
      <c r="J518" s="237">
        <v>34.35</v>
      </c>
      <c r="K518" s="36"/>
      <c r="L518" s="35">
        <v>0.87811111111111118</v>
      </c>
      <c r="M518" s="36">
        <v>22.596666666666664</v>
      </c>
      <c r="N518" s="35">
        <v>0.40254449171646622</v>
      </c>
      <c r="O518" s="35"/>
      <c r="P518" s="36">
        <v>386.13333333333338</v>
      </c>
      <c r="Q518" s="36">
        <v>6.7044377978227363</v>
      </c>
      <c r="R518" s="35">
        <v>0.27264709958576416</v>
      </c>
      <c r="S518" s="35">
        <v>0.27566666666666667</v>
      </c>
      <c r="T518" s="35">
        <v>0.6524205748865356</v>
      </c>
    </row>
    <row r="519" spans="1:20" x14ac:dyDescent="0.3">
      <c r="A519" s="24" t="s">
        <v>1047</v>
      </c>
      <c r="B519" s="24" t="s">
        <v>1048</v>
      </c>
      <c r="C519" s="24" t="s">
        <v>30</v>
      </c>
      <c r="D519" s="35">
        <v>0.94819159335288372</v>
      </c>
      <c r="E519" s="35">
        <v>0.46308333579367494</v>
      </c>
      <c r="F519" s="35"/>
      <c r="G519" s="35">
        <v>0.88152700562042208</v>
      </c>
      <c r="H519" s="35">
        <v>0.4567901234567901</v>
      </c>
      <c r="I519" s="35">
        <v>0.51843245189466647</v>
      </c>
      <c r="J519" s="237">
        <v>37.666666666666664</v>
      </c>
      <c r="K519" s="36"/>
      <c r="L519" s="35">
        <v>0.88330218068535837</v>
      </c>
      <c r="M519" s="36">
        <v>26.72</v>
      </c>
      <c r="N519" s="35">
        <v>0.29740531567911294</v>
      </c>
      <c r="O519" s="35"/>
      <c r="P519" s="36">
        <v>391.16666666666669</v>
      </c>
      <c r="Q519" s="36">
        <v>4.7710911265905835</v>
      </c>
      <c r="R519" s="35">
        <v>0.23757335764324594</v>
      </c>
      <c r="S519" s="35">
        <v>0.27266666666666667</v>
      </c>
      <c r="T519" s="35">
        <v>0.64197601045989428</v>
      </c>
    </row>
    <row r="520" spans="1:20" x14ac:dyDescent="0.3">
      <c r="A520" s="24" t="s">
        <v>1049</v>
      </c>
      <c r="B520" s="24" t="s">
        <v>1050</v>
      </c>
      <c r="C520" s="24" t="s">
        <v>46</v>
      </c>
      <c r="D520" s="35">
        <v>0.91031227305737106</v>
      </c>
      <c r="E520" s="35">
        <v>0.60880138380138382</v>
      </c>
      <c r="F520" s="35"/>
      <c r="G520" s="35">
        <v>0.92720259526989901</v>
      </c>
      <c r="H520" s="35">
        <v>0.43251088534107401</v>
      </c>
      <c r="I520" s="35">
        <v>1</v>
      </c>
      <c r="J520" s="237">
        <v>44.820000000000007</v>
      </c>
      <c r="K520" s="36"/>
      <c r="L520" s="35">
        <v>0.90333333333333332</v>
      </c>
      <c r="M520" s="36">
        <v>27.340000000000003</v>
      </c>
      <c r="N520" s="35">
        <v>0.48995679465231928</v>
      </c>
      <c r="O520" s="35"/>
      <c r="P520" s="36">
        <v>678.8</v>
      </c>
      <c r="Q520" s="36">
        <v>14.14148942931187</v>
      </c>
      <c r="R520" s="35">
        <v>0.53683967653896436</v>
      </c>
      <c r="S520" s="35">
        <v>0.29499999999999998</v>
      </c>
      <c r="T520" s="35">
        <v>0.72284918657482045</v>
      </c>
    </row>
    <row r="521" spans="1:20" x14ac:dyDescent="0.3">
      <c r="A521" s="28" t="s">
        <v>1051</v>
      </c>
      <c r="B521" s="28" t="s">
        <v>1052</v>
      </c>
      <c r="C521" s="28" t="s">
        <v>24</v>
      </c>
      <c r="D521" s="35">
        <v>0.96028493364558931</v>
      </c>
      <c r="E521" s="35">
        <v>0.39827467218771567</v>
      </c>
      <c r="F521" s="35"/>
      <c r="G521" s="35">
        <v>0.95751771066368374</v>
      </c>
      <c r="H521" s="35">
        <v>0.34188034188034189</v>
      </c>
      <c r="I521" s="35">
        <v>1</v>
      </c>
      <c r="J521" s="237">
        <v>40.866666666666667</v>
      </c>
      <c r="K521" s="36"/>
      <c r="L521" s="35">
        <v>0.89054216867469871</v>
      </c>
      <c r="M521" s="36">
        <v>30.060000000000002</v>
      </c>
      <c r="N521" s="35">
        <v>0.36345750685373329</v>
      </c>
      <c r="O521" s="35"/>
      <c r="P521" s="36">
        <v>498</v>
      </c>
      <c r="Q521" s="36">
        <v>11.268341799129978</v>
      </c>
      <c r="R521" s="35">
        <v>0.44441290268011424</v>
      </c>
      <c r="S521" s="35">
        <v>0.14299999999999999</v>
      </c>
      <c r="T521" s="35">
        <v>0.71930878035761947</v>
      </c>
    </row>
    <row r="522" spans="1:20" x14ac:dyDescent="0.3">
      <c r="A522" s="24" t="s">
        <v>1053</v>
      </c>
      <c r="B522" s="24" t="s">
        <v>1054</v>
      </c>
      <c r="C522" s="24" t="s">
        <v>24</v>
      </c>
      <c r="D522" s="35">
        <v>0.91800053354675193</v>
      </c>
      <c r="E522" s="35">
        <v>0.52989417989417997</v>
      </c>
      <c r="F522" s="35"/>
      <c r="G522" s="35">
        <v>0.86572657927496632</v>
      </c>
      <c r="H522" s="35">
        <v>0.35278514588859416</v>
      </c>
      <c r="I522" s="35">
        <v>0.82174251616976068</v>
      </c>
      <c r="J522" s="237">
        <v>40.799999999999997</v>
      </c>
      <c r="K522" s="36"/>
      <c r="L522" s="35">
        <v>0.87148514851485159</v>
      </c>
      <c r="M522" s="36">
        <v>23.39</v>
      </c>
      <c r="N522" s="35">
        <v>0.47567637041321253</v>
      </c>
      <c r="O522" s="35"/>
      <c r="P522" s="36">
        <v>561.23333333333323</v>
      </c>
      <c r="Q522" s="36">
        <v>12.065736007368157</v>
      </c>
      <c r="R522" s="35">
        <v>0.38476462764071867</v>
      </c>
      <c r="S522" s="35">
        <v>0.15699999999999997</v>
      </c>
      <c r="T522" s="35">
        <v>0.69976027597497514</v>
      </c>
    </row>
    <row r="523" spans="1:20" x14ac:dyDescent="0.3">
      <c r="A523" s="24" t="s">
        <v>1055</v>
      </c>
      <c r="B523" s="24" t="s">
        <v>1056</v>
      </c>
      <c r="C523" s="24" t="s">
        <v>30</v>
      </c>
      <c r="D523" s="35">
        <v>0.91555239449976289</v>
      </c>
      <c r="E523" s="35">
        <v>0.52057613168724282</v>
      </c>
      <c r="F523" s="35"/>
      <c r="G523" s="35">
        <v>0.81323849530149073</v>
      </c>
      <c r="H523" s="35">
        <v>0.33014659018483111</v>
      </c>
      <c r="I523" s="35">
        <v>0.5196338202347911</v>
      </c>
      <c r="J523" s="237">
        <v>49.68</v>
      </c>
      <c r="K523" s="36"/>
      <c r="L523" s="35">
        <v>0.89350649350649369</v>
      </c>
      <c r="M523" s="36">
        <v>28.187999999999999</v>
      </c>
      <c r="N523" s="35">
        <v>0.39179960483218629</v>
      </c>
      <c r="O523" s="35"/>
      <c r="P523" s="36">
        <v>468.73333333333329</v>
      </c>
      <c r="Q523" s="36">
        <v>5.4988046136276605</v>
      </c>
      <c r="R523" s="35">
        <v>0.39258358965842688</v>
      </c>
      <c r="S523" s="35">
        <v>0.30599999999999999</v>
      </c>
      <c r="T523" s="35">
        <v>0.77145472576092766</v>
      </c>
    </row>
    <row r="524" spans="1:20" x14ac:dyDescent="0.3">
      <c r="A524" s="24" t="s">
        <v>1057</v>
      </c>
      <c r="B524" s="24" t="s">
        <v>1058</v>
      </c>
      <c r="C524" s="24" t="s">
        <v>30</v>
      </c>
      <c r="D524" s="35">
        <v>0.90555555555555556</v>
      </c>
      <c r="E524" s="35">
        <v>0.54248075351429992</v>
      </c>
      <c r="F524" s="35"/>
      <c r="G524" s="35">
        <v>0.87615953240501987</v>
      </c>
      <c r="H524" s="35">
        <v>0.26143790849673204</v>
      </c>
      <c r="I524" s="35">
        <v>0.9299820466786356</v>
      </c>
      <c r="J524" s="237">
        <v>49.199999999999996</v>
      </c>
      <c r="K524" s="36"/>
      <c r="L524" s="35">
        <v>0.88254237288135595</v>
      </c>
      <c r="M524" s="36">
        <v>28.102499999999999</v>
      </c>
      <c r="N524" s="35">
        <v>0.36964858058608058</v>
      </c>
      <c r="O524" s="35"/>
      <c r="P524" s="36">
        <v>410.83333333333331</v>
      </c>
      <c r="Q524" s="36">
        <v>6.0486260102524003</v>
      </c>
      <c r="R524" s="35">
        <v>0.43419912131593708</v>
      </c>
      <c r="S524" s="35">
        <v>0.26950000000000002</v>
      </c>
      <c r="T524" s="35">
        <v>0.79847839869577031</v>
      </c>
    </row>
    <row r="525" spans="1:20" x14ac:dyDescent="0.3">
      <c r="A525" s="24" t="s">
        <v>1059</v>
      </c>
      <c r="B525" s="24" t="s">
        <v>1060</v>
      </c>
      <c r="C525" s="24" t="s">
        <v>56</v>
      </c>
      <c r="D525" s="35">
        <v>0.93475609756097555</v>
      </c>
      <c r="E525" s="35">
        <v>0.48539336852806797</v>
      </c>
      <c r="F525" s="35"/>
      <c r="G525" s="35">
        <v>0.71910392858700811</v>
      </c>
      <c r="H525" s="35">
        <v>0.49242424242424243</v>
      </c>
      <c r="I525" s="35">
        <v>0.96068376068376071</v>
      </c>
      <c r="J525" s="237">
        <v>35.22</v>
      </c>
      <c r="K525" s="36"/>
      <c r="L525" s="35">
        <v>0.87925675675675674</v>
      </c>
      <c r="M525" s="36">
        <v>18.809999999999999</v>
      </c>
      <c r="N525" s="35">
        <v>0.25240641711229944</v>
      </c>
      <c r="O525" s="35"/>
      <c r="P525" s="36">
        <v>455.39999999999992</v>
      </c>
      <c r="Q525" s="36">
        <v>8.0928857923896462</v>
      </c>
      <c r="R525" s="35">
        <v>0.26071726133915135</v>
      </c>
      <c r="S525" s="35">
        <v>0.27733333333333332</v>
      </c>
      <c r="T525" s="35">
        <v>0.72318553381223682</v>
      </c>
    </row>
    <row r="526" spans="1:20" x14ac:dyDescent="0.3">
      <c r="A526" s="28" t="s">
        <v>1061</v>
      </c>
      <c r="B526" s="28" t="s">
        <v>1062</v>
      </c>
      <c r="C526" s="28" t="s">
        <v>24</v>
      </c>
      <c r="D526" s="35">
        <v>0.91334730957372467</v>
      </c>
      <c r="E526" s="35">
        <v>0.54155269036328724</v>
      </c>
      <c r="F526" s="35"/>
      <c r="G526" s="35">
        <v>0.80201738671164302</v>
      </c>
      <c r="H526" s="35">
        <v>0.26865671641791045</v>
      </c>
      <c r="I526" s="35">
        <v>0.94970414201183428</v>
      </c>
      <c r="J526" s="237">
        <v>35.928571428571431</v>
      </c>
      <c r="K526" s="36"/>
      <c r="L526" s="35">
        <v>0.93840490797545995</v>
      </c>
      <c r="M526" s="36">
        <v>30.255000000000003</v>
      </c>
      <c r="N526" s="35">
        <v>0.3065632078716955</v>
      </c>
      <c r="O526" s="35"/>
      <c r="P526" s="36">
        <v>464.90000000000003</v>
      </c>
      <c r="Q526" s="36">
        <v>9.3647418557118574</v>
      </c>
      <c r="R526" s="35">
        <v>0.35375740393041433</v>
      </c>
      <c r="S526" s="35">
        <v>0.18933333333333333</v>
      </c>
      <c r="T526" s="35">
        <v>0.695948412215598</v>
      </c>
    </row>
    <row r="527" spans="1:20" x14ac:dyDescent="0.3">
      <c r="A527" s="24" t="s">
        <v>1063</v>
      </c>
      <c r="B527" s="24" t="s">
        <v>1064</v>
      </c>
      <c r="C527" s="24" t="s">
        <v>24</v>
      </c>
      <c r="D527" s="35">
        <v>0.88132593875419207</v>
      </c>
      <c r="E527" s="35">
        <v>0.53439723590585664</v>
      </c>
      <c r="F527" s="35"/>
      <c r="G527" s="35">
        <v>0.84075430639373527</v>
      </c>
      <c r="H527" s="35">
        <v>0.36224489795918369</v>
      </c>
      <c r="I527" s="35">
        <v>0.93447054316619538</v>
      </c>
      <c r="J527" s="237">
        <v>40.325000000000003</v>
      </c>
      <c r="K527" s="36"/>
      <c r="L527" s="35">
        <v>0.87198675496688749</v>
      </c>
      <c r="M527" s="36">
        <v>26.495000000000001</v>
      </c>
      <c r="N527" s="35">
        <v>0.3658302304246937</v>
      </c>
      <c r="O527" s="35"/>
      <c r="P527" s="36">
        <v>519.36666666666667</v>
      </c>
      <c r="Q527" s="36">
        <v>10.688002502593681</v>
      </c>
      <c r="R527" s="35">
        <v>0.39122518924801036</v>
      </c>
      <c r="S527" s="35">
        <v>0.17933333333333334</v>
      </c>
      <c r="T527" s="35">
        <v>0.70654991646984278</v>
      </c>
    </row>
    <row r="528" spans="1:20" x14ac:dyDescent="0.3">
      <c r="A528" s="24" t="s">
        <v>1065</v>
      </c>
      <c r="B528" s="24" t="s">
        <v>1066</v>
      </c>
      <c r="C528" s="24" t="s">
        <v>24</v>
      </c>
      <c r="D528" s="35">
        <v>0.96101386187521209</v>
      </c>
      <c r="E528" s="35">
        <v>0.5504254254254255</v>
      </c>
      <c r="F528" s="35"/>
      <c r="G528" s="35">
        <v>0.78424027570920118</v>
      </c>
      <c r="H528" s="35">
        <v>0.39935064935064934</v>
      </c>
      <c r="I528" s="35">
        <v>0.8580398255298084</v>
      </c>
      <c r="J528" s="237">
        <v>41.185714285714276</v>
      </c>
      <c r="K528" s="36"/>
      <c r="L528" s="35">
        <v>0.87398648648648647</v>
      </c>
      <c r="M528" s="36">
        <v>22.396666666666665</v>
      </c>
      <c r="N528" s="35">
        <v>0.24793650793650793</v>
      </c>
      <c r="O528" s="35"/>
      <c r="P528" s="36">
        <v>561.9</v>
      </c>
      <c r="Q528" s="36">
        <v>10.495585329406103</v>
      </c>
      <c r="R528" s="35">
        <v>0.4256947095454946</v>
      </c>
      <c r="S528" s="35">
        <v>0.15833333333333333</v>
      </c>
      <c r="T528" s="35">
        <v>0.78152720054587188</v>
      </c>
    </row>
    <row r="529" spans="1:20" x14ac:dyDescent="0.3">
      <c r="A529" s="24" t="s">
        <v>1067</v>
      </c>
      <c r="B529" s="24" t="s">
        <v>1068</v>
      </c>
      <c r="C529" s="24" t="s">
        <v>27</v>
      </c>
      <c r="D529" s="35">
        <v>0.78715728715728706</v>
      </c>
      <c r="E529" s="35">
        <v>0.53711560642356493</v>
      </c>
      <c r="F529" s="35"/>
      <c r="G529" s="35">
        <v>0.9172569086865906</v>
      </c>
      <c r="H529" s="35">
        <v>0.51111111111111107</v>
      </c>
      <c r="I529" s="35">
        <v>0.62976863904064162</v>
      </c>
      <c r="J529" s="237">
        <v>37.524999999999999</v>
      </c>
      <c r="K529" s="36"/>
      <c r="L529" s="35">
        <v>0.86818737270875757</v>
      </c>
      <c r="M529" s="36">
        <v>22.12</v>
      </c>
      <c r="N529" s="35">
        <v>0.33260324724855622</v>
      </c>
      <c r="O529" s="35"/>
      <c r="P529" s="36">
        <v>373.90000000000003</v>
      </c>
      <c r="Q529" s="36">
        <v>5.1793244022631697</v>
      </c>
      <c r="R529" s="35">
        <v>0.15127449539807311</v>
      </c>
      <c r="S529" s="35">
        <v>0.22733333333333333</v>
      </c>
      <c r="T529" s="35">
        <v>0.53077488965179009</v>
      </c>
    </row>
    <row r="530" spans="1:20" x14ac:dyDescent="0.3">
      <c r="A530" s="24" t="s">
        <v>1069</v>
      </c>
      <c r="B530" s="24" t="s">
        <v>1070</v>
      </c>
      <c r="C530" s="24" t="s">
        <v>27</v>
      </c>
      <c r="D530" s="35">
        <v>0.9375</v>
      </c>
      <c r="E530" s="35">
        <v>0.51536872948516099</v>
      </c>
      <c r="F530" s="35"/>
      <c r="G530" s="35">
        <v>0.6183227674566838</v>
      </c>
      <c r="H530" s="35">
        <v>0.40435025097601784</v>
      </c>
      <c r="I530" s="35">
        <v>0.6443938615739554</v>
      </c>
      <c r="J530" s="237">
        <v>37.65</v>
      </c>
      <c r="K530" s="36"/>
      <c r="L530" s="35">
        <v>0.83289276807980051</v>
      </c>
      <c r="M530" s="36">
        <v>22.887499999999999</v>
      </c>
      <c r="N530" s="35">
        <v>0.28440045787681084</v>
      </c>
      <c r="O530" s="35"/>
      <c r="P530" s="36">
        <v>373.59999999999997</v>
      </c>
      <c r="Q530" s="36">
        <v>4.8505327567188967</v>
      </c>
      <c r="R530" s="35">
        <v>0.15294144817171132</v>
      </c>
      <c r="S530" s="35">
        <v>0.32899999999999996</v>
      </c>
      <c r="T530" s="35">
        <v>0.54751674459749777</v>
      </c>
    </row>
    <row r="531" spans="1:20" x14ac:dyDescent="0.3">
      <c r="A531" s="24" t="s">
        <v>1071</v>
      </c>
      <c r="B531" s="24" t="s">
        <v>1072</v>
      </c>
      <c r="C531" s="24" t="s">
        <v>27</v>
      </c>
      <c r="D531" s="35">
        <v>0.88293650793650791</v>
      </c>
      <c r="E531" s="35">
        <v>0.51309188665453698</v>
      </c>
      <c r="F531" s="35"/>
      <c r="G531" s="35">
        <v>0.71455759288520226</v>
      </c>
      <c r="H531" s="35">
        <v>0.39419087136929459</v>
      </c>
      <c r="I531" s="35">
        <v>0.7970674090157438</v>
      </c>
      <c r="J531" s="237">
        <v>39.880000000000003</v>
      </c>
      <c r="K531" s="36"/>
      <c r="L531" s="35">
        <v>0.92146443514644349</v>
      </c>
      <c r="M531" s="36">
        <v>25.701428571428576</v>
      </c>
      <c r="N531" s="35">
        <v>0.39941542386701384</v>
      </c>
      <c r="O531" s="35"/>
      <c r="P531" s="36">
        <v>406.0333333333333</v>
      </c>
      <c r="Q531" s="36">
        <v>6.0867948848751166</v>
      </c>
      <c r="R531" s="35">
        <v>0.28532255933638512</v>
      </c>
      <c r="S531" s="35">
        <v>0.314</v>
      </c>
      <c r="T531" s="35">
        <v>0.67615495852043539</v>
      </c>
    </row>
    <row r="532" spans="1:20" x14ac:dyDescent="0.3">
      <c r="A532" s="24" t="s">
        <v>1073</v>
      </c>
      <c r="B532" s="24" t="s">
        <v>1074</v>
      </c>
      <c r="C532" s="24" t="s">
        <v>27</v>
      </c>
      <c r="D532" s="35">
        <v>0.93756449948400411</v>
      </c>
      <c r="E532" s="35">
        <v>0.49142938815326553</v>
      </c>
      <c r="F532" s="35"/>
      <c r="G532" s="35">
        <v>0.77361881115310116</v>
      </c>
      <c r="H532" s="35">
        <v>0.37453183520599254</v>
      </c>
      <c r="I532" s="35">
        <v>0.73133388245247843</v>
      </c>
      <c r="J532" s="237">
        <v>38.56</v>
      </c>
      <c r="K532" s="36"/>
      <c r="L532" s="35">
        <v>0.90348017621145371</v>
      </c>
      <c r="M532" s="36">
        <v>19.73</v>
      </c>
      <c r="N532" s="35">
        <v>0.236606312123223</v>
      </c>
      <c r="O532" s="35"/>
      <c r="P532" s="36">
        <v>447</v>
      </c>
      <c r="Q532" s="36">
        <v>6.2322015317774042</v>
      </c>
      <c r="R532" s="35">
        <v>0.32308514616607092</v>
      </c>
      <c r="S532" s="35">
        <v>0.252</v>
      </c>
      <c r="T532" s="35">
        <v>0.67442602040816324</v>
      </c>
    </row>
    <row r="533" spans="1:20" x14ac:dyDescent="0.3">
      <c r="A533" s="28" t="s">
        <v>1075</v>
      </c>
      <c r="B533" s="28" t="s">
        <v>1076</v>
      </c>
      <c r="C533" s="28" t="s">
        <v>30</v>
      </c>
      <c r="D533" s="35">
        <v>0.95355470412941667</v>
      </c>
      <c r="E533" s="35">
        <v>0.3658017004248646</v>
      </c>
      <c r="F533" s="35"/>
      <c r="G533" s="35">
        <v>0.88431105764147377</v>
      </c>
      <c r="H533" s="35">
        <v>0.29746835443037972</v>
      </c>
      <c r="I533" s="35">
        <v>0.38075153374233128</v>
      </c>
      <c r="J533" s="237">
        <v>34</v>
      </c>
      <c r="K533" s="36"/>
      <c r="L533" s="35">
        <v>0.85703703703703704</v>
      </c>
      <c r="M533" s="36">
        <v>18.52</v>
      </c>
      <c r="N533" s="35">
        <v>0.24611219240092866</v>
      </c>
      <c r="O533" s="35"/>
      <c r="P533" s="36">
        <v>424.16666666666669</v>
      </c>
      <c r="Q533" s="36">
        <v>4.4260005740944264</v>
      </c>
      <c r="R533" s="35">
        <v>0.24518693833147198</v>
      </c>
      <c r="S533" s="35">
        <v>0.31866666666666671</v>
      </c>
      <c r="T533" s="35">
        <v>0.68013611229264148</v>
      </c>
    </row>
    <row r="534" spans="1:20" x14ac:dyDescent="0.3">
      <c r="A534" s="24" t="s">
        <v>1077</v>
      </c>
      <c r="B534" s="24" t="s">
        <v>1078</v>
      </c>
      <c r="C534" s="24" t="s">
        <v>30</v>
      </c>
      <c r="D534" s="35">
        <v>0.92601734861796781</v>
      </c>
      <c r="E534" s="35">
        <v>0.55678752080494809</v>
      </c>
      <c r="F534" s="35"/>
      <c r="G534" s="35">
        <v>0.88352424499155779</v>
      </c>
      <c r="H534" s="35">
        <v>0.46</v>
      </c>
      <c r="I534" s="35">
        <v>0.70130175943924089</v>
      </c>
      <c r="J534" s="237">
        <v>37.700000000000003</v>
      </c>
      <c r="K534" s="36"/>
      <c r="L534" s="35">
        <v>0.81584558823529396</v>
      </c>
      <c r="M534" s="36">
        <v>30.292366000000001</v>
      </c>
      <c r="N534" s="35">
        <v>0.32502510052561512</v>
      </c>
      <c r="O534" s="35"/>
      <c r="P534" s="36">
        <v>432.5333333333333</v>
      </c>
      <c r="Q534" s="36">
        <v>4.9724034655876572</v>
      </c>
      <c r="R534" s="35">
        <v>0.21420063244852341</v>
      </c>
      <c r="S534" s="35">
        <v>0.27433333333333337</v>
      </c>
      <c r="T534" s="35">
        <v>0.6001766686909954</v>
      </c>
    </row>
    <row r="535" spans="1:20" x14ac:dyDescent="0.3">
      <c r="A535" s="28" t="s">
        <v>1079</v>
      </c>
      <c r="B535" s="28" t="s">
        <v>1080</v>
      </c>
      <c r="C535" s="28" t="s">
        <v>24</v>
      </c>
      <c r="D535" s="35">
        <v>0.94494494494494496</v>
      </c>
      <c r="E535" s="35">
        <v>0.49291673534097774</v>
      </c>
      <c r="F535" s="35"/>
      <c r="G535" s="35">
        <v>0.73597507969679354</v>
      </c>
      <c r="H535" s="35">
        <v>0.26455026455026454</v>
      </c>
      <c r="I535" s="35">
        <v>1</v>
      </c>
      <c r="J535" s="237">
        <v>31.299999999999997</v>
      </c>
      <c r="K535" s="36"/>
      <c r="L535" s="35">
        <v>0.83534883720930242</v>
      </c>
      <c r="M535" s="36">
        <v>32.250470498821336</v>
      </c>
      <c r="N535" s="35">
        <v>0.28061103222149764</v>
      </c>
      <c r="O535" s="35"/>
      <c r="P535" s="36">
        <v>413.8</v>
      </c>
      <c r="Q535" s="36">
        <v>9.2028895639270587</v>
      </c>
      <c r="R535" s="35">
        <v>0.26078671993538749</v>
      </c>
      <c r="S535" s="35">
        <v>0.22800000000000001</v>
      </c>
      <c r="T535" s="35">
        <v>0.70132827324478175</v>
      </c>
    </row>
    <row r="536" spans="1:20" x14ac:dyDescent="0.3">
      <c r="A536" s="24" t="s">
        <v>1081</v>
      </c>
      <c r="B536" s="24" t="s">
        <v>1082</v>
      </c>
      <c r="C536" s="24" t="s">
        <v>24</v>
      </c>
      <c r="D536" s="35">
        <v>0.9224021592442645</v>
      </c>
      <c r="E536" s="35">
        <v>0.44589045759644669</v>
      </c>
      <c r="F536" s="35"/>
      <c r="G536" s="35">
        <v>0.9503388534370556</v>
      </c>
      <c r="H536" s="35">
        <v>0.38461538461538464</v>
      </c>
      <c r="I536" s="35">
        <v>0.77894376487151173</v>
      </c>
      <c r="J536" s="237">
        <v>45.728571428571435</v>
      </c>
      <c r="K536" s="36"/>
      <c r="L536" s="35">
        <v>0.87815028901734116</v>
      </c>
      <c r="M536" s="36">
        <v>27.471999999999998</v>
      </c>
      <c r="N536" s="35">
        <v>0.35875926047520962</v>
      </c>
      <c r="O536" s="35"/>
      <c r="P536" s="36">
        <v>445.0333333333333</v>
      </c>
      <c r="Q536" s="36">
        <v>9.653417292645317</v>
      </c>
      <c r="R536" s="35">
        <v>0.33254906656992472</v>
      </c>
      <c r="S536" s="35">
        <v>0.18633333333333335</v>
      </c>
      <c r="T536" s="35">
        <v>0.68880040379115026</v>
      </c>
    </row>
    <row r="537" spans="1:20" x14ac:dyDescent="0.3">
      <c r="A537" s="28" t="s">
        <v>1083</v>
      </c>
      <c r="B537" s="28" t="s">
        <v>1084</v>
      </c>
      <c r="C537" s="28" t="s">
        <v>30</v>
      </c>
      <c r="D537" s="35">
        <v>0.91800831443688591</v>
      </c>
      <c r="E537" s="35">
        <v>0.64351292814290917</v>
      </c>
      <c r="F537" s="35"/>
      <c r="G537" s="35">
        <v>0.94745608635440581</v>
      </c>
      <c r="H537" s="35">
        <v>0.25925925925925924</v>
      </c>
      <c r="I537" s="35">
        <v>0.47918597627487552</v>
      </c>
      <c r="J537" s="237">
        <v>38.68888888888889</v>
      </c>
      <c r="K537" s="36"/>
      <c r="L537" s="35">
        <v>0.80043189368770762</v>
      </c>
      <c r="M537" s="36">
        <v>10.29</v>
      </c>
      <c r="N537" s="35">
        <v>0.47607655502392343</v>
      </c>
      <c r="O537" s="35"/>
      <c r="P537" s="36">
        <v>423.7</v>
      </c>
      <c r="Q537" s="36">
        <v>6.0460047629964535</v>
      </c>
      <c r="R537" s="35">
        <v>0.35765974891303021</v>
      </c>
      <c r="S537" s="35">
        <v>0.23166666666666669</v>
      </c>
      <c r="T537" s="35">
        <v>0.85331969658228923</v>
      </c>
    </row>
    <row r="538" spans="1:20" x14ac:dyDescent="0.3">
      <c r="A538" s="28" t="s">
        <v>1085</v>
      </c>
      <c r="B538" s="28" t="s">
        <v>1086</v>
      </c>
      <c r="C538" s="28" t="s">
        <v>27</v>
      </c>
      <c r="D538" s="35">
        <v>0.9649968709108494</v>
      </c>
      <c r="E538" s="35">
        <v>0.46574612403100779</v>
      </c>
      <c r="F538" s="35"/>
      <c r="G538" s="35">
        <v>0.70380122323973782</v>
      </c>
      <c r="H538" s="35">
        <v>0.31140350877192985</v>
      </c>
      <c r="I538" s="35">
        <v>0.753849955777535</v>
      </c>
      <c r="J538" s="237">
        <v>34.1</v>
      </c>
      <c r="K538" s="36"/>
      <c r="L538" s="35">
        <v>0.9276651982378854</v>
      </c>
      <c r="M538" s="36">
        <v>21.908000000000001</v>
      </c>
      <c r="N538" s="35">
        <v>0.26173007246376812</v>
      </c>
      <c r="O538" s="35"/>
      <c r="P538" s="36">
        <v>381.09999999999997</v>
      </c>
      <c r="Q538" s="36">
        <v>6.1373080472846668</v>
      </c>
      <c r="R538" s="35">
        <v>0.32663495508323093</v>
      </c>
      <c r="S538" s="35">
        <v>0.3643333333333334</v>
      </c>
      <c r="T538" s="35">
        <v>0.70241132942077056</v>
      </c>
    </row>
    <row r="539" spans="1:20" x14ac:dyDescent="0.3">
      <c r="A539" s="24" t="s">
        <v>1087</v>
      </c>
      <c r="B539" s="24" t="s">
        <v>1088</v>
      </c>
      <c r="C539" s="24" t="s">
        <v>30</v>
      </c>
      <c r="D539" s="35">
        <v>0.95112433862433876</v>
      </c>
      <c r="E539" s="35">
        <v>0.54684552138007314</v>
      </c>
      <c r="F539" s="35"/>
      <c r="G539" s="35">
        <v>0.93799066990277336</v>
      </c>
      <c r="H539" s="35">
        <v>0.44751381215469616</v>
      </c>
      <c r="I539" s="35">
        <v>0.56951324867413877</v>
      </c>
      <c r="J539" s="237">
        <v>40.833333333333336</v>
      </c>
      <c r="K539" s="36"/>
      <c r="L539" s="35">
        <v>0.84354271356783928</v>
      </c>
      <c r="M539" s="36">
        <v>32.93</v>
      </c>
      <c r="N539" s="35">
        <v>0.31318409158566579</v>
      </c>
      <c r="O539" s="35"/>
      <c r="P539" s="36">
        <v>377.13333333333338</v>
      </c>
      <c r="Q539" s="36">
        <v>6.4692593039191228</v>
      </c>
      <c r="R539" s="35">
        <v>0.26209504393189198</v>
      </c>
      <c r="S539" s="35">
        <v>0.19233333333333336</v>
      </c>
      <c r="T539" s="35">
        <v>0.52656828492464935</v>
      </c>
    </row>
    <row r="540" spans="1:20" x14ac:dyDescent="0.3">
      <c r="A540" s="28" t="s">
        <v>1089</v>
      </c>
      <c r="B540" s="28" t="s">
        <v>1090</v>
      </c>
      <c r="C540" s="28" t="s">
        <v>63</v>
      </c>
      <c r="D540" s="35">
        <v>0.91566041540633192</v>
      </c>
      <c r="E540" s="35">
        <v>0.54890293689431435</v>
      </c>
      <c r="F540" s="35"/>
      <c r="G540" s="35">
        <v>0.84730788486116104</v>
      </c>
      <c r="H540" s="35">
        <v>0.32863849765258218</v>
      </c>
      <c r="I540" s="35">
        <v>0.94013404297260006</v>
      </c>
      <c r="J540" s="237">
        <v>35.20000000000001</v>
      </c>
      <c r="K540" s="36"/>
      <c r="L540" s="35">
        <v>0.78371980676328512</v>
      </c>
      <c r="M540" s="36">
        <v>22.754999999999999</v>
      </c>
      <c r="N540" s="35">
        <v>0.25493090172606087</v>
      </c>
      <c r="O540" s="35"/>
      <c r="P540" s="36">
        <v>380.9666666666667</v>
      </c>
      <c r="Q540" s="36">
        <v>7.424770835947708</v>
      </c>
      <c r="R540" s="35">
        <v>0.22217939918385277</v>
      </c>
      <c r="S540" s="35">
        <v>0.24099999999999999</v>
      </c>
      <c r="T540" s="35">
        <v>0.65825137922763255</v>
      </c>
    </row>
    <row r="541" spans="1:20" x14ac:dyDescent="0.3">
      <c r="A541" s="28" t="s">
        <v>1091</v>
      </c>
      <c r="B541" s="28" t="s">
        <v>1092</v>
      </c>
      <c r="C541" s="28" t="s">
        <v>1239</v>
      </c>
      <c r="D541" s="35">
        <v>0.93705738705738695</v>
      </c>
      <c r="E541" s="35">
        <v>0.49173155357804965</v>
      </c>
      <c r="F541" s="35"/>
      <c r="G541" s="35">
        <v>0.90249552295944113</v>
      </c>
      <c r="H541" s="35">
        <v>0.26644182124789206</v>
      </c>
      <c r="I541" s="35">
        <v>0.91239316239316237</v>
      </c>
      <c r="J541" s="237">
        <v>35.1</v>
      </c>
      <c r="K541" s="36"/>
      <c r="L541" s="35">
        <v>0.9124817518248175</v>
      </c>
      <c r="M541" s="36">
        <v>31.21</v>
      </c>
      <c r="N541" s="35">
        <v>0.25232120673311864</v>
      </c>
      <c r="O541" s="35"/>
      <c r="P541" s="36">
        <v>380</v>
      </c>
      <c r="Q541" s="36">
        <v>7.5717053480369643</v>
      </c>
      <c r="R541" s="35">
        <v>0.3071986768037534</v>
      </c>
      <c r="S541" s="35">
        <v>0.23066666666666666</v>
      </c>
      <c r="T541" s="35">
        <v>0.61569118651787746</v>
      </c>
    </row>
    <row r="542" spans="1:20" x14ac:dyDescent="0.3">
      <c r="A542" s="28" t="s">
        <v>1093</v>
      </c>
      <c r="B542" s="28" t="s">
        <v>1094</v>
      </c>
      <c r="C542" s="28" t="s">
        <v>1239</v>
      </c>
      <c r="D542" s="35">
        <v>0.93684993575437892</v>
      </c>
      <c r="E542" s="35">
        <v>0.47967032967032963</v>
      </c>
      <c r="F542" s="35"/>
      <c r="G542" s="35">
        <v>0.79242946508362067</v>
      </c>
      <c r="H542" s="35">
        <v>0.22580645161290322</v>
      </c>
      <c r="I542" s="35">
        <v>0.8343706901720932</v>
      </c>
      <c r="J542" s="237">
        <v>39.320000000000007</v>
      </c>
      <c r="K542" s="36"/>
      <c r="L542" s="35">
        <v>0.90608695652173921</v>
      </c>
      <c r="M542" s="36">
        <v>26.243333333333329</v>
      </c>
      <c r="N542" s="35">
        <v>0.35590398761130465</v>
      </c>
      <c r="O542" s="35"/>
      <c r="P542" s="36">
        <v>449.29999999999995</v>
      </c>
      <c r="Q542" s="36">
        <v>8.1009722367741315</v>
      </c>
      <c r="R542" s="35">
        <v>0.36720912252921628</v>
      </c>
      <c r="S542" s="35">
        <v>0.22833333333333333</v>
      </c>
      <c r="T542" s="35">
        <v>0.80610481858322136</v>
      </c>
    </row>
    <row r="543" spans="1:20" ht="5.25" customHeight="1" x14ac:dyDescent="0.3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</row>
    <row r="544" spans="1:20" ht="18" x14ac:dyDescent="0.35">
      <c r="A544" s="5" t="s">
        <v>1178</v>
      </c>
      <c r="D544" s="37"/>
      <c r="L544" s="37"/>
      <c r="M544" s="37"/>
      <c r="N544" s="37"/>
      <c r="O544" s="37"/>
    </row>
  </sheetData>
  <mergeCells count="4">
    <mergeCell ref="D8:E8"/>
    <mergeCell ref="L8:N8"/>
    <mergeCell ref="P8:T8"/>
    <mergeCell ref="G8:J8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549DB61D-38F3-4B68-A98D-BA9314F0CEC0}">
            <xm:f>'Outliers - (HIDE)'!D5=1</xm:f>
            <x14:dxf>
              <fill>
                <patternFill>
                  <bgColor rgb="FFFF8C8B"/>
                </patternFill>
              </fill>
            </x14:dxf>
          </x14:cfRule>
          <xm:sqref>D10:E542</xm:sqref>
        </x14:conditionalFormatting>
        <x14:conditionalFormatting xmlns:xm="http://schemas.microsoft.com/office/excel/2006/main">
          <x14:cfRule type="expression" priority="4" id="{35B5FF4D-1503-44AF-AF0C-D73E722A1616}">
            <xm:f>'Outliers - (HIDE)'!F5=1</xm:f>
            <x14:dxf>
              <fill>
                <patternFill>
                  <bgColor rgb="FFFF8C8B"/>
                </patternFill>
              </fill>
            </x14:dxf>
          </x14:cfRule>
          <xm:sqref>G10:J542</xm:sqref>
        </x14:conditionalFormatting>
        <x14:conditionalFormatting xmlns:xm="http://schemas.microsoft.com/office/excel/2006/main">
          <x14:cfRule type="expression" priority="3" id="{EDAE8B2C-40F0-42FE-9979-ABF8B751414C}">
            <xm:f>'Outliers - (HIDE)'!J5=1</xm:f>
            <x14:dxf>
              <fill>
                <patternFill>
                  <bgColor rgb="FFFF8C8B"/>
                </patternFill>
              </fill>
            </x14:dxf>
          </x14:cfRule>
          <xm:sqref>L10:N542</xm:sqref>
        </x14:conditionalFormatting>
        <x14:conditionalFormatting xmlns:xm="http://schemas.microsoft.com/office/excel/2006/main">
          <x14:cfRule type="expression" priority="1" id="{073D8D3D-F08D-4C31-9404-D7E2A7705456}">
            <xm:f>'Outliers - (HIDE)'!M5=1</xm:f>
            <x14:dxf>
              <fill>
                <patternFill>
                  <bgColor rgb="FFFF8C8B"/>
                </patternFill>
              </fill>
            </x14:dxf>
          </x14:cfRule>
          <xm:sqref>P10:T542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5"/>
  </sheetPr>
  <dimension ref="A1:Q539"/>
  <sheetViews>
    <sheetView zoomScale="85" zoomScaleNormal="85" workbookViewId="0">
      <pane ySplit="4" topLeftCell="A5" activePane="bottomLeft" state="frozen"/>
      <selection activeCell="E21" sqref="E21"/>
      <selection pane="bottomLeft" activeCell="E21" sqref="E21"/>
    </sheetView>
  </sheetViews>
  <sheetFormatPr defaultColWidth="9.140625" defaultRowHeight="16.5" x14ac:dyDescent="0.3"/>
  <cols>
    <col min="1" max="1" width="18" style="28" bestFit="1" customWidth="1"/>
    <col min="2" max="2" width="32.140625" style="28" bestFit="1" customWidth="1"/>
    <col min="3" max="3" width="31" style="28" bestFit="1" customWidth="1"/>
    <col min="4" max="9" width="37.7109375" style="28" customWidth="1"/>
    <col min="10" max="10" width="41.42578125" style="28" customWidth="1"/>
    <col min="11" max="17" width="37.7109375" style="28" customWidth="1"/>
    <col min="18" max="16384" width="9.140625" style="29"/>
  </cols>
  <sheetData>
    <row r="1" spans="1:17" x14ac:dyDescent="0.3">
      <c r="B1" s="28">
        <v>1</v>
      </c>
      <c r="C1" s="28">
        <v>2</v>
      </c>
      <c r="D1" s="28">
        <v>3</v>
      </c>
      <c r="E1" s="28">
        <v>4</v>
      </c>
      <c r="F1" s="28">
        <v>5</v>
      </c>
      <c r="G1" s="28">
        <v>6</v>
      </c>
      <c r="H1" s="28">
        <v>7</v>
      </c>
      <c r="I1" s="28">
        <v>8</v>
      </c>
      <c r="J1" s="28">
        <v>9</v>
      </c>
      <c r="K1" s="28">
        <v>10</v>
      </c>
      <c r="L1" s="28">
        <v>11</v>
      </c>
      <c r="M1" s="28">
        <v>12</v>
      </c>
      <c r="N1" s="28">
        <v>13</v>
      </c>
      <c r="O1" s="28">
        <v>14</v>
      </c>
      <c r="P1" s="28">
        <v>15</v>
      </c>
      <c r="Q1" s="28">
        <v>16</v>
      </c>
    </row>
    <row r="2" spans="1:17" s="211" customFormat="1" ht="27" x14ac:dyDescent="0.5">
      <c r="A2" s="30" t="s">
        <v>1148</v>
      </c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</row>
    <row r="3" spans="1:17" s="242" customFormat="1" ht="31.5" customHeight="1" x14ac:dyDescent="0.55000000000000004">
      <c r="A3" s="241"/>
      <c r="B3" s="241"/>
      <c r="C3" s="241"/>
      <c r="D3" s="253" t="s">
        <v>1121</v>
      </c>
      <c r="E3" s="253"/>
      <c r="F3" s="254" t="s">
        <v>1122</v>
      </c>
      <c r="G3" s="254"/>
      <c r="H3" s="254"/>
      <c r="I3" s="254"/>
      <c r="J3" s="255" t="s">
        <v>1123</v>
      </c>
      <c r="K3" s="255"/>
      <c r="L3" s="255"/>
      <c r="M3" s="254" t="s">
        <v>1124</v>
      </c>
      <c r="N3" s="254"/>
      <c r="O3" s="254"/>
      <c r="P3" s="254"/>
      <c r="Q3" s="254"/>
    </row>
    <row r="4" spans="1:17" s="34" customFormat="1" ht="81.75" customHeight="1" x14ac:dyDescent="0.35">
      <c r="A4" s="32" t="s">
        <v>19</v>
      </c>
      <c r="B4" s="32" t="s">
        <v>20</v>
      </c>
      <c r="C4" s="32" t="s">
        <v>21</v>
      </c>
      <c r="D4" s="33" t="s">
        <v>1167</v>
      </c>
      <c r="E4" s="33" t="s">
        <v>1125</v>
      </c>
      <c r="F4" s="33" t="s">
        <v>1126</v>
      </c>
      <c r="G4" s="33" t="s">
        <v>1127</v>
      </c>
      <c r="H4" s="33" t="s">
        <v>1128</v>
      </c>
      <c r="I4" s="33" t="s">
        <v>1129</v>
      </c>
      <c r="J4" s="33" t="s">
        <v>1130</v>
      </c>
      <c r="K4" s="80" t="s">
        <v>1149</v>
      </c>
      <c r="L4" s="33" t="s">
        <v>1131</v>
      </c>
      <c r="M4" s="33" t="s">
        <v>1132</v>
      </c>
      <c r="N4" s="33" t="s">
        <v>1133</v>
      </c>
      <c r="O4" s="33" t="s">
        <v>1134</v>
      </c>
      <c r="P4" s="33" t="s">
        <v>1135</v>
      </c>
      <c r="Q4" s="33" t="s">
        <v>1164</v>
      </c>
    </row>
    <row r="5" spans="1:17" s="83" customFormat="1" x14ac:dyDescent="0.3">
      <c r="A5" s="81" t="s">
        <v>22</v>
      </c>
      <c r="B5" s="81" t="s">
        <v>23</v>
      </c>
      <c r="C5" s="81" t="s">
        <v>24</v>
      </c>
      <c r="D5" s="82">
        <v>0</v>
      </c>
      <c r="E5" s="82">
        <v>0</v>
      </c>
      <c r="F5" s="82">
        <v>0</v>
      </c>
      <c r="G5" s="82">
        <v>0</v>
      </c>
      <c r="H5" s="82">
        <v>0</v>
      </c>
      <c r="I5" s="81">
        <v>0</v>
      </c>
      <c r="J5" s="82">
        <v>0</v>
      </c>
      <c r="K5" s="81">
        <v>0</v>
      </c>
      <c r="L5" s="82">
        <v>0</v>
      </c>
      <c r="M5" s="81">
        <v>0</v>
      </c>
      <c r="N5" s="81">
        <v>0</v>
      </c>
      <c r="O5" s="82">
        <v>0</v>
      </c>
      <c r="P5" s="82">
        <v>0</v>
      </c>
      <c r="Q5" s="82">
        <v>0</v>
      </c>
    </row>
    <row r="6" spans="1:17" x14ac:dyDescent="0.3">
      <c r="A6" s="24" t="s">
        <v>25</v>
      </c>
      <c r="B6" s="24" t="s">
        <v>26</v>
      </c>
      <c r="C6" s="24" t="s">
        <v>27</v>
      </c>
      <c r="D6" s="82">
        <v>0</v>
      </c>
      <c r="E6" s="82">
        <v>0</v>
      </c>
      <c r="F6" s="82">
        <v>0</v>
      </c>
      <c r="G6" s="82">
        <v>0</v>
      </c>
      <c r="H6" s="82">
        <v>0</v>
      </c>
      <c r="I6" s="81">
        <v>0</v>
      </c>
      <c r="J6" s="82">
        <v>0</v>
      </c>
      <c r="K6" s="81">
        <v>0</v>
      </c>
      <c r="L6" s="82">
        <v>0</v>
      </c>
      <c r="M6" s="81">
        <v>0</v>
      </c>
      <c r="N6" s="81">
        <v>0</v>
      </c>
      <c r="O6" s="82">
        <v>0</v>
      </c>
      <c r="P6" s="82">
        <v>0</v>
      </c>
      <c r="Q6" s="82">
        <v>0</v>
      </c>
    </row>
    <row r="7" spans="1:17" x14ac:dyDescent="0.3">
      <c r="A7" s="24" t="s">
        <v>28</v>
      </c>
      <c r="B7" s="24" t="s">
        <v>29</v>
      </c>
      <c r="C7" s="24" t="s">
        <v>30</v>
      </c>
      <c r="D7" s="82">
        <v>0</v>
      </c>
      <c r="E7" s="82">
        <v>0</v>
      </c>
      <c r="F7" s="82">
        <v>0</v>
      </c>
      <c r="G7" s="82">
        <v>0</v>
      </c>
      <c r="H7" s="82">
        <v>0</v>
      </c>
      <c r="I7" s="81">
        <v>1</v>
      </c>
      <c r="J7" s="82">
        <v>0</v>
      </c>
      <c r="K7" s="81">
        <v>0</v>
      </c>
      <c r="L7" s="82">
        <v>0</v>
      </c>
      <c r="M7" s="81">
        <v>0</v>
      </c>
      <c r="N7" s="81">
        <v>0</v>
      </c>
      <c r="O7" s="82">
        <v>1</v>
      </c>
      <c r="P7" s="82">
        <v>0</v>
      </c>
      <c r="Q7" s="82">
        <v>0</v>
      </c>
    </row>
    <row r="8" spans="1:17" x14ac:dyDescent="0.3">
      <c r="A8" s="28" t="s">
        <v>31</v>
      </c>
      <c r="B8" s="28" t="s">
        <v>32</v>
      </c>
      <c r="C8" s="28" t="s">
        <v>33</v>
      </c>
      <c r="D8" s="82">
        <v>0</v>
      </c>
      <c r="E8" s="82">
        <v>0</v>
      </c>
      <c r="F8" s="82">
        <v>0</v>
      </c>
      <c r="G8" s="82">
        <v>0</v>
      </c>
      <c r="H8" s="82">
        <v>0</v>
      </c>
      <c r="I8" s="81">
        <v>0</v>
      </c>
      <c r="J8" s="82">
        <v>0</v>
      </c>
      <c r="K8" s="81">
        <v>0</v>
      </c>
      <c r="L8" s="82">
        <v>0</v>
      </c>
      <c r="M8" s="81">
        <v>0</v>
      </c>
      <c r="N8" s="81">
        <v>0</v>
      </c>
      <c r="O8" s="82">
        <v>0</v>
      </c>
      <c r="P8" s="82">
        <v>0</v>
      </c>
      <c r="Q8" s="82">
        <v>0</v>
      </c>
    </row>
    <row r="9" spans="1:17" x14ac:dyDescent="0.3">
      <c r="A9" s="28" t="s">
        <v>34</v>
      </c>
      <c r="B9" s="28" t="s">
        <v>35</v>
      </c>
      <c r="C9" s="28" t="s">
        <v>24</v>
      </c>
      <c r="D9" s="82">
        <v>0</v>
      </c>
      <c r="E9" s="82">
        <v>0</v>
      </c>
      <c r="F9" s="82">
        <v>0</v>
      </c>
      <c r="G9" s="82">
        <v>0</v>
      </c>
      <c r="H9" s="82">
        <v>0</v>
      </c>
      <c r="I9" s="81">
        <v>0</v>
      </c>
      <c r="J9" s="82">
        <v>0</v>
      </c>
      <c r="K9" s="81">
        <v>0</v>
      </c>
      <c r="L9" s="82">
        <v>0</v>
      </c>
      <c r="M9" s="81">
        <v>0</v>
      </c>
      <c r="N9" s="81">
        <v>0</v>
      </c>
      <c r="O9" s="82">
        <v>0</v>
      </c>
      <c r="P9" s="82">
        <v>0</v>
      </c>
      <c r="Q9" s="82">
        <v>0</v>
      </c>
    </row>
    <row r="10" spans="1:17" x14ac:dyDescent="0.3">
      <c r="A10" s="28" t="s">
        <v>36</v>
      </c>
      <c r="B10" s="28" t="s">
        <v>37</v>
      </c>
      <c r="C10" s="28" t="s">
        <v>33</v>
      </c>
      <c r="D10" s="82">
        <v>0</v>
      </c>
      <c r="E10" s="82">
        <v>0</v>
      </c>
      <c r="F10" s="82">
        <v>0</v>
      </c>
      <c r="G10" s="82">
        <v>0</v>
      </c>
      <c r="H10" s="82">
        <v>0</v>
      </c>
      <c r="I10" s="81">
        <v>0</v>
      </c>
      <c r="J10" s="82">
        <v>0</v>
      </c>
      <c r="K10" s="81">
        <v>0</v>
      </c>
      <c r="L10" s="82">
        <v>0</v>
      </c>
      <c r="M10" s="81">
        <v>0</v>
      </c>
      <c r="N10" s="81">
        <v>0</v>
      </c>
      <c r="O10" s="82">
        <v>0</v>
      </c>
      <c r="P10" s="82">
        <v>0</v>
      </c>
      <c r="Q10" s="82">
        <v>0</v>
      </c>
    </row>
    <row r="11" spans="1:17" x14ac:dyDescent="0.3">
      <c r="A11" s="24" t="s">
        <v>38</v>
      </c>
      <c r="B11" s="24" t="s">
        <v>39</v>
      </c>
      <c r="C11" s="24" t="s">
        <v>24</v>
      </c>
      <c r="D11" s="82">
        <v>0</v>
      </c>
      <c r="E11" s="82">
        <v>0</v>
      </c>
      <c r="F11" s="82">
        <v>0</v>
      </c>
      <c r="G11" s="82">
        <v>0</v>
      </c>
      <c r="H11" s="82">
        <v>0</v>
      </c>
      <c r="I11" s="81">
        <v>0</v>
      </c>
      <c r="J11" s="82">
        <v>0</v>
      </c>
      <c r="K11" s="81">
        <v>0</v>
      </c>
      <c r="L11" s="82">
        <v>0</v>
      </c>
      <c r="M11" s="81">
        <v>0</v>
      </c>
      <c r="N11" s="81">
        <v>0</v>
      </c>
      <c r="O11" s="82">
        <v>0</v>
      </c>
      <c r="P11" s="82">
        <v>0</v>
      </c>
      <c r="Q11" s="82">
        <v>0</v>
      </c>
    </row>
    <row r="12" spans="1:17" x14ac:dyDescent="0.3">
      <c r="A12" s="24" t="s">
        <v>40</v>
      </c>
      <c r="B12" s="24" t="s">
        <v>41</v>
      </c>
      <c r="C12" s="24" t="s">
        <v>30</v>
      </c>
      <c r="D12" s="82">
        <v>0</v>
      </c>
      <c r="E12" s="82">
        <v>0</v>
      </c>
      <c r="F12" s="82">
        <v>0</v>
      </c>
      <c r="G12" s="82">
        <v>0</v>
      </c>
      <c r="H12" s="82">
        <v>0</v>
      </c>
      <c r="I12" s="81">
        <v>0</v>
      </c>
      <c r="J12" s="82">
        <v>0</v>
      </c>
      <c r="K12" s="81">
        <v>0</v>
      </c>
      <c r="L12" s="82">
        <v>0</v>
      </c>
      <c r="M12" s="81">
        <v>0</v>
      </c>
      <c r="N12" s="81">
        <v>0</v>
      </c>
      <c r="O12" s="82">
        <v>0</v>
      </c>
      <c r="P12" s="82">
        <v>0</v>
      </c>
      <c r="Q12" s="82">
        <v>0</v>
      </c>
    </row>
    <row r="13" spans="1:17" x14ac:dyDescent="0.3">
      <c r="A13" s="24" t="s">
        <v>1095</v>
      </c>
      <c r="B13" s="24" t="s">
        <v>1096</v>
      </c>
      <c r="C13" s="24" t="s">
        <v>24</v>
      </c>
      <c r="D13" s="82">
        <v>0</v>
      </c>
      <c r="E13" s="82">
        <v>0</v>
      </c>
      <c r="F13" s="82">
        <v>0</v>
      </c>
      <c r="G13" s="82">
        <v>0</v>
      </c>
      <c r="H13" s="82">
        <v>0</v>
      </c>
      <c r="I13" s="81">
        <v>0</v>
      </c>
      <c r="J13" s="82">
        <v>0</v>
      </c>
      <c r="K13" s="81">
        <v>0</v>
      </c>
      <c r="L13" s="82">
        <v>0</v>
      </c>
      <c r="M13" s="81">
        <v>0</v>
      </c>
      <c r="N13" s="81">
        <v>0</v>
      </c>
      <c r="O13" s="82">
        <v>0</v>
      </c>
      <c r="P13" s="82">
        <v>0</v>
      </c>
      <c r="Q13" s="82">
        <v>0</v>
      </c>
    </row>
    <row r="14" spans="1:17" x14ac:dyDescent="0.3">
      <c r="A14" s="24" t="s">
        <v>42</v>
      </c>
      <c r="B14" s="24" t="s">
        <v>43</v>
      </c>
      <c r="C14" s="24" t="s">
        <v>24</v>
      </c>
      <c r="D14" s="82">
        <v>0</v>
      </c>
      <c r="E14" s="82">
        <v>0</v>
      </c>
      <c r="F14" s="82">
        <v>0</v>
      </c>
      <c r="G14" s="82">
        <v>0</v>
      </c>
      <c r="H14" s="82">
        <v>0</v>
      </c>
      <c r="I14" s="81">
        <v>0</v>
      </c>
      <c r="J14" s="82">
        <v>0</v>
      </c>
      <c r="K14" s="81">
        <v>0</v>
      </c>
      <c r="L14" s="82">
        <v>0</v>
      </c>
      <c r="M14" s="81">
        <v>0</v>
      </c>
      <c r="N14" s="81">
        <v>0</v>
      </c>
      <c r="O14" s="82">
        <v>0</v>
      </c>
      <c r="P14" s="82">
        <v>0</v>
      </c>
      <c r="Q14" s="82">
        <v>0</v>
      </c>
    </row>
    <row r="15" spans="1:17" x14ac:dyDescent="0.3">
      <c r="A15" s="24" t="s">
        <v>44</v>
      </c>
      <c r="B15" s="24" t="s">
        <v>45</v>
      </c>
      <c r="C15" s="24" t="s">
        <v>46</v>
      </c>
      <c r="D15" s="82">
        <v>0</v>
      </c>
      <c r="E15" s="82">
        <v>0</v>
      </c>
      <c r="F15" s="82">
        <v>0</v>
      </c>
      <c r="G15" s="82">
        <v>0</v>
      </c>
      <c r="H15" s="82">
        <v>0</v>
      </c>
      <c r="I15" s="81">
        <v>0</v>
      </c>
      <c r="J15" s="82">
        <v>0</v>
      </c>
      <c r="K15" s="81">
        <v>0</v>
      </c>
      <c r="L15" s="82">
        <v>0</v>
      </c>
      <c r="M15" s="81">
        <v>0</v>
      </c>
      <c r="N15" s="81">
        <v>0</v>
      </c>
      <c r="O15" s="82">
        <v>0</v>
      </c>
      <c r="P15" s="82">
        <v>0</v>
      </c>
      <c r="Q15" s="82">
        <v>0</v>
      </c>
    </row>
    <row r="16" spans="1:17" x14ac:dyDescent="0.3">
      <c r="A16" s="24" t="s">
        <v>47</v>
      </c>
      <c r="B16" s="24" t="s">
        <v>48</v>
      </c>
      <c r="C16" s="24" t="s">
        <v>49</v>
      </c>
      <c r="D16" s="82">
        <v>0</v>
      </c>
      <c r="E16" s="82">
        <v>0</v>
      </c>
      <c r="F16" s="82">
        <v>0</v>
      </c>
      <c r="G16" s="82">
        <v>0</v>
      </c>
      <c r="H16" s="82">
        <v>0</v>
      </c>
      <c r="I16" s="81">
        <v>0</v>
      </c>
      <c r="J16" s="82">
        <v>0</v>
      </c>
      <c r="K16" s="81">
        <v>0</v>
      </c>
      <c r="L16" s="82">
        <v>0</v>
      </c>
      <c r="M16" s="81">
        <v>0</v>
      </c>
      <c r="N16" s="81">
        <v>0</v>
      </c>
      <c r="O16" s="82">
        <v>0</v>
      </c>
      <c r="P16" s="82">
        <v>0</v>
      </c>
      <c r="Q16" s="82">
        <v>0</v>
      </c>
    </row>
    <row r="17" spans="1:17" x14ac:dyDescent="0.3">
      <c r="A17" s="24" t="s">
        <v>50</v>
      </c>
      <c r="B17" s="24" t="s">
        <v>51</v>
      </c>
      <c r="C17" s="24" t="s">
        <v>49</v>
      </c>
      <c r="D17" s="82">
        <v>0</v>
      </c>
      <c r="E17" s="82">
        <v>0</v>
      </c>
      <c r="F17" s="82">
        <v>0</v>
      </c>
      <c r="G17" s="82">
        <v>0</v>
      </c>
      <c r="H17" s="82">
        <v>1</v>
      </c>
      <c r="I17" s="81">
        <v>0</v>
      </c>
      <c r="J17" s="82">
        <v>0</v>
      </c>
      <c r="K17" s="81">
        <v>0</v>
      </c>
      <c r="L17" s="82">
        <v>0</v>
      </c>
      <c r="M17" s="81">
        <v>0</v>
      </c>
      <c r="N17" s="81">
        <v>0</v>
      </c>
      <c r="O17" s="82">
        <v>0</v>
      </c>
      <c r="P17" s="82">
        <v>0</v>
      </c>
      <c r="Q17" s="82">
        <v>0</v>
      </c>
    </row>
    <row r="18" spans="1:17" x14ac:dyDescent="0.3">
      <c r="A18" s="28" t="s">
        <v>52</v>
      </c>
      <c r="B18" s="28" t="s">
        <v>53</v>
      </c>
      <c r="C18" s="28" t="s">
        <v>30</v>
      </c>
      <c r="D18" s="82">
        <v>0</v>
      </c>
      <c r="E18" s="82">
        <v>0</v>
      </c>
      <c r="F18" s="82">
        <v>0</v>
      </c>
      <c r="G18" s="82">
        <v>0</v>
      </c>
      <c r="H18" s="82">
        <v>0</v>
      </c>
      <c r="I18" s="81">
        <v>0</v>
      </c>
      <c r="J18" s="82">
        <v>0</v>
      </c>
      <c r="K18" s="81">
        <v>0</v>
      </c>
      <c r="L18" s="82">
        <v>0</v>
      </c>
      <c r="M18" s="81">
        <v>0</v>
      </c>
      <c r="N18" s="81">
        <v>0</v>
      </c>
      <c r="O18" s="82">
        <v>0</v>
      </c>
      <c r="P18" s="82">
        <v>0</v>
      </c>
      <c r="Q18" s="82">
        <v>0</v>
      </c>
    </row>
    <row r="19" spans="1:17" x14ac:dyDescent="0.3">
      <c r="A19" s="24" t="s">
        <v>54</v>
      </c>
      <c r="B19" s="24" t="s">
        <v>55</v>
      </c>
      <c r="C19" s="24" t="s">
        <v>56</v>
      </c>
      <c r="D19" s="82">
        <v>0</v>
      </c>
      <c r="E19" s="82">
        <v>0</v>
      </c>
      <c r="F19" s="82">
        <v>0</v>
      </c>
      <c r="G19" s="82">
        <v>0</v>
      </c>
      <c r="H19" s="82">
        <v>0</v>
      </c>
      <c r="I19" s="81">
        <v>0</v>
      </c>
      <c r="J19" s="82">
        <v>0</v>
      </c>
      <c r="K19" s="81">
        <v>0</v>
      </c>
      <c r="L19" s="82">
        <v>0</v>
      </c>
      <c r="M19" s="81">
        <v>0</v>
      </c>
      <c r="N19" s="81">
        <v>0</v>
      </c>
      <c r="O19" s="82">
        <v>0</v>
      </c>
      <c r="P19" s="82">
        <v>0</v>
      </c>
      <c r="Q19" s="82">
        <v>0</v>
      </c>
    </row>
    <row r="20" spans="1:17" x14ac:dyDescent="0.3">
      <c r="A20" s="24" t="s">
        <v>57</v>
      </c>
      <c r="B20" s="24" t="s">
        <v>58</v>
      </c>
      <c r="C20" s="24" t="s">
        <v>24</v>
      </c>
      <c r="D20" s="82">
        <v>0</v>
      </c>
      <c r="E20" s="82">
        <v>0</v>
      </c>
      <c r="F20" s="82">
        <v>0</v>
      </c>
      <c r="G20" s="82">
        <v>0</v>
      </c>
      <c r="H20" s="82">
        <v>0</v>
      </c>
      <c r="I20" s="81">
        <v>0</v>
      </c>
      <c r="J20" s="82">
        <v>0</v>
      </c>
      <c r="K20" s="81">
        <v>0</v>
      </c>
      <c r="L20" s="82">
        <v>0</v>
      </c>
      <c r="M20" s="81">
        <v>0</v>
      </c>
      <c r="N20" s="81">
        <v>0</v>
      </c>
      <c r="O20" s="82">
        <v>0</v>
      </c>
      <c r="P20" s="82">
        <v>0</v>
      </c>
      <c r="Q20" s="82">
        <v>0</v>
      </c>
    </row>
    <row r="21" spans="1:17" x14ac:dyDescent="0.3">
      <c r="A21" s="24" t="s">
        <v>59</v>
      </c>
      <c r="B21" s="24" t="s">
        <v>60</v>
      </c>
      <c r="C21" s="24" t="s">
        <v>33</v>
      </c>
      <c r="D21" s="82">
        <v>0</v>
      </c>
      <c r="E21" s="82">
        <v>0</v>
      </c>
      <c r="F21" s="82">
        <v>0</v>
      </c>
      <c r="G21" s="82">
        <v>0</v>
      </c>
      <c r="H21" s="82">
        <v>0</v>
      </c>
      <c r="I21" s="81">
        <v>0</v>
      </c>
      <c r="J21" s="82">
        <v>0</v>
      </c>
      <c r="K21" s="81">
        <v>0</v>
      </c>
      <c r="L21" s="82">
        <v>0</v>
      </c>
      <c r="M21" s="81">
        <v>0</v>
      </c>
      <c r="N21" s="81">
        <v>0</v>
      </c>
      <c r="O21" s="82">
        <v>0</v>
      </c>
      <c r="P21" s="82">
        <v>0</v>
      </c>
      <c r="Q21" s="82">
        <v>0</v>
      </c>
    </row>
    <row r="22" spans="1:17" x14ac:dyDescent="0.3">
      <c r="A22" s="28" t="s">
        <v>61</v>
      </c>
      <c r="B22" s="28" t="s">
        <v>62</v>
      </c>
      <c r="C22" s="28" t="s">
        <v>63</v>
      </c>
      <c r="D22" s="82">
        <v>0</v>
      </c>
      <c r="E22" s="82">
        <v>0</v>
      </c>
      <c r="F22" s="82">
        <v>0</v>
      </c>
      <c r="G22" s="82">
        <v>0</v>
      </c>
      <c r="H22" s="82">
        <v>0</v>
      </c>
      <c r="I22" s="81">
        <v>0</v>
      </c>
      <c r="J22" s="82">
        <v>0</v>
      </c>
      <c r="K22" s="81">
        <v>0</v>
      </c>
      <c r="L22" s="82">
        <v>0</v>
      </c>
      <c r="M22" s="81">
        <v>0</v>
      </c>
      <c r="N22" s="81">
        <v>0</v>
      </c>
      <c r="O22" s="82">
        <v>0</v>
      </c>
      <c r="P22" s="82">
        <v>0</v>
      </c>
      <c r="Q22" s="82">
        <v>0</v>
      </c>
    </row>
    <row r="23" spans="1:17" x14ac:dyDescent="0.3">
      <c r="A23" s="24" t="s">
        <v>64</v>
      </c>
      <c r="B23" s="24" t="s">
        <v>65</v>
      </c>
      <c r="C23" s="24" t="s">
        <v>49</v>
      </c>
      <c r="D23" s="82">
        <v>1</v>
      </c>
      <c r="E23" s="82">
        <v>0</v>
      </c>
      <c r="F23" s="82">
        <v>0</v>
      </c>
      <c r="G23" s="82">
        <v>0</v>
      </c>
      <c r="H23" s="82">
        <v>0</v>
      </c>
      <c r="I23" s="81">
        <v>0</v>
      </c>
      <c r="J23" s="82">
        <v>0</v>
      </c>
      <c r="K23" s="81">
        <v>0</v>
      </c>
      <c r="L23" s="82">
        <v>0</v>
      </c>
      <c r="M23" s="81">
        <v>0</v>
      </c>
      <c r="N23" s="81">
        <v>0</v>
      </c>
      <c r="O23" s="82">
        <v>0</v>
      </c>
      <c r="P23" s="82">
        <v>0</v>
      </c>
      <c r="Q23" s="82">
        <v>0</v>
      </c>
    </row>
    <row r="24" spans="1:17" x14ac:dyDescent="0.3">
      <c r="A24" s="28" t="s">
        <v>66</v>
      </c>
      <c r="B24" s="28" t="s">
        <v>67</v>
      </c>
      <c r="C24" s="28" t="s">
        <v>46</v>
      </c>
      <c r="D24" s="82">
        <v>0</v>
      </c>
      <c r="E24" s="82">
        <v>0</v>
      </c>
      <c r="F24" s="82">
        <v>0</v>
      </c>
      <c r="G24" s="82">
        <v>0</v>
      </c>
      <c r="H24" s="82">
        <v>0</v>
      </c>
      <c r="I24" s="81">
        <v>0</v>
      </c>
      <c r="J24" s="82">
        <v>0</v>
      </c>
      <c r="K24" s="81">
        <v>0</v>
      </c>
      <c r="L24" s="82">
        <v>0</v>
      </c>
      <c r="M24" s="81">
        <v>1</v>
      </c>
      <c r="N24" s="81">
        <v>1</v>
      </c>
      <c r="O24" s="82">
        <v>0</v>
      </c>
      <c r="P24" s="82">
        <v>0</v>
      </c>
      <c r="Q24" s="82">
        <v>0</v>
      </c>
    </row>
    <row r="25" spans="1:17" x14ac:dyDescent="0.3">
      <c r="A25" s="24" t="s">
        <v>68</v>
      </c>
      <c r="B25" s="24" t="s">
        <v>69</v>
      </c>
      <c r="C25" s="24" t="s">
        <v>24</v>
      </c>
      <c r="D25" s="82">
        <v>0</v>
      </c>
      <c r="E25" s="82">
        <v>0</v>
      </c>
      <c r="F25" s="82">
        <v>0</v>
      </c>
      <c r="G25" s="82">
        <v>0</v>
      </c>
      <c r="H25" s="82">
        <v>0</v>
      </c>
      <c r="I25" s="81">
        <v>0</v>
      </c>
      <c r="J25" s="82">
        <v>0</v>
      </c>
      <c r="K25" s="81">
        <v>0</v>
      </c>
      <c r="L25" s="82">
        <v>0</v>
      </c>
      <c r="M25" s="81">
        <v>0</v>
      </c>
      <c r="N25" s="81">
        <v>0</v>
      </c>
      <c r="O25" s="82">
        <v>0</v>
      </c>
      <c r="P25" s="82">
        <v>0</v>
      </c>
      <c r="Q25" s="82">
        <v>0</v>
      </c>
    </row>
    <row r="26" spans="1:17" x14ac:dyDescent="0.3">
      <c r="A26" s="24" t="s">
        <v>70</v>
      </c>
      <c r="B26" s="24" t="s">
        <v>71</v>
      </c>
      <c r="C26" s="24" t="s">
        <v>46</v>
      </c>
      <c r="D26" s="82">
        <v>0</v>
      </c>
      <c r="E26" s="82">
        <v>0</v>
      </c>
      <c r="F26" s="82">
        <v>0</v>
      </c>
      <c r="G26" s="82">
        <v>0</v>
      </c>
      <c r="H26" s="82">
        <v>0</v>
      </c>
      <c r="I26" s="81">
        <v>0</v>
      </c>
      <c r="J26" s="82">
        <v>0</v>
      </c>
      <c r="K26" s="81">
        <v>0</v>
      </c>
      <c r="L26" s="82">
        <v>0</v>
      </c>
      <c r="M26" s="81">
        <v>0</v>
      </c>
      <c r="N26" s="81">
        <v>0</v>
      </c>
      <c r="O26" s="82">
        <v>0</v>
      </c>
      <c r="P26" s="82">
        <v>0</v>
      </c>
      <c r="Q26" s="82">
        <v>0</v>
      </c>
    </row>
    <row r="27" spans="1:17" x14ac:dyDescent="0.3">
      <c r="A27" s="24" t="s">
        <v>72</v>
      </c>
      <c r="B27" s="24" t="s">
        <v>73</v>
      </c>
      <c r="C27" s="24" t="s">
        <v>56</v>
      </c>
      <c r="D27" s="82">
        <v>0</v>
      </c>
      <c r="E27" s="82">
        <v>0</v>
      </c>
      <c r="F27" s="82">
        <v>0</v>
      </c>
      <c r="G27" s="82">
        <v>0</v>
      </c>
      <c r="H27" s="82">
        <v>0</v>
      </c>
      <c r="I27" s="81">
        <v>0</v>
      </c>
      <c r="J27" s="82">
        <v>0</v>
      </c>
      <c r="K27" s="81">
        <v>0</v>
      </c>
      <c r="L27" s="82">
        <v>0</v>
      </c>
      <c r="M27" s="81">
        <v>0</v>
      </c>
      <c r="N27" s="81">
        <v>0</v>
      </c>
      <c r="O27" s="82">
        <v>0</v>
      </c>
      <c r="P27" s="82">
        <v>0</v>
      </c>
      <c r="Q27" s="82">
        <v>0</v>
      </c>
    </row>
    <row r="28" spans="1:17" x14ac:dyDescent="0.3">
      <c r="A28" s="28" t="s">
        <v>74</v>
      </c>
      <c r="B28" s="28" t="s">
        <v>75</v>
      </c>
      <c r="C28" s="28" t="s">
        <v>46</v>
      </c>
      <c r="D28" s="82">
        <v>1</v>
      </c>
      <c r="E28" s="82">
        <v>0</v>
      </c>
      <c r="F28" s="82">
        <v>0</v>
      </c>
      <c r="G28" s="82">
        <v>0</v>
      </c>
      <c r="H28" s="82">
        <v>0</v>
      </c>
      <c r="I28" s="81">
        <v>0</v>
      </c>
      <c r="J28" s="82">
        <v>0</v>
      </c>
      <c r="K28" s="81">
        <v>0</v>
      </c>
      <c r="L28" s="82">
        <v>0</v>
      </c>
      <c r="M28" s="81">
        <v>0</v>
      </c>
      <c r="N28" s="81">
        <v>0</v>
      </c>
      <c r="O28" s="82">
        <v>0</v>
      </c>
      <c r="P28" s="82">
        <v>0</v>
      </c>
      <c r="Q28" s="82">
        <v>1</v>
      </c>
    </row>
    <row r="29" spans="1:17" x14ac:dyDescent="0.3">
      <c r="A29" s="28" t="s">
        <v>76</v>
      </c>
      <c r="B29" s="28" t="s">
        <v>77</v>
      </c>
      <c r="C29" s="28" t="s">
        <v>78</v>
      </c>
      <c r="D29" s="82">
        <v>0</v>
      </c>
      <c r="E29" s="82">
        <v>0</v>
      </c>
      <c r="F29" s="82">
        <v>0</v>
      </c>
      <c r="G29" s="82">
        <v>0</v>
      </c>
      <c r="H29" s="82">
        <v>0</v>
      </c>
      <c r="I29" s="81">
        <v>0</v>
      </c>
      <c r="J29" s="82">
        <v>0</v>
      </c>
      <c r="K29" s="81">
        <v>0</v>
      </c>
      <c r="L29" s="82">
        <v>0</v>
      </c>
      <c r="M29" s="81">
        <v>0</v>
      </c>
      <c r="N29" s="81">
        <v>0</v>
      </c>
      <c r="O29" s="82">
        <v>0</v>
      </c>
      <c r="P29" s="82">
        <v>0</v>
      </c>
      <c r="Q29" s="82">
        <v>0</v>
      </c>
    </row>
    <row r="30" spans="1:17" x14ac:dyDescent="0.3">
      <c r="A30" s="28" t="s">
        <v>79</v>
      </c>
      <c r="B30" s="28" t="s">
        <v>80</v>
      </c>
      <c r="C30" s="28" t="s">
        <v>46</v>
      </c>
      <c r="D30" s="82">
        <v>0</v>
      </c>
      <c r="E30" s="82">
        <v>0</v>
      </c>
      <c r="F30" s="82">
        <v>0</v>
      </c>
      <c r="G30" s="82">
        <v>1</v>
      </c>
      <c r="H30" s="82">
        <v>0</v>
      </c>
      <c r="I30" s="81">
        <v>0</v>
      </c>
      <c r="J30" s="82">
        <v>0</v>
      </c>
      <c r="K30" s="81">
        <v>0</v>
      </c>
      <c r="L30" s="82">
        <v>1</v>
      </c>
      <c r="M30" s="81">
        <v>0</v>
      </c>
      <c r="N30" s="81">
        <v>0</v>
      </c>
      <c r="O30" s="82">
        <v>0</v>
      </c>
      <c r="P30" s="82">
        <v>0</v>
      </c>
      <c r="Q30" s="82">
        <v>1</v>
      </c>
    </row>
    <row r="31" spans="1:17" x14ac:dyDescent="0.3">
      <c r="A31" s="28" t="s">
        <v>81</v>
      </c>
      <c r="B31" s="28" t="s">
        <v>82</v>
      </c>
      <c r="C31" s="28" t="s">
        <v>49</v>
      </c>
      <c r="D31" s="82">
        <v>0</v>
      </c>
      <c r="E31" s="82">
        <v>0</v>
      </c>
      <c r="F31" s="82">
        <v>0</v>
      </c>
      <c r="G31" s="82">
        <v>0</v>
      </c>
      <c r="H31" s="82">
        <v>0</v>
      </c>
      <c r="I31" s="81">
        <v>0</v>
      </c>
      <c r="J31" s="82">
        <v>0</v>
      </c>
      <c r="K31" s="81">
        <v>0</v>
      </c>
      <c r="L31" s="82">
        <v>0</v>
      </c>
      <c r="M31" s="81">
        <v>0</v>
      </c>
      <c r="N31" s="81">
        <v>0</v>
      </c>
      <c r="O31" s="82">
        <v>0</v>
      </c>
      <c r="P31" s="82">
        <v>0</v>
      </c>
      <c r="Q31" s="82">
        <v>0</v>
      </c>
    </row>
    <row r="32" spans="1:17" x14ac:dyDescent="0.3">
      <c r="A32" s="28" t="s">
        <v>83</v>
      </c>
      <c r="B32" s="28" t="s">
        <v>84</v>
      </c>
      <c r="C32" s="28" t="s">
        <v>24</v>
      </c>
      <c r="D32" s="82">
        <v>0</v>
      </c>
      <c r="E32" s="82">
        <v>0</v>
      </c>
      <c r="F32" s="82">
        <v>0</v>
      </c>
      <c r="G32" s="82">
        <v>0</v>
      </c>
      <c r="H32" s="82">
        <v>0</v>
      </c>
      <c r="I32" s="81">
        <v>0</v>
      </c>
      <c r="J32" s="82">
        <v>0</v>
      </c>
      <c r="K32" s="81">
        <v>0</v>
      </c>
      <c r="L32" s="82">
        <v>0</v>
      </c>
      <c r="M32" s="81">
        <v>0</v>
      </c>
      <c r="N32" s="81">
        <v>0</v>
      </c>
      <c r="O32" s="82">
        <v>0</v>
      </c>
      <c r="P32" s="82">
        <v>0</v>
      </c>
      <c r="Q32" s="82">
        <v>0</v>
      </c>
    </row>
    <row r="33" spans="1:17" x14ac:dyDescent="0.3">
      <c r="A33" s="24" t="s">
        <v>85</v>
      </c>
      <c r="B33" s="24" t="s">
        <v>86</v>
      </c>
      <c r="C33" s="24" t="s">
        <v>46</v>
      </c>
      <c r="D33" s="82">
        <v>0</v>
      </c>
      <c r="E33" s="82">
        <v>0</v>
      </c>
      <c r="F33" s="82">
        <v>0</v>
      </c>
      <c r="G33" s="82">
        <v>0</v>
      </c>
      <c r="H33" s="82">
        <v>0</v>
      </c>
      <c r="I33" s="81">
        <v>0</v>
      </c>
      <c r="J33" s="82">
        <v>0</v>
      </c>
      <c r="K33" s="81">
        <v>0</v>
      </c>
      <c r="L33" s="82">
        <v>0</v>
      </c>
      <c r="M33" s="81">
        <v>0</v>
      </c>
      <c r="N33" s="81">
        <v>0</v>
      </c>
      <c r="O33" s="82">
        <v>0</v>
      </c>
      <c r="P33" s="82">
        <v>0</v>
      </c>
      <c r="Q33" s="82">
        <v>0</v>
      </c>
    </row>
    <row r="34" spans="1:17" x14ac:dyDescent="0.3">
      <c r="A34" s="24" t="s">
        <v>87</v>
      </c>
      <c r="B34" s="24" t="s">
        <v>88</v>
      </c>
      <c r="C34" s="24" t="s">
        <v>30</v>
      </c>
      <c r="D34" s="82">
        <v>0</v>
      </c>
      <c r="E34" s="82">
        <v>0</v>
      </c>
      <c r="F34" s="82">
        <v>0</v>
      </c>
      <c r="G34" s="82">
        <v>0</v>
      </c>
      <c r="H34" s="82">
        <v>0</v>
      </c>
      <c r="I34" s="81">
        <v>0</v>
      </c>
      <c r="J34" s="82">
        <v>0</v>
      </c>
      <c r="K34" s="81">
        <v>0</v>
      </c>
      <c r="L34" s="82">
        <v>0</v>
      </c>
      <c r="M34" s="81">
        <v>0</v>
      </c>
      <c r="N34" s="81">
        <v>0</v>
      </c>
      <c r="O34" s="82">
        <v>0</v>
      </c>
      <c r="P34" s="82">
        <v>0</v>
      </c>
      <c r="Q34" s="82">
        <v>0</v>
      </c>
    </row>
    <row r="35" spans="1:17" x14ac:dyDescent="0.3">
      <c r="A35" s="24" t="s">
        <v>89</v>
      </c>
      <c r="B35" s="24" t="s">
        <v>90</v>
      </c>
      <c r="C35" s="24" t="s">
        <v>27</v>
      </c>
      <c r="D35" s="82">
        <v>0</v>
      </c>
      <c r="E35" s="82">
        <v>0</v>
      </c>
      <c r="F35" s="82">
        <v>0</v>
      </c>
      <c r="G35" s="82">
        <v>0</v>
      </c>
      <c r="H35" s="82">
        <v>0</v>
      </c>
      <c r="I35" s="81">
        <v>0</v>
      </c>
      <c r="J35" s="82">
        <v>0</v>
      </c>
      <c r="K35" s="81">
        <v>0</v>
      </c>
      <c r="L35" s="82">
        <v>0</v>
      </c>
      <c r="M35" s="81">
        <v>0</v>
      </c>
      <c r="N35" s="81">
        <v>0</v>
      </c>
      <c r="O35" s="82">
        <v>0</v>
      </c>
      <c r="P35" s="82">
        <v>0</v>
      </c>
      <c r="Q35" s="82">
        <v>0</v>
      </c>
    </row>
    <row r="36" spans="1:17" x14ac:dyDescent="0.3">
      <c r="A36" s="24" t="s">
        <v>91</v>
      </c>
      <c r="B36" s="24" t="s">
        <v>92</v>
      </c>
      <c r="C36" s="24" t="s">
        <v>27</v>
      </c>
      <c r="D36" s="82">
        <v>0</v>
      </c>
      <c r="E36" s="82">
        <v>0</v>
      </c>
      <c r="F36" s="82">
        <v>0</v>
      </c>
      <c r="G36" s="82">
        <v>0</v>
      </c>
      <c r="H36" s="82">
        <v>0</v>
      </c>
      <c r="I36" s="81">
        <v>0</v>
      </c>
      <c r="J36" s="82">
        <v>0</v>
      </c>
      <c r="K36" s="81">
        <v>0</v>
      </c>
      <c r="L36" s="82">
        <v>0</v>
      </c>
      <c r="M36" s="81">
        <v>0</v>
      </c>
      <c r="N36" s="81">
        <v>0</v>
      </c>
      <c r="O36" s="82">
        <v>0</v>
      </c>
      <c r="P36" s="82">
        <v>0</v>
      </c>
      <c r="Q36" s="82">
        <v>0</v>
      </c>
    </row>
    <row r="37" spans="1:17" x14ac:dyDescent="0.3">
      <c r="A37" s="24" t="s">
        <v>93</v>
      </c>
      <c r="B37" s="24" t="s">
        <v>94</v>
      </c>
      <c r="C37" s="24" t="s">
        <v>27</v>
      </c>
      <c r="D37" s="82">
        <v>0</v>
      </c>
      <c r="E37" s="82">
        <v>0</v>
      </c>
      <c r="F37" s="82">
        <v>0</v>
      </c>
      <c r="G37" s="82">
        <v>0</v>
      </c>
      <c r="H37" s="82">
        <v>0</v>
      </c>
      <c r="I37" s="81">
        <v>0</v>
      </c>
      <c r="J37" s="82">
        <v>0</v>
      </c>
      <c r="K37" s="81">
        <v>0</v>
      </c>
      <c r="L37" s="82">
        <v>0</v>
      </c>
      <c r="M37" s="81">
        <v>0</v>
      </c>
      <c r="N37" s="81">
        <v>0</v>
      </c>
      <c r="O37" s="82">
        <v>0</v>
      </c>
      <c r="P37" s="82">
        <v>0</v>
      </c>
      <c r="Q37" s="82">
        <v>0</v>
      </c>
    </row>
    <row r="38" spans="1:17" x14ac:dyDescent="0.3">
      <c r="A38" s="24" t="s">
        <v>95</v>
      </c>
      <c r="B38" s="24" t="s">
        <v>96</v>
      </c>
      <c r="C38" s="24" t="s">
        <v>27</v>
      </c>
      <c r="D38" s="82">
        <v>0</v>
      </c>
      <c r="E38" s="82">
        <v>0</v>
      </c>
      <c r="F38" s="82">
        <v>0</v>
      </c>
      <c r="G38" s="82">
        <v>0</v>
      </c>
      <c r="H38" s="82">
        <v>0</v>
      </c>
      <c r="I38" s="81">
        <v>0</v>
      </c>
      <c r="J38" s="82">
        <v>0</v>
      </c>
      <c r="K38" s="81">
        <v>1</v>
      </c>
      <c r="L38" s="82">
        <v>0</v>
      </c>
      <c r="M38" s="81">
        <v>0</v>
      </c>
      <c r="N38" s="81">
        <v>0</v>
      </c>
      <c r="O38" s="82">
        <v>0</v>
      </c>
      <c r="P38" s="82">
        <v>0</v>
      </c>
      <c r="Q38" s="82">
        <v>0</v>
      </c>
    </row>
    <row r="39" spans="1:17" x14ac:dyDescent="0.3">
      <c r="A39" s="24" t="s">
        <v>97</v>
      </c>
      <c r="B39" s="24" t="s">
        <v>98</v>
      </c>
      <c r="C39" s="24" t="s">
        <v>27</v>
      </c>
      <c r="D39" s="82">
        <v>1</v>
      </c>
      <c r="E39" s="82">
        <v>0</v>
      </c>
      <c r="F39" s="82">
        <v>0</v>
      </c>
      <c r="G39" s="82">
        <v>0</v>
      </c>
      <c r="H39" s="82">
        <v>0</v>
      </c>
      <c r="I39" s="81">
        <v>0</v>
      </c>
      <c r="J39" s="82">
        <v>0</v>
      </c>
      <c r="K39" s="81">
        <v>0</v>
      </c>
      <c r="L39" s="82">
        <v>0</v>
      </c>
      <c r="M39" s="81">
        <v>0</v>
      </c>
      <c r="N39" s="81">
        <v>0</v>
      </c>
      <c r="O39" s="82">
        <v>0</v>
      </c>
      <c r="P39" s="82">
        <v>0</v>
      </c>
      <c r="Q39" s="82">
        <v>1</v>
      </c>
    </row>
    <row r="40" spans="1:17" x14ac:dyDescent="0.3">
      <c r="A40" s="24" t="s">
        <v>99</v>
      </c>
      <c r="B40" s="24" t="s">
        <v>100</v>
      </c>
      <c r="C40" s="24" t="s">
        <v>27</v>
      </c>
      <c r="D40" s="82">
        <v>0</v>
      </c>
      <c r="E40" s="82">
        <v>0</v>
      </c>
      <c r="F40" s="82">
        <v>0</v>
      </c>
      <c r="G40" s="82">
        <v>0</v>
      </c>
      <c r="H40" s="82">
        <v>0</v>
      </c>
      <c r="I40" s="81">
        <v>0</v>
      </c>
      <c r="J40" s="82">
        <v>0</v>
      </c>
      <c r="K40" s="81">
        <v>0</v>
      </c>
      <c r="L40" s="82">
        <v>0</v>
      </c>
      <c r="M40" s="81">
        <v>0</v>
      </c>
      <c r="N40" s="81">
        <v>0</v>
      </c>
      <c r="O40" s="82">
        <v>0</v>
      </c>
      <c r="P40" s="82">
        <v>0</v>
      </c>
      <c r="Q40" s="82">
        <v>0</v>
      </c>
    </row>
    <row r="41" spans="1:17" x14ac:dyDescent="0.3">
      <c r="A41" s="24" t="s">
        <v>101</v>
      </c>
      <c r="B41" s="24" t="s">
        <v>102</v>
      </c>
      <c r="C41" s="24" t="s">
        <v>27</v>
      </c>
      <c r="D41" s="82">
        <v>0</v>
      </c>
      <c r="E41" s="82">
        <v>0</v>
      </c>
      <c r="F41" s="82">
        <v>0</v>
      </c>
      <c r="G41" s="82">
        <v>0</v>
      </c>
      <c r="H41" s="82">
        <v>0</v>
      </c>
      <c r="I41" s="81">
        <v>0</v>
      </c>
      <c r="J41" s="82">
        <v>0</v>
      </c>
      <c r="K41" s="81">
        <v>0</v>
      </c>
      <c r="L41" s="82">
        <v>0</v>
      </c>
      <c r="M41" s="81">
        <v>0</v>
      </c>
      <c r="N41" s="81">
        <v>0</v>
      </c>
      <c r="O41" s="82">
        <v>0</v>
      </c>
      <c r="P41" s="82">
        <v>0</v>
      </c>
      <c r="Q41" s="82">
        <v>0</v>
      </c>
    </row>
    <row r="42" spans="1:17" x14ac:dyDescent="0.3">
      <c r="A42" s="24" t="s">
        <v>103</v>
      </c>
      <c r="B42" s="24" t="s">
        <v>104</v>
      </c>
      <c r="C42" s="24" t="s">
        <v>27</v>
      </c>
      <c r="D42" s="82">
        <v>0</v>
      </c>
      <c r="E42" s="82">
        <v>0</v>
      </c>
      <c r="F42" s="82">
        <v>0</v>
      </c>
      <c r="G42" s="82">
        <v>0</v>
      </c>
      <c r="H42" s="82">
        <v>0</v>
      </c>
      <c r="I42" s="81">
        <v>0</v>
      </c>
      <c r="J42" s="82">
        <v>0</v>
      </c>
      <c r="K42" s="81">
        <v>0</v>
      </c>
      <c r="L42" s="82">
        <v>0</v>
      </c>
      <c r="M42" s="81">
        <v>0</v>
      </c>
      <c r="N42" s="81">
        <v>0</v>
      </c>
      <c r="O42" s="82">
        <v>0</v>
      </c>
      <c r="P42" s="82">
        <v>0</v>
      </c>
      <c r="Q42" s="82">
        <v>0</v>
      </c>
    </row>
    <row r="43" spans="1:17" x14ac:dyDescent="0.3">
      <c r="A43" s="24" t="s">
        <v>105</v>
      </c>
      <c r="B43" s="24" t="s">
        <v>106</v>
      </c>
      <c r="C43" s="24" t="s">
        <v>27</v>
      </c>
      <c r="D43" s="82">
        <v>0</v>
      </c>
      <c r="E43" s="82">
        <v>0</v>
      </c>
      <c r="F43" s="82">
        <v>0</v>
      </c>
      <c r="G43" s="82">
        <v>0</v>
      </c>
      <c r="H43" s="82">
        <v>0</v>
      </c>
      <c r="I43" s="81">
        <v>0</v>
      </c>
      <c r="J43" s="82">
        <v>0</v>
      </c>
      <c r="K43" s="81">
        <v>0</v>
      </c>
      <c r="L43" s="82">
        <v>0</v>
      </c>
      <c r="M43" s="81">
        <v>0</v>
      </c>
      <c r="N43" s="81">
        <v>0</v>
      </c>
      <c r="O43" s="82">
        <v>0</v>
      </c>
      <c r="P43" s="82">
        <v>0</v>
      </c>
      <c r="Q43" s="82">
        <v>0</v>
      </c>
    </row>
    <row r="44" spans="1:17" x14ac:dyDescent="0.3">
      <c r="A44" s="28" t="s">
        <v>107</v>
      </c>
      <c r="B44" s="28" t="s">
        <v>108</v>
      </c>
      <c r="C44" s="28" t="s">
        <v>78</v>
      </c>
      <c r="D44" s="82">
        <v>0</v>
      </c>
      <c r="E44" s="82">
        <v>0</v>
      </c>
      <c r="F44" s="82">
        <v>0</v>
      </c>
      <c r="G44" s="82">
        <v>0</v>
      </c>
      <c r="H44" s="82">
        <v>0</v>
      </c>
      <c r="I44" s="81">
        <v>0</v>
      </c>
      <c r="J44" s="82">
        <v>0</v>
      </c>
      <c r="K44" s="81">
        <v>0</v>
      </c>
      <c r="L44" s="82">
        <v>0</v>
      </c>
      <c r="M44" s="81">
        <v>0</v>
      </c>
      <c r="N44" s="81">
        <v>0</v>
      </c>
      <c r="O44" s="82">
        <v>0</v>
      </c>
      <c r="P44" s="82">
        <v>0</v>
      </c>
      <c r="Q44" s="82">
        <v>0</v>
      </c>
    </row>
    <row r="45" spans="1:17" x14ac:dyDescent="0.3">
      <c r="A45" s="24" t="s">
        <v>109</v>
      </c>
      <c r="B45" s="24" t="s">
        <v>110</v>
      </c>
      <c r="C45" s="24" t="s">
        <v>30</v>
      </c>
      <c r="D45" s="82">
        <v>0</v>
      </c>
      <c r="E45" s="82">
        <v>0</v>
      </c>
      <c r="F45" s="82">
        <v>0</v>
      </c>
      <c r="G45" s="82">
        <v>0</v>
      </c>
      <c r="H45" s="82">
        <v>0</v>
      </c>
      <c r="I45" s="81">
        <v>0</v>
      </c>
      <c r="J45" s="82">
        <v>0</v>
      </c>
      <c r="K45" s="81">
        <v>0</v>
      </c>
      <c r="L45" s="82">
        <v>0</v>
      </c>
      <c r="M45" s="81">
        <v>0</v>
      </c>
      <c r="N45" s="81">
        <v>0</v>
      </c>
      <c r="O45" s="82">
        <v>0</v>
      </c>
      <c r="P45" s="82">
        <v>0</v>
      </c>
      <c r="Q45" s="82">
        <v>0</v>
      </c>
    </row>
    <row r="46" spans="1:17" x14ac:dyDescent="0.3">
      <c r="A46" s="24" t="s">
        <v>111</v>
      </c>
      <c r="B46" s="24" t="s">
        <v>112</v>
      </c>
      <c r="C46" s="24" t="s">
        <v>30</v>
      </c>
      <c r="D46" s="82">
        <v>0</v>
      </c>
      <c r="E46" s="82">
        <v>0</v>
      </c>
      <c r="F46" s="82">
        <v>0</v>
      </c>
      <c r="G46" s="82">
        <v>0</v>
      </c>
      <c r="H46" s="82">
        <v>0</v>
      </c>
      <c r="I46" s="81">
        <v>0</v>
      </c>
      <c r="J46" s="82">
        <v>0</v>
      </c>
      <c r="K46" s="81">
        <v>1</v>
      </c>
      <c r="L46" s="82">
        <v>0</v>
      </c>
      <c r="M46" s="81">
        <v>0</v>
      </c>
      <c r="N46" s="81">
        <v>0</v>
      </c>
      <c r="O46" s="82">
        <v>0</v>
      </c>
      <c r="P46" s="82">
        <v>0</v>
      </c>
      <c r="Q46" s="82">
        <v>0</v>
      </c>
    </row>
    <row r="47" spans="1:17" x14ac:dyDescent="0.3">
      <c r="A47" s="28" t="s">
        <v>113</v>
      </c>
      <c r="B47" s="28" t="s">
        <v>114</v>
      </c>
      <c r="C47" s="28" t="s">
        <v>30</v>
      </c>
      <c r="D47" s="82">
        <v>0</v>
      </c>
      <c r="E47" s="82">
        <v>0</v>
      </c>
      <c r="F47" s="82">
        <v>0</v>
      </c>
      <c r="G47" s="82">
        <v>0</v>
      </c>
      <c r="H47" s="82">
        <v>0</v>
      </c>
      <c r="I47" s="81">
        <v>0</v>
      </c>
      <c r="J47" s="82">
        <v>0</v>
      </c>
      <c r="K47" s="81">
        <v>0</v>
      </c>
      <c r="L47" s="82">
        <v>0</v>
      </c>
      <c r="M47" s="81">
        <v>0</v>
      </c>
      <c r="N47" s="81">
        <v>0</v>
      </c>
      <c r="O47" s="82">
        <v>0</v>
      </c>
      <c r="P47" s="82">
        <v>0</v>
      </c>
      <c r="Q47" s="82">
        <v>0</v>
      </c>
    </row>
    <row r="48" spans="1:17" x14ac:dyDescent="0.3">
      <c r="A48" s="28" t="s">
        <v>115</v>
      </c>
      <c r="B48" s="28" t="s">
        <v>116</v>
      </c>
      <c r="C48" s="28" t="s">
        <v>30</v>
      </c>
      <c r="D48" s="82">
        <v>0</v>
      </c>
      <c r="E48" s="82">
        <v>0</v>
      </c>
      <c r="F48" s="82">
        <v>0</v>
      </c>
      <c r="G48" s="82">
        <v>0</v>
      </c>
      <c r="H48" s="82">
        <v>0</v>
      </c>
      <c r="I48" s="81">
        <v>0</v>
      </c>
      <c r="J48" s="82">
        <v>0</v>
      </c>
      <c r="K48" s="81">
        <v>0</v>
      </c>
      <c r="L48" s="82">
        <v>0</v>
      </c>
      <c r="M48" s="81">
        <v>0</v>
      </c>
      <c r="N48" s="81">
        <v>0</v>
      </c>
      <c r="O48" s="82">
        <v>0</v>
      </c>
      <c r="P48" s="82">
        <v>1</v>
      </c>
      <c r="Q48" s="82">
        <v>0</v>
      </c>
    </row>
    <row r="49" spans="1:17" x14ac:dyDescent="0.3">
      <c r="A49" s="24" t="s">
        <v>117</v>
      </c>
      <c r="B49" s="24" t="s">
        <v>118</v>
      </c>
      <c r="C49" s="24" t="s">
        <v>78</v>
      </c>
      <c r="D49" s="82">
        <v>0</v>
      </c>
      <c r="E49" s="82">
        <v>0</v>
      </c>
      <c r="F49" s="82">
        <v>0</v>
      </c>
      <c r="G49" s="82">
        <v>0</v>
      </c>
      <c r="H49" s="82">
        <v>0</v>
      </c>
      <c r="I49" s="81">
        <v>0</v>
      </c>
      <c r="J49" s="82">
        <v>0</v>
      </c>
      <c r="K49" s="81">
        <v>0</v>
      </c>
      <c r="L49" s="82">
        <v>0</v>
      </c>
      <c r="M49" s="81">
        <v>0</v>
      </c>
      <c r="N49" s="81">
        <v>0</v>
      </c>
      <c r="O49" s="82">
        <v>0</v>
      </c>
      <c r="P49" s="82">
        <v>0</v>
      </c>
      <c r="Q49" s="82">
        <v>0</v>
      </c>
    </row>
    <row r="50" spans="1:17" x14ac:dyDescent="0.3">
      <c r="A50" s="24" t="s">
        <v>119</v>
      </c>
      <c r="B50" s="24" t="s">
        <v>120</v>
      </c>
      <c r="C50" s="24" t="s">
        <v>78</v>
      </c>
      <c r="D50" s="82">
        <v>0</v>
      </c>
      <c r="E50" s="82">
        <v>0</v>
      </c>
      <c r="F50" s="82">
        <v>0</v>
      </c>
      <c r="G50" s="82">
        <v>0</v>
      </c>
      <c r="H50" s="82">
        <v>0</v>
      </c>
      <c r="I50" s="81">
        <v>0</v>
      </c>
      <c r="J50" s="82">
        <v>0</v>
      </c>
      <c r="K50" s="81">
        <v>0</v>
      </c>
      <c r="L50" s="82">
        <v>0</v>
      </c>
      <c r="M50" s="81">
        <v>0</v>
      </c>
      <c r="N50" s="81">
        <v>0</v>
      </c>
      <c r="O50" s="82">
        <v>0</v>
      </c>
      <c r="P50" s="82">
        <v>0</v>
      </c>
      <c r="Q50" s="82">
        <v>0</v>
      </c>
    </row>
    <row r="51" spans="1:17" x14ac:dyDescent="0.3">
      <c r="A51" s="28" t="s">
        <v>121</v>
      </c>
      <c r="B51" s="28" t="s">
        <v>122</v>
      </c>
      <c r="C51" s="28" t="s">
        <v>24</v>
      </c>
      <c r="D51" s="82">
        <v>0</v>
      </c>
      <c r="E51" s="82">
        <v>0</v>
      </c>
      <c r="F51" s="82">
        <v>0</v>
      </c>
      <c r="G51" s="82">
        <v>0</v>
      </c>
      <c r="H51" s="82">
        <v>0</v>
      </c>
      <c r="I51" s="81">
        <v>0</v>
      </c>
      <c r="J51" s="82">
        <v>0</v>
      </c>
      <c r="K51" s="81">
        <v>0</v>
      </c>
      <c r="L51" s="82">
        <v>0</v>
      </c>
      <c r="M51" s="81">
        <v>0</v>
      </c>
      <c r="N51" s="81">
        <v>0</v>
      </c>
      <c r="O51" s="82">
        <v>0</v>
      </c>
      <c r="P51" s="82">
        <v>0</v>
      </c>
      <c r="Q51" s="82">
        <v>0</v>
      </c>
    </row>
    <row r="52" spans="1:17" x14ac:dyDescent="0.3">
      <c r="A52" s="28" t="s">
        <v>123</v>
      </c>
      <c r="B52" s="28" t="s">
        <v>124</v>
      </c>
      <c r="C52" s="28" t="s">
        <v>33</v>
      </c>
      <c r="D52" s="82">
        <v>0</v>
      </c>
      <c r="E52" s="82">
        <v>0</v>
      </c>
      <c r="F52" s="82">
        <v>0</v>
      </c>
      <c r="G52" s="82">
        <v>0</v>
      </c>
      <c r="H52" s="82">
        <v>0</v>
      </c>
      <c r="I52" s="81">
        <v>0</v>
      </c>
      <c r="J52" s="82">
        <v>0</v>
      </c>
      <c r="K52" s="81">
        <v>0</v>
      </c>
      <c r="L52" s="82">
        <v>0</v>
      </c>
      <c r="M52" s="81">
        <v>0</v>
      </c>
      <c r="N52" s="81">
        <v>0</v>
      </c>
      <c r="O52" s="82">
        <v>0</v>
      </c>
      <c r="P52" s="82">
        <v>0</v>
      </c>
      <c r="Q52" s="82">
        <v>0</v>
      </c>
    </row>
    <row r="53" spans="1:17" x14ac:dyDescent="0.3">
      <c r="A53" s="24" t="s">
        <v>125</v>
      </c>
      <c r="B53" s="24" t="s">
        <v>126</v>
      </c>
      <c r="C53" s="24" t="s">
        <v>30</v>
      </c>
      <c r="D53" s="82">
        <v>0</v>
      </c>
      <c r="E53" s="82">
        <v>0</v>
      </c>
      <c r="F53" s="82">
        <v>0</v>
      </c>
      <c r="G53" s="82">
        <v>0</v>
      </c>
      <c r="H53" s="82">
        <v>0</v>
      </c>
      <c r="I53" s="81">
        <v>0</v>
      </c>
      <c r="J53" s="82">
        <v>0</v>
      </c>
      <c r="K53" s="81">
        <v>0</v>
      </c>
      <c r="L53" s="82">
        <v>0</v>
      </c>
      <c r="M53" s="81">
        <v>0</v>
      </c>
      <c r="N53" s="81">
        <v>0</v>
      </c>
      <c r="O53" s="82">
        <v>0</v>
      </c>
      <c r="P53" s="82">
        <v>0</v>
      </c>
      <c r="Q53" s="82">
        <v>0</v>
      </c>
    </row>
    <row r="54" spans="1:17" x14ac:dyDescent="0.3">
      <c r="A54" s="24" t="s">
        <v>127</v>
      </c>
      <c r="B54" s="24" t="s">
        <v>128</v>
      </c>
      <c r="C54" s="24" t="s">
        <v>30</v>
      </c>
      <c r="D54" s="82">
        <v>0</v>
      </c>
      <c r="E54" s="82">
        <v>0</v>
      </c>
      <c r="F54" s="82">
        <v>0</v>
      </c>
      <c r="G54" s="82">
        <v>0</v>
      </c>
      <c r="H54" s="82">
        <v>0</v>
      </c>
      <c r="I54" s="81">
        <v>0</v>
      </c>
      <c r="J54" s="82">
        <v>0</v>
      </c>
      <c r="K54" s="81">
        <v>0</v>
      </c>
      <c r="L54" s="82">
        <v>0</v>
      </c>
      <c r="M54" s="81">
        <v>0</v>
      </c>
      <c r="N54" s="81">
        <v>0</v>
      </c>
      <c r="O54" s="82">
        <v>0</v>
      </c>
      <c r="P54" s="82">
        <v>0</v>
      </c>
      <c r="Q54" s="82">
        <v>0</v>
      </c>
    </row>
    <row r="55" spans="1:17" x14ac:dyDescent="0.3">
      <c r="A55" s="24" t="s">
        <v>129</v>
      </c>
      <c r="B55" s="24" t="s">
        <v>130</v>
      </c>
      <c r="C55" s="24" t="s">
        <v>30</v>
      </c>
      <c r="D55" s="82">
        <v>0</v>
      </c>
      <c r="E55" s="82">
        <v>0</v>
      </c>
      <c r="F55" s="82">
        <v>0</v>
      </c>
      <c r="G55" s="82">
        <v>0</v>
      </c>
      <c r="H55" s="82">
        <v>0</v>
      </c>
      <c r="I55" s="81">
        <v>0</v>
      </c>
      <c r="J55" s="82">
        <v>0</v>
      </c>
      <c r="K55" s="81">
        <v>0</v>
      </c>
      <c r="L55" s="82">
        <v>0</v>
      </c>
      <c r="M55" s="81">
        <v>0</v>
      </c>
      <c r="N55" s="81">
        <v>0</v>
      </c>
      <c r="O55" s="82">
        <v>0</v>
      </c>
      <c r="P55" s="82">
        <v>0</v>
      </c>
      <c r="Q55" s="82">
        <v>0</v>
      </c>
    </row>
    <row r="56" spans="1:17" x14ac:dyDescent="0.3">
      <c r="A56" s="24" t="s">
        <v>131</v>
      </c>
      <c r="B56" s="24" t="s">
        <v>132</v>
      </c>
      <c r="C56" s="24" t="s">
        <v>30</v>
      </c>
      <c r="D56" s="82">
        <v>0</v>
      </c>
      <c r="E56" s="82">
        <v>0</v>
      </c>
      <c r="F56" s="82">
        <v>0</v>
      </c>
      <c r="G56" s="82">
        <v>0</v>
      </c>
      <c r="H56" s="82">
        <v>0</v>
      </c>
      <c r="I56" s="81">
        <v>0</v>
      </c>
      <c r="J56" s="82">
        <v>0</v>
      </c>
      <c r="K56" s="81">
        <v>0</v>
      </c>
      <c r="L56" s="82">
        <v>0</v>
      </c>
      <c r="M56" s="81">
        <v>0</v>
      </c>
      <c r="N56" s="81">
        <v>0</v>
      </c>
      <c r="O56" s="82">
        <v>0</v>
      </c>
      <c r="P56" s="82">
        <v>0</v>
      </c>
      <c r="Q56" s="82">
        <v>0</v>
      </c>
    </row>
    <row r="57" spans="1:17" x14ac:dyDescent="0.3">
      <c r="A57" s="28" t="s">
        <v>133</v>
      </c>
      <c r="B57" s="28" t="s">
        <v>134</v>
      </c>
      <c r="C57" s="28" t="s">
        <v>33</v>
      </c>
      <c r="D57" s="82">
        <v>0</v>
      </c>
      <c r="E57" s="82">
        <v>0</v>
      </c>
      <c r="F57" s="82">
        <v>0</v>
      </c>
      <c r="G57" s="82">
        <v>0</v>
      </c>
      <c r="H57" s="82">
        <v>0</v>
      </c>
      <c r="I57" s="81">
        <v>0</v>
      </c>
      <c r="J57" s="82">
        <v>0</v>
      </c>
      <c r="K57" s="81">
        <v>0</v>
      </c>
      <c r="L57" s="82">
        <v>0</v>
      </c>
      <c r="M57" s="81">
        <v>0</v>
      </c>
      <c r="N57" s="81">
        <v>0</v>
      </c>
      <c r="O57" s="82">
        <v>0</v>
      </c>
      <c r="P57" s="82">
        <v>1</v>
      </c>
      <c r="Q57" s="82">
        <v>0</v>
      </c>
    </row>
    <row r="58" spans="1:17" x14ac:dyDescent="0.3">
      <c r="A58" s="28" t="s">
        <v>135</v>
      </c>
      <c r="B58" s="28" t="s">
        <v>136</v>
      </c>
      <c r="C58" s="28" t="s">
        <v>33</v>
      </c>
      <c r="D58" s="82">
        <v>0</v>
      </c>
      <c r="E58" s="82">
        <v>0</v>
      </c>
      <c r="F58" s="82">
        <v>0</v>
      </c>
      <c r="G58" s="82">
        <v>0</v>
      </c>
      <c r="H58" s="82">
        <v>0</v>
      </c>
      <c r="I58" s="81">
        <v>0</v>
      </c>
      <c r="J58" s="82">
        <v>0</v>
      </c>
      <c r="K58" s="81">
        <v>0</v>
      </c>
      <c r="L58" s="82">
        <v>0</v>
      </c>
      <c r="M58" s="81">
        <v>0</v>
      </c>
      <c r="N58" s="81">
        <v>0</v>
      </c>
      <c r="O58" s="82">
        <v>0</v>
      </c>
      <c r="P58" s="82">
        <v>0</v>
      </c>
      <c r="Q58" s="82">
        <v>0</v>
      </c>
    </row>
    <row r="59" spans="1:17" x14ac:dyDescent="0.3">
      <c r="A59" s="28" t="s">
        <v>137</v>
      </c>
      <c r="B59" s="28" t="s">
        <v>138</v>
      </c>
      <c r="C59" s="28" t="s">
        <v>63</v>
      </c>
      <c r="D59" s="82">
        <v>0</v>
      </c>
      <c r="E59" s="82">
        <v>0</v>
      </c>
      <c r="F59" s="82">
        <v>0</v>
      </c>
      <c r="G59" s="82">
        <v>0</v>
      </c>
      <c r="H59" s="82">
        <v>0</v>
      </c>
      <c r="I59" s="81">
        <v>0</v>
      </c>
      <c r="J59" s="82">
        <v>0</v>
      </c>
      <c r="K59" s="81">
        <v>0</v>
      </c>
      <c r="L59" s="82">
        <v>0</v>
      </c>
      <c r="M59" s="81">
        <v>0</v>
      </c>
      <c r="N59" s="81">
        <v>0</v>
      </c>
      <c r="O59" s="82">
        <v>0</v>
      </c>
      <c r="P59" s="82">
        <v>0</v>
      </c>
      <c r="Q59" s="82">
        <v>0</v>
      </c>
    </row>
    <row r="60" spans="1:17" x14ac:dyDescent="0.3">
      <c r="A60" s="28" t="s">
        <v>139</v>
      </c>
      <c r="B60" s="28" t="s">
        <v>140</v>
      </c>
      <c r="C60" s="28" t="s">
        <v>63</v>
      </c>
      <c r="D60" s="82">
        <v>0</v>
      </c>
      <c r="E60" s="82">
        <v>0</v>
      </c>
      <c r="F60" s="82">
        <v>0</v>
      </c>
      <c r="G60" s="82">
        <v>0</v>
      </c>
      <c r="H60" s="82">
        <v>0</v>
      </c>
      <c r="I60" s="81">
        <v>0</v>
      </c>
      <c r="J60" s="82">
        <v>0</v>
      </c>
      <c r="K60" s="81">
        <v>0</v>
      </c>
      <c r="L60" s="82">
        <v>0</v>
      </c>
      <c r="M60" s="81">
        <v>0</v>
      </c>
      <c r="N60" s="81">
        <v>0</v>
      </c>
      <c r="O60" s="82">
        <v>0</v>
      </c>
      <c r="P60" s="82">
        <v>0</v>
      </c>
      <c r="Q60" s="82">
        <v>0</v>
      </c>
    </row>
    <row r="61" spans="1:17" x14ac:dyDescent="0.3">
      <c r="A61" s="24" t="s">
        <v>141</v>
      </c>
      <c r="B61" s="24" t="s">
        <v>142</v>
      </c>
      <c r="C61" s="24" t="s">
        <v>24</v>
      </c>
      <c r="D61" s="82">
        <v>0</v>
      </c>
      <c r="E61" s="82">
        <v>0</v>
      </c>
      <c r="F61" s="82">
        <v>0</v>
      </c>
      <c r="G61" s="82">
        <v>0</v>
      </c>
      <c r="H61" s="82">
        <v>0</v>
      </c>
      <c r="I61" s="81">
        <v>0</v>
      </c>
      <c r="J61" s="82">
        <v>0</v>
      </c>
      <c r="K61" s="81">
        <v>0</v>
      </c>
      <c r="L61" s="82">
        <v>0</v>
      </c>
      <c r="M61" s="81">
        <v>0</v>
      </c>
      <c r="N61" s="81">
        <v>0</v>
      </c>
      <c r="O61" s="82">
        <v>0</v>
      </c>
      <c r="P61" s="82">
        <v>0</v>
      </c>
      <c r="Q61" s="82">
        <v>0</v>
      </c>
    </row>
    <row r="62" spans="1:17" x14ac:dyDescent="0.3">
      <c r="A62" s="24" t="s">
        <v>143</v>
      </c>
      <c r="B62" s="24" t="s">
        <v>144</v>
      </c>
      <c r="C62" s="24" t="s">
        <v>49</v>
      </c>
      <c r="D62" s="82">
        <v>0</v>
      </c>
      <c r="E62" s="82">
        <v>0</v>
      </c>
      <c r="F62" s="82">
        <v>0</v>
      </c>
      <c r="G62" s="82">
        <v>0</v>
      </c>
      <c r="H62" s="82">
        <v>0</v>
      </c>
      <c r="I62" s="81">
        <v>0</v>
      </c>
      <c r="J62" s="82">
        <v>0</v>
      </c>
      <c r="K62" s="81">
        <v>0</v>
      </c>
      <c r="L62" s="82">
        <v>0</v>
      </c>
      <c r="M62" s="81">
        <v>0</v>
      </c>
      <c r="N62" s="81">
        <v>0</v>
      </c>
      <c r="O62" s="82">
        <v>0</v>
      </c>
      <c r="P62" s="82">
        <v>0</v>
      </c>
      <c r="Q62" s="82">
        <v>0</v>
      </c>
    </row>
    <row r="63" spans="1:17" x14ac:dyDescent="0.3">
      <c r="A63" s="24" t="s">
        <v>145</v>
      </c>
      <c r="B63" s="24" t="s">
        <v>146</v>
      </c>
      <c r="C63" s="24" t="s">
        <v>49</v>
      </c>
      <c r="D63" s="82">
        <v>0</v>
      </c>
      <c r="E63" s="82">
        <v>0</v>
      </c>
      <c r="F63" s="82">
        <v>1</v>
      </c>
      <c r="G63" s="82">
        <v>0</v>
      </c>
      <c r="H63" s="82">
        <v>0</v>
      </c>
      <c r="I63" s="81">
        <v>0</v>
      </c>
      <c r="J63" s="82">
        <v>0</v>
      </c>
      <c r="K63" s="81">
        <v>0</v>
      </c>
      <c r="L63" s="82">
        <v>0</v>
      </c>
      <c r="M63" s="81">
        <v>0</v>
      </c>
      <c r="N63" s="81">
        <v>0</v>
      </c>
      <c r="O63" s="82">
        <v>0</v>
      </c>
      <c r="P63" s="82">
        <v>0</v>
      </c>
      <c r="Q63" s="82">
        <v>0</v>
      </c>
    </row>
    <row r="64" spans="1:17" x14ac:dyDescent="0.3">
      <c r="A64" s="24" t="s">
        <v>147</v>
      </c>
      <c r="B64" s="24" t="s">
        <v>148</v>
      </c>
      <c r="C64" s="24" t="s">
        <v>49</v>
      </c>
      <c r="D64" s="82">
        <v>0</v>
      </c>
      <c r="E64" s="82">
        <v>0</v>
      </c>
      <c r="F64" s="82">
        <v>0</v>
      </c>
      <c r="G64" s="82">
        <v>0</v>
      </c>
      <c r="H64" s="82">
        <v>0</v>
      </c>
      <c r="I64" s="81">
        <v>0</v>
      </c>
      <c r="J64" s="82">
        <v>0</v>
      </c>
      <c r="K64" s="81">
        <v>0</v>
      </c>
      <c r="L64" s="82">
        <v>0</v>
      </c>
      <c r="M64" s="81">
        <v>0</v>
      </c>
      <c r="N64" s="81">
        <v>0</v>
      </c>
      <c r="O64" s="82">
        <v>0</v>
      </c>
      <c r="P64" s="82">
        <v>0</v>
      </c>
      <c r="Q64" s="82">
        <v>0</v>
      </c>
    </row>
    <row r="65" spans="1:17" x14ac:dyDescent="0.3">
      <c r="A65" s="24" t="s">
        <v>149</v>
      </c>
      <c r="B65" s="24" t="s">
        <v>150</v>
      </c>
      <c r="C65" s="24" t="s">
        <v>56</v>
      </c>
      <c r="D65" s="82">
        <v>0</v>
      </c>
      <c r="E65" s="82">
        <v>0</v>
      </c>
      <c r="F65" s="82">
        <v>0</v>
      </c>
      <c r="G65" s="82">
        <v>0</v>
      </c>
      <c r="H65" s="82">
        <v>0</v>
      </c>
      <c r="I65" s="81">
        <v>0</v>
      </c>
      <c r="J65" s="82">
        <v>0</v>
      </c>
      <c r="K65" s="81">
        <v>0</v>
      </c>
      <c r="L65" s="82">
        <v>0</v>
      </c>
      <c r="M65" s="81">
        <v>0</v>
      </c>
      <c r="N65" s="81">
        <v>0</v>
      </c>
      <c r="O65" s="82">
        <v>0</v>
      </c>
      <c r="P65" s="82">
        <v>0</v>
      </c>
      <c r="Q65" s="82">
        <v>0</v>
      </c>
    </row>
    <row r="66" spans="1:17" x14ac:dyDescent="0.3">
      <c r="A66" s="24" t="s">
        <v>151</v>
      </c>
      <c r="B66" s="24" t="s">
        <v>152</v>
      </c>
      <c r="C66" s="24" t="s">
        <v>46</v>
      </c>
      <c r="D66" s="82">
        <v>0</v>
      </c>
      <c r="E66" s="82">
        <v>0</v>
      </c>
      <c r="F66" s="82">
        <v>0</v>
      </c>
      <c r="G66" s="82">
        <v>0</v>
      </c>
      <c r="H66" s="82">
        <v>0</v>
      </c>
      <c r="I66" s="81">
        <v>0</v>
      </c>
      <c r="J66" s="82">
        <v>0</v>
      </c>
      <c r="K66" s="81">
        <v>0</v>
      </c>
      <c r="L66" s="82">
        <v>0</v>
      </c>
      <c r="M66" s="81">
        <v>0</v>
      </c>
      <c r="N66" s="81">
        <v>0</v>
      </c>
      <c r="O66" s="82">
        <v>0</v>
      </c>
      <c r="P66" s="82">
        <v>0</v>
      </c>
      <c r="Q66" s="82">
        <v>0</v>
      </c>
    </row>
    <row r="67" spans="1:17" x14ac:dyDescent="0.3">
      <c r="A67" s="24" t="s">
        <v>153</v>
      </c>
      <c r="B67" s="24" t="s">
        <v>154</v>
      </c>
      <c r="C67" s="24" t="s">
        <v>46</v>
      </c>
      <c r="D67" s="82">
        <v>0</v>
      </c>
      <c r="E67" s="82">
        <v>0</v>
      </c>
      <c r="F67" s="82">
        <v>0</v>
      </c>
      <c r="G67" s="82">
        <v>0</v>
      </c>
      <c r="H67" s="82">
        <v>0</v>
      </c>
      <c r="I67" s="81">
        <v>0</v>
      </c>
      <c r="J67" s="82">
        <v>0</v>
      </c>
      <c r="K67" s="81">
        <v>0</v>
      </c>
      <c r="L67" s="82">
        <v>1</v>
      </c>
      <c r="M67" s="81">
        <v>0</v>
      </c>
      <c r="N67" s="81">
        <v>0</v>
      </c>
      <c r="O67" s="82">
        <v>0</v>
      </c>
      <c r="P67" s="82">
        <v>0</v>
      </c>
      <c r="Q67" s="82">
        <v>0</v>
      </c>
    </row>
    <row r="68" spans="1:17" x14ac:dyDescent="0.3">
      <c r="A68" s="24" t="s">
        <v>155</v>
      </c>
      <c r="B68" s="24" t="s">
        <v>156</v>
      </c>
      <c r="C68" s="24" t="s">
        <v>46</v>
      </c>
      <c r="D68" s="82">
        <v>0</v>
      </c>
      <c r="E68" s="82">
        <v>0</v>
      </c>
      <c r="F68" s="82">
        <v>0</v>
      </c>
      <c r="G68" s="82">
        <v>0</v>
      </c>
      <c r="H68" s="82">
        <v>0</v>
      </c>
      <c r="I68" s="81">
        <v>0</v>
      </c>
      <c r="J68" s="82">
        <v>0</v>
      </c>
      <c r="K68" s="81">
        <v>0</v>
      </c>
      <c r="L68" s="82">
        <v>0</v>
      </c>
      <c r="M68" s="81">
        <v>0</v>
      </c>
      <c r="N68" s="81">
        <v>0</v>
      </c>
      <c r="O68" s="82">
        <v>0</v>
      </c>
      <c r="P68" s="82">
        <v>0</v>
      </c>
      <c r="Q68" s="82">
        <v>0</v>
      </c>
    </row>
    <row r="69" spans="1:17" x14ac:dyDescent="0.3">
      <c r="A69" s="24" t="s">
        <v>157</v>
      </c>
      <c r="B69" s="24" t="s">
        <v>158</v>
      </c>
      <c r="C69" s="24" t="s">
        <v>56</v>
      </c>
      <c r="D69" s="82">
        <v>0</v>
      </c>
      <c r="E69" s="82">
        <v>0</v>
      </c>
      <c r="F69" s="82">
        <v>0</v>
      </c>
      <c r="G69" s="82">
        <v>0</v>
      </c>
      <c r="H69" s="82">
        <v>0</v>
      </c>
      <c r="I69" s="81">
        <v>0</v>
      </c>
      <c r="J69" s="82">
        <v>0</v>
      </c>
      <c r="K69" s="81">
        <v>0</v>
      </c>
      <c r="L69" s="82">
        <v>0</v>
      </c>
      <c r="M69" s="81">
        <v>0</v>
      </c>
      <c r="N69" s="81">
        <v>0</v>
      </c>
      <c r="O69" s="82">
        <v>0</v>
      </c>
      <c r="P69" s="82">
        <v>0</v>
      </c>
      <c r="Q69" s="82">
        <v>0</v>
      </c>
    </row>
    <row r="70" spans="1:17" x14ac:dyDescent="0.3">
      <c r="A70" s="28" t="s">
        <v>159</v>
      </c>
      <c r="B70" s="28" t="s">
        <v>160</v>
      </c>
      <c r="C70" s="28" t="s">
        <v>63</v>
      </c>
      <c r="D70" s="82">
        <v>0</v>
      </c>
      <c r="E70" s="82">
        <v>0</v>
      </c>
      <c r="F70" s="82">
        <v>0</v>
      </c>
      <c r="G70" s="82">
        <v>0</v>
      </c>
      <c r="H70" s="82">
        <v>0</v>
      </c>
      <c r="I70" s="81">
        <v>0</v>
      </c>
      <c r="J70" s="82">
        <v>0</v>
      </c>
      <c r="K70" s="81">
        <v>0</v>
      </c>
      <c r="L70" s="82">
        <v>0</v>
      </c>
      <c r="M70" s="81">
        <v>0</v>
      </c>
      <c r="N70" s="81">
        <v>0</v>
      </c>
      <c r="O70" s="82">
        <v>0</v>
      </c>
      <c r="P70" s="82">
        <v>0</v>
      </c>
      <c r="Q70" s="82">
        <v>0</v>
      </c>
    </row>
    <row r="71" spans="1:17" x14ac:dyDescent="0.3">
      <c r="A71" s="28" t="s">
        <v>161</v>
      </c>
      <c r="B71" s="28" t="s">
        <v>162</v>
      </c>
      <c r="C71" s="28" t="s">
        <v>49</v>
      </c>
      <c r="D71" s="82">
        <v>0</v>
      </c>
      <c r="E71" s="82">
        <v>0</v>
      </c>
      <c r="F71" s="82">
        <v>0</v>
      </c>
      <c r="G71" s="82">
        <v>0</v>
      </c>
      <c r="H71" s="82">
        <v>0</v>
      </c>
      <c r="I71" s="81">
        <v>0</v>
      </c>
      <c r="J71" s="82">
        <v>0</v>
      </c>
      <c r="K71" s="81">
        <v>0</v>
      </c>
      <c r="L71" s="82">
        <v>0</v>
      </c>
      <c r="M71" s="81">
        <v>0</v>
      </c>
      <c r="N71" s="81">
        <v>0</v>
      </c>
      <c r="O71" s="82">
        <v>0</v>
      </c>
      <c r="P71" s="82">
        <v>0</v>
      </c>
      <c r="Q71" s="82">
        <v>0</v>
      </c>
    </row>
    <row r="72" spans="1:17" x14ac:dyDescent="0.3">
      <c r="A72" s="28" t="s">
        <v>163</v>
      </c>
      <c r="B72" s="28" t="s">
        <v>164</v>
      </c>
      <c r="C72" s="28" t="s">
        <v>24</v>
      </c>
      <c r="D72" s="82">
        <v>0</v>
      </c>
      <c r="E72" s="82">
        <v>0</v>
      </c>
      <c r="F72" s="82">
        <v>0</v>
      </c>
      <c r="G72" s="82">
        <v>0</v>
      </c>
      <c r="H72" s="82">
        <v>0</v>
      </c>
      <c r="I72" s="81">
        <v>0</v>
      </c>
      <c r="J72" s="82">
        <v>0</v>
      </c>
      <c r="K72" s="81">
        <v>0</v>
      </c>
      <c r="L72" s="82">
        <v>0</v>
      </c>
      <c r="M72" s="81">
        <v>0</v>
      </c>
      <c r="N72" s="81">
        <v>0</v>
      </c>
      <c r="O72" s="82">
        <v>0</v>
      </c>
      <c r="P72" s="82">
        <v>0</v>
      </c>
      <c r="Q72" s="82">
        <v>0</v>
      </c>
    </row>
    <row r="73" spans="1:17" x14ac:dyDescent="0.3">
      <c r="A73" s="28" t="s">
        <v>165</v>
      </c>
      <c r="B73" s="28" t="s">
        <v>166</v>
      </c>
      <c r="C73" s="28" t="s">
        <v>24</v>
      </c>
      <c r="D73" s="82">
        <v>0</v>
      </c>
      <c r="E73" s="82">
        <v>0</v>
      </c>
      <c r="F73" s="82">
        <v>0</v>
      </c>
      <c r="G73" s="82">
        <v>0</v>
      </c>
      <c r="H73" s="82">
        <v>0</v>
      </c>
      <c r="I73" s="81">
        <v>0</v>
      </c>
      <c r="J73" s="82">
        <v>0</v>
      </c>
      <c r="K73" s="81">
        <v>0</v>
      </c>
      <c r="L73" s="82">
        <v>0</v>
      </c>
      <c r="M73" s="81">
        <v>0</v>
      </c>
      <c r="N73" s="81">
        <v>0</v>
      </c>
      <c r="O73" s="82">
        <v>0</v>
      </c>
      <c r="P73" s="82">
        <v>0</v>
      </c>
      <c r="Q73" s="82">
        <v>0</v>
      </c>
    </row>
    <row r="74" spans="1:17" x14ac:dyDescent="0.3">
      <c r="A74" s="28" t="s">
        <v>167</v>
      </c>
      <c r="B74" s="28" t="s">
        <v>168</v>
      </c>
      <c r="C74" s="28" t="s">
        <v>63</v>
      </c>
      <c r="D74" s="82">
        <v>0</v>
      </c>
      <c r="E74" s="82">
        <v>0</v>
      </c>
      <c r="F74" s="82">
        <v>0</v>
      </c>
      <c r="G74" s="82">
        <v>0</v>
      </c>
      <c r="H74" s="82">
        <v>0</v>
      </c>
      <c r="I74" s="81">
        <v>0</v>
      </c>
      <c r="J74" s="82">
        <v>0</v>
      </c>
      <c r="K74" s="81">
        <v>0</v>
      </c>
      <c r="L74" s="82">
        <v>0</v>
      </c>
      <c r="M74" s="81">
        <v>0</v>
      </c>
      <c r="N74" s="81">
        <v>0</v>
      </c>
      <c r="O74" s="82">
        <v>0</v>
      </c>
      <c r="P74" s="82">
        <v>0</v>
      </c>
      <c r="Q74" s="82">
        <v>0</v>
      </c>
    </row>
    <row r="75" spans="1:17" x14ac:dyDescent="0.3">
      <c r="A75" s="28" t="s">
        <v>169</v>
      </c>
      <c r="B75" s="28" t="s">
        <v>170</v>
      </c>
      <c r="C75" s="28" t="s">
        <v>63</v>
      </c>
      <c r="D75" s="82">
        <v>0</v>
      </c>
      <c r="E75" s="82">
        <v>0</v>
      </c>
      <c r="F75" s="82">
        <v>0</v>
      </c>
      <c r="G75" s="82">
        <v>0</v>
      </c>
      <c r="H75" s="82">
        <v>0</v>
      </c>
      <c r="I75" s="81">
        <v>0</v>
      </c>
      <c r="J75" s="82">
        <v>0</v>
      </c>
      <c r="K75" s="81">
        <v>0</v>
      </c>
      <c r="L75" s="82">
        <v>0</v>
      </c>
      <c r="M75" s="81">
        <v>0</v>
      </c>
      <c r="N75" s="81">
        <v>0</v>
      </c>
      <c r="O75" s="82">
        <v>0</v>
      </c>
      <c r="P75" s="82">
        <v>0</v>
      </c>
      <c r="Q75" s="82">
        <v>0</v>
      </c>
    </row>
    <row r="76" spans="1:17" x14ac:dyDescent="0.3">
      <c r="A76" s="28" t="s">
        <v>171</v>
      </c>
      <c r="B76" s="28" t="s">
        <v>172</v>
      </c>
      <c r="C76" s="28" t="s">
        <v>63</v>
      </c>
      <c r="D76" s="82">
        <v>0</v>
      </c>
      <c r="E76" s="82">
        <v>0</v>
      </c>
      <c r="F76" s="82">
        <v>0</v>
      </c>
      <c r="G76" s="82">
        <v>0</v>
      </c>
      <c r="H76" s="82">
        <v>0</v>
      </c>
      <c r="I76" s="81">
        <v>0</v>
      </c>
      <c r="J76" s="82">
        <v>0</v>
      </c>
      <c r="K76" s="81">
        <v>0</v>
      </c>
      <c r="L76" s="82">
        <v>0</v>
      </c>
      <c r="M76" s="81">
        <v>0</v>
      </c>
      <c r="N76" s="81">
        <v>0</v>
      </c>
      <c r="O76" s="82">
        <v>0</v>
      </c>
      <c r="P76" s="82">
        <v>0</v>
      </c>
      <c r="Q76" s="82">
        <v>0</v>
      </c>
    </row>
    <row r="77" spans="1:17" x14ac:dyDescent="0.3">
      <c r="A77" s="28" t="s">
        <v>173</v>
      </c>
      <c r="B77" s="28" t="s">
        <v>174</v>
      </c>
      <c r="C77" s="28" t="s">
        <v>63</v>
      </c>
      <c r="D77" s="82">
        <v>0</v>
      </c>
      <c r="E77" s="82">
        <v>0</v>
      </c>
      <c r="F77" s="82">
        <v>0</v>
      </c>
      <c r="G77" s="82">
        <v>0</v>
      </c>
      <c r="H77" s="82">
        <v>0</v>
      </c>
      <c r="I77" s="81">
        <v>0</v>
      </c>
      <c r="J77" s="82">
        <v>0</v>
      </c>
      <c r="K77" s="81">
        <v>0</v>
      </c>
      <c r="L77" s="82">
        <v>0</v>
      </c>
      <c r="M77" s="81">
        <v>0</v>
      </c>
      <c r="N77" s="81">
        <v>0</v>
      </c>
      <c r="O77" s="82">
        <v>0</v>
      </c>
      <c r="P77" s="82">
        <v>0</v>
      </c>
      <c r="Q77" s="82">
        <v>0</v>
      </c>
    </row>
    <row r="78" spans="1:17" x14ac:dyDescent="0.3">
      <c r="A78" s="28" t="s">
        <v>175</v>
      </c>
      <c r="B78" s="28" t="s">
        <v>176</v>
      </c>
      <c r="C78" s="28" t="s">
        <v>56</v>
      </c>
      <c r="D78" s="82">
        <v>0</v>
      </c>
      <c r="E78" s="82">
        <v>0</v>
      </c>
      <c r="F78" s="82">
        <v>0</v>
      </c>
      <c r="G78" s="82">
        <v>0</v>
      </c>
      <c r="H78" s="82">
        <v>0</v>
      </c>
      <c r="I78" s="81">
        <v>0</v>
      </c>
      <c r="J78" s="82">
        <v>0</v>
      </c>
      <c r="K78" s="81">
        <v>0</v>
      </c>
      <c r="L78" s="82">
        <v>0</v>
      </c>
      <c r="M78" s="81">
        <v>0</v>
      </c>
      <c r="N78" s="81">
        <v>0</v>
      </c>
      <c r="O78" s="82">
        <v>0</v>
      </c>
      <c r="P78" s="82">
        <v>0</v>
      </c>
      <c r="Q78" s="82">
        <v>0</v>
      </c>
    </row>
    <row r="79" spans="1:17" x14ac:dyDescent="0.3">
      <c r="A79" s="24" t="s">
        <v>177</v>
      </c>
      <c r="B79" s="24" t="s">
        <v>178</v>
      </c>
      <c r="C79" s="24" t="s">
        <v>46</v>
      </c>
      <c r="D79" s="82">
        <v>0</v>
      </c>
      <c r="E79" s="82">
        <v>0</v>
      </c>
      <c r="F79" s="82">
        <v>0</v>
      </c>
      <c r="G79" s="82">
        <v>0</v>
      </c>
      <c r="H79" s="82">
        <v>0</v>
      </c>
      <c r="I79" s="81">
        <v>0</v>
      </c>
      <c r="J79" s="82">
        <v>0</v>
      </c>
      <c r="K79" s="81">
        <v>0</v>
      </c>
      <c r="L79" s="82">
        <v>0</v>
      </c>
      <c r="M79" s="81">
        <v>0</v>
      </c>
      <c r="N79" s="81">
        <v>0</v>
      </c>
      <c r="O79" s="82">
        <v>0</v>
      </c>
      <c r="P79" s="82">
        <v>0</v>
      </c>
      <c r="Q79" s="82">
        <v>0</v>
      </c>
    </row>
    <row r="80" spans="1:17" x14ac:dyDescent="0.3">
      <c r="A80" s="24" t="s">
        <v>179</v>
      </c>
      <c r="B80" s="24" t="s">
        <v>180</v>
      </c>
      <c r="C80" s="24" t="s">
        <v>27</v>
      </c>
      <c r="D80" s="82">
        <v>0</v>
      </c>
      <c r="E80" s="82">
        <v>0</v>
      </c>
      <c r="F80" s="82">
        <v>0</v>
      </c>
      <c r="G80" s="82">
        <v>0</v>
      </c>
      <c r="H80" s="82">
        <v>0</v>
      </c>
      <c r="I80" s="81">
        <v>0</v>
      </c>
      <c r="J80" s="82">
        <v>0</v>
      </c>
      <c r="K80" s="81">
        <v>0</v>
      </c>
      <c r="L80" s="82">
        <v>0</v>
      </c>
      <c r="M80" s="81">
        <v>0</v>
      </c>
      <c r="N80" s="81">
        <v>0</v>
      </c>
      <c r="O80" s="82">
        <v>0</v>
      </c>
      <c r="P80" s="82">
        <v>0</v>
      </c>
      <c r="Q80" s="82">
        <v>0</v>
      </c>
    </row>
    <row r="81" spans="1:17" x14ac:dyDescent="0.3">
      <c r="A81" s="24" t="s">
        <v>181</v>
      </c>
      <c r="B81" s="24" t="s">
        <v>182</v>
      </c>
      <c r="C81" s="24" t="s">
        <v>56</v>
      </c>
      <c r="D81" s="82">
        <v>0</v>
      </c>
      <c r="E81" s="82">
        <v>0</v>
      </c>
      <c r="F81" s="82">
        <v>0</v>
      </c>
      <c r="G81" s="82">
        <v>0</v>
      </c>
      <c r="H81" s="82">
        <v>0</v>
      </c>
      <c r="I81" s="81">
        <v>0</v>
      </c>
      <c r="J81" s="82">
        <v>0</v>
      </c>
      <c r="K81" s="81">
        <v>0</v>
      </c>
      <c r="L81" s="82">
        <v>0</v>
      </c>
      <c r="M81" s="81">
        <v>0</v>
      </c>
      <c r="N81" s="81">
        <v>0</v>
      </c>
      <c r="O81" s="82">
        <v>0</v>
      </c>
      <c r="P81" s="82">
        <v>0</v>
      </c>
      <c r="Q81" s="82">
        <v>0</v>
      </c>
    </row>
    <row r="82" spans="1:17" x14ac:dyDescent="0.3">
      <c r="A82" s="28" t="s">
        <v>183</v>
      </c>
      <c r="B82" s="28" t="s">
        <v>184</v>
      </c>
      <c r="C82" s="28" t="s">
        <v>33</v>
      </c>
      <c r="D82" s="82">
        <v>0</v>
      </c>
      <c r="E82" s="82">
        <v>0</v>
      </c>
      <c r="F82" s="82">
        <v>0</v>
      </c>
      <c r="G82" s="82">
        <v>0</v>
      </c>
      <c r="H82" s="82">
        <v>0</v>
      </c>
      <c r="I82" s="81">
        <v>0</v>
      </c>
      <c r="J82" s="82">
        <v>0</v>
      </c>
      <c r="K82" s="81">
        <v>0</v>
      </c>
      <c r="L82" s="82">
        <v>0</v>
      </c>
      <c r="M82" s="81">
        <v>0</v>
      </c>
      <c r="N82" s="81">
        <v>0</v>
      </c>
      <c r="O82" s="82">
        <v>0</v>
      </c>
      <c r="P82" s="82">
        <v>0</v>
      </c>
      <c r="Q82" s="82">
        <v>0</v>
      </c>
    </row>
    <row r="83" spans="1:17" x14ac:dyDescent="0.3">
      <c r="A83" s="24" t="s">
        <v>185</v>
      </c>
      <c r="B83" s="24" t="s">
        <v>186</v>
      </c>
      <c r="C83" s="24" t="s">
        <v>24</v>
      </c>
      <c r="D83" s="82">
        <v>0</v>
      </c>
      <c r="E83" s="82">
        <v>0</v>
      </c>
      <c r="F83" s="82">
        <v>0</v>
      </c>
      <c r="G83" s="82">
        <v>0</v>
      </c>
      <c r="H83" s="82">
        <v>0</v>
      </c>
      <c r="I83" s="81">
        <v>0</v>
      </c>
      <c r="J83" s="82">
        <v>0</v>
      </c>
      <c r="K83" s="81">
        <v>0</v>
      </c>
      <c r="L83" s="82">
        <v>0</v>
      </c>
      <c r="M83" s="81">
        <v>0</v>
      </c>
      <c r="N83" s="81">
        <v>0</v>
      </c>
      <c r="O83" s="82">
        <v>0</v>
      </c>
      <c r="P83" s="82">
        <v>0</v>
      </c>
      <c r="Q83" s="82">
        <v>0</v>
      </c>
    </row>
    <row r="84" spans="1:17" x14ac:dyDescent="0.3">
      <c r="A84" s="24" t="s">
        <v>187</v>
      </c>
      <c r="B84" s="24" t="s">
        <v>188</v>
      </c>
      <c r="C84" s="24" t="s">
        <v>30</v>
      </c>
      <c r="D84" s="82">
        <v>0</v>
      </c>
      <c r="E84" s="82">
        <v>0</v>
      </c>
      <c r="F84" s="82">
        <v>0</v>
      </c>
      <c r="G84" s="82">
        <v>0</v>
      </c>
      <c r="H84" s="82">
        <v>0</v>
      </c>
      <c r="I84" s="81">
        <v>0</v>
      </c>
      <c r="J84" s="82">
        <v>0</v>
      </c>
      <c r="K84" s="81">
        <v>0</v>
      </c>
      <c r="L84" s="82">
        <v>0</v>
      </c>
      <c r="M84" s="81">
        <v>0</v>
      </c>
      <c r="N84" s="81">
        <v>0</v>
      </c>
      <c r="O84" s="82">
        <v>0</v>
      </c>
      <c r="P84" s="82">
        <v>0</v>
      </c>
      <c r="Q84" s="82">
        <v>0</v>
      </c>
    </row>
    <row r="85" spans="1:17" x14ac:dyDescent="0.3">
      <c r="A85" s="24" t="s">
        <v>189</v>
      </c>
      <c r="B85" s="24" t="s">
        <v>190</v>
      </c>
      <c r="C85" s="24" t="s">
        <v>27</v>
      </c>
      <c r="D85" s="82">
        <v>0</v>
      </c>
      <c r="E85" s="82">
        <v>0</v>
      </c>
      <c r="F85" s="82">
        <v>0</v>
      </c>
      <c r="G85" s="82">
        <v>0</v>
      </c>
      <c r="H85" s="82">
        <v>0</v>
      </c>
      <c r="I85" s="81">
        <v>0</v>
      </c>
      <c r="J85" s="82">
        <v>0</v>
      </c>
      <c r="K85" s="81">
        <v>0</v>
      </c>
      <c r="L85" s="82">
        <v>0</v>
      </c>
      <c r="M85" s="81">
        <v>0</v>
      </c>
      <c r="N85" s="81">
        <v>0</v>
      </c>
      <c r="O85" s="82">
        <v>0</v>
      </c>
      <c r="P85" s="82">
        <v>0</v>
      </c>
      <c r="Q85" s="82">
        <v>0</v>
      </c>
    </row>
    <row r="86" spans="1:17" x14ac:dyDescent="0.3">
      <c r="A86" s="24" t="s">
        <v>191</v>
      </c>
      <c r="B86" s="24" t="s">
        <v>192</v>
      </c>
      <c r="C86" s="24" t="s">
        <v>30</v>
      </c>
      <c r="D86" s="82">
        <v>0</v>
      </c>
      <c r="E86" s="82">
        <v>0</v>
      </c>
      <c r="F86" s="82">
        <v>0</v>
      </c>
      <c r="G86" s="82">
        <v>0</v>
      </c>
      <c r="H86" s="82">
        <v>0</v>
      </c>
      <c r="I86" s="81">
        <v>0</v>
      </c>
      <c r="J86" s="82">
        <v>0</v>
      </c>
      <c r="K86" s="81">
        <v>0</v>
      </c>
      <c r="L86" s="82">
        <v>0</v>
      </c>
      <c r="M86" s="81">
        <v>0</v>
      </c>
      <c r="N86" s="81">
        <v>0</v>
      </c>
      <c r="O86" s="82">
        <v>0</v>
      </c>
      <c r="P86" s="82">
        <v>0</v>
      </c>
      <c r="Q86" s="82">
        <v>0</v>
      </c>
    </row>
    <row r="87" spans="1:17" x14ac:dyDescent="0.3">
      <c r="A87" s="24" t="s">
        <v>193</v>
      </c>
      <c r="B87" s="24" t="s">
        <v>194</v>
      </c>
      <c r="C87" s="24" t="s">
        <v>30</v>
      </c>
      <c r="D87" s="82">
        <v>1</v>
      </c>
      <c r="E87" s="82">
        <v>0</v>
      </c>
      <c r="F87" s="82">
        <v>0</v>
      </c>
      <c r="G87" s="82">
        <v>0</v>
      </c>
      <c r="H87" s="82">
        <v>0</v>
      </c>
      <c r="I87" s="81">
        <v>0</v>
      </c>
      <c r="J87" s="82">
        <v>0</v>
      </c>
      <c r="K87" s="81">
        <v>0</v>
      </c>
      <c r="L87" s="82">
        <v>0</v>
      </c>
      <c r="M87" s="81">
        <v>0</v>
      </c>
      <c r="N87" s="81">
        <v>0</v>
      </c>
      <c r="O87" s="82">
        <v>0</v>
      </c>
      <c r="P87" s="82">
        <v>0</v>
      </c>
      <c r="Q87" s="82">
        <v>0</v>
      </c>
    </row>
    <row r="88" spans="1:17" x14ac:dyDescent="0.3">
      <c r="A88" s="28" t="s">
        <v>195</v>
      </c>
      <c r="B88" s="28" t="s">
        <v>196</v>
      </c>
      <c r="C88" s="28" t="s">
        <v>56</v>
      </c>
      <c r="D88" s="82">
        <v>0</v>
      </c>
      <c r="E88" s="82">
        <v>0</v>
      </c>
      <c r="F88" s="82">
        <v>0</v>
      </c>
      <c r="G88" s="82">
        <v>0</v>
      </c>
      <c r="H88" s="82">
        <v>0</v>
      </c>
      <c r="I88" s="81">
        <v>0</v>
      </c>
      <c r="J88" s="82">
        <v>0</v>
      </c>
      <c r="K88" s="81">
        <v>0</v>
      </c>
      <c r="L88" s="82">
        <v>0</v>
      </c>
      <c r="M88" s="81">
        <v>0</v>
      </c>
      <c r="N88" s="81">
        <v>0</v>
      </c>
      <c r="O88" s="82">
        <v>0</v>
      </c>
      <c r="P88" s="82">
        <v>0</v>
      </c>
      <c r="Q88" s="82">
        <v>0</v>
      </c>
    </row>
    <row r="89" spans="1:17" x14ac:dyDescent="0.3">
      <c r="A89" s="24" t="s">
        <v>197</v>
      </c>
      <c r="B89" s="24" t="s">
        <v>198</v>
      </c>
      <c r="C89" s="24" t="s">
        <v>49</v>
      </c>
      <c r="D89" s="82">
        <v>0</v>
      </c>
      <c r="E89" s="82">
        <v>0</v>
      </c>
      <c r="F89" s="82">
        <v>0</v>
      </c>
      <c r="G89" s="82">
        <v>0</v>
      </c>
      <c r="H89" s="82">
        <v>0</v>
      </c>
      <c r="I89" s="81">
        <v>0</v>
      </c>
      <c r="J89" s="82">
        <v>0</v>
      </c>
      <c r="K89" s="81">
        <v>0</v>
      </c>
      <c r="L89" s="82">
        <v>0</v>
      </c>
      <c r="M89" s="81">
        <v>0</v>
      </c>
      <c r="N89" s="81">
        <v>0</v>
      </c>
      <c r="O89" s="82">
        <v>0</v>
      </c>
      <c r="P89" s="82">
        <v>0</v>
      </c>
      <c r="Q89" s="82">
        <v>0</v>
      </c>
    </row>
    <row r="90" spans="1:17" x14ac:dyDescent="0.3">
      <c r="A90" s="28" t="s">
        <v>199</v>
      </c>
      <c r="B90" s="28" t="s">
        <v>200</v>
      </c>
      <c r="C90" s="28" t="s">
        <v>46</v>
      </c>
      <c r="D90" s="82">
        <v>0</v>
      </c>
      <c r="E90" s="82">
        <v>0</v>
      </c>
      <c r="F90" s="82">
        <v>0</v>
      </c>
      <c r="G90" s="82">
        <v>0</v>
      </c>
      <c r="H90" s="82">
        <v>0</v>
      </c>
      <c r="I90" s="81">
        <v>0</v>
      </c>
      <c r="J90" s="82">
        <v>0</v>
      </c>
      <c r="K90" s="81">
        <v>0</v>
      </c>
      <c r="L90" s="82">
        <v>0</v>
      </c>
      <c r="M90" s="81">
        <v>0</v>
      </c>
      <c r="N90" s="81">
        <v>0</v>
      </c>
      <c r="O90" s="82">
        <v>0</v>
      </c>
      <c r="P90" s="82">
        <v>0</v>
      </c>
      <c r="Q90" s="82">
        <v>1</v>
      </c>
    </row>
    <row r="91" spans="1:17" x14ac:dyDescent="0.3">
      <c r="A91" s="28" t="s">
        <v>201</v>
      </c>
      <c r="B91" s="28" t="s">
        <v>202</v>
      </c>
      <c r="C91" s="28" t="s">
        <v>63</v>
      </c>
      <c r="D91" s="82">
        <v>0</v>
      </c>
      <c r="E91" s="82">
        <v>0</v>
      </c>
      <c r="F91" s="82">
        <v>0</v>
      </c>
      <c r="G91" s="82">
        <v>0</v>
      </c>
      <c r="H91" s="82">
        <v>0</v>
      </c>
      <c r="I91" s="81">
        <v>0</v>
      </c>
      <c r="J91" s="82">
        <v>0</v>
      </c>
      <c r="K91" s="81">
        <v>0</v>
      </c>
      <c r="L91" s="82">
        <v>0</v>
      </c>
      <c r="M91" s="81">
        <v>0</v>
      </c>
      <c r="N91" s="81">
        <v>0</v>
      </c>
      <c r="O91" s="82">
        <v>0</v>
      </c>
      <c r="P91" s="82">
        <v>0</v>
      </c>
      <c r="Q91" s="82">
        <v>0</v>
      </c>
    </row>
    <row r="92" spans="1:17" x14ac:dyDescent="0.3">
      <c r="A92" s="28" t="s">
        <v>203</v>
      </c>
      <c r="B92" s="28" t="s">
        <v>204</v>
      </c>
      <c r="C92" s="28" t="s">
        <v>56</v>
      </c>
      <c r="D92" s="82">
        <v>0</v>
      </c>
      <c r="E92" s="82">
        <v>0</v>
      </c>
      <c r="F92" s="82">
        <v>0</v>
      </c>
      <c r="G92" s="82">
        <v>0</v>
      </c>
      <c r="H92" s="82">
        <v>0</v>
      </c>
      <c r="I92" s="81">
        <v>0</v>
      </c>
      <c r="J92" s="82">
        <v>0</v>
      </c>
      <c r="K92" s="81">
        <v>1</v>
      </c>
      <c r="L92" s="82">
        <v>0</v>
      </c>
      <c r="M92" s="81">
        <v>0</v>
      </c>
      <c r="N92" s="81">
        <v>0</v>
      </c>
      <c r="O92" s="82">
        <v>0</v>
      </c>
      <c r="P92" s="82">
        <v>0</v>
      </c>
      <c r="Q92" s="82">
        <v>0</v>
      </c>
    </row>
    <row r="93" spans="1:17" x14ac:dyDescent="0.3">
      <c r="A93" s="24" t="s">
        <v>205</v>
      </c>
      <c r="B93" s="24" t="s">
        <v>206</v>
      </c>
      <c r="C93" s="24" t="s">
        <v>27</v>
      </c>
      <c r="D93" s="82">
        <v>0</v>
      </c>
      <c r="E93" s="82">
        <v>0</v>
      </c>
      <c r="F93" s="82">
        <v>0</v>
      </c>
      <c r="G93" s="82">
        <v>0</v>
      </c>
      <c r="H93" s="82">
        <v>0</v>
      </c>
      <c r="I93" s="81">
        <v>0</v>
      </c>
      <c r="J93" s="82">
        <v>0</v>
      </c>
      <c r="K93" s="81">
        <v>0</v>
      </c>
      <c r="L93" s="82">
        <v>0</v>
      </c>
      <c r="M93" s="81">
        <v>0</v>
      </c>
      <c r="N93" s="81">
        <v>0</v>
      </c>
      <c r="O93" s="82">
        <v>0</v>
      </c>
      <c r="P93" s="82">
        <v>0</v>
      </c>
      <c r="Q93" s="82">
        <v>0</v>
      </c>
    </row>
    <row r="94" spans="1:17" x14ac:dyDescent="0.3">
      <c r="A94" s="28" t="s">
        <v>207</v>
      </c>
      <c r="B94" s="28" t="s">
        <v>208</v>
      </c>
      <c r="C94" s="28" t="s">
        <v>24</v>
      </c>
      <c r="D94" s="82">
        <v>0</v>
      </c>
      <c r="E94" s="82">
        <v>0</v>
      </c>
      <c r="F94" s="82">
        <v>0</v>
      </c>
      <c r="G94" s="82">
        <v>0</v>
      </c>
      <c r="H94" s="82">
        <v>0</v>
      </c>
      <c r="I94" s="81">
        <v>0</v>
      </c>
      <c r="J94" s="82">
        <v>0</v>
      </c>
      <c r="K94" s="81">
        <v>0</v>
      </c>
      <c r="L94" s="82">
        <v>0</v>
      </c>
      <c r="M94" s="81">
        <v>0</v>
      </c>
      <c r="N94" s="81">
        <v>0</v>
      </c>
      <c r="O94" s="82">
        <v>0</v>
      </c>
      <c r="P94" s="82">
        <v>0</v>
      </c>
      <c r="Q94" s="82">
        <v>0</v>
      </c>
    </row>
    <row r="95" spans="1:17" x14ac:dyDescent="0.3">
      <c r="A95" s="28" t="s">
        <v>209</v>
      </c>
      <c r="B95" s="28" t="s">
        <v>210</v>
      </c>
      <c r="C95" s="28" t="s">
        <v>30</v>
      </c>
      <c r="D95" s="82">
        <v>0</v>
      </c>
      <c r="E95" s="82">
        <v>0</v>
      </c>
      <c r="F95" s="82">
        <v>0</v>
      </c>
      <c r="G95" s="82">
        <v>0</v>
      </c>
      <c r="H95" s="82">
        <v>0</v>
      </c>
      <c r="I95" s="81">
        <v>0</v>
      </c>
      <c r="J95" s="82">
        <v>0</v>
      </c>
      <c r="K95" s="81">
        <v>0</v>
      </c>
      <c r="L95" s="82">
        <v>0</v>
      </c>
      <c r="M95" s="81">
        <v>0</v>
      </c>
      <c r="N95" s="81">
        <v>0</v>
      </c>
      <c r="O95" s="82">
        <v>0</v>
      </c>
      <c r="P95" s="82">
        <v>0</v>
      </c>
      <c r="Q95" s="82">
        <v>0</v>
      </c>
    </row>
    <row r="96" spans="1:17" x14ac:dyDescent="0.3">
      <c r="A96" s="24" t="s">
        <v>211</v>
      </c>
      <c r="B96" s="24" t="s">
        <v>212</v>
      </c>
      <c r="C96" s="24" t="s">
        <v>46</v>
      </c>
      <c r="D96" s="82">
        <v>0</v>
      </c>
      <c r="E96" s="82">
        <v>0</v>
      </c>
      <c r="F96" s="82">
        <v>0</v>
      </c>
      <c r="G96" s="82">
        <v>0</v>
      </c>
      <c r="H96" s="82">
        <v>0</v>
      </c>
      <c r="I96" s="81">
        <v>1</v>
      </c>
      <c r="J96" s="82">
        <v>0</v>
      </c>
      <c r="K96" s="81">
        <v>0</v>
      </c>
      <c r="L96" s="82">
        <v>0</v>
      </c>
      <c r="M96" s="81">
        <v>0</v>
      </c>
      <c r="N96" s="81">
        <v>0</v>
      </c>
      <c r="O96" s="82">
        <v>0</v>
      </c>
      <c r="P96" s="82">
        <v>0</v>
      </c>
      <c r="Q96" s="82">
        <v>0</v>
      </c>
    </row>
    <row r="97" spans="1:17" x14ac:dyDescent="0.3">
      <c r="A97" s="24" t="s">
        <v>213</v>
      </c>
      <c r="B97" s="24" t="s">
        <v>214</v>
      </c>
      <c r="C97" s="24" t="s">
        <v>56</v>
      </c>
      <c r="D97" s="82">
        <v>0</v>
      </c>
      <c r="E97" s="82">
        <v>0</v>
      </c>
      <c r="F97" s="82">
        <v>0</v>
      </c>
      <c r="G97" s="82">
        <v>0</v>
      </c>
      <c r="H97" s="82">
        <v>0</v>
      </c>
      <c r="I97" s="81">
        <v>0</v>
      </c>
      <c r="J97" s="82">
        <v>0</v>
      </c>
      <c r="K97" s="81">
        <v>0</v>
      </c>
      <c r="L97" s="82">
        <v>0</v>
      </c>
      <c r="M97" s="81">
        <v>0</v>
      </c>
      <c r="N97" s="81">
        <v>0</v>
      </c>
      <c r="O97" s="82">
        <v>0</v>
      </c>
      <c r="P97" s="82">
        <v>0</v>
      </c>
      <c r="Q97" s="82">
        <v>0</v>
      </c>
    </row>
    <row r="98" spans="1:17" x14ac:dyDescent="0.3">
      <c r="A98" s="28" t="s">
        <v>215</v>
      </c>
      <c r="B98" s="28" t="s">
        <v>216</v>
      </c>
      <c r="C98" s="28" t="s">
        <v>63</v>
      </c>
      <c r="D98" s="82">
        <v>0</v>
      </c>
      <c r="E98" s="82">
        <v>0</v>
      </c>
      <c r="F98" s="82">
        <v>0</v>
      </c>
      <c r="G98" s="82">
        <v>0</v>
      </c>
      <c r="H98" s="82">
        <v>0</v>
      </c>
      <c r="I98" s="81">
        <v>0</v>
      </c>
      <c r="J98" s="82">
        <v>0</v>
      </c>
      <c r="K98" s="81">
        <v>0</v>
      </c>
      <c r="L98" s="82">
        <v>0</v>
      </c>
      <c r="M98" s="81">
        <v>0</v>
      </c>
      <c r="N98" s="81">
        <v>0</v>
      </c>
      <c r="O98" s="82">
        <v>0</v>
      </c>
      <c r="P98" s="82">
        <v>0</v>
      </c>
      <c r="Q98" s="82">
        <v>0</v>
      </c>
    </row>
    <row r="99" spans="1:17" x14ac:dyDescent="0.3">
      <c r="A99" s="28" t="s">
        <v>217</v>
      </c>
      <c r="B99" s="28" t="s">
        <v>218</v>
      </c>
      <c r="C99" s="28" t="s">
        <v>56</v>
      </c>
      <c r="D99" s="82">
        <v>0</v>
      </c>
      <c r="E99" s="82">
        <v>0</v>
      </c>
      <c r="F99" s="82">
        <v>0</v>
      </c>
      <c r="G99" s="82">
        <v>0</v>
      </c>
      <c r="H99" s="82">
        <v>0</v>
      </c>
      <c r="I99" s="81">
        <v>0</v>
      </c>
      <c r="J99" s="82">
        <v>0</v>
      </c>
      <c r="K99" s="81">
        <v>0</v>
      </c>
      <c r="L99" s="82">
        <v>0</v>
      </c>
      <c r="M99" s="81">
        <v>0</v>
      </c>
      <c r="N99" s="81">
        <v>0</v>
      </c>
      <c r="O99" s="82">
        <v>0</v>
      </c>
      <c r="P99" s="82">
        <v>0</v>
      </c>
      <c r="Q99" s="82">
        <v>0</v>
      </c>
    </row>
    <row r="100" spans="1:17" x14ac:dyDescent="0.3">
      <c r="A100" s="24" t="s">
        <v>219</v>
      </c>
      <c r="B100" s="24" t="s">
        <v>220</v>
      </c>
      <c r="C100" s="24" t="s">
        <v>33</v>
      </c>
      <c r="D100" s="82">
        <v>0</v>
      </c>
      <c r="E100" s="82">
        <v>0</v>
      </c>
      <c r="F100" s="82">
        <v>0</v>
      </c>
      <c r="G100" s="82">
        <v>0</v>
      </c>
      <c r="H100" s="82">
        <v>0</v>
      </c>
      <c r="I100" s="81">
        <v>0</v>
      </c>
      <c r="J100" s="82">
        <v>0</v>
      </c>
      <c r="K100" s="81">
        <v>0</v>
      </c>
      <c r="L100" s="82">
        <v>0</v>
      </c>
      <c r="M100" s="81">
        <v>0</v>
      </c>
      <c r="N100" s="81">
        <v>0</v>
      </c>
      <c r="O100" s="82">
        <v>0</v>
      </c>
      <c r="P100" s="82">
        <v>0</v>
      </c>
      <c r="Q100" s="82">
        <v>0</v>
      </c>
    </row>
    <row r="101" spans="1:17" x14ac:dyDescent="0.3">
      <c r="A101" s="24" t="s">
        <v>221</v>
      </c>
      <c r="B101" s="24" t="s">
        <v>222</v>
      </c>
      <c r="C101" s="24" t="s">
        <v>24</v>
      </c>
      <c r="D101" s="82">
        <v>0</v>
      </c>
      <c r="E101" s="82">
        <v>0</v>
      </c>
      <c r="F101" s="82">
        <v>0</v>
      </c>
      <c r="G101" s="82">
        <v>0</v>
      </c>
      <c r="H101" s="82">
        <v>0</v>
      </c>
      <c r="I101" s="81">
        <v>0</v>
      </c>
      <c r="J101" s="82">
        <v>0</v>
      </c>
      <c r="K101" s="81">
        <v>0</v>
      </c>
      <c r="L101" s="82">
        <v>0</v>
      </c>
      <c r="M101" s="81">
        <v>0</v>
      </c>
      <c r="N101" s="81">
        <v>0</v>
      </c>
      <c r="O101" s="82">
        <v>0</v>
      </c>
      <c r="P101" s="82">
        <v>0</v>
      </c>
      <c r="Q101" s="82">
        <v>0</v>
      </c>
    </row>
    <row r="102" spans="1:17" x14ac:dyDescent="0.3">
      <c r="A102" s="24" t="s">
        <v>223</v>
      </c>
      <c r="B102" s="24" t="s">
        <v>224</v>
      </c>
      <c r="C102" s="24" t="s">
        <v>30</v>
      </c>
      <c r="D102" s="82">
        <v>0</v>
      </c>
      <c r="E102" s="82">
        <v>0</v>
      </c>
      <c r="F102" s="82">
        <v>0</v>
      </c>
      <c r="G102" s="82">
        <v>0</v>
      </c>
      <c r="H102" s="82">
        <v>0</v>
      </c>
      <c r="I102" s="81">
        <v>0</v>
      </c>
      <c r="J102" s="82">
        <v>0</v>
      </c>
      <c r="K102" s="81">
        <v>0</v>
      </c>
      <c r="L102" s="82">
        <v>0</v>
      </c>
      <c r="M102" s="81">
        <v>0</v>
      </c>
      <c r="N102" s="81">
        <v>0</v>
      </c>
      <c r="O102" s="82">
        <v>0</v>
      </c>
      <c r="P102" s="82">
        <v>0</v>
      </c>
      <c r="Q102" s="82">
        <v>0</v>
      </c>
    </row>
    <row r="103" spans="1:17" x14ac:dyDescent="0.3">
      <c r="A103" s="24" t="s">
        <v>225</v>
      </c>
      <c r="B103" s="24" t="s">
        <v>226</v>
      </c>
      <c r="C103" s="24" t="s">
        <v>56</v>
      </c>
      <c r="D103" s="82">
        <v>0</v>
      </c>
      <c r="E103" s="82">
        <v>0</v>
      </c>
      <c r="F103" s="82">
        <v>0</v>
      </c>
      <c r="G103" s="82">
        <v>0</v>
      </c>
      <c r="H103" s="82">
        <v>0</v>
      </c>
      <c r="I103" s="81">
        <v>0</v>
      </c>
      <c r="J103" s="82">
        <v>0</v>
      </c>
      <c r="K103" s="81">
        <v>0</v>
      </c>
      <c r="L103" s="82">
        <v>0</v>
      </c>
      <c r="M103" s="81">
        <v>0</v>
      </c>
      <c r="N103" s="81">
        <v>0</v>
      </c>
      <c r="O103" s="82">
        <v>0</v>
      </c>
      <c r="P103" s="82">
        <v>0</v>
      </c>
      <c r="Q103" s="82">
        <v>0</v>
      </c>
    </row>
    <row r="104" spans="1:17" x14ac:dyDescent="0.3">
      <c r="A104" s="28" t="s">
        <v>227</v>
      </c>
      <c r="B104" s="28" t="s">
        <v>228</v>
      </c>
      <c r="C104" s="28" t="s">
        <v>46</v>
      </c>
      <c r="D104" s="82">
        <v>0</v>
      </c>
      <c r="E104" s="82">
        <v>0</v>
      </c>
      <c r="F104" s="82">
        <v>0</v>
      </c>
      <c r="G104" s="82">
        <v>0</v>
      </c>
      <c r="H104" s="82">
        <v>0</v>
      </c>
      <c r="I104" s="81">
        <v>0</v>
      </c>
      <c r="J104" s="82">
        <v>0</v>
      </c>
      <c r="K104" s="81">
        <v>0</v>
      </c>
      <c r="L104" s="82">
        <v>0</v>
      </c>
      <c r="M104" s="81">
        <v>1</v>
      </c>
      <c r="N104" s="81">
        <v>1</v>
      </c>
      <c r="O104" s="82">
        <v>1</v>
      </c>
      <c r="P104" s="82">
        <v>0</v>
      </c>
      <c r="Q104" s="82">
        <v>0</v>
      </c>
    </row>
    <row r="105" spans="1:17" x14ac:dyDescent="0.3">
      <c r="A105" s="28" t="s">
        <v>229</v>
      </c>
      <c r="B105" s="28" t="s">
        <v>230</v>
      </c>
      <c r="C105" s="28" t="s">
        <v>63</v>
      </c>
      <c r="D105" s="82">
        <v>0</v>
      </c>
      <c r="E105" s="82">
        <v>0</v>
      </c>
      <c r="F105" s="82">
        <v>0</v>
      </c>
      <c r="G105" s="82">
        <v>0</v>
      </c>
      <c r="H105" s="82">
        <v>0</v>
      </c>
      <c r="I105" s="81">
        <v>0</v>
      </c>
      <c r="J105" s="82">
        <v>0</v>
      </c>
      <c r="K105" s="81">
        <v>0</v>
      </c>
      <c r="L105" s="82">
        <v>0</v>
      </c>
      <c r="M105" s="81">
        <v>0</v>
      </c>
      <c r="N105" s="81">
        <v>0</v>
      </c>
      <c r="O105" s="82">
        <v>0</v>
      </c>
      <c r="P105" s="82">
        <v>0</v>
      </c>
      <c r="Q105" s="82">
        <v>0</v>
      </c>
    </row>
    <row r="106" spans="1:17" x14ac:dyDescent="0.3">
      <c r="A106" s="24" t="s">
        <v>231</v>
      </c>
      <c r="B106" s="24" t="s">
        <v>232</v>
      </c>
      <c r="C106" s="24" t="s">
        <v>24</v>
      </c>
      <c r="D106" s="82">
        <v>0</v>
      </c>
      <c r="E106" s="82">
        <v>0</v>
      </c>
      <c r="F106" s="82">
        <v>0</v>
      </c>
      <c r="G106" s="82">
        <v>0</v>
      </c>
      <c r="H106" s="82">
        <v>0</v>
      </c>
      <c r="I106" s="81">
        <v>0</v>
      </c>
      <c r="J106" s="82">
        <v>0</v>
      </c>
      <c r="K106" s="81">
        <v>0</v>
      </c>
      <c r="L106" s="82">
        <v>0</v>
      </c>
      <c r="M106" s="81">
        <v>0</v>
      </c>
      <c r="N106" s="81">
        <v>0</v>
      </c>
      <c r="O106" s="82">
        <v>0</v>
      </c>
      <c r="P106" s="82">
        <v>0</v>
      </c>
      <c r="Q106" s="82">
        <v>0</v>
      </c>
    </row>
    <row r="107" spans="1:17" x14ac:dyDescent="0.3">
      <c r="A107" s="28" t="s">
        <v>233</v>
      </c>
      <c r="B107" s="28" t="s">
        <v>234</v>
      </c>
      <c r="C107" s="28" t="s">
        <v>33</v>
      </c>
      <c r="D107" s="82">
        <v>0</v>
      </c>
      <c r="E107" s="82">
        <v>0</v>
      </c>
      <c r="F107" s="82">
        <v>0</v>
      </c>
      <c r="G107" s="82">
        <v>0</v>
      </c>
      <c r="H107" s="82">
        <v>0</v>
      </c>
      <c r="I107" s="81">
        <v>0</v>
      </c>
      <c r="J107" s="82">
        <v>0</v>
      </c>
      <c r="K107" s="81">
        <v>0</v>
      </c>
      <c r="L107" s="82">
        <v>0</v>
      </c>
      <c r="M107" s="81">
        <v>0</v>
      </c>
      <c r="N107" s="81">
        <v>0</v>
      </c>
      <c r="O107" s="82">
        <v>0</v>
      </c>
      <c r="P107" s="82">
        <v>0</v>
      </c>
      <c r="Q107" s="82">
        <v>0</v>
      </c>
    </row>
    <row r="108" spans="1:17" x14ac:dyDescent="0.3">
      <c r="A108" s="28" t="s">
        <v>235</v>
      </c>
      <c r="B108" s="28" t="s">
        <v>236</v>
      </c>
      <c r="C108" s="28" t="s">
        <v>24</v>
      </c>
      <c r="D108" s="82">
        <v>0</v>
      </c>
      <c r="E108" s="82">
        <v>0</v>
      </c>
      <c r="F108" s="82">
        <v>0</v>
      </c>
      <c r="G108" s="82">
        <v>0</v>
      </c>
      <c r="H108" s="82">
        <v>0</v>
      </c>
      <c r="I108" s="81">
        <v>0</v>
      </c>
      <c r="J108" s="82">
        <v>0</v>
      </c>
      <c r="K108" s="81">
        <v>0</v>
      </c>
      <c r="L108" s="82">
        <v>0</v>
      </c>
      <c r="M108" s="81">
        <v>0</v>
      </c>
      <c r="N108" s="81">
        <v>0</v>
      </c>
      <c r="O108" s="82">
        <v>0</v>
      </c>
      <c r="P108" s="82">
        <v>0</v>
      </c>
      <c r="Q108" s="82">
        <v>0</v>
      </c>
    </row>
    <row r="109" spans="1:17" x14ac:dyDescent="0.3">
      <c r="A109" s="24" t="s">
        <v>237</v>
      </c>
      <c r="B109" s="24" t="s">
        <v>238</v>
      </c>
      <c r="C109" s="24" t="s">
        <v>46</v>
      </c>
      <c r="D109" s="82">
        <v>0</v>
      </c>
      <c r="E109" s="82">
        <v>1</v>
      </c>
      <c r="F109" s="82">
        <v>0</v>
      </c>
      <c r="G109" s="82">
        <v>0</v>
      </c>
      <c r="H109" s="82">
        <v>0</v>
      </c>
      <c r="I109" s="81">
        <v>0</v>
      </c>
      <c r="J109" s="82">
        <v>0</v>
      </c>
      <c r="K109" s="81">
        <v>0</v>
      </c>
      <c r="L109" s="82">
        <v>0</v>
      </c>
      <c r="M109" s="81">
        <v>0</v>
      </c>
      <c r="N109" s="81">
        <v>0</v>
      </c>
      <c r="O109" s="82">
        <v>0</v>
      </c>
      <c r="P109" s="82">
        <v>1</v>
      </c>
      <c r="Q109" s="82">
        <v>0</v>
      </c>
    </row>
    <row r="110" spans="1:17" x14ac:dyDescent="0.3">
      <c r="A110" s="28" t="s">
        <v>239</v>
      </c>
      <c r="B110" s="28" t="s">
        <v>240</v>
      </c>
      <c r="C110" s="28" t="s">
        <v>63</v>
      </c>
      <c r="D110" s="82">
        <v>0</v>
      </c>
      <c r="E110" s="82">
        <v>0</v>
      </c>
      <c r="F110" s="82">
        <v>0</v>
      </c>
      <c r="G110" s="82">
        <v>0</v>
      </c>
      <c r="H110" s="82">
        <v>0</v>
      </c>
      <c r="I110" s="81">
        <v>0</v>
      </c>
      <c r="J110" s="82">
        <v>0</v>
      </c>
      <c r="K110" s="81">
        <v>0</v>
      </c>
      <c r="L110" s="82">
        <v>0</v>
      </c>
      <c r="M110" s="81">
        <v>0</v>
      </c>
      <c r="N110" s="81">
        <v>0</v>
      </c>
      <c r="O110" s="82">
        <v>0</v>
      </c>
      <c r="P110" s="82">
        <v>0</v>
      </c>
      <c r="Q110" s="82">
        <v>0</v>
      </c>
    </row>
    <row r="111" spans="1:17" x14ac:dyDescent="0.3">
      <c r="A111" s="24" t="s">
        <v>241</v>
      </c>
      <c r="B111" s="24" t="s">
        <v>242</v>
      </c>
      <c r="C111" s="24" t="s">
        <v>46</v>
      </c>
      <c r="D111" s="82">
        <v>0</v>
      </c>
      <c r="E111" s="82">
        <v>0</v>
      </c>
      <c r="F111" s="82">
        <v>0</v>
      </c>
      <c r="G111" s="82">
        <v>0</v>
      </c>
      <c r="H111" s="82">
        <v>0</v>
      </c>
      <c r="I111" s="81">
        <v>0</v>
      </c>
      <c r="J111" s="82">
        <v>0</v>
      </c>
      <c r="K111" s="81">
        <v>0</v>
      </c>
      <c r="L111" s="82">
        <v>0</v>
      </c>
      <c r="M111" s="81">
        <v>0</v>
      </c>
      <c r="N111" s="81">
        <v>0</v>
      </c>
      <c r="O111" s="82">
        <v>0</v>
      </c>
      <c r="P111" s="82">
        <v>0</v>
      </c>
      <c r="Q111" s="82">
        <v>0</v>
      </c>
    </row>
    <row r="112" spans="1:17" x14ac:dyDescent="0.3">
      <c r="A112" s="24" t="s">
        <v>243</v>
      </c>
      <c r="B112" s="24" t="s">
        <v>244</v>
      </c>
      <c r="C112" s="24" t="s">
        <v>30</v>
      </c>
      <c r="D112" s="82">
        <v>0</v>
      </c>
      <c r="E112" s="82">
        <v>0</v>
      </c>
      <c r="F112" s="82">
        <v>0</v>
      </c>
      <c r="G112" s="82">
        <v>0</v>
      </c>
      <c r="H112" s="82">
        <v>0</v>
      </c>
      <c r="I112" s="81">
        <v>0</v>
      </c>
      <c r="J112" s="82">
        <v>0</v>
      </c>
      <c r="K112" s="81">
        <v>0</v>
      </c>
      <c r="L112" s="82">
        <v>0</v>
      </c>
      <c r="M112" s="81">
        <v>0</v>
      </c>
      <c r="N112" s="81">
        <v>0</v>
      </c>
      <c r="O112" s="82">
        <v>0</v>
      </c>
      <c r="P112" s="82">
        <v>0</v>
      </c>
      <c r="Q112" s="82">
        <v>0</v>
      </c>
    </row>
    <row r="113" spans="1:17" x14ac:dyDescent="0.3">
      <c r="A113" s="28" t="s">
        <v>245</v>
      </c>
      <c r="B113" s="28" t="s">
        <v>246</v>
      </c>
      <c r="C113" s="28" t="s">
        <v>63</v>
      </c>
      <c r="D113" s="82">
        <v>0</v>
      </c>
      <c r="E113" s="82">
        <v>0</v>
      </c>
      <c r="F113" s="82">
        <v>0</v>
      </c>
      <c r="G113" s="82">
        <v>0</v>
      </c>
      <c r="H113" s="82">
        <v>0</v>
      </c>
      <c r="I113" s="81">
        <v>0</v>
      </c>
      <c r="J113" s="82">
        <v>0</v>
      </c>
      <c r="K113" s="81">
        <v>0</v>
      </c>
      <c r="L113" s="82">
        <v>0</v>
      </c>
      <c r="M113" s="81">
        <v>0</v>
      </c>
      <c r="N113" s="81">
        <v>0</v>
      </c>
      <c r="O113" s="82">
        <v>0</v>
      </c>
      <c r="P113" s="82">
        <v>0</v>
      </c>
      <c r="Q113" s="82">
        <v>0</v>
      </c>
    </row>
    <row r="114" spans="1:17" x14ac:dyDescent="0.3">
      <c r="A114" s="28" t="s">
        <v>247</v>
      </c>
      <c r="B114" s="28" t="s">
        <v>248</v>
      </c>
      <c r="C114" s="28" t="s">
        <v>46</v>
      </c>
      <c r="D114" s="82">
        <v>0</v>
      </c>
      <c r="E114" s="82">
        <v>1</v>
      </c>
      <c r="F114" s="82">
        <v>0</v>
      </c>
      <c r="G114" s="82">
        <v>0</v>
      </c>
      <c r="H114" s="82">
        <v>0</v>
      </c>
      <c r="I114" s="81">
        <v>1</v>
      </c>
      <c r="J114" s="82">
        <v>0</v>
      </c>
      <c r="K114" s="81">
        <v>0</v>
      </c>
      <c r="L114" s="82">
        <v>1</v>
      </c>
      <c r="M114" s="81">
        <v>1</v>
      </c>
      <c r="N114" s="81">
        <v>1</v>
      </c>
      <c r="O114" s="82">
        <v>0</v>
      </c>
      <c r="P114" s="82">
        <v>0</v>
      </c>
      <c r="Q114" s="82">
        <v>1</v>
      </c>
    </row>
    <row r="115" spans="1:17" x14ac:dyDescent="0.3">
      <c r="A115" s="28" t="s">
        <v>249</v>
      </c>
      <c r="B115" s="28" t="s">
        <v>250</v>
      </c>
      <c r="C115" s="28" t="s">
        <v>30</v>
      </c>
      <c r="D115" s="82">
        <v>0</v>
      </c>
      <c r="E115" s="82">
        <v>0</v>
      </c>
      <c r="F115" s="82">
        <v>0</v>
      </c>
      <c r="G115" s="82">
        <v>0</v>
      </c>
      <c r="H115" s="82">
        <v>0</v>
      </c>
      <c r="I115" s="81">
        <v>0</v>
      </c>
      <c r="J115" s="82">
        <v>0</v>
      </c>
      <c r="K115" s="81">
        <v>0</v>
      </c>
      <c r="L115" s="82">
        <v>0</v>
      </c>
      <c r="M115" s="81">
        <v>0</v>
      </c>
      <c r="N115" s="81">
        <v>0</v>
      </c>
      <c r="O115" s="82">
        <v>0</v>
      </c>
      <c r="P115" s="82">
        <v>0</v>
      </c>
      <c r="Q115" s="82">
        <v>0</v>
      </c>
    </row>
    <row r="116" spans="1:17" x14ac:dyDescent="0.3">
      <c r="A116" s="28" t="s">
        <v>251</v>
      </c>
      <c r="B116" s="28" t="s">
        <v>252</v>
      </c>
      <c r="C116" s="28" t="s">
        <v>78</v>
      </c>
      <c r="D116" s="82">
        <v>0</v>
      </c>
      <c r="E116" s="82">
        <v>0</v>
      </c>
      <c r="F116" s="82">
        <v>0</v>
      </c>
      <c r="G116" s="82">
        <v>0</v>
      </c>
      <c r="H116" s="82">
        <v>0</v>
      </c>
      <c r="I116" s="81">
        <v>0</v>
      </c>
      <c r="J116" s="82">
        <v>0</v>
      </c>
      <c r="K116" s="81">
        <v>0</v>
      </c>
      <c r="L116" s="82">
        <v>0</v>
      </c>
      <c r="M116" s="81">
        <v>0</v>
      </c>
      <c r="N116" s="81">
        <v>0</v>
      </c>
      <c r="O116" s="82">
        <v>0</v>
      </c>
      <c r="P116" s="82">
        <v>0</v>
      </c>
      <c r="Q116" s="82">
        <v>0</v>
      </c>
    </row>
    <row r="117" spans="1:17" x14ac:dyDescent="0.3">
      <c r="A117" s="28" t="s">
        <v>253</v>
      </c>
      <c r="B117" s="28" t="s">
        <v>254</v>
      </c>
      <c r="C117" s="28" t="s">
        <v>56</v>
      </c>
      <c r="D117" s="82">
        <v>0</v>
      </c>
      <c r="E117" s="82">
        <v>0</v>
      </c>
      <c r="F117" s="82">
        <v>0</v>
      </c>
      <c r="G117" s="82">
        <v>0</v>
      </c>
      <c r="H117" s="82">
        <v>0</v>
      </c>
      <c r="I117" s="81">
        <v>0</v>
      </c>
      <c r="J117" s="82">
        <v>0</v>
      </c>
      <c r="K117" s="81">
        <v>0</v>
      </c>
      <c r="L117" s="82">
        <v>0</v>
      </c>
      <c r="M117" s="81">
        <v>0</v>
      </c>
      <c r="N117" s="81">
        <v>0</v>
      </c>
      <c r="O117" s="82">
        <v>0</v>
      </c>
      <c r="P117" s="82">
        <v>0</v>
      </c>
      <c r="Q117" s="82">
        <v>0</v>
      </c>
    </row>
    <row r="118" spans="1:17" x14ac:dyDescent="0.3">
      <c r="A118" s="28" t="s">
        <v>255</v>
      </c>
      <c r="B118" s="28" t="s">
        <v>256</v>
      </c>
      <c r="C118" s="28" t="s">
        <v>49</v>
      </c>
      <c r="D118" s="82">
        <v>0</v>
      </c>
      <c r="E118" s="82">
        <v>0</v>
      </c>
      <c r="F118" s="82">
        <v>0</v>
      </c>
      <c r="G118" s="82">
        <v>0</v>
      </c>
      <c r="H118" s="82">
        <v>0</v>
      </c>
      <c r="I118" s="81">
        <v>0</v>
      </c>
      <c r="J118" s="82">
        <v>0</v>
      </c>
      <c r="K118" s="81">
        <v>1</v>
      </c>
      <c r="L118" s="82">
        <v>0</v>
      </c>
      <c r="M118" s="81">
        <v>0</v>
      </c>
      <c r="N118" s="81">
        <v>0</v>
      </c>
      <c r="O118" s="82">
        <v>0</v>
      </c>
      <c r="P118" s="82">
        <v>0</v>
      </c>
      <c r="Q118" s="82">
        <v>0</v>
      </c>
    </row>
    <row r="119" spans="1:17" x14ac:dyDescent="0.3">
      <c r="A119" s="28" t="s">
        <v>257</v>
      </c>
      <c r="B119" s="28" t="s">
        <v>258</v>
      </c>
      <c r="C119" s="28" t="s">
        <v>56</v>
      </c>
      <c r="D119" s="82">
        <v>0</v>
      </c>
      <c r="E119" s="82">
        <v>0</v>
      </c>
      <c r="F119" s="82">
        <v>0</v>
      </c>
      <c r="G119" s="82">
        <v>0</v>
      </c>
      <c r="H119" s="82">
        <v>0</v>
      </c>
      <c r="I119" s="81">
        <v>0</v>
      </c>
      <c r="J119" s="82">
        <v>0</v>
      </c>
      <c r="K119" s="81">
        <v>0</v>
      </c>
      <c r="L119" s="82">
        <v>0</v>
      </c>
      <c r="M119" s="81">
        <v>0</v>
      </c>
      <c r="N119" s="81">
        <v>0</v>
      </c>
      <c r="O119" s="82">
        <v>0</v>
      </c>
      <c r="P119" s="82">
        <v>0</v>
      </c>
      <c r="Q119" s="82">
        <v>0</v>
      </c>
    </row>
    <row r="120" spans="1:17" x14ac:dyDescent="0.3">
      <c r="A120" s="24" t="s">
        <v>259</v>
      </c>
      <c r="B120" s="24" t="s">
        <v>260</v>
      </c>
      <c r="C120" s="24" t="s">
        <v>49</v>
      </c>
      <c r="D120" s="82">
        <v>0</v>
      </c>
      <c r="E120" s="82">
        <v>0</v>
      </c>
      <c r="F120" s="82">
        <v>0</v>
      </c>
      <c r="G120" s="82">
        <v>0</v>
      </c>
      <c r="H120" s="82">
        <v>0</v>
      </c>
      <c r="I120" s="81">
        <v>0</v>
      </c>
      <c r="J120" s="82">
        <v>0</v>
      </c>
      <c r="K120" s="81">
        <v>0</v>
      </c>
      <c r="L120" s="82">
        <v>0</v>
      </c>
      <c r="M120" s="81">
        <v>0</v>
      </c>
      <c r="N120" s="81">
        <v>0</v>
      </c>
      <c r="O120" s="82">
        <v>0</v>
      </c>
      <c r="P120" s="82">
        <v>0</v>
      </c>
      <c r="Q120" s="82">
        <v>0</v>
      </c>
    </row>
    <row r="121" spans="1:17" x14ac:dyDescent="0.3">
      <c r="A121" s="24" t="s">
        <v>261</v>
      </c>
      <c r="B121" s="24" t="s">
        <v>262</v>
      </c>
      <c r="C121" s="24" t="s">
        <v>30</v>
      </c>
      <c r="D121" s="82">
        <v>0</v>
      </c>
      <c r="E121" s="82">
        <v>0</v>
      </c>
      <c r="F121" s="82">
        <v>0</v>
      </c>
      <c r="G121" s="82">
        <v>0</v>
      </c>
      <c r="H121" s="82">
        <v>0</v>
      </c>
      <c r="I121" s="81">
        <v>0</v>
      </c>
      <c r="J121" s="82">
        <v>0</v>
      </c>
      <c r="K121" s="81">
        <v>0</v>
      </c>
      <c r="L121" s="82">
        <v>0</v>
      </c>
      <c r="M121" s="81">
        <v>0</v>
      </c>
      <c r="N121" s="81">
        <v>0</v>
      </c>
      <c r="O121" s="82">
        <v>0</v>
      </c>
      <c r="P121" s="82">
        <v>0</v>
      </c>
      <c r="Q121" s="82">
        <v>0</v>
      </c>
    </row>
    <row r="122" spans="1:17" x14ac:dyDescent="0.3">
      <c r="A122" s="28" t="s">
        <v>263</v>
      </c>
      <c r="B122" s="28" t="s">
        <v>264</v>
      </c>
      <c r="C122" s="28" t="s">
        <v>30</v>
      </c>
      <c r="D122" s="82">
        <v>0</v>
      </c>
      <c r="E122" s="82">
        <v>0</v>
      </c>
      <c r="F122" s="82">
        <v>0</v>
      </c>
      <c r="G122" s="82">
        <v>0</v>
      </c>
      <c r="H122" s="82">
        <v>0</v>
      </c>
      <c r="I122" s="81">
        <v>0</v>
      </c>
      <c r="J122" s="82">
        <v>0</v>
      </c>
      <c r="K122" s="81">
        <v>0</v>
      </c>
      <c r="L122" s="82">
        <v>0</v>
      </c>
      <c r="M122" s="81">
        <v>0</v>
      </c>
      <c r="N122" s="81">
        <v>0</v>
      </c>
      <c r="O122" s="82">
        <v>0</v>
      </c>
      <c r="P122" s="82">
        <v>0</v>
      </c>
      <c r="Q122" s="82">
        <v>0</v>
      </c>
    </row>
    <row r="123" spans="1:17" x14ac:dyDescent="0.3">
      <c r="A123" s="24" t="s">
        <v>265</v>
      </c>
      <c r="B123" s="24" t="s">
        <v>266</v>
      </c>
      <c r="C123" s="24" t="s">
        <v>33</v>
      </c>
      <c r="D123" s="82">
        <v>0</v>
      </c>
      <c r="E123" s="82">
        <v>0</v>
      </c>
      <c r="F123" s="82">
        <v>0</v>
      </c>
      <c r="G123" s="82">
        <v>0</v>
      </c>
      <c r="H123" s="82">
        <v>0</v>
      </c>
      <c r="I123" s="81">
        <v>0</v>
      </c>
      <c r="J123" s="82">
        <v>0</v>
      </c>
      <c r="K123" s="81">
        <v>0</v>
      </c>
      <c r="L123" s="82">
        <v>0</v>
      </c>
      <c r="M123" s="81">
        <v>0</v>
      </c>
      <c r="N123" s="81">
        <v>0</v>
      </c>
      <c r="O123" s="82">
        <v>0</v>
      </c>
      <c r="P123" s="82">
        <v>0</v>
      </c>
      <c r="Q123" s="82">
        <v>0</v>
      </c>
    </row>
    <row r="124" spans="1:17" x14ac:dyDescent="0.3">
      <c r="A124" s="24" t="s">
        <v>267</v>
      </c>
      <c r="B124" s="24" t="s">
        <v>268</v>
      </c>
      <c r="C124" s="24" t="s">
        <v>27</v>
      </c>
      <c r="D124" s="82">
        <v>0</v>
      </c>
      <c r="E124" s="82">
        <v>0</v>
      </c>
      <c r="F124" s="82">
        <v>0</v>
      </c>
      <c r="G124" s="82">
        <v>0</v>
      </c>
      <c r="H124" s="82">
        <v>0</v>
      </c>
      <c r="I124" s="81">
        <v>0</v>
      </c>
      <c r="J124" s="82">
        <v>0</v>
      </c>
      <c r="K124" s="81">
        <v>0</v>
      </c>
      <c r="L124" s="82">
        <v>0</v>
      </c>
      <c r="M124" s="81">
        <v>0</v>
      </c>
      <c r="N124" s="81">
        <v>0</v>
      </c>
      <c r="O124" s="82">
        <v>0</v>
      </c>
      <c r="P124" s="82">
        <v>0</v>
      </c>
      <c r="Q124" s="82">
        <v>0</v>
      </c>
    </row>
    <row r="125" spans="1:17" x14ac:dyDescent="0.3">
      <c r="A125" s="24" t="s">
        <v>269</v>
      </c>
      <c r="B125" s="24" t="s">
        <v>270</v>
      </c>
      <c r="C125" s="24" t="s">
        <v>27</v>
      </c>
      <c r="D125" s="82">
        <v>0</v>
      </c>
      <c r="E125" s="82">
        <v>0</v>
      </c>
      <c r="F125" s="82">
        <v>0</v>
      </c>
      <c r="G125" s="82">
        <v>0</v>
      </c>
      <c r="H125" s="82">
        <v>0</v>
      </c>
      <c r="I125" s="81">
        <v>0</v>
      </c>
      <c r="J125" s="82">
        <v>0</v>
      </c>
      <c r="K125" s="81">
        <v>0</v>
      </c>
      <c r="L125" s="82">
        <v>0</v>
      </c>
      <c r="M125" s="81">
        <v>0</v>
      </c>
      <c r="N125" s="81">
        <v>0</v>
      </c>
      <c r="O125" s="82">
        <v>0</v>
      </c>
      <c r="P125" s="82">
        <v>0</v>
      </c>
      <c r="Q125" s="82">
        <v>0</v>
      </c>
    </row>
    <row r="126" spans="1:17" x14ac:dyDescent="0.3">
      <c r="A126" s="24" t="s">
        <v>271</v>
      </c>
      <c r="B126" s="24" t="s">
        <v>272</v>
      </c>
      <c r="C126" s="24" t="s">
        <v>27</v>
      </c>
      <c r="D126" s="82">
        <v>0</v>
      </c>
      <c r="E126" s="82">
        <v>0</v>
      </c>
      <c r="F126" s="82">
        <v>0</v>
      </c>
      <c r="G126" s="82">
        <v>0</v>
      </c>
      <c r="H126" s="82">
        <v>0</v>
      </c>
      <c r="I126" s="81">
        <v>0</v>
      </c>
      <c r="J126" s="82">
        <v>0</v>
      </c>
      <c r="K126" s="81">
        <v>0</v>
      </c>
      <c r="L126" s="82">
        <v>0</v>
      </c>
      <c r="M126" s="81">
        <v>0</v>
      </c>
      <c r="N126" s="81">
        <v>0</v>
      </c>
      <c r="O126" s="82">
        <v>0</v>
      </c>
      <c r="P126" s="82">
        <v>0</v>
      </c>
      <c r="Q126" s="82">
        <v>0</v>
      </c>
    </row>
    <row r="127" spans="1:17" x14ac:dyDescent="0.3">
      <c r="A127" s="24" t="s">
        <v>273</v>
      </c>
      <c r="B127" s="24" t="s">
        <v>274</v>
      </c>
      <c r="C127" s="24" t="s">
        <v>24</v>
      </c>
      <c r="D127" s="82">
        <v>0</v>
      </c>
      <c r="E127" s="82">
        <v>0</v>
      </c>
      <c r="F127" s="82">
        <v>0</v>
      </c>
      <c r="G127" s="82">
        <v>0</v>
      </c>
      <c r="H127" s="82">
        <v>0</v>
      </c>
      <c r="I127" s="81">
        <v>0</v>
      </c>
      <c r="J127" s="82">
        <v>0</v>
      </c>
      <c r="K127" s="81">
        <v>0</v>
      </c>
      <c r="L127" s="82">
        <v>0</v>
      </c>
      <c r="M127" s="81">
        <v>0</v>
      </c>
      <c r="N127" s="81">
        <v>0</v>
      </c>
      <c r="O127" s="82">
        <v>0</v>
      </c>
      <c r="P127" s="82">
        <v>0</v>
      </c>
      <c r="Q127" s="82">
        <v>0</v>
      </c>
    </row>
    <row r="128" spans="1:17" x14ac:dyDescent="0.3">
      <c r="A128" s="24" t="s">
        <v>275</v>
      </c>
      <c r="B128" s="24" t="s">
        <v>276</v>
      </c>
      <c r="C128" s="24" t="s">
        <v>30</v>
      </c>
      <c r="D128" s="82">
        <v>0</v>
      </c>
      <c r="E128" s="82">
        <v>0</v>
      </c>
      <c r="F128" s="82">
        <v>0</v>
      </c>
      <c r="G128" s="82">
        <v>0</v>
      </c>
      <c r="H128" s="82">
        <v>0</v>
      </c>
      <c r="I128" s="81">
        <v>0</v>
      </c>
      <c r="J128" s="82">
        <v>0</v>
      </c>
      <c r="K128" s="81">
        <v>0</v>
      </c>
      <c r="L128" s="82">
        <v>0</v>
      </c>
      <c r="M128" s="81">
        <v>0</v>
      </c>
      <c r="N128" s="81">
        <v>0</v>
      </c>
      <c r="O128" s="82">
        <v>0</v>
      </c>
      <c r="P128" s="82">
        <v>0</v>
      </c>
      <c r="Q128" s="82">
        <v>0</v>
      </c>
    </row>
    <row r="129" spans="1:17" x14ac:dyDescent="0.3">
      <c r="A129" s="24" t="s">
        <v>277</v>
      </c>
      <c r="B129" s="24" t="s">
        <v>278</v>
      </c>
      <c r="C129" s="24" t="s">
        <v>46</v>
      </c>
      <c r="D129" s="82">
        <v>0</v>
      </c>
      <c r="E129" s="82">
        <v>0</v>
      </c>
      <c r="F129" s="82">
        <v>0</v>
      </c>
      <c r="G129" s="82">
        <v>0</v>
      </c>
      <c r="H129" s="82">
        <v>0</v>
      </c>
      <c r="I129" s="81">
        <v>0</v>
      </c>
      <c r="J129" s="82">
        <v>0</v>
      </c>
      <c r="K129" s="81">
        <v>0</v>
      </c>
      <c r="L129" s="82">
        <v>0</v>
      </c>
      <c r="M129" s="81">
        <v>0</v>
      </c>
      <c r="N129" s="81">
        <v>0</v>
      </c>
      <c r="O129" s="82">
        <v>0</v>
      </c>
      <c r="P129" s="82">
        <v>0</v>
      </c>
      <c r="Q129" s="82">
        <v>0</v>
      </c>
    </row>
    <row r="130" spans="1:17" x14ac:dyDescent="0.3">
      <c r="A130" s="24" t="s">
        <v>279</v>
      </c>
      <c r="B130" s="24" t="s">
        <v>280</v>
      </c>
      <c r="C130" s="24" t="s">
        <v>46</v>
      </c>
      <c r="D130" s="82">
        <v>0</v>
      </c>
      <c r="E130" s="82">
        <v>0</v>
      </c>
      <c r="F130" s="82">
        <v>0</v>
      </c>
      <c r="G130" s="82">
        <v>0</v>
      </c>
      <c r="H130" s="82">
        <v>0</v>
      </c>
      <c r="I130" s="81">
        <v>0</v>
      </c>
      <c r="J130" s="82">
        <v>0</v>
      </c>
      <c r="K130" s="81">
        <v>0</v>
      </c>
      <c r="L130" s="82">
        <v>0</v>
      </c>
      <c r="M130" s="81">
        <v>0</v>
      </c>
      <c r="N130" s="81">
        <v>0</v>
      </c>
      <c r="O130" s="82">
        <v>0</v>
      </c>
      <c r="P130" s="82">
        <v>0</v>
      </c>
      <c r="Q130" s="82">
        <v>0</v>
      </c>
    </row>
    <row r="131" spans="1:17" x14ac:dyDescent="0.3">
      <c r="A131" s="24" t="s">
        <v>281</v>
      </c>
      <c r="B131" s="24" t="s">
        <v>282</v>
      </c>
      <c r="C131" s="24" t="s">
        <v>46</v>
      </c>
      <c r="D131" s="82">
        <v>0</v>
      </c>
      <c r="E131" s="82">
        <v>0</v>
      </c>
      <c r="F131" s="82">
        <v>0</v>
      </c>
      <c r="G131" s="82">
        <v>0</v>
      </c>
      <c r="H131" s="82">
        <v>0</v>
      </c>
      <c r="I131" s="81">
        <v>0</v>
      </c>
      <c r="J131" s="82">
        <v>0</v>
      </c>
      <c r="K131" s="81">
        <v>0</v>
      </c>
      <c r="L131" s="82">
        <v>0</v>
      </c>
      <c r="M131" s="81">
        <v>0</v>
      </c>
      <c r="N131" s="81">
        <v>0</v>
      </c>
      <c r="O131" s="82">
        <v>0</v>
      </c>
      <c r="P131" s="82">
        <v>0</v>
      </c>
      <c r="Q131" s="82">
        <v>0</v>
      </c>
    </row>
    <row r="132" spans="1:17" x14ac:dyDescent="0.3">
      <c r="A132" s="24" t="s">
        <v>283</v>
      </c>
      <c r="B132" s="24" t="s">
        <v>284</v>
      </c>
      <c r="C132" s="24" t="s">
        <v>46</v>
      </c>
      <c r="D132" s="82">
        <v>0</v>
      </c>
      <c r="E132" s="82">
        <v>0</v>
      </c>
      <c r="F132" s="82">
        <v>0</v>
      </c>
      <c r="G132" s="82">
        <v>0</v>
      </c>
      <c r="H132" s="82">
        <v>0</v>
      </c>
      <c r="I132" s="81">
        <v>0</v>
      </c>
      <c r="J132" s="82">
        <v>0</v>
      </c>
      <c r="K132" s="81">
        <v>0</v>
      </c>
      <c r="L132" s="82">
        <v>0</v>
      </c>
      <c r="M132" s="81">
        <v>0</v>
      </c>
      <c r="N132" s="81">
        <v>0</v>
      </c>
      <c r="O132" s="82">
        <v>0</v>
      </c>
      <c r="P132" s="82">
        <v>0</v>
      </c>
      <c r="Q132" s="82">
        <v>0</v>
      </c>
    </row>
    <row r="133" spans="1:17" x14ac:dyDescent="0.3">
      <c r="A133" s="24" t="s">
        <v>285</v>
      </c>
      <c r="B133" s="24" t="s">
        <v>286</v>
      </c>
      <c r="C133" s="24" t="s">
        <v>78</v>
      </c>
      <c r="D133" s="82">
        <v>0</v>
      </c>
      <c r="E133" s="82">
        <v>0</v>
      </c>
      <c r="F133" s="82">
        <v>0</v>
      </c>
      <c r="G133" s="82">
        <v>0</v>
      </c>
      <c r="H133" s="82">
        <v>0</v>
      </c>
      <c r="I133" s="81">
        <v>0</v>
      </c>
      <c r="J133" s="82">
        <v>0</v>
      </c>
      <c r="K133" s="81">
        <v>0</v>
      </c>
      <c r="L133" s="82">
        <v>0</v>
      </c>
      <c r="M133" s="81">
        <v>0</v>
      </c>
      <c r="N133" s="81">
        <v>0</v>
      </c>
      <c r="O133" s="82">
        <v>0</v>
      </c>
      <c r="P133" s="82">
        <v>0</v>
      </c>
      <c r="Q133" s="82">
        <v>0</v>
      </c>
    </row>
    <row r="134" spans="1:17" x14ac:dyDescent="0.3">
      <c r="A134" s="24" t="s">
        <v>287</v>
      </c>
      <c r="B134" s="24" t="s">
        <v>288</v>
      </c>
      <c r="C134" s="24" t="s">
        <v>24</v>
      </c>
      <c r="D134" s="82">
        <v>0</v>
      </c>
      <c r="E134" s="82">
        <v>0</v>
      </c>
      <c r="F134" s="82">
        <v>0</v>
      </c>
      <c r="G134" s="82">
        <v>0</v>
      </c>
      <c r="H134" s="82">
        <v>0</v>
      </c>
      <c r="I134" s="81">
        <v>0</v>
      </c>
      <c r="J134" s="82">
        <v>0</v>
      </c>
      <c r="K134" s="81">
        <v>0</v>
      </c>
      <c r="L134" s="82">
        <v>0</v>
      </c>
      <c r="M134" s="81">
        <v>0</v>
      </c>
      <c r="N134" s="81">
        <v>0</v>
      </c>
      <c r="O134" s="82">
        <v>0</v>
      </c>
      <c r="P134" s="82">
        <v>0</v>
      </c>
      <c r="Q134" s="82">
        <v>0</v>
      </c>
    </row>
    <row r="135" spans="1:17" x14ac:dyDescent="0.3">
      <c r="A135" s="24" t="s">
        <v>289</v>
      </c>
      <c r="B135" s="24" t="s">
        <v>290</v>
      </c>
      <c r="C135" s="24" t="s">
        <v>33</v>
      </c>
      <c r="D135" s="82">
        <v>0</v>
      </c>
      <c r="E135" s="82">
        <v>0</v>
      </c>
      <c r="F135" s="82">
        <v>0</v>
      </c>
      <c r="G135" s="82">
        <v>0</v>
      </c>
      <c r="H135" s="82">
        <v>0</v>
      </c>
      <c r="I135" s="81">
        <v>0</v>
      </c>
      <c r="J135" s="82">
        <v>0</v>
      </c>
      <c r="K135" s="81">
        <v>0</v>
      </c>
      <c r="L135" s="82">
        <v>0</v>
      </c>
      <c r="M135" s="81">
        <v>0</v>
      </c>
      <c r="N135" s="81">
        <v>0</v>
      </c>
      <c r="O135" s="82">
        <v>0</v>
      </c>
      <c r="P135" s="82">
        <v>0</v>
      </c>
      <c r="Q135" s="82">
        <v>0</v>
      </c>
    </row>
    <row r="136" spans="1:17" x14ac:dyDescent="0.3">
      <c r="A136" s="24" t="s">
        <v>291</v>
      </c>
      <c r="B136" s="24" t="s">
        <v>292</v>
      </c>
      <c r="C136" s="24" t="s">
        <v>30</v>
      </c>
      <c r="D136" s="82">
        <v>1</v>
      </c>
      <c r="E136" s="82">
        <v>0</v>
      </c>
      <c r="F136" s="82">
        <v>0</v>
      </c>
      <c r="G136" s="82">
        <v>0</v>
      </c>
      <c r="H136" s="82">
        <v>0</v>
      </c>
      <c r="I136" s="81">
        <v>0</v>
      </c>
      <c r="J136" s="82">
        <v>0</v>
      </c>
      <c r="K136" s="81">
        <v>0</v>
      </c>
      <c r="L136" s="82">
        <v>0</v>
      </c>
      <c r="M136" s="81">
        <v>0</v>
      </c>
      <c r="N136" s="81">
        <v>0</v>
      </c>
      <c r="O136" s="82">
        <v>0</v>
      </c>
      <c r="P136" s="82">
        <v>0</v>
      </c>
      <c r="Q136" s="82">
        <v>0</v>
      </c>
    </row>
    <row r="137" spans="1:17" x14ac:dyDescent="0.3">
      <c r="A137" s="24" t="s">
        <v>293</v>
      </c>
      <c r="B137" s="24" t="s">
        <v>294</v>
      </c>
      <c r="C137" s="24" t="s">
        <v>33</v>
      </c>
      <c r="D137" s="82">
        <v>0</v>
      </c>
      <c r="E137" s="82">
        <v>0</v>
      </c>
      <c r="F137" s="82">
        <v>0</v>
      </c>
      <c r="G137" s="82">
        <v>0</v>
      </c>
      <c r="H137" s="82">
        <v>0</v>
      </c>
      <c r="I137" s="81">
        <v>0</v>
      </c>
      <c r="J137" s="82">
        <v>0</v>
      </c>
      <c r="K137" s="81">
        <v>0</v>
      </c>
      <c r="L137" s="82">
        <v>0</v>
      </c>
      <c r="M137" s="81">
        <v>0</v>
      </c>
      <c r="N137" s="81">
        <v>0</v>
      </c>
      <c r="O137" s="82">
        <v>0</v>
      </c>
      <c r="P137" s="82">
        <v>0</v>
      </c>
      <c r="Q137" s="82">
        <v>0</v>
      </c>
    </row>
    <row r="138" spans="1:17" x14ac:dyDescent="0.3">
      <c r="A138" s="24" t="s">
        <v>295</v>
      </c>
      <c r="B138" s="24" t="s">
        <v>296</v>
      </c>
      <c r="C138" s="24" t="s">
        <v>33</v>
      </c>
      <c r="D138" s="82">
        <v>1</v>
      </c>
      <c r="E138" s="82">
        <v>0</v>
      </c>
      <c r="F138" s="82">
        <v>0</v>
      </c>
      <c r="G138" s="82">
        <v>0</v>
      </c>
      <c r="H138" s="82">
        <v>0</v>
      </c>
      <c r="I138" s="81">
        <v>0</v>
      </c>
      <c r="J138" s="82">
        <v>0</v>
      </c>
      <c r="K138" s="81">
        <v>0</v>
      </c>
      <c r="L138" s="82">
        <v>0</v>
      </c>
      <c r="M138" s="81">
        <v>0</v>
      </c>
      <c r="N138" s="81">
        <v>0</v>
      </c>
      <c r="O138" s="82">
        <v>0</v>
      </c>
      <c r="P138" s="82">
        <v>0</v>
      </c>
      <c r="Q138" s="82">
        <v>0</v>
      </c>
    </row>
    <row r="139" spans="1:17" x14ac:dyDescent="0.3">
      <c r="A139" s="28" t="s">
        <v>297</v>
      </c>
      <c r="B139" s="28" t="s">
        <v>298</v>
      </c>
      <c r="C139" s="28" t="s">
        <v>33</v>
      </c>
      <c r="D139" s="82">
        <v>0</v>
      </c>
      <c r="E139" s="82">
        <v>0</v>
      </c>
      <c r="F139" s="82">
        <v>0</v>
      </c>
      <c r="G139" s="82">
        <v>0</v>
      </c>
      <c r="H139" s="82">
        <v>0</v>
      </c>
      <c r="I139" s="81">
        <v>0</v>
      </c>
      <c r="J139" s="82">
        <v>0</v>
      </c>
      <c r="K139" s="81">
        <v>0</v>
      </c>
      <c r="L139" s="82">
        <v>0</v>
      </c>
      <c r="M139" s="81">
        <v>0</v>
      </c>
      <c r="N139" s="81">
        <v>0</v>
      </c>
      <c r="O139" s="82">
        <v>0</v>
      </c>
      <c r="P139" s="82">
        <v>0</v>
      </c>
      <c r="Q139" s="82">
        <v>0</v>
      </c>
    </row>
    <row r="140" spans="1:17" x14ac:dyDescent="0.3">
      <c r="A140" s="28" t="s">
        <v>299</v>
      </c>
      <c r="B140" s="28" t="s">
        <v>300</v>
      </c>
      <c r="C140" s="28" t="s">
        <v>63</v>
      </c>
      <c r="D140" s="82">
        <v>0</v>
      </c>
      <c r="E140" s="82">
        <v>0</v>
      </c>
      <c r="F140" s="82">
        <v>0</v>
      </c>
      <c r="G140" s="82">
        <v>0</v>
      </c>
      <c r="H140" s="82">
        <v>0</v>
      </c>
      <c r="I140" s="81">
        <v>0</v>
      </c>
      <c r="J140" s="82">
        <v>0</v>
      </c>
      <c r="K140" s="81">
        <v>0</v>
      </c>
      <c r="L140" s="82">
        <v>0</v>
      </c>
      <c r="M140" s="81">
        <v>0</v>
      </c>
      <c r="N140" s="81">
        <v>0</v>
      </c>
      <c r="O140" s="82">
        <v>0</v>
      </c>
      <c r="P140" s="82">
        <v>0</v>
      </c>
      <c r="Q140" s="82">
        <v>0</v>
      </c>
    </row>
    <row r="141" spans="1:17" x14ac:dyDescent="0.3">
      <c r="A141" s="24" t="s">
        <v>301</v>
      </c>
      <c r="B141" s="24" t="s">
        <v>302</v>
      </c>
      <c r="C141" s="24" t="s">
        <v>49</v>
      </c>
      <c r="D141" s="82">
        <v>0</v>
      </c>
      <c r="E141" s="82">
        <v>0</v>
      </c>
      <c r="F141" s="82">
        <v>0</v>
      </c>
      <c r="G141" s="82">
        <v>0</v>
      </c>
      <c r="H141" s="82">
        <v>0</v>
      </c>
      <c r="I141" s="81">
        <v>0</v>
      </c>
      <c r="J141" s="82">
        <v>0</v>
      </c>
      <c r="K141" s="81">
        <v>0</v>
      </c>
      <c r="L141" s="82">
        <v>0</v>
      </c>
      <c r="M141" s="81">
        <v>0</v>
      </c>
      <c r="N141" s="81">
        <v>0</v>
      </c>
      <c r="O141" s="82">
        <v>0</v>
      </c>
      <c r="P141" s="82">
        <v>0</v>
      </c>
      <c r="Q141" s="82">
        <v>0</v>
      </c>
    </row>
    <row r="142" spans="1:17" x14ac:dyDescent="0.3">
      <c r="A142" s="24" t="s">
        <v>303</v>
      </c>
      <c r="B142" s="24" t="s">
        <v>304</v>
      </c>
      <c r="C142" s="24" t="s">
        <v>49</v>
      </c>
      <c r="D142" s="82">
        <v>0</v>
      </c>
      <c r="E142" s="82">
        <v>0</v>
      </c>
      <c r="F142" s="82">
        <v>0</v>
      </c>
      <c r="G142" s="82">
        <v>0</v>
      </c>
      <c r="H142" s="82">
        <v>0</v>
      </c>
      <c r="I142" s="81">
        <v>0</v>
      </c>
      <c r="J142" s="82">
        <v>0</v>
      </c>
      <c r="K142" s="81">
        <v>0</v>
      </c>
      <c r="L142" s="82">
        <v>0</v>
      </c>
      <c r="M142" s="81">
        <v>0</v>
      </c>
      <c r="N142" s="81">
        <v>0</v>
      </c>
      <c r="O142" s="82">
        <v>0</v>
      </c>
      <c r="P142" s="82">
        <v>0</v>
      </c>
      <c r="Q142" s="82">
        <v>0</v>
      </c>
    </row>
    <row r="143" spans="1:17" x14ac:dyDescent="0.3">
      <c r="A143" s="24" t="s">
        <v>305</v>
      </c>
      <c r="B143" s="24" t="s">
        <v>306</v>
      </c>
      <c r="C143" s="24" t="s">
        <v>49</v>
      </c>
      <c r="D143" s="82">
        <v>0</v>
      </c>
      <c r="E143" s="82">
        <v>0</v>
      </c>
      <c r="F143" s="82">
        <v>1</v>
      </c>
      <c r="G143" s="82">
        <v>0</v>
      </c>
      <c r="H143" s="82">
        <v>0</v>
      </c>
      <c r="I143" s="81">
        <v>0</v>
      </c>
      <c r="J143" s="82">
        <v>0</v>
      </c>
      <c r="K143" s="81">
        <v>0</v>
      </c>
      <c r="L143" s="82">
        <v>0</v>
      </c>
      <c r="M143" s="81">
        <v>0</v>
      </c>
      <c r="N143" s="81">
        <v>0</v>
      </c>
      <c r="O143" s="82">
        <v>0</v>
      </c>
      <c r="P143" s="82">
        <v>0</v>
      </c>
      <c r="Q143" s="82">
        <v>0</v>
      </c>
    </row>
    <row r="144" spans="1:17" x14ac:dyDescent="0.3">
      <c r="A144" s="24" t="s">
        <v>307</v>
      </c>
      <c r="B144" s="24" t="s">
        <v>308</v>
      </c>
      <c r="C144" s="24" t="s">
        <v>49</v>
      </c>
      <c r="D144" s="82">
        <v>0</v>
      </c>
      <c r="E144" s="82">
        <v>0</v>
      </c>
      <c r="F144" s="82">
        <v>0</v>
      </c>
      <c r="G144" s="82">
        <v>0</v>
      </c>
      <c r="H144" s="82">
        <v>0</v>
      </c>
      <c r="I144" s="81">
        <v>0</v>
      </c>
      <c r="J144" s="82">
        <v>0</v>
      </c>
      <c r="K144" s="81">
        <v>0</v>
      </c>
      <c r="L144" s="82">
        <v>0</v>
      </c>
      <c r="M144" s="81">
        <v>0</v>
      </c>
      <c r="N144" s="81">
        <v>0</v>
      </c>
      <c r="O144" s="82">
        <v>0</v>
      </c>
      <c r="P144" s="82">
        <v>0</v>
      </c>
      <c r="Q144" s="82">
        <v>0</v>
      </c>
    </row>
    <row r="145" spans="1:17" x14ac:dyDescent="0.3">
      <c r="A145" s="28" t="s">
        <v>309</v>
      </c>
      <c r="B145" s="28" t="s">
        <v>310</v>
      </c>
      <c r="C145" s="28" t="s">
        <v>24</v>
      </c>
      <c r="D145" s="82">
        <v>0</v>
      </c>
      <c r="E145" s="82">
        <v>0</v>
      </c>
      <c r="F145" s="82">
        <v>0</v>
      </c>
      <c r="G145" s="82">
        <v>0</v>
      </c>
      <c r="H145" s="82">
        <v>1</v>
      </c>
      <c r="I145" s="81">
        <v>0</v>
      </c>
      <c r="J145" s="82">
        <v>0</v>
      </c>
      <c r="K145" s="81">
        <v>0</v>
      </c>
      <c r="L145" s="82">
        <v>0</v>
      </c>
      <c r="M145" s="81">
        <v>0</v>
      </c>
      <c r="N145" s="81">
        <v>0</v>
      </c>
      <c r="O145" s="82">
        <v>0</v>
      </c>
      <c r="P145" s="82">
        <v>0</v>
      </c>
      <c r="Q145" s="82">
        <v>0</v>
      </c>
    </row>
    <row r="146" spans="1:17" x14ac:dyDescent="0.3">
      <c r="A146" s="24" t="s">
        <v>311</v>
      </c>
      <c r="B146" s="24" t="s">
        <v>312</v>
      </c>
      <c r="C146" s="24" t="s">
        <v>27</v>
      </c>
      <c r="D146" s="82">
        <v>0</v>
      </c>
      <c r="E146" s="82">
        <v>0</v>
      </c>
      <c r="F146" s="82">
        <v>0</v>
      </c>
      <c r="G146" s="82">
        <v>0</v>
      </c>
      <c r="H146" s="82">
        <v>0</v>
      </c>
      <c r="I146" s="81">
        <v>0</v>
      </c>
      <c r="J146" s="82">
        <v>0</v>
      </c>
      <c r="K146" s="81">
        <v>0</v>
      </c>
      <c r="L146" s="82">
        <v>0</v>
      </c>
      <c r="M146" s="81">
        <v>0</v>
      </c>
      <c r="N146" s="81">
        <v>0</v>
      </c>
      <c r="O146" s="82">
        <v>0</v>
      </c>
      <c r="P146" s="82">
        <v>0</v>
      </c>
      <c r="Q146" s="82">
        <v>0</v>
      </c>
    </row>
    <row r="147" spans="1:17" x14ac:dyDescent="0.3">
      <c r="A147" s="24" t="s">
        <v>313</v>
      </c>
      <c r="B147" s="24" t="s">
        <v>314</v>
      </c>
      <c r="C147" s="24" t="s">
        <v>27</v>
      </c>
      <c r="D147" s="82">
        <v>0</v>
      </c>
      <c r="E147" s="82">
        <v>0</v>
      </c>
      <c r="F147" s="82">
        <v>0</v>
      </c>
      <c r="G147" s="82">
        <v>0</v>
      </c>
      <c r="H147" s="82">
        <v>0</v>
      </c>
      <c r="I147" s="81">
        <v>0</v>
      </c>
      <c r="J147" s="82">
        <v>0</v>
      </c>
      <c r="K147" s="81">
        <v>0</v>
      </c>
      <c r="L147" s="82">
        <v>0</v>
      </c>
      <c r="M147" s="81">
        <v>0</v>
      </c>
      <c r="N147" s="81">
        <v>0</v>
      </c>
      <c r="O147" s="82">
        <v>0</v>
      </c>
      <c r="P147" s="82">
        <v>0</v>
      </c>
      <c r="Q147" s="82">
        <v>0</v>
      </c>
    </row>
    <row r="148" spans="1:17" x14ac:dyDescent="0.3">
      <c r="A148" s="24" t="s">
        <v>315</v>
      </c>
      <c r="B148" s="24" t="s">
        <v>316</v>
      </c>
      <c r="C148" s="24" t="s">
        <v>46</v>
      </c>
      <c r="D148" s="82">
        <v>0</v>
      </c>
      <c r="E148" s="82">
        <v>0</v>
      </c>
      <c r="F148" s="82">
        <v>0</v>
      </c>
      <c r="G148" s="82">
        <v>0</v>
      </c>
      <c r="H148" s="82">
        <v>0</v>
      </c>
      <c r="I148" s="81">
        <v>0</v>
      </c>
      <c r="J148" s="82">
        <v>0</v>
      </c>
      <c r="K148" s="81">
        <v>0</v>
      </c>
      <c r="L148" s="82">
        <v>0</v>
      </c>
      <c r="M148" s="81">
        <v>0</v>
      </c>
      <c r="N148" s="81">
        <v>0</v>
      </c>
      <c r="O148" s="82">
        <v>0</v>
      </c>
      <c r="P148" s="82">
        <v>0</v>
      </c>
      <c r="Q148" s="82">
        <v>0</v>
      </c>
    </row>
    <row r="149" spans="1:17" x14ac:dyDescent="0.3">
      <c r="A149" s="28" t="s">
        <v>317</v>
      </c>
      <c r="B149" s="28" t="s">
        <v>318</v>
      </c>
      <c r="C149" s="28" t="s">
        <v>46</v>
      </c>
      <c r="D149" s="82">
        <v>0</v>
      </c>
      <c r="E149" s="82">
        <v>0</v>
      </c>
      <c r="F149" s="82">
        <v>0</v>
      </c>
      <c r="G149" s="82">
        <v>0</v>
      </c>
      <c r="H149" s="82">
        <v>0</v>
      </c>
      <c r="I149" s="81">
        <v>0</v>
      </c>
      <c r="J149" s="82">
        <v>0</v>
      </c>
      <c r="K149" s="81">
        <v>0</v>
      </c>
      <c r="L149" s="82">
        <v>0</v>
      </c>
      <c r="M149" s="81">
        <v>0</v>
      </c>
      <c r="N149" s="81">
        <v>0</v>
      </c>
      <c r="O149" s="82">
        <v>0</v>
      </c>
      <c r="P149" s="82">
        <v>0</v>
      </c>
      <c r="Q149" s="82">
        <v>0</v>
      </c>
    </row>
    <row r="150" spans="1:17" x14ac:dyDescent="0.3">
      <c r="A150" s="24" t="s">
        <v>319</v>
      </c>
      <c r="B150" s="24" t="s">
        <v>320</v>
      </c>
      <c r="C150" s="24" t="s">
        <v>46</v>
      </c>
      <c r="D150" s="82">
        <v>0</v>
      </c>
      <c r="E150" s="82">
        <v>0</v>
      </c>
      <c r="F150" s="82">
        <v>0</v>
      </c>
      <c r="G150" s="82">
        <v>0</v>
      </c>
      <c r="H150" s="82">
        <v>0</v>
      </c>
      <c r="I150" s="81">
        <v>0</v>
      </c>
      <c r="J150" s="82">
        <v>0</v>
      </c>
      <c r="K150" s="81">
        <v>0</v>
      </c>
      <c r="L150" s="82">
        <v>0</v>
      </c>
      <c r="M150" s="81">
        <v>0</v>
      </c>
      <c r="N150" s="81">
        <v>0</v>
      </c>
      <c r="O150" s="82">
        <v>0</v>
      </c>
      <c r="P150" s="82">
        <v>0</v>
      </c>
      <c r="Q150" s="82">
        <v>0</v>
      </c>
    </row>
    <row r="151" spans="1:17" x14ac:dyDescent="0.3">
      <c r="A151" s="24" t="s">
        <v>321</v>
      </c>
      <c r="B151" s="24" t="s">
        <v>322</v>
      </c>
      <c r="C151" s="24" t="s">
        <v>46</v>
      </c>
      <c r="D151" s="82">
        <v>0</v>
      </c>
      <c r="E151" s="82">
        <v>0</v>
      </c>
      <c r="F151" s="82">
        <v>0</v>
      </c>
      <c r="G151" s="82">
        <v>0</v>
      </c>
      <c r="H151" s="82">
        <v>0</v>
      </c>
      <c r="I151" s="81">
        <v>0</v>
      </c>
      <c r="J151" s="82">
        <v>0</v>
      </c>
      <c r="K151" s="81">
        <v>0</v>
      </c>
      <c r="L151" s="82">
        <v>1</v>
      </c>
      <c r="M151" s="81">
        <v>0</v>
      </c>
      <c r="N151" s="81">
        <v>0</v>
      </c>
      <c r="O151" s="82">
        <v>0</v>
      </c>
      <c r="P151" s="82">
        <v>0</v>
      </c>
      <c r="Q151" s="82">
        <v>0</v>
      </c>
    </row>
    <row r="152" spans="1:17" x14ac:dyDescent="0.3">
      <c r="A152" s="24" t="s">
        <v>323</v>
      </c>
      <c r="B152" s="24" t="s">
        <v>324</v>
      </c>
      <c r="C152" s="24" t="s">
        <v>78</v>
      </c>
      <c r="D152" s="82">
        <v>0</v>
      </c>
      <c r="E152" s="82">
        <v>0</v>
      </c>
      <c r="F152" s="82">
        <v>0</v>
      </c>
      <c r="G152" s="82">
        <v>0</v>
      </c>
      <c r="H152" s="82">
        <v>0</v>
      </c>
      <c r="I152" s="81">
        <v>0</v>
      </c>
      <c r="J152" s="82">
        <v>0</v>
      </c>
      <c r="K152" s="81">
        <v>0</v>
      </c>
      <c r="L152" s="82">
        <v>0</v>
      </c>
      <c r="M152" s="81">
        <v>0</v>
      </c>
      <c r="N152" s="81">
        <v>0</v>
      </c>
      <c r="O152" s="82">
        <v>0</v>
      </c>
      <c r="P152" s="82">
        <v>0</v>
      </c>
      <c r="Q152" s="82">
        <v>0</v>
      </c>
    </row>
    <row r="153" spans="1:17" x14ac:dyDescent="0.3">
      <c r="A153" s="28" t="s">
        <v>325</v>
      </c>
      <c r="B153" s="28" t="s">
        <v>326</v>
      </c>
      <c r="C153" s="28" t="s">
        <v>63</v>
      </c>
      <c r="D153" s="82">
        <v>0</v>
      </c>
      <c r="E153" s="82">
        <v>0</v>
      </c>
      <c r="F153" s="82">
        <v>0</v>
      </c>
      <c r="G153" s="82">
        <v>0</v>
      </c>
      <c r="H153" s="82">
        <v>0</v>
      </c>
      <c r="I153" s="81">
        <v>0</v>
      </c>
      <c r="J153" s="82">
        <v>0</v>
      </c>
      <c r="K153" s="81">
        <v>0</v>
      </c>
      <c r="L153" s="82">
        <v>0</v>
      </c>
      <c r="M153" s="81">
        <v>0</v>
      </c>
      <c r="N153" s="81">
        <v>0</v>
      </c>
      <c r="O153" s="82">
        <v>0</v>
      </c>
      <c r="P153" s="82">
        <v>0</v>
      </c>
      <c r="Q153" s="82">
        <v>0</v>
      </c>
    </row>
    <row r="154" spans="1:17" x14ac:dyDescent="0.3">
      <c r="A154" s="24" t="s">
        <v>327</v>
      </c>
      <c r="B154" s="24" t="s">
        <v>328</v>
      </c>
      <c r="C154" s="24" t="s">
        <v>46</v>
      </c>
      <c r="D154" s="82">
        <v>0</v>
      </c>
      <c r="E154" s="82">
        <v>1</v>
      </c>
      <c r="F154" s="82">
        <v>0</v>
      </c>
      <c r="G154" s="82">
        <v>0</v>
      </c>
      <c r="H154" s="82">
        <v>0</v>
      </c>
      <c r="I154" s="81">
        <v>0</v>
      </c>
      <c r="J154" s="82">
        <v>0</v>
      </c>
      <c r="K154" s="81">
        <v>1</v>
      </c>
      <c r="L154" s="82">
        <v>1</v>
      </c>
      <c r="M154" s="81">
        <v>0</v>
      </c>
      <c r="N154" s="81">
        <v>0</v>
      </c>
      <c r="O154" s="82">
        <v>0</v>
      </c>
      <c r="P154" s="82">
        <v>0</v>
      </c>
      <c r="Q154" s="82">
        <v>0</v>
      </c>
    </row>
    <row r="155" spans="1:17" x14ac:dyDescent="0.3">
      <c r="A155" s="28" t="s">
        <v>329</v>
      </c>
      <c r="B155" s="28" t="s">
        <v>330</v>
      </c>
      <c r="C155" s="28" t="s">
        <v>24</v>
      </c>
      <c r="D155" s="82">
        <v>0</v>
      </c>
      <c r="E155" s="82">
        <v>0</v>
      </c>
      <c r="F155" s="82">
        <v>0</v>
      </c>
      <c r="G155" s="82">
        <v>0</v>
      </c>
      <c r="H155" s="82">
        <v>0</v>
      </c>
      <c r="I155" s="81">
        <v>0</v>
      </c>
      <c r="J155" s="82">
        <v>0</v>
      </c>
      <c r="K155" s="81">
        <v>0</v>
      </c>
      <c r="L155" s="82">
        <v>0</v>
      </c>
      <c r="M155" s="81">
        <v>0</v>
      </c>
      <c r="N155" s="81">
        <v>0</v>
      </c>
      <c r="O155" s="82">
        <v>0</v>
      </c>
      <c r="P155" s="82">
        <v>0</v>
      </c>
      <c r="Q155" s="82">
        <v>0</v>
      </c>
    </row>
    <row r="156" spans="1:17" x14ac:dyDescent="0.3">
      <c r="A156" s="24" t="s">
        <v>331</v>
      </c>
      <c r="B156" s="24" t="s">
        <v>332</v>
      </c>
      <c r="C156" s="24" t="s">
        <v>24</v>
      </c>
      <c r="D156" s="82">
        <v>0</v>
      </c>
      <c r="E156" s="82">
        <v>0</v>
      </c>
      <c r="F156" s="82">
        <v>0</v>
      </c>
      <c r="G156" s="82">
        <v>0</v>
      </c>
      <c r="H156" s="82">
        <v>0</v>
      </c>
      <c r="I156" s="81">
        <v>0</v>
      </c>
      <c r="J156" s="82">
        <v>0</v>
      </c>
      <c r="K156" s="81">
        <v>0</v>
      </c>
      <c r="L156" s="82">
        <v>0</v>
      </c>
      <c r="M156" s="81">
        <v>0</v>
      </c>
      <c r="N156" s="81">
        <v>0</v>
      </c>
      <c r="O156" s="82">
        <v>0</v>
      </c>
      <c r="P156" s="82">
        <v>0</v>
      </c>
      <c r="Q156" s="82">
        <v>0</v>
      </c>
    </row>
    <row r="157" spans="1:17" x14ac:dyDescent="0.3">
      <c r="A157" s="28" t="s">
        <v>333</v>
      </c>
      <c r="B157" s="28" t="s">
        <v>334</v>
      </c>
      <c r="C157" s="28" t="s">
        <v>24</v>
      </c>
      <c r="D157" s="82">
        <v>0</v>
      </c>
      <c r="E157" s="82">
        <v>0</v>
      </c>
      <c r="F157" s="82">
        <v>0</v>
      </c>
      <c r="G157" s="82">
        <v>0</v>
      </c>
      <c r="H157" s="82">
        <v>0</v>
      </c>
      <c r="I157" s="81">
        <v>0</v>
      </c>
      <c r="J157" s="82">
        <v>0</v>
      </c>
      <c r="K157" s="81">
        <v>0</v>
      </c>
      <c r="L157" s="82">
        <v>0</v>
      </c>
      <c r="M157" s="81">
        <v>0</v>
      </c>
      <c r="N157" s="81">
        <v>0</v>
      </c>
      <c r="O157" s="82">
        <v>0</v>
      </c>
      <c r="P157" s="82">
        <v>0</v>
      </c>
      <c r="Q157" s="82">
        <v>0</v>
      </c>
    </row>
    <row r="158" spans="1:17" x14ac:dyDescent="0.3">
      <c r="A158" s="28" t="s">
        <v>335</v>
      </c>
      <c r="B158" s="28" t="s">
        <v>336</v>
      </c>
      <c r="C158" s="28" t="s">
        <v>49</v>
      </c>
      <c r="D158" s="82">
        <v>0</v>
      </c>
      <c r="E158" s="82">
        <v>0</v>
      </c>
      <c r="F158" s="82">
        <v>0</v>
      </c>
      <c r="G158" s="82">
        <v>0</v>
      </c>
      <c r="H158" s="82">
        <v>0</v>
      </c>
      <c r="I158" s="81">
        <v>0</v>
      </c>
      <c r="J158" s="82">
        <v>0</v>
      </c>
      <c r="K158" s="81">
        <v>0</v>
      </c>
      <c r="L158" s="82">
        <v>0</v>
      </c>
      <c r="M158" s="81">
        <v>0</v>
      </c>
      <c r="N158" s="81">
        <v>0</v>
      </c>
      <c r="O158" s="82">
        <v>0</v>
      </c>
      <c r="P158" s="82">
        <v>1</v>
      </c>
      <c r="Q158" s="82">
        <v>0</v>
      </c>
    </row>
    <row r="159" spans="1:17" x14ac:dyDescent="0.3">
      <c r="A159" s="28" t="s">
        <v>337</v>
      </c>
      <c r="B159" s="28" t="s">
        <v>338</v>
      </c>
      <c r="C159" s="28" t="s">
        <v>24</v>
      </c>
      <c r="D159" s="82">
        <v>0</v>
      </c>
      <c r="E159" s="82">
        <v>0</v>
      </c>
      <c r="F159" s="82">
        <v>0</v>
      </c>
      <c r="G159" s="82">
        <v>0</v>
      </c>
      <c r="H159" s="82">
        <v>0</v>
      </c>
      <c r="I159" s="81">
        <v>0</v>
      </c>
      <c r="J159" s="82">
        <v>0</v>
      </c>
      <c r="K159" s="81">
        <v>0</v>
      </c>
      <c r="L159" s="82">
        <v>0</v>
      </c>
      <c r="M159" s="81">
        <v>0</v>
      </c>
      <c r="N159" s="81">
        <v>0</v>
      </c>
      <c r="O159" s="82">
        <v>0</v>
      </c>
      <c r="P159" s="82">
        <v>0</v>
      </c>
      <c r="Q159" s="82">
        <v>0</v>
      </c>
    </row>
    <row r="160" spans="1:17" x14ac:dyDescent="0.3">
      <c r="A160" s="24" t="s">
        <v>339</v>
      </c>
      <c r="B160" s="24" t="s">
        <v>340</v>
      </c>
      <c r="C160" s="24" t="s">
        <v>24</v>
      </c>
      <c r="D160" s="82">
        <v>0</v>
      </c>
      <c r="E160" s="82">
        <v>0</v>
      </c>
      <c r="F160" s="82">
        <v>0</v>
      </c>
      <c r="G160" s="82">
        <v>0</v>
      </c>
      <c r="H160" s="82">
        <v>0</v>
      </c>
      <c r="I160" s="81">
        <v>0</v>
      </c>
      <c r="J160" s="82">
        <v>0</v>
      </c>
      <c r="K160" s="81">
        <v>0</v>
      </c>
      <c r="L160" s="82">
        <v>0</v>
      </c>
      <c r="M160" s="81">
        <v>0</v>
      </c>
      <c r="N160" s="81">
        <v>0</v>
      </c>
      <c r="O160" s="82">
        <v>0</v>
      </c>
      <c r="P160" s="82">
        <v>0</v>
      </c>
      <c r="Q160" s="82">
        <v>0</v>
      </c>
    </row>
    <row r="161" spans="1:17" x14ac:dyDescent="0.3">
      <c r="A161" s="24" t="s">
        <v>341</v>
      </c>
      <c r="B161" s="24" t="s">
        <v>342</v>
      </c>
      <c r="C161" s="24" t="s">
        <v>30</v>
      </c>
      <c r="D161" s="82">
        <v>0</v>
      </c>
      <c r="E161" s="82">
        <v>0</v>
      </c>
      <c r="F161" s="82">
        <v>0</v>
      </c>
      <c r="G161" s="82">
        <v>0</v>
      </c>
      <c r="H161" s="82">
        <v>0</v>
      </c>
      <c r="I161" s="81">
        <v>0</v>
      </c>
      <c r="J161" s="82">
        <v>1</v>
      </c>
      <c r="K161" s="81">
        <v>0</v>
      </c>
      <c r="L161" s="82">
        <v>0</v>
      </c>
      <c r="M161" s="81">
        <v>0</v>
      </c>
      <c r="N161" s="81">
        <v>0</v>
      </c>
      <c r="O161" s="82">
        <v>0</v>
      </c>
      <c r="P161" s="82">
        <v>0</v>
      </c>
      <c r="Q161" s="82">
        <v>0</v>
      </c>
    </row>
    <row r="162" spans="1:17" x14ac:dyDescent="0.3">
      <c r="A162" s="24" t="s">
        <v>343</v>
      </c>
      <c r="B162" s="24" t="s">
        <v>344</v>
      </c>
      <c r="C162" s="24" t="s">
        <v>46</v>
      </c>
      <c r="D162" s="82">
        <v>0</v>
      </c>
      <c r="E162" s="82">
        <v>0</v>
      </c>
      <c r="F162" s="82">
        <v>0</v>
      </c>
      <c r="G162" s="82">
        <v>0</v>
      </c>
      <c r="H162" s="82">
        <v>0</v>
      </c>
      <c r="I162" s="81">
        <v>0</v>
      </c>
      <c r="J162" s="82">
        <v>0</v>
      </c>
      <c r="K162" s="81">
        <v>0</v>
      </c>
      <c r="L162" s="82">
        <v>0</v>
      </c>
      <c r="M162" s="81">
        <v>0</v>
      </c>
      <c r="N162" s="81">
        <v>0</v>
      </c>
      <c r="O162" s="82">
        <v>0</v>
      </c>
      <c r="P162" s="82">
        <v>0</v>
      </c>
      <c r="Q162" s="82">
        <v>0</v>
      </c>
    </row>
    <row r="163" spans="1:17" x14ac:dyDescent="0.3">
      <c r="A163" s="24" t="s">
        <v>345</v>
      </c>
      <c r="B163" s="24" t="s">
        <v>346</v>
      </c>
      <c r="C163" s="24" t="s">
        <v>30</v>
      </c>
      <c r="D163" s="82">
        <v>0</v>
      </c>
      <c r="E163" s="82">
        <v>0</v>
      </c>
      <c r="F163" s="82">
        <v>0</v>
      </c>
      <c r="G163" s="82">
        <v>0</v>
      </c>
      <c r="H163" s="82">
        <v>0</v>
      </c>
      <c r="I163" s="81">
        <v>0</v>
      </c>
      <c r="J163" s="82">
        <v>0</v>
      </c>
      <c r="K163" s="81">
        <v>0</v>
      </c>
      <c r="L163" s="82">
        <v>0</v>
      </c>
      <c r="M163" s="81">
        <v>0</v>
      </c>
      <c r="N163" s="81">
        <v>0</v>
      </c>
      <c r="O163" s="82">
        <v>0</v>
      </c>
      <c r="P163" s="82">
        <v>0</v>
      </c>
      <c r="Q163" s="82">
        <v>0</v>
      </c>
    </row>
    <row r="164" spans="1:17" x14ac:dyDescent="0.3">
      <c r="A164" s="24" t="s">
        <v>347</v>
      </c>
      <c r="B164" s="24" t="s">
        <v>348</v>
      </c>
      <c r="C164" s="24" t="s">
        <v>49</v>
      </c>
      <c r="D164" s="82">
        <v>0</v>
      </c>
      <c r="E164" s="82">
        <v>0</v>
      </c>
      <c r="F164" s="82">
        <v>0</v>
      </c>
      <c r="G164" s="82">
        <v>0</v>
      </c>
      <c r="H164" s="82">
        <v>0</v>
      </c>
      <c r="I164" s="81">
        <v>0</v>
      </c>
      <c r="J164" s="82">
        <v>0</v>
      </c>
      <c r="K164" s="81">
        <v>0</v>
      </c>
      <c r="L164" s="82">
        <v>0</v>
      </c>
      <c r="M164" s="81">
        <v>0</v>
      </c>
      <c r="N164" s="81">
        <v>0</v>
      </c>
      <c r="O164" s="82">
        <v>0</v>
      </c>
      <c r="P164" s="82">
        <v>0</v>
      </c>
      <c r="Q164" s="82">
        <v>0</v>
      </c>
    </row>
    <row r="165" spans="1:17" x14ac:dyDescent="0.3">
      <c r="A165" s="24" t="s">
        <v>349</v>
      </c>
      <c r="B165" s="24" t="s">
        <v>350</v>
      </c>
      <c r="C165" s="24" t="s">
        <v>46</v>
      </c>
      <c r="D165" s="82">
        <v>0</v>
      </c>
      <c r="E165" s="82">
        <v>0</v>
      </c>
      <c r="F165" s="82">
        <v>0</v>
      </c>
      <c r="G165" s="82">
        <v>0</v>
      </c>
      <c r="H165" s="82">
        <v>0</v>
      </c>
      <c r="I165" s="81">
        <v>0</v>
      </c>
      <c r="J165" s="82">
        <v>0</v>
      </c>
      <c r="K165" s="81">
        <v>0</v>
      </c>
      <c r="L165" s="82">
        <v>0</v>
      </c>
      <c r="M165" s="81">
        <v>0</v>
      </c>
      <c r="N165" s="81">
        <v>0</v>
      </c>
      <c r="O165" s="82">
        <v>0</v>
      </c>
      <c r="P165" s="82">
        <v>0</v>
      </c>
      <c r="Q165" s="82">
        <v>0</v>
      </c>
    </row>
    <row r="166" spans="1:17" x14ac:dyDescent="0.3">
      <c r="A166" s="24" t="s">
        <v>351</v>
      </c>
      <c r="B166" s="24" t="s">
        <v>352</v>
      </c>
      <c r="C166" s="24" t="s">
        <v>46</v>
      </c>
      <c r="D166" s="82">
        <v>0</v>
      </c>
      <c r="E166" s="82">
        <v>0</v>
      </c>
      <c r="F166" s="82">
        <v>0</v>
      </c>
      <c r="G166" s="82">
        <v>0</v>
      </c>
      <c r="H166" s="82">
        <v>0</v>
      </c>
      <c r="I166" s="81">
        <v>0</v>
      </c>
      <c r="J166" s="82">
        <v>0</v>
      </c>
      <c r="K166" s="81">
        <v>0</v>
      </c>
      <c r="L166" s="82">
        <v>0</v>
      </c>
      <c r="M166" s="81">
        <v>0</v>
      </c>
      <c r="N166" s="81">
        <v>0</v>
      </c>
      <c r="O166" s="82">
        <v>0</v>
      </c>
      <c r="P166" s="82">
        <v>0</v>
      </c>
      <c r="Q166" s="82">
        <v>0</v>
      </c>
    </row>
    <row r="167" spans="1:17" x14ac:dyDescent="0.3">
      <c r="A167" s="24" t="s">
        <v>353</v>
      </c>
      <c r="B167" s="24" t="s">
        <v>354</v>
      </c>
      <c r="C167" s="24" t="s">
        <v>46</v>
      </c>
      <c r="D167" s="82">
        <v>0</v>
      </c>
      <c r="E167" s="82">
        <v>0</v>
      </c>
      <c r="F167" s="82">
        <v>0</v>
      </c>
      <c r="G167" s="82">
        <v>0</v>
      </c>
      <c r="H167" s="82">
        <v>0</v>
      </c>
      <c r="I167" s="81">
        <v>0</v>
      </c>
      <c r="J167" s="82">
        <v>0</v>
      </c>
      <c r="K167" s="81">
        <v>0</v>
      </c>
      <c r="L167" s="82">
        <v>0</v>
      </c>
      <c r="M167" s="81">
        <v>0</v>
      </c>
      <c r="N167" s="81">
        <v>0</v>
      </c>
      <c r="O167" s="82">
        <v>0</v>
      </c>
      <c r="P167" s="82">
        <v>0</v>
      </c>
      <c r="Q167" s="82">
        <v>0</v>
      </c>
    </row>
    <row r="168" spans="1:17" x14ac:dyDescent="0.3">
      <c r="A168" s="24" t="s">
        <v>355</v>
      </c>
      <c r="B168" s="24" t="s">
        <v>356</v>
      </c>
      <c r="C168" s="24" t="s">
        <v>56</v>
      </c>
      <c r="D168" s="82">
        <v>0</v>
      </c>
      <c r="E168" s="82">
        <v>0</v>
      </c>
      <c r="F168" s="82">
        <v>0</v>
      </c>
      <c r="G168" s="82">
        <v>0</v>
      </c>
      <c r="H168" s="82">
        <v>0</v>
      </c>
      <c r="I168" s="81">
        <v>0</v>
      </c>
      <c r="J168" s="82">
        <v>0</v>
      </c>
      <c r="K168" s="81">
        <v>0</v>
      </c>
      <c r="L168" s="82">
        <v>0</v>
      </c>
      <c r="M168" s="81">
        <v>0</v>
      </c>
      <c r="N168" s="81">
        <v>0</v>
      </c>
      <c r="O168" s="82">
        <v>0</v>
      </c>
      <c r="P168" s="82">
        <v>0</v>
      </c>
      <c r="Q168" s="82">
        <v>0</v>
      </c>
    </row>
    <row r="169" spans="1:17" x14ac:dyDescent="0.3">
      <c r="A169" s="24" t="s">
        <v>357</v>
      </c>
      <c r="B169" s="24" t="s">
        <v>358</v>
      </c>
      <c r="C169" s="24" t="s">
        <v>24</v>
      </c>
      <c r="D169" s="82">
        <v>0</v>
      </c>
      <c r="E169" s="82">
        <v>0</v>
      </c>
      <c r="F169" s="82">
        <v>0</v>
      </c>
      <c r="G169" s="82">
        <v>0</v>
      </c>
      <c r="H169" s="82">
        <v>0</v>
      </c>
      <c r="I169" s="81">
        <v>0</v>
      </c>
      <c r="J169" s="82">
        <v>0</v>
      </c>
      <c r="K169" s="81">
        <v>0</v>
      </c>
      <c r="L169" s="82">
        <v>0</v>
      </c>
      <c r="M169" s="81">
        <v>0</v>
      </c>
      <c r="N169" s="81">
        <v>0</v>
      </c>
      <c r="O169" s="82">
        <v>0</v>
      </c>
      <c r="P169" s="82">
        <v>0</v>
      </c>
      <c r="Q169" s="82">
        <v>0</v>
      </c>
    </row>
    <row r="170" spans="1:17" x14ac:dyDescent="0.3">
      <c r="A170" s="24" t="s">
        <v>359</v>
      </c>
      <c r="B170" s="24" t="s">
        <v>360</v>
      </c>
      <c r="C170" s="24" t="s">
        <v>33</v>
      </c>
      <c r="D170" s="82">
        <v>0</v>
      </c>
      <c r="E170" s="82">
        <v>0</v>
      </c>
      <c r="F170" s="82">
        <v>0</v>
      </c>
      <c r="G170" s="82">
        <v>0</v>
      </c>
      <c r="H170" s="82">
        <v>0</v>
      </c>
      <c r="I170" s="81">
        <v>0</v>
      </c>
      <c r="J170" s="82">
        <v>0</v>
      </c>
      <c r="K170" s="81">
        <v>0</v>
      </c>
      <c r="L170" s="82">
        <v>0</v>
      </c>
      <c r="M170" s="81">
        <v>0</v>
      </c>
      <c r="N170" s="81">
        <v>0</v>
      </c>
      <c r="O170" s="82">
        <v>0</v>
      </c>
      <c r="P170" s="82">
        <v>0</v>
      </c>
      <c r="Q170" s="82">
        <v>0</v>
      </c>
    </row>
    <row r="171" spans="1:17" x14ac:dyDescent="0.3">
      <c r="A171" s="24" t="s">
        <v>361</v>
      </c>
      <c r="B171" s="24" t="s">
        <v>362</v>
      </c>
      <c r="C171" s="24" t="s">
        <v>46</v>
      </c>
      <c r="D171" s="82">
        <v>0</v>
      </c>
      <c r="E171" s="82">
        <v>0</v>
      </c>
      <c r="F171" s="82">
        <v>0</v>
      </c>
      <c r="G171" s="82">
        <v>0</v>
      </c>
      <c r="H171" s="82">
        <v>0</v>
      </c>
      <c r="I171" s="81">
        <v>0</v>
      </c>
      <c r="J171" s="82">
        <v>0</v>
      </c>
      <c r="K171" s="81">
        <v>0</v>
      </c>
      <c r="L171" s="82">
        <v>0</v>
      </c>
      <c r="M171" s="81">
        <v>0</v>
      </c>
      <c r="N171" s="81">
        <v>0</v>
      </c>
      <c r="O171" s="82">
        <v>0</v>
      </c>
      <c r="P171" s="82">
        <v>0</v>
      </c>
      <c r="Q171" s="82">
        <v>0</v>
      </c>
    </row>
    <row r="172" spans="1:17" x14ac:dyDescent="0.3">
      <c r="A172" s="24" t="s">
        <v>363</v>
      </c>
      <c r="B172" s="24" t="s">
        <v>364</v>
      </c>
      <c r="C172" s="24" t="s">
        <v>24</v>
      </c>
      <c r="D172" s="82">
        <v>0</v>
      </c>
      <c r="E172" s="82">
        <v>0</v>
      </c>
      <c r="F172" s="82">
        <v>0</v>
      </c>
      <c r="G172" s="82">
        <v>0</v>
      </c>
      <c r="H172" s="82">
        <v>0</v>
      </c>
      <c r="I172" s="81">
        <v>0</v>
      </c>
      <c r="J172" s="82">
        <v>1</v>
      </c>
      <c r="K172" s="81">
        <v>0</v>
      </c>
      <c r="L172" s="82">
        <v>0</v>
      </c>
      <c r="M172" s="81">
        <v>0</v>
      </c>
      <c r="N172" s="81">
        <v>0</v>
      </c>
      <c r="O172" s="82">
        <v>0</v>
      </c>
      <c r="P172" s="82">
        <v>0</v>
      </c>
      <c r="Q172" s="82">
        <v>0</v>
      </c>
    </row>
    <row r="173" spans="1:17" x14ac:dyDescent="0.3">
      <c r="A173" s="28" t="s">
        <v>365</v>
      </c>
      <c r="B173" s="28" t="s">
        <v>366</v>
      </c>
      <c r="C173" s="28" t="s">
        <v>63</v>
      </c>
      <c r="D173" s="82">
        <v>0</v>
      </c>
      <c r="E173" s="82">
        <v>0</v>
      </c>
      <c r="F173" s="82">
        <v>0</v>
      </c>
      <c r="G173" s="82">
        <v>0</v>
      </c>
      <c r="H173" s="82">
        <v>0</v>
      </c>
      <c r="I173" s="81">
        <v>0</v>
      </c>
      <c r="J173" s="82">
        <v>0</v>
      </c>
      <c r="K173" s="81">
        <v>0</v>
      </c>
      <c r="L173" s="82">
        <v>0</v>
      </c>
      <c r="M173" s="81">
        <v>0</v>
      </c>
      <c r="N173" s="81">
        <v>0</v>
      </c>
      <c r="O173" s="82">
        <v>0</v>
      </c>
      <c r="P173" s="82">
        <v>0</v>
      </c>
      <c r="Q173" s="82">
        <v>0</v>
      </c>
    </row>
    <row r="174" spans="1:17" x14ac:dyDescent="0.3">
      <c r="A174" s="28" t="s">
        <v>367</v>
      </c>
      <c r="B174" s="28" t="s">
        <v>368</v>
      </c>
      <c r="C174" s="28" t="s">
        <v>24</v>
      </c>
      <c r="D174" s="82">
        <v>0</v>
      </c>
      <c r="E174" s="82">
        <v>0</v>
      </c>
      <c r="F174" s="82">
        <v>0</v>
      </c>
      <c r="G174" s="82">
        <v>0</v>
      </c>
      <c r="H174" s="82">
        <v>0</v>
      </c>
      <c r="I174" s="81">
        <v>0</v>
      </c>
      <c r="J174" s="82">
        <v>0</v>
      </c>
      <c r="K174" s="81">
        <v>0</v>
      </c>
      <c r="L174" s="82">
        <v>0</v>
      </c>
      <c r="M174" s="81">
        <v>0</v>
      </c>
      <c r="N174" s="81">
        <v>0</v>
      </c>
      <c r="O174" s="82">
        <v>0</v>
      </c>
      <c r="P174" s="82">
        <v>0</v>
      </c>
      <c r="Q174" s="82">
        <v>0</v>
      </c>
    </row>
    <row r="175" spans="1:17" x14ac:dyDescent="0.3">
      <c r="A175" s="24" t="s">
        <v>369</v>
      </c>
      <c r="B175" s="24" t="s">
        <v>370</v>
      </c>
      <c r="C175" s="24" t="s">
        <v>24</v>
      </c>
      <c r="D175" s="82">
        <v>0</v>
      </c>
      <c r="E175" s="82">
        <v>0</v>
      </c>
      <c r="F175" s="82">
        <v>0</v>
      </c>
      <c r="G175" s="82">
        <v>0</v>
      </c>
      <c r="H175" s="82">
        <v>0</v>
      </c>
      <c r="I175" s="81">
        <v>0</v>
      </c>
      <c r="J175" s="82">
        <v>0</v>
      </c>
      <c r="K175" s="81">
        <v>0</v>
      </c>
      <c r="L175" s="82">
        <v>0</v>
      </c>
      <c r="M175" s="81">
        <v>0</v>
      </c>
      <c r="N175" s="81">
        <v>0</v>
      </c>
      <c r="O175" s="82">
        <v>0</v>
      </c>
      <c r="P175" s="82">
        <v>0</v>
      </c>
      <c r="Q175" s="82">
        <v>0</v>
      </c>
    </row>
    <row r="176" spans="1:17" x14ac:dyDescent="0.3">
      <c r="A176" s="24" t="s">
        <v>371</v>
      </c>
      <c r="B176" s="24" t="s">
        <v>372</v>
      </c>
      <c r="C176" s="24" t="s">
        <v>46</v>
      </c>
      <c r="D176" s="82">
        <v>0</v>
      </c>
      <c r="E176" s="82">
        <v>0</v>
      </c>
      <c r="F176" s="82">
        <v>0</v>
      </c>
      <c r="G176" s="82">
        <v>0</v>
      </c>
      <c r="H176" s="82">
        <v>0</v>
      </c>
      <c r="I176" s="81">
        <v>0</v>
      </c>
      <c r="J176" s="82">
        <v>0</v>
      </c>
      <c r="K176" s="81">
        <v>0</v>
      </c>
      <c r="L176" s="82">
        <v>0</v>
      </c>
      <c r="M176" s="81">
        <v>0</v>
      </c>
      <c r="N176" s="81">
        <v>0</v>
      </c>
      <c r="O176" s="82">
        <v>0</v>
      </c>
      <c r="P176" s="82">
        <v>0</v>
      </c>
      <c r="Q176" s="82">
        <v>0</v>
      </c>
    </row>
    <row r="177" spans="1:17" x14ac:dyDescent="0.3">
      <c r="A177" s="24" t="s">
        <v>373</v>
      </c>
      <c r="B177" s="24" t="s">
        <v>374</v>
      </c>
      <c r="C177" s="24" t="s">
        <v>63</v>
      </c>
      <c r="D177" s="82">
        <v>0</v>
      </c>
      <c r="E177" s="82">
        <v>0</v>
      </c>
      <c r="F177" s="82">
        <v>0</v>
      </c>
      <c r="G177" s="82">
        <v>0</v>
      </c>
      <c r="H177" s="82">
        <v>0</v>
      </c>
      <c r="I177" s="81">
        <v>0</v>
      </c>
      <c r="J177" s="82">
        <v>0</v>
      </c>
      <c r="K177" s="81">
        <v>0</v>
      </c>
      <c r="L177" s="82">
        <v>0</v>
      </c>
      <c r="M177" s="81">
        <v>0</v>
      </c>
      <c r="N177" s="81">
        <v>0</v>
      </c>
      <c r="O177" s="82">
        <v>0</v>
      </c>
      <c r="P177" s="82">
        <v>0</v>
      </c>
      <c r="Q177" s="82">
        <v>0</v>
      </c>
    </row>
    <row r="178" spans="1:17" x14ac:dyDescent="0.3">
      <c r="A178" s="24" t="s">
        <v>375</v>
      </c>
      <c r="B178" s="24" t="s">
        <v>376</v>
      </c>
      <c r="C178" s="24" t="s">
        <v>46</v>
      </c>
      <c r="D178" s="82">
        <v>0</v>
      </c>
      <c r="E178" s="82">
        <v>0</v>
      </c>
      <c r="F178" s="82">
        <v>0</v>
      </c>
      <c r="G178" s="82">
        <v>0</v>
      </c>
      <c r="H178" s="82">
        <v>0</v>
      </c>
      <c r="I178" s="81">
        <v>1</v>
      </c>
      <c r="J178" s="82">
        <v>0</v>
      </c>
      <c r="K178" s="81">
        <v>0</v>
      </c>
      <c r="L178" s="82">
        <v>0</v>
      </c>
      <c r="M178" s="81">
        <v>0</v>
      </c>
      <c r="N178" s="81">
        <v>0</v>
      </c>
      <c r="O178" s="82">
        <v>0</v>
      </c>
      <c r="P178" s="82">
        <v>0</v>
      </c>
      <c r="Q178" s="82">
        <v>0</v>
      </c>
    </row>
    <row r="179" spans="1:17" x14ac:dyDescent="0.3">
      <c r="A179" s="28" t="s">
        <v>377</v>
      </c>
      <c r="B179" s="28" t="s">
        <v>378</v>
      </c>
      <c r="C179" s="28" t="s">
        <v>24</v>
      </c>
      <c r="D179" s="82">
        <v>0</v>
      </c>
      <c r="E179" s="82">
        <v>0</v>
      </c>
      <c r="F179" s="82">
        <v>0</v>
      </c>
      <c r="G179" s="82">
        <v>0</v>
      </c>
      <c r="H179" s="82">
        <v>0</v>
      </c>
      <c r="I179" s="81">
        <v>0</v>
      </c>
      <c r="J179" s="82">
        <v>0</v>
      </c>
      <c r="K179" s="81">
        <v>0</v>
      </c>
      <c r="L179" s="82">
        <v>0</v>
      </c>
      <c r="M179" s="81">
        <v>0</v>
      </c>
      <c r="N179" s="81">
        <v>0</v>
      </c>
      <c r="O179" s="82">
        <v>0</v>
      </c>
      <c r="P179" s="82">
        <v>0</v>
      </c>
      <c r="Q179" s="82">
        <v>0</v>
      </c>
    </row>
    <row r="180" spans="1:17" x14ac:dyDescent="0.3">
      <c r="A180" s="28" t="s">
        <v>379</v>
      </c>
      <c r="B180" s="28" t="s">
        <v>380</v>
      </c>
      <c r="C180" s="28" t="s">
        <v>63</v>
      </c>
      <c r="D180" s="82">
        <v>0</v>
      </c>
      <c r="E180" s="82">
        <v>0</v>
      </c>
      <c r="F180" s="82">
        <v>0</v>
      </c>
      <c r="G180" s="82">
        <v>0</v>
      </c>
      <c r="H180" s="82">
        <v>0</v>
      </c>
      <c r="I180" s="81">
        <v>0</v>
      </c>
      <c r="J180" s="82">
        <v>0</v>
      </c>
      <c r="K180" s="81">
        <v>0</v>
      </c>
      <c r="L180" s="82">
        <v>0</v>
      </c>
      <c r="M180" s="81">
        <v>0</v>
      </c>
      <c r="N180" s="81">
        <v>0</v>
      </c>
      <c r="O180" s="82">
        <v>0</v>
      </c>
      <c r="P180" s="82">
        <v>0</v>
      </c>
      <c r="Q180" s="82">
        <v>0</v>
      </c>
    </row>
    <row r="181" spans="1:17" x14ac:dyDescent="0.3">
      <c r="A181" s="28" t="s">
        <v>381</v>
      </c>
      <c r="B181" s="28" t="s">
        <v>382</v>
      </c>
      <c r="C181" s="28" t="s">
        <v>30</v>
      </c>
      <c r="D181" s="82">
        <v>0</v>
      </c>
      <c r="E181" s="82">
        <v>0</v>
      </c>
      <c r="F181" s="82">
        <v>0</v>
      </c>
      <c r="G181" s="82">
        <v>0</v>
      </c>
      <c r="H181" s="82">
        <v>0</v>
      </c>
      <c r="I181" s="81">
        <v>0</v>
      </c>
      <c r="J181" s="82">
        <v>0</v>
      </c>
      <c r="K181" s="81">
        <v>0</v>
      </c>
      <c r="L181" s="82">
        <v>0</v>
      </c>
      <c r="M181" s="81">
        <v>0</v>
      </c>
      <c r="N181" s="81">
        <v>0</v>
      </c>
      <c r="O181" s="82">
        <v>0</v>
      </c>
      <c r="P181" s="82">
        <v>0</v>
      </c>
      <c r="Q181" s="82">
        <v>0</v>
      </c>
    </row>
    <row r="182" spans="1:17" x14ac:dyDescent="0.3">
      <c r="A182" s="28" t="s">
        <v>383</v>
      </c>
      <c r="B182" s="28" t="s">
        <v>384</v>
      </c>
      <c r="C182" s="28" t="s">
        <v>33</v>
      </c>
      <c r="D182" s="82">
        <v>0</v>
      </c>
      <c r="E182" s="82">
        <v>0</v>
      </c>
      <c r="F182" s="82">
        <v>0</v>
      </c>
      <c r="G182" s="82">
        <v>0</v>
      </c>
      <c r="H182" s="82">
        <v>0</v>
      </c>
      <c r="I182" s="81">
        <v>0</v>
      </c>
      <c r="J182" s="82">
        <v>0</v>
      </c>
      <c r="K182" s="81">
        <v>0</v>
      </c>
      <c r="L182" s="82">
        <v>0</v>
      </c>
      <c r="M182" s="81">
        <v>0</v>
      </c>
      <c r="N182" s="81">
        <v>0</v>
      </c>
      <c r="O182" s="82">
        <v>0</v>
      </c>
      <c r="P182" s="82">
        <v>0</v>
      </c>
      <c r="Q182" s="82">
        <v>0</v>
      </c>
    </row>
    <row r="183" spans="1:17" x14ac:dyDescent="0.3">
      <c r="A183" s="24" t="s">
        <v>385</v>
      </c>
      <c r="B183" s="24" t="s">
        <v>386</v>
      </c>
      <c r="C183" s="24" t="s">
        <v>30</v>
      </c>
      <c r="D183" s="82">
        <v>0</v>
      </c>
      <c r="E183" s="82">
        <v>0</v>
      </c>
      <c r="F183" s="82">
        <v>0</v>
      </c>
      <c r="G183" s="82">
        <v>0</v>
      </c>
      <c r="H183" s="82">
        <v>0</v>
      </c>
      <c r="I183" s="81">
        <v>0</v>
      </c>
      <c r="J183" s="82">
        <v>0</v>
      </c>
      <c r="K183" s="81">
        <v>0</v>
      </c>
      <c r="L183" s="82">
        <v>0</v>
      </c>
      <c r="M183" s="81">
        <v>0</v>
      </c>
      <c r="N183" s="81">
        <v>0</v>
      </c>
      <c r="O183" s="82">
        <v>0</v>
      </c>
      <c r="P183" s="82">
        <v>0</v>
      </c>
      <c r="Q183" s="82">
        <v>0</v>
      </c>
    </row>
    <row r="184" spans="1:17" x14ac:dyDescent="0.3">
      <c r="A184" s="24" t="s">
        <v>387</v>
      </c>
      <c r="B184" s="24" t="s">
        <v>388</v>
      </c>
      <c r="C184" s="24" t="s">
        <v>78</v>
      </c>
      <c r="D184" s="82">
        <v>0</v>
      </c>
      <c r="E184" s="82">
        <v>0</v>
      </c>
      <c r="F184" s="82">
        <v>0</v>
      </c>
      <c r="G184" s="82">
        <v>0</v>
      </c>
      <c r="H184" s="82">
        <v>0</v>
      </c>
      <c r="I184" s="81">
        <v>0</v>
      </c>
      <c r="J184" s="82">
        <v>0</v>
      </c>
      <c r="K184" s="81">
        <v>0</v>
      </c>
      <c r="L184" s="82">
        <v>0</v>
      </c>
      <c r="M184" s="81">
        <v>0</v>
      </c>
      <c r="N184" s="81">
        <v>0</v>
      </c>
      <c r="O184" s="82">
        <v>0</v>
      </c>
      <c r="P184" s="82">
        <v>0</v>
      </c>
      <c r="Q184" s="82">
        <v>0</v>
      </c>
    </row>
    <row r="185" spans="1:17" x14ac:dyDescent="0.3">
      <c r="A185" s="28" t="s">
        <v>389</v>
      </c>
      <c r="B185" s="28" t="s">
        <v>390</v>
      </c>
      <c r="C185" s="28" t="s">
        <v>33</v>
      </c>
      <c r="D185" s="82">
        <v>0</v>
      </c>
      <c r="E185" s="82">
        <v>0</v>
      </c>
      <c r="F185" s="82">
        <v>0</v>
      </c>
      <c r="G185" s="82">
        <v>0</v>
      </c>
      <c r="H185" s="82">
        <v>0</v>
      </c>
      <c r="I185" s="81">
        <v>0</v>
      </c>
      <c r="J185" s="82">
        <v>0</v>
      </c>
      <c r="K185" s="81">
        <v>0</v>
      </c>
      <c r="L185" s="82">
        <v>0</v>
      </c>
      <c r="M185" s="81">
        <v>0</v>
      </c>
      <c r="N185" s="81">
        <v>0</v>
      </c>
      <c r="O185" s="82">
        <v>0</v>
      </c>
      <c r="P185" s="82">
        <v>0</v>
      </c>
      <c r="Q185" s="82">
        <v>0</v>
      </c>
    </row>
    <row r="186" spans="1:17" x14ac:dyDescent="0.3">
      <c r="A186" s="24" t="s">
        <v>391</v>
      </c>
      <c r="B186" s="24" t="s">
        <v>392</v>
      </c>
      <c r="C186" s="24" t="s">
        <v>24</v>
      </c>
      <c r="D186" s="82">
        <v>0</v>
      </c>
      <c r="E186" s="82">
        <v>0</v>
      </c>
      <c r="F186" s="82">
        <v>0</v>
      </c>
      <c r="G186" s="82">
        <v>0</v>
      </c>
      <c r="H186" s="82">
        <v>0</v>
      </c>
      <c r="I186" s="81">
        <v>0</v>
      </c>
      <c r="J186" s="82">
        <v>0</v>
      </c>
      <c r="K186" s="81">
        <v>0</v>
      </c>
      <c r="L186" s="82">
        <v>0</v>
      </c>
      <c r="M186" s="81">
        <v>0</v>
      </c>
      <c r="N186" s="81">
        <v>0</v>
      </c>
      <c r="O186" s="82">
        <v>0</v>
      </c>
      <c r="P186" s="82">
        <v>0</v>
      </c>
      <c r="Q186" s="82">
        <v>0</v>
      </c>
    </row>
    <row r="187" spans="1:17" x14ac:dyDescent="0.3">
      <c r="A187" s="24" t="s">
        <v>393</v>
      </c>
      <c r="B187" s="24" t="s">
        <v>394</v>
      </c>
      <c r="C187" s="24" t="s">
        <v>63</v>
      </c>
      <c r="D187" s="82">
        <v>0</v>
      </c>
      <c r="E187" s="82">
        <v>0</v>
      </c>
      <c r="F187" s="82">
        <v>0</v>
      </c>
      <c r="G187" s="82">
        <v>0</v>
      </c>
      <c r="H187" s="82">
        <v>0</v>
      </c>
      <c r="I187" s="81">
        <v>0</v>
      </c>
      <c r="J187" s="82">
        <v>0</v>
      </c>
      <c r="K187" s="81">
        <v>0</v>
      </c>
      <c r="L187" s="82">
        <v>0</v>
      </c>
      <c r="M187" s="81">
        <v>0</v>
      </c>
      <c r="N187" s="81">
        <v>0</v>
      </c>
      <c r="O187" s="82">
        <v>0</v>
      </c>
      <c r="P187" s="82">
        <v>0</v>
      </c>
      <c r="Q187" s="82">
        <v>0</v>
      </c>
    </row>
    <row r="188" spans="1:17" x14ac:dyDescent="0.3">
      <c r="A188" s="28" t="s">
        <v>395</v>
      </c>
      <c r="B188" s="28" t="s">
        <v>396</v>
      </c>
      <c r="C188" s="28" t="s">
        <v>24</v>
      </c>
      <c r="D188" s="82">
        <v>0</v>
      </c>
      <c r="E188" s="82">
        <v>0</v>
      </c>
      <c r="F188" s="82">
        <v>0</v>
      </c>
      <c r="G188" s="82">
        <v>0</v>
      </c>
      <c r="H188" s="82">
        <v>0</v>
      </c>
      <c r="I188" s="81">
        <v>0</v>
      </c>
      <c r="J188" s="82">
        <v>0</v>
      </c>
      <c r="K188" s="81">
        <v>0</v>
      </c>
      <c r="L188" s="82">
        <v>0</v>
      </c>
      <c r="M188" s="81">
        <v>0</v>
      </c>
      <c r="N188" s="81">
        <v>0</v>
      </c>
      <c r="O188" s="82">
        <v>0</v>
      </c>
      <c r="P188" s="82">
        <v>0</v>
      </c>
      <c r="Q188" s="82">
        <v>0</v>
      </c>
    </row>
    <row r="189" spans="1:17" x14ac:dyDescent="0.3">
      <c r="A189" s="28" t="s">
        <v>397</v>
      </c>
      <c r="B189" s="28" t="s">
        <v>398</v>
      </c>
      <c r="C189" s="28" t="s">
        <v>33</v>
      </c>
      <c r="D189" s="82">
        <v>0</v>
      </c>
      <c r="E189" s="82">
        <v>0</v>
      </c>
      <c r="F189" s="82">
        <v>0</v>
      </c>
      <c r="G189" s="82">
        <v>0</v>
      </c>
      <c r="H189" s="82">
        <v>0</v>
      </c>
      <c r="I189" s="81">
        <v>0</v>
      </c>
      <c r="J189" s="82">
        <v>0</v>
      </c>
      <c r="K189" s="81">
        <v>0</v>
      </c>
      <c r="L189" s="82">
        <v>0</v>
      </c>
      <c r="M189" s="81">
        <v>0</v>
      </c>
      <c r="N189" s="81">
        <v>0</v>
      </c>
      <c r="O189" s="82">
        <v>0</v>
      </c>
      <c r="P189" s="82">
        <v>0</v>
      </c>
      <c r="Q189" s="82">
        <v>0</v>
      </c>
    </row>
    <row r="190" spans="1:17" x14ac:dyDescent="0.3">
      <c r="A190" s="24" t="s">
        <v>399</v>
      </c>
      <c r="B190" s="24" t="s">
        <v>400</v>
      </c>
      <c r="C190" s="24" t="s">
        <v>24</v>
      </c>
      <c r="D190" s="82">
        <v>0</v>
      </c>
      <c r="E190" s="82">
        <v>0</v>
      </c>
      <c r="F190" s="82">
        <v>0</v>
      </c>
      <c r="G190" s="82">
        <v>0</v>
      </c>
      <c r="H190" s="82">
        <v>0</v>
      </c>
      <c r="I190" s="81">
        <v>0</v>
      </c>
      <c r="J190" s="82">
        <v>0</v>
      </c>
      <c r="K190" s="81">
        <v>0</v>
      </c>
      <c r="L190" s="82">
        <v>0</v>
      </c>
      <c r="M190" s="81">
        <v>0</v>
      </c>
      <c r="N190" s="81">
        <v>0</v>
      </c>
      <c r="O190" s="82">
        <v>0</v>
      </c>
      <c r="P190" s="82">
        <v>0</v>
      </c>
      <c r="Q190" s="82">
        <v>0</v>
      </c>
    </row>
    <row r="191" spans="1:17" x14ac:dyDescent="0.3">
      <c r="A191" s="24" t="s">
        <v>401</v>
      </c>
      <c r="B191" s="24" t="s">
        <v>402</v>
      </c>
      <c r="C191" s="24" t="s">
        <v>49</v>
      </c>
      <c r="D191" s="82">
        <v>0</v>
      </c>
      <c r="E191" s="82">
        <v>0</v>
      </c>
      <c r="F191" s="82">
        <v>0</v>
      </c>
      <c r="G191" s="82">
        <v>0</v>
      </c>
      <c r="H191" s="82">
        <v>0</v>
      </c>
      <c r="I191" s="81">
        <v>0</v>
      </c>
      <c r="J191" s="82">
        <v>0</v>
      </c>
      <c r="K191" s="81">
        <v>0</v>
      </c>
      <c r="L191" s="82">
        <v>0</v>
      </c>
      <c r="M191" s="81">
        <v>0</v>
      </c>
      <c r="N191" s="81">
        <v>0</v>
      </c>
      <c r="O191" s="82">
        <v>0</v>
      </c>
      <c r="P191" s="82">
        <v>0</v>
      </c>
      <c r="Q191" s="82">
        <v>0</v>
      </c>
    </row>
    <row r="192" spans="1:17" x14ac:dyDescent="0.3">
      <c r="A192" s="28" t="s">
        <v>403</v>
      </c>
      <c r="B192" s="28" t="s">
        <v>404</v>
      </c>
      <c r="C192" s="28" t="s">
        <v>56</v>
      </c>
      <c r="D192" s="82">
        <v>0</v>
      </c>
      <c r="E192" s="82">
        <v>0</v>
      </c>
      <c r="F192" s="82">
        <v>0</v>
      </c>
      <c r="G192" s="82">
        <v>0</v>
      </c>
      <c r="H192" s="82">
        <v>0</v>
      </c>
      <c r="I192" s="81">
        <v>0</v>
      </c>
      <c r="J192" s="82">
        <v>0</v>
      </c>
      <c r="K192" s="81">
        <v>0</v>
      </c>
      <c r="L192" s="82">
        <v>0</v>
      </c>
      <c r="M192" s="81">
        <v>0</v>
      </c>
      <c r="N192" s="81">
        <v>0</v>
      </c>
      <c r="O192" s="82">
        <v>0</v>
      </c>
      <c r="P192" s="82">
        <v>0</v>
      </c>
      <c r="Q192" s="82">
        <v>0</v>
      </c>
    </row>
    <row r="193" spans="1:17" x14ac:dyDescent="0.3">
      <c r="A193" s="28" t="s">
        <v>405</v>
      </c>
      <c r="B193" s="28" t="s">
        <v>406</v>
      </c>
      <c r="C193" s="28" t="s">
        <v>46</v>
      </c>
      <c r="D193" s="82">
        <v>0</v>
      </c>
      <c r="E193" s="82">
        <v>1</v>
      </c>
      <c r="F193" s="82">
        <v>0</v>
      </c>
      <c r="G193" s="82">
        <v>0</v>
      </c>
      <c r="H193" s="82">
        <v>0</v>
      </c>
      <c r="I193" s="81">
        <v>0</v>
      </c>
      <c r="J193" s="82">
        <v>0</v>
      </c>
      <c r="K193" s="81">
        <v>0</v>
      </c>
      <c r="L193" s="82">
        <v>0</v>
      </c>
      <c r="M193" s="81">
        <v>0</v>
      </c>
      <c r="N193" s="81">
        <v>0</v>
      </c>
      <c r="O193" s="82">
        <v>0</v>
      </c>
      <c r="P193" s="82">
        <v>0</v>
      </c>
      <c r="Q193" s="82">
        <v>1</v>
      </c>
    </row>
    <row r="194" spans="1:17" x14ac:dyDescent="0.3">
      <c r="A194" s="24" t="s">
        <v>407</v>
      </c>
      <c r="B194" s="24" t="s">
        <v>408</v>
      </c>
      <c r="C194" s="24" t="s">
        <v>24</v>
      </c>
      <c r="D194" s="82">
        <v>0</v>
      </c>
      <c r="E194" s="82">
        <v>0</v>
      </c>
      <c r="F194" s="82">
        <v>0</v>
      </c>
      <c r="G194" s="82">
        <v>0</v>
      </c>
      <c r="H194" s="82">
        <v>0</v>
      </c>
      <c r="I194" s="81">
        <v>0</v>
      </c>
      <c r="J194" s="82">
        <v>0</v>
      </c>
      <c r="K194" s="81">
        <v>0</v>
      </c>
      <c r="L194" s="82">
        <v>0</v>
      </c>
      <c r="M194" s="81">
        <v>0</v>
      </c>
      <c r="N194" s="81">
        <v>0</v>
      </c>
      <c r="O194" s="82">
        <v>0</v>
      </c>
      <c r="P194" s="82">
        <v>0</v>
      </c>
      <c r="Q194" s="82">
        <v>0</v>
      </c>
    </row>
    <row r="195" spans="1:17" x14ac:dyDescent="0.3">
      <c r="A195" s="28" t="s">
        <v>409</v>
      </c>
      <c r="B195" s="28" t="s">
        <v>410</v>
      </c>
      <c r="C195" s="28" t="s">
        <v>46</v>
      </c>
      <c r="D195" s="82">
        <v>0</v>
      </c>
      <c r="E195" s="82">
        <v>1</v>
      </c>
      <c r="F195" s="82">
        <v>0</v>
      </c>
      <c r="G195" s="82">
        <v>1</v>
      </c>
      <c r="H195" s="82">
        <v>0</v>
      </c>
      <c r="I195" s="81">
        <v>0</v>
      </c>
      <c r="J195" s="82">
        <v>0</v>
      </c>
      <c r="K195" s="81">
        <v>0</v>
      </c>
      <c r="L195" s="82">
        <v>1</v>
      </c>
      <c r="M195" s="81">
        <v>0</v>
      </c>
      <c r="N195" s="81">
        <v>0</v>
      </c>
      <c r="O195" s="82">
        <v>0</v>
      </c>
      <c r="P195" s="82">
        <v>1</v>
      </c>
      <c r="Q195" s="82">
        <v>1</v>
      </c>
    </row>
    <row r="196" spans="1:17" x14ac:dyDescent="0.3">
      <c r="A196" s="28" t="s">
        <v>411</v>
      </c>
      <c r="B196" s="28" t="s">
        <v>412</v>
      </c>
      <c r="C196" s="28" t="s">
        <v>46</v>
      </c>
      <c r="D196" s="82">
        <v>0</v>
      </c>
      <c r="E196" s="82">
        <v>0</v>
      </c>
      <c r="F196" s="82">
        <v>0</v>
      </c>
      <c r="G196" s="82">
        <v>0</v>
      </c>
      <c r="H196" s="82">
        <v>0</v>
      </c>
      <c r="I196" s="81">
        <v>0</v>
      </c>
      <c r="J196" s="82">
        <v>0</v>
      </c>
      <c r="K196" s="81">
        <v>0</v>
      </c>
      <c r="L196" s="82">
        <v>0</v>
      </c>
      <c r="M196" s="81">
        <v>0</v>
      </c>
      <c r="N196" s="81">
        <v>0</v>
      </c>
      <c r="O196" s="82">
        <v>0</v>
      </c>
      <c r="P196" s="82">
        <v>0</v>
      </c>
      <c r="Q196" s="82">
        <v>1</v>
      </c>
    </row>
    <row r="197" spans="1:17" x14ac:dyDescent="0.3">
      <c r="A197" s="24" t="s">
        <v>413</v>
      </c>
      <c r="B197" s="24" t="s">
        <v>414</v>
      </c>
      <c r="C197" s="24" t="s">
        <v>27</v>
      </c>
      <c r="D197" s="82">
        <v>0</v>
      </c>
      <c r="E197" s="82">
        <v>0</v>
      </c>
      <c r="F197" s="82">
        <v>0</v>
      </c>
      <c r="G197" s="82">
        <v>0</v>
      </c>
      <c r="H197" s="82">
        <v>0</v>
      </c>
      <c r="I197" s="81">
        <v>0</v>
      </c>
      <c r="J197" s="82">
        <v>0</v>
      </c>
      <c r="K197" s="81">
        <v>0</v>
      </c>
      <c r="L197" s="82">
        <v>0</v>
      </c>
      <c r="M197" s="81">
        <v>0</v>
      </c>
      <c r="N197" s="81">
        <v>0</v>
      </c>
      <c r="O197" s="82">
        <v>0</v>
      </c>
      <c r="P197" s="82">
        <v>0</v>
      </c>
      <c r="Q197" s="82">
        <v>0</v>
      </c>
    </row>
    <row r="198" spans="1:17" x14ac:dyDescent="0.3">
      <c r="A198" s="24" t="s">
        <v>415</v>
      </c>
      <c r="B198" s="24" t="s">
        <v>416</v>
      </c>
      <c r="C198" s="24" t="s">
        <v>49</v>
      </c>
      <c r="D198" s="82">
        <v>0</v>
      </c>
      <c r="E198" s="82">
        <v>0</v>
      </c>
      <c r="F198" s="82">
        <v>0</v>
      </c>
      <c r="G198" s="82">
        <v>0</v>
      </c>
      <c r="H198" s="82">
        <v>0</v>
      </c>
      <c r="I198" s="81">
        <v>0</v>
      </c>
      <c r="J198" s="82">
        <v>0</v>
      </c>
      <c r="K198" s="81">
        <v>0</v>
      </c>
      <c r="L198" s="82">
        <v>0</v>
      </c>
      <c r="M198" s="81">
        <v>0</v>
      </c>
      <c r="N198" s="81">
        <v>0</v>
      </c>
      <c r="O198" s="82">
        <v>0</v>
      </c>
      <c r="P198" s="82">
        <v>0</v>
      </c>
      <c r="Q198" s="82">
        <v>0</v>
      </c>
    </row>
    <row r="199" spans="1:17" x14ac:dyDescent="0.3">
      <c r="A199" s="28" t="s">
        <v>417</v>
      </c>
      <c r="B199" s="28" t="s">
        <v>418</v>
      </c>
      <c r="C199" s="28" t="s">
        <v>49</v>
      </c>
      <c r="D199" s="82">
        <v>0</v>
      </c>
      <c r="E199" s="82">
        <v>0</v>
      </c>
      <c r="F199" s="82">
        <v>0</v>
      </c>
      <c r="G199" s="82">
        <v>0</v>
      </c>
      <c r="H199" s="82">
        <v>0</v>
      </c>
      <c r="I199" s="81">
        <v>0</v>
      </c>
      <c r="J199" s="82">
        <v>0</v>
      </c>
      <c r="K199" s="81">
        <v>0</v>
      </c>
      <c r="L199" s="82">
        <v>0</v>
      </c>
      <c r="M199" s="81">
        <v>0</v>
      </c>
      <c r="N199" s="81">
        <v>0</v>
      </c>
      <c r="O199" s="82">
        <v>0</v>
      </c>
      <c r="P199" s="82">
        <v>0</v>
      </c>
      <c r="Q199" s="82">
        <v>0</v>
      </c>
    </row>
    <row r="200" spans="1:17" x14ac:dyDescent="0.3">
      <c r="A200" s="24" t="s">
        <v>419</v>
      </c>
      <c r="B200" s="24" t="s">
        <v>420</v>
      </c>
      <c r="C200" s="24" t="s">
        <v>30</v>
      </c>
      <c r="D200" s="82">
        <v>0</v>
      </c>
      <c r="E200" s="82">
        <v>0</v>
      </c>
      <c r="F200" s="82">
        <v>0</v>
      </c>
      <c r="G200" s="82">
        <v>0</v>
      </c>
      <c r="H200" s="82">
        <v>0</v>
      </c>
      <c r="I200" s="81">
        <v>0</v>
      </c>
      <c r="J200" s="82">
        <v>0</v>
      </c>
      <c r="K200" s="81">
        <v>0</v>
      </c>
      <c r="L200" s="82">
        <v>0</v>
      </c>
      <c r="M200" s="81">
        <v>0</v>
      </c>
      <c r="N200" s="81">
        <v>0</v>
      </c>
      <c r="O200" s="82">
        <v>0</v>
      </c>
      <c r="P200" s="82">
        <v>0</v>
      </c>
      <c r="Q200" s="82">
        <v>0</v>
      </c>
    </row>
    <row r="201" spans="1:17" x14ac:dyDescent="0.3">
      <c r="A201" s="28" t="s">
        <v>421</v>
      </c>
      <c r="B201" s="28" t="s">
        <v>422</v>
      </c>
      <c r="C201" s="28" t="s">
        <v>46</v>
      </c>
      <c r="D201" s="82">
        <v>0</v>
      </c>
      <c r="E201" s="82">
        <v>0</v>
      </c>
      <c r="F201" s="82">
        <v>0</v>
      </c>
      <c r="G201" s="82">
        <v>0</v>
      </c>
      <c r="H201" s="82">
        <v>0</v>
      </c>
      <c r="I201" s="81">
        <v>0</v>
      </c>
      <c r="J201" s="82">
        <v>0</v>
      </c>
      <c r="K201" s="81">
        <v>0</v>
      </c>
      <c r="L201" s="82">
        <v>0</v>
      </c>
      <c r="M201" s="81">
        <v>0</v>
      </c>
      <c r="N201" s="81">
        <v>1</v>
      </c>
      <c r="O201" s="82">
        <v>0</v>
      </c>
      <c r="P201" s="82">
        <v>0</v>
      </c>
      <c r="Q201" s="82">
        <v>1</v>
      </c>
    </row>
    <row r="202" spans="1:17" x14ac:dyDescent="0.3">
      <c r="A202" s="28" t="s">
        <v>423</v>
      </c>
      <c r="B202" s="28" t="s">
        <v>424</v>
      </c>
      <c r="C202" s="28" t="s">
        <v>46</v>
      </c>
      <c r="D202" s="82">
        <v>0</v>
      </c>
      <c r="E202" s="82">
        <v>0</v>
      </c>
      <c r="F202" s="82">
        <v>0</v>
      </c>
      <c r="G202" s="82">
        <v>0</v>
      </c>
      <c r="H202" s="82">
        <v>0</v>
      </c>
      <c r="I202" s="81">
        <v>0</v>
      </c>
      <c r="J202" s="82">
        <v>0</v>
      </c>
      <c r="K202" s="81">
        <v>0</v>
      </c>
      <c r="L202" s="82">
        <v>0</v>
      </c>
      <c r="M202" s="81">
        <v>1</v>
      </c>
      <c r="N202" s="81">
        <v>1</v>
      </c>
      <c r="O202" s="82">
        <v>0</v>
      </c>
      <c r="P202" s="82">
        <v>0</v>
      </c>
      <c r="Q202" s="82">
        <v>0</v>
      </c>
    </row>
    <row r="203" spans="1:17" x14ac:dyDescent="0.3">
      <c r="A203" s="24" t="s">
        <v>425</v>
      </c>
      <c r="B203" s="24" t="s">
        <v>426</v>
      </c>
      <c r="C203" s="24" t="s">
        <v>33</v>
      </c>
      <c r="D203" s="82">
        <v>0</v>
      </c>
      <c r="E203" s="82">
        <v>0</v>
      </c>
      <c r="F203" s="82">
        <v>0</v>
      </c>
      <c r="G203" s="82">
        <v>0</v>
      </c>
      <c r="H203" s="82">
        <v>0</v>
      </c>
      <c r="I203" s="81">
        <v>0</v>
      </c>
      <c r="J203" s="82">
        <v>0</v>
      </c>
      <c r="K203" s="81">
        <v>0</v>
      </c>
      <c r="L203" s="82">
        <v>0</v>
      </c>
      <c r="M203" s="81">
        <v>0</v>
      </c>
      <c r="N203" s="81">
        <v>0</v>
      </c>
      <c r="O203" s="82">
        <v>0</v>
      </c>
      <c r="P203" s="82">
        <v>0</v>
      </c>
      <c r="Q203" s="82">
        <v>0</v>
      </c>
    </row>
    <row r="204" spans="1:17" x14ac:dyDescent="0.3">
      <c r="A204" s="24" t="s">
        <v>427</v>
      </c>
      <c r="B204" s="24" t="s">
        <v>428</v>
      </c>
      <c r="C204" s="24" t="s">
        <v>56</v>
      </c>
      <c r="D204" s="82">
        <v>0</v>
      </c>
      <c r="E204" s="82">
        <v>0</v>
      </c>
      <c r="F204" s="82">
        <v>0</v>
      </c>
      <c r="G204" s="82">
        <v>0</v>
      </c>
      <c r="H204" s="82">
        <v>0</v>
      </c>
      <c r="I204" s="81">
        <v>0</v>
      </c>
      <c r="J204" s="82">
        <v>0</v>
      </c>
      <c r="K204" s="81">
        <v>0</v>
      </c>
      <c r="L204" s="82">
        <v>0</v>
      </c>
      <c r="M204" s="81">
        <v>0</v>
      </c>
      <c r="N204" s="81">
        <v>0</v>
      </c>
      <c r="O204" s="82">
        <v>0</v>
      </c>
      <c r="P204" s="82">
        <v>0</v>
      </c>
      <c r="Q204" s="82">
        <v>0</v>
      </c>
    </row>
    <row r="205" spans="1:17" x14ac:dyDescent="0.3">
      <c r="A205" s="28" t="s">
        <v>429</v>
      </c>
      <c r="B205" s="28" t="s">
        <v>430</v>
      </c>
      <c r="C205" s="28" t="s">
        <v>49</v>
      </c>
      <c r="D205" s="82">
        <v>0</v>
      </c>
      <c r="E205" s="82">
        <v>0</v>
      </c>
      <c r="F205" s="82">
        <v>0</v>
      </c>
      <c r="G205" s="82">
        <v>0</v>
      </c>
      <c r="H205" s="82">
        <v>0</v>
      </c>
      <c r="I205" s="81">
        <v>0</v>
      </c>
      <c r="J205" s="82">
        <v>0</v>
      </c>
      <c r="K205" s="81">
        <v>0</v>
      </c>
      <c r="L205" s="82">
        <v>0</v>
      </c>
      <c r="M205" s="81">
        <v>0</v>
      </c>
      <c r="N205" s="81">
        <v>0</v>
      </c>
      <c r="O205" s="82">
        <v>0</v>
      </c>
      <c r="P205" s="82">
        <v>0</v>
      </c>
      <c r="Q205" s="82">
        <v>0</v>
      </c>
    </row>
    <row r="206" spans="1:17" x14ac:dyDescent="0.3">
      <c r="A206" s="24" t="s">
        <v>431</v>
      </c>
      <c r="B206" s="24" t="s">
        <v>432</v>
      </c>
      <c r="C206" s="24" t="s">
        <v>46</v>
      </c>
      <c r="D206" s="82">
        <v>0</v>
      </c>
      <c r="E206" s="82">
        <v>0</v>
      </c>
      <c r="F206" s="82">
        <v>0</v>
      </c>
      <c r="G206" s="82">
        <v>0</v>
      </c>
      <c r="H206" s="82">
        <v>0</v>
      </c>
      <c r="I206" s="81">
        <v>0</v>
      </c>
      <c r="J206" s="82">
        <v>0</v>
      </c>
      <c r="K206" s="81">
        <v>0</v>
      </c>
      <c r="L206" s="82">
        <v>1</v>
      </c>
      <c r="M206" s="81">
        <v>0</v>
      </c>
      <c r="N206" s="81">
        <v>0</v>
      </c>
      <c r="O206" s="82">
        <v>0</v>
      </c>
      <c r="P206" s="82">
        <v>0</v>
      </c>
      <c r="Q206" s="82">
        <v>0</v>
      </c>
    </row>
    <row r="207" spans="1:17" x14ac:dyDescent="0.3">
      <c r="A207" s="24" t="s">
        <v>433</v>
      </c>
      <c r="B207" s="24" t="s">
        <v>434</v>
      </c>
      <c r="C207" s="24" t="s">
        <v>46</v>
      </c>
      <c r="D207" s="82">
        <v>0</v>
      </c>
      <c r="E207" s="82">
        <v>0</v>
      </c>
      <c r="F207" s="82">
        <v>0</v>
      </c>
      <c r="G207" s="82">
        <v>0</v>
      </c>
      <c r="H207" s="82">
        <v>0</v>
      </c>
      <c r="I207" s="81">
        <v>0</v>
      </c>
      <c r="J207" s="82">
        <v>0</v>
      </c>
      <c r="K207" s="81">
        <v>0</v>
      </c>
      <c r="L207" s="82">
        <v>1</v>
      </c>
      <c r="M207" s="81">
        <v>0</v>
      </c>
      <c r="N207" s="81">
        <v>0</v>
      </c>
      <c r="O207" s="82">
        <v>0</v>
      </c>
      <c r="P207" s="82">
        <v>0</v>
      </c>
      <c r="Q207" s="82">
        <v>0</v>
      </c>
    </row>
    <row r="208" spans="1:17" x14ac:dyDescent="0.3">
      <c r="A208" s="24" t="s">
        <v>435</v>
      </c>
      <c r="B208" s="24" t="s">
        <v>436</v>
      </c>
      <c r="C208" s="24" t="s">
        <v>78</v>
      </c>
      <c r="D208" s="82">
        <v>0</v>
      </c>
      <c r="E208" s="82">
        <v>0</v>
      </c>
      <c r="F208" s="82">
        <v>0</v>
      </c>
      <c r="G208" s="82">
        <v>0</v>
      </c>
      <c r="H208" s="82">
        <v>0</v>
      </c>
      <c r="I208" s="81">
        <v>0</v>
      </c>
      <c r="J208" s="82">
        <v>0</v>
      </c>
      <c r="K208" s="81">
        <v>0</v>
      </c>
      <c r="L208" s="82">
        <v>0</v>
      </c>
      <c r="M208" s="81">
        <v>0</v>
      </c>
      <c r="N208" s="81">
        <v>0</v>
      </c>
      <c r="O208" s="82">
        <v>0</v>
      </c>
      <c r="P208" s="82">
        <v>0</v>
      </c>
      <c r="Q208" s="82">
        <v>0</v>
      </c>
    </row>
    <row r="209" spans="1:17" x14ac:dyDescent="0.3">
      <c r="A209" s="28" t="s">
        <v>437</v>
      </c>
      <c r="B209" s="28" t="s">
        <v>438</v>
      </c>
      <c r="C209" s="28" t="s">
        <v>56</v>
      </c>
      <c r="D209" s="82">
        <v>0</v>
      </c>
      <c r="E209" s="82">
        <v>0</v>
      </c>
      <c r="F209" s="82">
        <v>0</v>
      </c>
      <c r="G209" s="82">
        <v>0</v>
      </c>
      <c r="H209" s="82">
        <v>0</v>
      </c>
      <c r="I209" s="81">
        <v>0</v>
      </c>
      <c r="J209" s="82">
        <v>0</v>
      </c>
      <c r="K209" s="81">
        <v>0</v>
      </c>
      <c r="L209" s="82">
        <v>0</v>
      </c>
      <c r="M209" s="81">
        <v>0</v>
      </c>
      <c r="N209" s="81">
        <v>0</v>
      </c>
      <c r="O209" s="82">
        <v>0</v>
      </c>
      <c r="P209" s="82">
        <v>0</v>
      </c>
      <c r="Q209" s="82">
        <v>0</v>
      </c>
    </row>
    <row r="210" spans="1:17" x14ac:dyDescent="0.3">
      <c r="A210" s="28" t="s">
        <v>439</v>
      </c>
      <c r="B210" s="28" t="s">
        <v>440</v>
      </c>
      <c r="C210" s="28" t="s">
        <v>24</v>
      </c>
      <c r="D210" s="82">
        <v>0</v>
      </c>
      <c r="E210" s="82">
        <v>0</v>
      </c>
      <c r="F210" s="82">
        <v>0</v>
      </c>
      <c r="G210" s="82">
        <v>0</v>
      </c>
      <c r="H210" s="82">
        <v>0</v>
      </c>
      <c r="I210" s="81">
        <v>0</v>
      </c>
      <c r="J210" s="82">
        <v>0</v>
      </c>
      <c r="K210" s="81">
        <v>0</v>
      </c>
      <c r="L210" s="82">
        <v>0</v>
      </c>
      <c r="M210" s="81">
        <v>0</v>
      </c>
      <c r="N210" s="81">
        <v>0</v>
      </c>
      <c r="O210" s="82">
        <v>0</v>
      </c>
      <c r="P210" s="82">
        <v>0</v>
      </c>
      <c r="Q210" s="82">
        <v>0</v>
      </c>
    </row>
    <row r="211" spans="1:17" x14ac:dyDescent="0.3">
      <c r="A211" s="28" t="s">
        <v>441</v>
      </c>
      <c r="B211" s="28" t="s">
        <v>442</v>
      </c>
      <c r="C211" s="28" t="s">
        <v>24</v>
      </c>
      <c r="D211" s="82">
        <v>0</v>
      </c>
      <c r="E211" s="82">
        <v>0</v>
      </c>
      <c r="F211" s="82">
        <v>0</v>
      </c>
      <c r="G211" s="82">
        <v>0</v>
      </c>
      <c r="H211" s="82">
        <v>0</v>
      </c>
      <c r="I211" s="81">
        <v>0</v>
      </c>
      <c r="J211" s="82">
        <v>0</v>
      </c>
      <c r="K211" s="81">
        <v>0</v>
      </c>
      <c r="L211" s="82">
        <v>0</v>
      </c>
      <c r="M211" s="81">
        <v>0</v>
      </c>
      <c r="N211" s="81">
        <v>0</v>
      </c>
      <c r="O211" s="82">
        <v>0</v>
      </c>
      <c r="P211" s="82">
        <v>0</v>
      </c>
      <c r="Q211" s="82">
        <v>0</v>
      </c>
    </row>
    <row r="212" spans="1:17" x14ac:dyDescent="0.3">
      <c r="A212" s="24" t="s">
        <v>443</v>
      </c>
      <c r="B212" s="24" t="s">
        <v>444</v>
      </c>
      <c r="C212" s="24" t="s">
        <v>46</v>
      </c>
      <c r="D212" s="82">
        <v>0</v>
      </c>
      <c r="E212" s="82">
        <v>0</v>
      </c>
      <c r="F212" s="82">
        <v>0</v>
      </c>
      <c r="G212" s="82">
        <v>0</v>
      </c>
      <c r="H212" s="82">
        <v>0</v>
      </c>
      <c r="I212" s="81">
        <v>0</v>
      </c>
      <c r="J212" s="82">
        <v>0</v>
      </c>
      <c r="K212" s="81">
        <v>0</v>
      </c>
      <c r="L212" s="82">
        <v>0</v>
      </c>
      <c r="M212" s="81">
        <v>0</v>
      </c>
      <c r="N212" s="81">
        <v>0</v>
      </c>
      <c r="O212" s="82">
        <v>0</v>
      </c>
      <c r="P212" s="82">
        <v>0</v>
      </c>
      <c r="Q212" s="82">
        <v>0</v>
      </c>
    </row>
    <row r="213" spans="1:17" x14ac:dyDescent="0.3">
      <c r="A213" s="24" t="s">
        <v>445</v>
      </c>
      <c r="B213" s="24" t="s">
        <v>446</v>
      </c>
      <c r="C213" s="24" t="s">
        <v>30</v>
      </c>
      <c r="D213" s="82">
        <v>0</v>
      </c>
      <c r="E213" s="82">
        <v>0</v>
      </c>
      <c r="F213" s="82">
        <v>0</v>
      </c>
      <c r="G213" s="82">
        <v>0</v>
      </c>
      <c r="H213" s="82">
        <v>0</v>
      </c>
      <c r="I213" s="81">
        <v>0</v>
      </c>
      <c r="J213" s="82">
        <v>0</v>
      </c>
      <c r="K213" s="81">
        <v>0</v>
      </c>
      <c r="L213" s="82">
        <v>0</v>
      </c>
      <c r="M213" s="81">
        <v>0</v>
      </c>
      <c r="N213" s="81">
        <v>0</v>
      </c>
      <c r="O213" s="82">
        <v>0</v>
      </c>
      <c r="P213" s="82">
        <v>0</v>
      </c>
      <c r="Q213" s="82">
        <v>0</v>
      </c>
    </row>
    <row r="214" spans="1:17" x14ac:dyDescent="0.3">
      <c r="A214" s="24" t="s">
        <v>447</v>
      </c>
      <c r="B214" s="24" t="s">
        <v>448</v>
      </c>
      <c r="C214" s="24" t="s">
        <v>56</v>
      </c>
      <c r="D214" s="82">
        <v>0</v>
      </c>
      <c r="E214" s="82">
        <v>0</v>
      </c>
      <c r="F214" s="82">
        <v>0</v>
      </c>
      <c r="G214" s="82">
        <v>0</v>
      </c>
      <c r="H214" s="82">
        <v>0</v>
      </c>
      <c r="I214" s="81">
        <v>0</v>
      </c>
      <c r="J214" s="82">
        <v>0</v>
      </c>
      <c r="K214" s="81">
        <v>0</v>
      </c>
      <c r="L214" s="82">
        <v>0</v>
      </c>
      <c r="M214" s="81">
        <v>0</v>
      </c>
      <c r="N214" s="81">
        <v>0</v>
      </c>
      <c r="O214" s="82">
        <v>0</v>
      </c>
      <c r="P214" s="82">
        <v>0</v>
      </c>
      <c r="Q214" s="82">
        <v>0</v>
      </c>
    </row>
    <row r="215" spans="1:17" x14ac:dyDescent="0.3">
      <c r="A215" s="24" t="s">
        <v>449</v>
      </c>
      <c r="B215" s="24" t="s">
        <v>450</v>
      </c>
      <c r="C215" s="24" t="s">
        <v>49</v>
      </c>
      <c r="D215" s="82">
        <v>0</v>
      </c>
      <c r="E215" s="82">
        <v>0</v>
      </c>
      <c r="F215" s="82">
        <v>0</v>
      </c>
      <c r="G215" s="82">
        <v>0</v>
      </c>
      <c r="H215" s="82">
        <v>0</v>
      </c>
      <c r="I215" s="81">
        <v>0</v>
      </c>
      <c r="J215" s="82">
        <v>0</v>
      </c>
      <c r="K215" s="81">
        <v>0</v>
      </c>
      <c r="L215" s="82">
        <v>0</v>
      </c>
      <c r="M215" s="81">
        <v>0</v>
      </c>
      <c r="N215" s="81">
        <v>0</v>
      </c>
      <c r="O215" s="82">
        <v>0</v>
      </c>
      <c r="P215" s="82">
        <v>0</v>
      </c>
      <c r="Q215" s="82">
        <v>0</v>
      </c>
    </row>
    <row r="216" spans="1:17" x14ac:dyDescent="0.3">
      <c r="A216" s="24" t="s">
        <v>451</v>
      </c>
      <c r="B216" s="24" t="s">
        <v>452</v>
      </c>
      <c r="C216" s="24" t="s">
        <v>46</v>
      </c>
      <c r="D216" s="82">
        <v>0</v>
      </c>
      <c r="E216" s="82">
        <v>0</v>
      </c>
      <c r="F216" s="82">
        <v>0</v>
      </c>
      <c r="G216" s="82">
        <v>0</v>
      </c>
      <c r="H216" s="82">
        <v>0</v>
      </c>
      <c r="I216" s="81">
        <v>0</v>
      </c>
      <c r="J216" s="82">
        <v>0</v>
      </c>
      <c r="K216" s="81">
        <v>0</v>
      </c>
      <c r="L216" s="82">
        <v>0</v>
      </c>
      <c r="M216" s="81">
        <v>0</v>
      </c>
      <c r="N216" s="81">
        <v>0</v>
      </c>
      <c r="O216" s="82">
        <v>0</v>
      </c>
      <c r="P216" s="82">
        <v>0</v>
      </c>
      <c r="Q216" s="82">
        <v>0</v>
      </c>
    </row>
    <row r="217" spans="1:17" x14ac:dyDescent="0.3">
      <c r="A217" s="24" t="s">
        <v>453</v>
      </c>
      <c r="B217" s="24" t="s">
        <v>454</v>
      </c>
      <c r="C217" s="24" t="s">
        <v>24</v>
      </c>
      <c r="D217" s="82">
        <v>0</v>
      </c>
      <c r="E217" s="82">
        <v>0</v>
      </c>
      <c r="F217" s="82">
        <v>0</v>
      </c>
      <c r="G217" s="82">
        <v>0</v>
      </c>
      <c r="H217" s="82">
        <v>0</v>
      </c>
      <c r="I217" s="81">
        <v>0</v>
      </c>
      <c r="J217" s="82">
        <v>0</v>
      </c>
      <c r="K217" s="81">
        <v>0</v>
      </c>
      <c r="L217" s="82">
        <v>0</v>
      </c>
      <c r="M217" s="81">
        <v>0</v>
      </c>
      <c r="N217" s="81">
        <v>0</v>
      </c>
      <c r="O217" s="82">
        <v>0</v>
      </c>
      <c r="P217" s="82">
        <v>0</v>
      </c>
      <c r="Q217" s="82">
        <v>0</v>
      </c>
    </row>
    <row r="218" spans="1:17" x14ac:dyDescent="0.3">
      <c r="A218" s="28" t="s">
        <v>455</v>
      </c>
      <c r="B218" s="28" t="s">
        <v>456</v>
      </c>
      <c r="C218" s="28" t="s">
        <v>27</v>
      </c>
      <c r="D218" s="82">
        <v>0</v>
      </c>
      <c r="E218" s="82">
        <v>0</v>
      </c>
      <c r="F218" s="82">
        <v>0</v>
      </c>
      <c r="G218" s="82">
        <v>0</v>
      </c>
      <c r="H218" s="82">
        <v>0</v>
      </c>
      <c r="I218" s="81">
        <v>0</v>
      </c>
      <c r="J218" s="82">
        <v>0</v>
      </c>
      <c r="K218" s="81">
        <v>0</v>
      </c>
      <c r="L218" s="82">
        <v>0</v>
      </c>
      <c r="M218" s="81">
        <v>0</v>
      </c>
      <c r="N218" s="81">
        <v>0</v>
      </c>
      <c r="O218" s="82">
        <v>0</v>
      </c>
      <c r="P218" s="82">
        <v>0</v>
      </c>
      <c r="Q218" s="82">
        <v>0</v>
      </c>
    </row>
    <row r="219" spans="1:17" x14ac:dyDescent="0.3">
      <c r="A219" s="24" t="s">
        <v>457</v>
      </c>
      <c r="B219" s="24" t="s">
        <v>458</v>
      </c>
      <c r="C219" s="24" t="s">
        <v>56</v>
      </c>
      <c r="D219" s="82">
        <v>0</v>
      </c>
      <c r="E219" s="82">
        <v>0</v>
      </c>
      <c r="F219" s="82">
        <v>0</v>
      </c>
      <c r="G219" s="82">
        <v>0</v>
      </c>
      <c r="H219" s="82">
        <v>0</v>
      </c>
      <c r="I219" s="81">
        <v>0</v>
      </c>
      <c r="J219" s="82">
        <v>0</v>
      </c>
      <c r="K219" s="81">
        <v>0</v>
      </c>
      <c r="L219" s="82">
        <v>0</v>
      </c>
      <c r="M219" s="81">
        <v>0</v>
      </c>
      <c r="N219" s="81">
        <v>0</v>
      </c>
      <c r="O219" s="82">
        <v>0</v>
      </c>
      <c r="P219" s="82">
        <v>0</v>
      </c>
      <c r="Q219" s="82">
        <v>0</v>
      </c>
    </row>
    <row r="220" spans="1:17" x14ac:dyDescent="0.3">
      <c r="A220" s="24" t="s">
        <v>459</v>
      </c>
      <c r="B220" s="24" t="s">
        <v>460</v>
      </c>
      <c r="C220" s="24" t="s">
        <v>56</v>
      </c>
      <c r="D220" s="82">
        <v>0</v>
      </c>
      <c r="E220" s="82">
        <v>0</v>
      </c>
      <c r="F220" s="82">
        <v>0</v>
      </c>
      <c r="G220" s="82">
        <v>0</v>
      </c>
      <c r="H220" s="82">
        <v>0</v>
      </c>
      <c r="I220" s="81">
        <v>0</v>
      </c>
      <c r="J220" s="82">
        <v>0</v>
      </c>
      <c r="K220" s="81">
        <v>0</v>
      </c>
      <c r="L220" s="82">
        <v>0</v>
      </c>
      <c r="M220" s="81">
        <v>0</v>
      </c>
      <c r="N220" s="81">
        <v>0</v>
      </c>
      <c r="O220" s="82">
        <v>0</v>
      </c>
      <c r="P220" s="82">
        <v>0</v>
      </c>
      <c r="Q220" s="82">
        <v>0</v>
      </c>
    </row>
    <row r="221" spans="1:17" x14ac:dyDescent="0.3">
      <c r="A221" s="28" t="s">
        <v>461</v>
      </c>
      <c r="B221" s="28" t="s">
        <v>462</v>
      </c>
      <c r="C221" s="28" t="s">
        <v>78</v>
      </c>
      <c r="D221" s="82">
        <v>0</v>
      </c>
      <c r="E221" s="82">
        <v>0</v>
      </c>
      <c r="F221" s="82">
        <v>0</v>
      </c>
      <c r="G221" s="82">
        <v>0</v>
      </c>
      <c r="H221" s="82">
        <v>0</v>
      </c>
      <c r="I221" s="81">
        <v>0</v>
      </c>
      <c r="J221" s="82">
        <v>0</v>
      </c>
      <c r="K221" s="81">
        <v>0</v>
      </c>
      <c r="L221" s="82">
        <v>0</v>
      </c>
      <c r="M221" s="81">
        <v>0</v>
      </c>
      <c r="N221" s="81">
        <v>0</v>
      </c>
      <c r="O221" s="82">
        <v>0</v>
      </c>
      <c r="P221" s="82">
        <v>0</v>
      </c>
      <c r="Q221" s="82">
        <v>0</v>
      </c>
    </row>
    <row r="222" spans="1:17" x14ac:dyDescent="0.3">
      <c r="A222" s="24" t="s">
        <v>463</v>
      </c>
      <c r="B222" s="24" t="s">
        <v>464</v>
      </c>
      <c r="C222" s="24" t="s">
        <v>30</v>
      </c>
      <c r="D222" s="82">
        <v>0</v>
      </c>
      <c r="E222" s="82">
        <v>0</v>
      </c>
      <c r="F222" s="82">
        <v>0</v>
      </c>
      <c r="G222" s="82">
        <v>0</v>
      </c>
      <c r="H222" s="82">
        <v>0</v>
      </c>
      <c r="I222" s="81">
        <v>0</v>
      </c>
      <c r="J222" s="82">
        <v>0</v>
      </c>
      <c r="K222" s="81">
        <v>0</v>
      </c>
      <c r="L222" s="82">
        <v>0</v>
      </c>
      <c r="M222" s="81">
        <v>0</v>
      </c>
      <c r="N222" s="81">
        <v>0</v>
      </c>
      <c r="O222" s="82">
        <v>0</v>
      </c>
      <c r="P222" s="82">
        <v>0</v>
      </c>
      <c r="Q222" s="82">
        <v>0</v>
      </c>
    </row>
    <row r="223" spans="1:17" x14ac:dyDescent="0.3">
      <c r="A223" s="24" t="s">
        <v>465</v>
      </c>
      <c r="B223" s="24" t="s">
        <v>466</v>
      </c>
      <c r="C223" s="24" t="s">
        <v>33</v>
      </c>
      <c r="D223" s="82">
        <v>0</v>
      </c>
      <c r="E223" s="82">
        <v>0</v>
      </c>
      <c r="F223" s="82">
        <v>0</v>
      </c>
      <c r="G223" s="82">
        <v>0</v>
      </c>
      <c r="H223" s="82">
        <v>0</v>
      </c>
      <c r="I223" s="81">
        <v>0</v>
      </c>
      <c r="J223" s="82">
        <v>0</v>
      </c>
      <c r="K223" s="81">
        <v>0</v>
      </c>
      <c r="L223" s="82">
        <v>0</v>
      </c>
      <c r="M223" s="81">
        <v>0</v>
      </c>
      <c r="N223" s="81">
        <v>0</v>
      </c>
      <c r="O223" s="82">
        <v>0</v>
      </c>
      <c r="P223" s="82">
        <v>0</v>
      </c>
      <c r="Q223" s="82">
        <v>0</v>
      </c>
    </row>
    <row r="224" spans="1:17" x14ac:dyDescent="0.3">
      <c r="A224" s="24" t="s">
        <v>467</v>
      </c>
      <c r="B224" s="24" t="s">
        <v>468</v>
      </c>
      <c r="C224" s="24" t="s">
        <v>56</v>
      </c>
      <c r="D224" s="82">
        <v>0</v>
      </c>
      <c r="E224" s="82">
        <v>0</v>
      </c>
      <c r="F224" s="82">
        <v>0</v>
      </c>
      <c r="G224" s="82">
        <v>0</v>
      </c>
      <c r="H224" s="82">
        <v>0</v>
      </c>
      <c r="I224" s="81">
        <v>0</v>
      </c>
      <c r="J224" s="82">
        <v>0</v>
      </c>
      <c r="K224" s="81">
        <v>0</v>
      </c>
      <c r="L224" s="82">
        <v>0</v>
      </c>
      <c r="M224" s="81">
        <v>0</v>
      </c>
      <c r="N224" s="81">
        <v>0</v>
      </c>
      <c r="O224" s="82">
        <v>0</v>
      </c>
      <c r="P224" s="82">
        <v>0</v>
      </c>
      <c r="Q224" s="82">
        <v>0</v>
      </c>
    </row>
    <row r="225" spans="1:17" x14ac:dyDescent="0.3">
      <c r="A225" s="28" t="s">
        <v>469</v>
      </c>
      <c r="B225" s="28" t="s">
        <v>470</v>
      </c>
      <c r="C225" s="28" t="s">
        <v>46</v>
      </c>
      <c r="D225" s="82">
        <v>0</v>
      </c>
      <c r="E225" s="82">
        <v>0</v>
      </c>
      <c r="F225" s="82">
        <v>0</v>
      </c>
      <c r="G225" s="82">
        <v>0</v>
      </c>
      <c r="H225" s="82">
        <v>0</v>
      </c>
      <c r="I225" s="81">
        <v>0</v>
      </c>
      <c r="J225" s="82">
        <v>0</v>
      </c>
      <c r="K225" s="81">
        <v>0</v>
      </c>
      <c r="L225" s="82">
        <v>0</v>
      </c>
      <c r="M225" s="81">
        <v>0</v>
      </c>
      <c r="N225" s="81">
        <v>1</v>
      </c>
      <c r="O225" s="82">
        <v>0</v>
      </c>
      <c r="P225" s="82">
        <v>0</v>
      </c>
      <c r="Q225" s="82">
        <v>1</v>
      </c>
    </row>
    <row r="226" spans="1:17" x14ac:dyDescent="0.3">
      <c r="A226" s="24" t="s">
        <v>471</v>
      </c>
      <c r="B226" s="24" t="s">
        <v>472</v>
      </c>
      <c r="C226" s="24" t="s">
        <v>46</v>
      </c>
      <c r="D226" s="82">
        <v>0</v>
      </c>
      <c r="E226" s="82">
        <v>0</v>
      </c>
      <c r="F226" s="82">
        <v>0</v>
      </c>
      <c r="G226" s="82">
        <v>0</v>
      </c>
      <c r="H226" s="82">
        <v>0</v>
      </c>
      <c r="I226" s="81">
        <v>0</v>
      </c>
      <c r="J226" s="82">
        <v>0</v>
      </c>
      <c r="K226" s="81">
        <v>0</v>
      </c>
      <c r="L226" s="82">
        <v>0</v>
      </c>
      <c r="M226" s="81">
        <v>0</v>
      </c>
      <c r="N226" s="81">
        <v>0</v>
      </c>
      <c r="O226" s="82">
        <v>0</v>
      </c>
      <c r="P226" s="82">
        <v>0</v>
      </c>
      <c r="Q226" s="82">
        <v>0</v>
      </c>
    </row>
    <row r="227" spans="1:17" x14ac:dyDescent="0.3">
      <c r="A227" s="24" t="s">
        <v>473</v>
      </c>
      <c r="B227" s="24" t="s">
        <v>474</v>
      </c>
      <c r="C227" s="24" t="s">
        <v>46</v>
      </c>
      <c r="D227" s="82">
        <v>0</v>
      </c>
      <c r="E227" s="82">
        <v>0</v>
      </c>
      <c r="F227" s="82">
        <v>0</v>
      </c>
      <c r="G227" s="82">
        <v>0</v>
      </c>
      <c r="H227" s="82">
        <v>0</v>
      </c>
      <c r="I227" s="81">
        <v>0</v>
      </c>
      <c r="J227" s="82">
        <v>0</v>
      </c>
      <c r="K227" s="81">
        <v>0</v>
      </c>
      <c r="L227" s="82">
        <v>0</v>
      </c>
      <c r="M227" s="81">
        <v>0</v>
      </c>
      <c r="N227" s="81">
        <v>0</v>
      </c>
      <c r="O227" s="82">
        <v>0</v>
      </c>
      <c r="P227" s="82">
        <v>0</v>
      </c>
      <c r="Q227" s="82">
        <v>0</v>
      </c>
    </row>
    <row r="228" spans="1:17" x14ac:dyDescent="0.3">
      <c r="A228" s="24" t="s">
        <v>475</v>
      </c>
      <c r="B228" s="24" t="s">
        <v>476</v>
      </c>
      <c r="C228" s="24" t="s">
        <v>24</v>
      </c>
      <c r="D228" s="82">
        <v>0</v>
      </c>
      <c r="E228" s="82">
        <v>0</v>
      </c>
      <c r="F228" s="82">
        <v>0</v>
      </c>
      <c r="G228" s="82">
        <v>0</v>
      </c>
      <c r="H228" s="82">
        <v>0</v>
      </c>
      <c r="I228" s="81">
        <v>0</v>
      </c>
      <c r="J228" s="82">
        <v>0</v>
      </c>
      <c r="K228" s="81">
        <v>0</v>
      </c>
      <c r="L228" s="82">
        <v>0</v>
      </c>
      <c r="M228" s="81">
        <v>0</v>
      </c>
      <c r="N228" s="81">
        <v>0</v>
      </c>
      <c r="O228" s="82">
        <v>0</v>
      </c>
      <c r="P228" s="82">
        <v>0</v>
      </c>
      <c r="Q228" s="82">
        <v>0</v>
      </c>
    </row>
    <row r="229" spans="1:17" x14ac:dyDescent="0.3">
      <c r="A229" s="24" t="s">
        <v>477</v>
      </c>
      <c r="B229" s="24" t="s">
        <v>478</v>
      </c>
      <c r="C229" s="24" t="s">
        <v>78</v>
      </c>
      <c r="D229" s="82">
        <v>0</v>
      </c>
      <c r="E229" s="82">
        <v>0</v>
      </c>
      <c r="F229" s="82">
        <v>0</v>
      </c>
      <c r="G229" s="82">
        <v>0</v>
      </c>
      <c r="H229" s="82">
        <v>0</v>
      </c>
      <c r="I229" s="81">
        <v>0</v>
      </c>
      <c r="J229" s="82">
        <v>0</v>
      </c>
      <c r="K229" s="81">
        <v>0</v>
      </c>
      <c r="L229" s="82">
        <v>0</v>
      </c>
      <c r="M229" s="81">
        <v>0</v>
      </c>
      <c r="N229" s="81">
        <v>0</v>
      </c>
      <c r="O229" s="82">
        <v>0</v>
      </c>
      <c r="P229" s="82">
        <v>0</v>
      </c>
      <c r="Q229" s="82">
        <v>0</v>
      </c>
    </row>
    <row r="230" spans="1:17" x14ac:dyDescent="0.3">
      <c r="A230" s="28" t="s">
        <v>479</v>
      </c>
      <c r="B230" s="28" t="s">
        <v>480</v>
      </c>
      <c r="C230" s="28" t="s">
        <v>24</v>
      </c>
      <c r="D230" s="82">
        <v>0</v>
      </c>
      <c r="E230" s="82">
        <v>0</v>
      </c>
      <c r="F230" s="82">
        <v>0</v>
      </c>
      <c r="G230" s="82">
        <v>0</v>
      </c>
      <c r="H230" s="82">
        <v>0</v>
      </c>
      <c r="I230" s="81">
        <v>0</v>
      </c>
      <c r="J230" s="82">
        <v>0</v>
      </c>
      <c r="K230" s="81">
        <v>0</v>
      </c>
      <c r="L230" s="82">
        <v>0</v>
      </c>
      <c r="M230" s="81">
        <v>0</v>
      </c>
      <c r="N230" s="81">
        <v>0</v>
      </c>
      <c r="O230" s="82">
        <v>0</v>
      </c>
      <c r="P230" s="82">
        <v>0</v>
      </c>
      <c r="Q230" s="82">
        <v>0</v>
      </c>
    </row>
    <row r="231" spans="1:17" x14ac:dyDescent="0.3">
      <c r="A231" s="24" t="s">
        <v>481</v>
      </c>
      <c r="B231" s="24" t="s">
        <v>482</v>
      </c>
      <c r="C231" s="24" t="s">
        <v>49</v>
      </c>
      <c r="D231" s="82">
        <v>0</v>
      </c>
      <c r="E231" s="82">
        <v>0</v>
      </c>
      <c r="F231" s="82">
        <v>0</v>
      </c>
      <c r="G231" s="82">
        <v>0</v>
      </c>
      <c r="H231" s="82">
        <v>0</v>
      </c>
      <c r="I231" s="81">
        <v>0</v>
      </c>
      <c r="J231" s="82">
        <v>0</v>
      </c>
      <c r="K231" s="81">
        <v>0</v>
      </c>
      <c r="L231" s="82">
        <v>0</v>
      </c>
      <c r="M231" s="81">
        <v>0</v>
      </c>
      <c r="N231" s="81">
        <v>0</v>
      </c>
      <c r="O231" s="82">
        <v>0</v>
      </c>
      <c r="P231" s="82">
        <v>0</v>
      </c>
      <c r="Q231" s="82">
        <v>0</v>
      </c>
    </row>
    <row r="232" spans="1:17" x14ac:dyDescent="0.3">
      <c r="A232" s="24" t="s">
        <v>483</v>
      </c>
      <c r="B232" s="24" t="s">
        <v>484</v>
      </c>
      <c r="C232" s="24" t="s">
        <v>56</v>
      </c>
      <c r="D232" s="82">
        <v>0</v>
      </c>
      <c r="E232" s="82">
        <v>0</v>
      </c>
      <c r="F232" s="82">
        <v>0</v>
      </c>
      <c r="G232" s="82">
        <v>0</v>
      </c>
      <c r="H232" s="82">
        <v>0</v>
      </c>
      <c r="I232" s="81">
        <v>0</v>
      </c>
      <c r="J232" s="82">
        <v>0</v>
      </c>
      <c r="K232" s="81">
        <v>0</v>
      </c>
      <c r="L232" s="82">
        <v>0</v>
      </c>
      <c r="M232" s="81">
        <v>0</v>
      </c>
      <c r="N232" s="81">
        <v>0</v>
      </c>
      <c r="O232" s="82">
        <v>0</v>
      </c>
      <c r="P232" s="82">
        <v>0</v>
      </c>
      <c r="Q232" s="82">
        <v>0</v>
      </c>
    </row>
    <row r="233" spans="1:17" x14ac:dyDescent="0.3">
      <c r="A233" s="24" t="s">
        <v>485</v>
      </c>
      <c r="B233" s="24" t="s">
        <v>486</v>
      </c>
      <c r="C233" s="24" t="s">
        <v>30</v>
      </c>
      <c r="D233" s="82">
        <v>0</v>
      </c>
      <c r="E233" s="82">
        <v>0</v>
      </c>
      <c r="F233" s="82">
        <v>0</v>
      </c>
      <c r="G233" s="82">
        <v>0</v>
      </c>
      <c r="H233" s="82">
        <v>0</v>
      </c>
      <c r="I233" s="81">
        <v>0</v>
      </c>
      <c r="J233" s="82">
        <v>0</v>
      </c>
      <c r="K233" s="81">
        <v>0</v>
      </c>
      <c r="L233" s="82">
        <v>0</v>
      </c>
      <c r="M233" s="81">
        <v>0</v>
      </c>
      <c r="N233" s="81">
        <v>0</v>
      </c>
      <c r="O233" s="82">
        <v>0</v>
      </c>
      <c r="P233" s="82">
        <v>0</v>
      </c>
      <c r="Q233" s="82">
        <v>0</v>
      </c>
    </row>
    <row r="234" spans="1:17" x14ac:dyDescent="0.3">
      <c r="A234" s="24" t="s">
        <v>487</v>
      </c>
      <c r="B234" s="24" t="s">
        <v>488</v>
      </c>
      <c r="C234" s="24" t="s">
        <v>46</v>
      </c>
      <c r="D234" s="82">
        <v>0</v>
      </c>
      <c r="E234" s="82">
        <v>0</v>
      </c>
      <c r="F234" s="82">
        <v>0</v>
      </c>
      <c r="G234" s="82">
        <v>0</v>
      </c>
      <c r="H234" s="82">
        <v>0</v>
      </c>
      <c r="I234" s="81">
        <v>0</v>
      </c>
      <c r="J234" s="82">
        <v>0</v>
      </c>
      <c r="K234" s="81">
        <v>0</v>
      </c>
      <c r="L234" s="82">
        <v>0</v>
      </c>
      <c r="M234" s="81">
        <v>0</v>
      </c>
      <c r="N234" s="81">
        <v>0</v>
      </c>
      <c r="O234" s="82">
        <v>0</v>
      </c>
      <c r="P234" s="82">
        <v>0</v>
      </c>
      <c r="Q234" s="82">
        <v>0</v>
      </c>
    </row>
    <row r="235" spans="1:17" x14ac:dyDescent="0.3">
      <c r="A235" s="24" t="s">
        <v>489</v>
      </c>
      <c r="B235" s="24" t="s">
        <v>490</v>
      </c>
      <c r="C235" s="24" t="s">
        <v>46</v>
      </c>
      <c r="D235" s="82">
        <v>0</v>
      </c>
      <c r="E235" s="82">
        <v>0</v>
      </c>
      <c r="F235" s="82">
        <v>0</v>
      </c>
      <c r="G235" s="82">
        <v>0</v>
      </c>
      <c r="H235" s="82">
        <v>0</v>
      </c>
      <c r="I235" s="81">
        <v>0</v>
      </c>
      <c r="J235" s="82">
        <v>0</v>
      </c>
      <c r="K235" s="81">
        <v>0</v>
      </c>
      <c r="L235" s="82">
        <v>1</v>
      </c>
      <c r="M235" s="81">
        <v>0</v>
      </c>
      <c r="N235" s="81">
        <v>0</v>
      </c>
      <c r="O235" s="82">
        <v>0</v>
      </c>
      <c r="P235" s="82">
        <v>0</v>
      </c>
      <c r="Q235" s="82">
        <v>0</v>
      </c>
    </row>
    <row r="236" spans="1:17" x14ac:dyDescent="0.3">
      <c r="A236" s="28" t="s">
        <v>491</v>
      </c>
      <c r="B236" s="28" t="s">
        <v>492</v>
      </c>
      <c r="C236" s="28" t="s">
        <v>56</v>
      </c>
      <c r="D236" s="82">
        <v>0</v>
      </c>
      <c r="E236" s="82">
        <v>0</v>
      </c>
      <c r="F236" s="82">
        <v>1</v>
      </c>
      <c r="G236" s="82">
        <v>0</v>
      </c>
      <c r="H236" s="82">
        <v>0</v>
      </c>
      <c r="I236" s="81">
        <v>0</v>
      </c>
      <c r="J236" s="82">
        <v>0</v>
      </c>
      <c r="K236" s="81">
        <v>0</v>
      </c>
      <c r="L236" s="82">
        <v>0</v>
      </c>
      <c r="M236" s="81">
        <v>0</v>
      </c>
      <c r="N236" s="81">
        <v>0</v>
      </c>
      <c r="O236" s="82">
        <v>0</v>
      </c>
      <c r="P236" s="82">
        <v>0</v>
      </c>
      <c r="Q236" s="82">
        <v>0</v>
      </c>
    </row>
    <row r="237" spans="1:17" x14ac:dyDescent="0.3">
      <c r="A237" s="28" t="s">
        <v>493</v>
      </c>
      <c r="B237" s="28" t="s">
        <v>494</v>
      </c>
      <c r="C237" s="28" t="s">
        <v>24</v>
      </c>
      <c r="D237" s="82">
        <v>0</v>
      </c>
      <c r="E237" s="82">
        <v>0</v>
      </c>
      <c r="F237" s="82">
        <v>0</v>
      </c>
      <c r="G237" s="82">
        <v>0</v>
      </c>
      <c r="H237" s="82">
        <v>0</v>
      </c>
      <c r="I237" s="81">
        <v>0</v>
      </c>
      <c r="J237" s="82">
        <v>0</v>
      </c>
      <c r="K237" s="81">
        <v>0</v>
      </c>
      <c r="L237" s="82">
        <v>0</v>
      </c>
      <c r="M237" s="81">
        <v>0</v>
      </c>
      <c r="N237" s="81">
        <v>0</v>
      </c>
      <c r="O237" s="82">
        <v>0</v>
      </c>
      <c r="P237" s="82">
        <v>0</v>
      </c>
      <c r="Q237" s="82">
        <v>0</v>
      </c>
    </row>
    <row r="238" spans="1:17" x14ac:dyDescent="0.3">
      <c r="A238" s="28" t="s">
        <v>495</v>
      </c>
      <c r="B238" s="28" t="s">
        <v>496</v>
      </c>
      <c r="C238" s="28" t="s">
        <v>46</v>
      </c>
      <c r="D238" s="82">
        <v>0</v>
      </c>
      <c r="E238" s="82">
        <v>0</v>
      </c>
      <c r="F238" s="82">
        <v>0</v>
      </c>
      <c r="G238" s="82">
        <v>0</v>
      </c>
      <c r="H238" s="82">
        <v>0</v>
      </c>
      <c r="I238" s="81">
        <v>0</v>
      </c>
      <c r="J238" s="82">
        <v>0</v>
      </c>
      <c r="K238" s="81">
        <v>0</v>
      </c>
      <c r="L238" s="82">
        <v>0</v>
      </c>
      <c r="M238" s="81">
        <v>0</v>
      </c>
      <c r="N238" s="81">
        <v>0</v>
      </c>
      <c r="O238" s="82">
        <v>0</v>
      </c>
      <c r="P238" s="82">
        <v>0</v>
      </c>
      <c r="Q238" s="82">
        <v>1</v>
      </c>
    </row>
    <row r="239" spans="1:17" x14ac:dyDescent="0.3">
      <c r="A239" s="28" t="s">
        <v>497</v>
      </c>
      <c r="B239" s="28" t="s">
        <v>498</v>
      </c>
      <c r="C239" s="28" t="s">
        <v>46</v>
      </c>
      <c r="D239" s="82">
        <v>0</v>
      </c>
      <c r="E239" s="82">
        <v>0</v>
      </c>
      <c r="F239" s="82">
        <v>0</v>
      </c>
      <c r="G239" s="82">
        <v>0</v>
      </c>
      <c r="H239" s="82">
        <v>0</v>
      </c>
      <c r="I239" s="81">
        <v>0</v>
      </c>
      <c r="J239" s="82">
        <v>0</v>
      </c>
      <c r="K239" s="81">
        <v>0</v>
      </c>
      <c r="L239" s="82">
        <v>0</v>
      </c>
      <c r="M239" s="81">
        <v>1</v>
      </c>
      <c r="N239" s="81">
        <v>1</v>
      </c>
      <c r="O239" s="82">
        <v>0</v>
      </c>
      <c r="P239" s="82">
        <v>1</v>
      </c>
      <c r="Q239" s="82">
        <v>1</v>
      </c>
    </row>
    <row r="240" spans="1:17" x14ac:dyDescent="0.3">
      <c r="A240" s="24" t="s">
        <v>499</v>
      </c>
      <c r="B240" s="24" t="s">
        <v>500</v>
      </c>
      <c r="C240" s="24" t="s">
        <v>78</v>
      </c>
      <c r="D240" s="82">
        <v>0</v>
      </c>
      <c r="E240" s="82">
        <v>0</v>
      </c>
      <c r="F240" s="82">
        <v>0</v>
      </c>
      <c r="G240" s="82">
        <v>0</v>
      </c>
      <c r="H240" s="82">
        <v>0</v>
      </c>
      <c r="I240" s="81">
        <v>0</v>
      </c>
      <c r="J240" s="82">
        <v>0</v>
      </c>
      <c r="K240" s="81">
        <v>0</v>
      </c>
      <c r="L240" s="82">
        <v>0</v>
      </c>
      <c r="M240" s="81">
        <v>0</v>
      </c>
      <c r="N240" s="81">
        <v>0</v>
      </c>
      <c r="O240" s="82">
        <v>0</v>
      </c>
      <c r="P240" s="82">
        <v>0</v>
      </c>
      <c r="Q240" s="82">
        <v>0</v>
      </c>
    </row>
    <row r="241" spans="1:17" x14ac:dyDescent="0.3">
      <c r="A241" s="24" t="s">
        <v>501</v>
      </c>
      <c r="B241" s="24" t="s">
        <v>502</v>
      </c>
      <c r="C241" s="24" t="s">
        <v>49</v>
      </c>
      <c r="D241" s="82">
        <v>0</v>
      </c>
      <c r="E241" s="82">
        <v>0</v>
      </c>
      <c r="F241" s="82">
        <v>0</v>
      </c>
      <c r="G241" s="82">
        <v>0</v>
      </c>
      <c r="H241" s="82">
        <v>0</v>
      </c>
      <c r="I241" s="81">
        <v>0</v>
      </c>
      <c r="J241" s="82">
        <v>0</v>
      </c>
      <c r="K241" s="81">
        <v>0</v>
      </c>
      <c r="L241" s="82">
        <v>0</v>
      </c>
      <c r="M241" s="81">
        <v>0</v>
      </c>
      <c r="N241" s="81">
        <v>0</v>
      </c>
      <c r="O241" s="82">
        <v>0</v>
      </c>
      <c r="P241" s="82">
        <v>0</v>
      </c>
      <c r="Q241" s="82">
        <v>0</v>
      </c>
    </row>
    <row r="242" spans="1:17" x14ac:dyDescent="0.3">
      <c r="A242" s="28" t="s">
        <v>503</v>
      </c>
      <c r="B242" s="28" t="s">
        <v>504</v>
      </c>
      <c r="C242" s="28" t="s">
        <v>27</v>
      </c>
      <c r="D242" s="82">
        <v>0</v>
      </c>
      <c r="E242" s="82">
        <v>0</v>
      </c>
      <c r="F242" s="82">
        <v>0</v>
      </c>
      <c r="G242" s="82">
        <v>0</v>
      </c>
      <c r="H242" s="82">
        <v>0</v>
      </c>
      <c r="I242" s="81">
        <v>0</v>
      </c>
      <c r="J242" s="82">
        <v>0</v>
      </c>
      <c r="K242" s="81">
        <v>0</v>
      </c>
      <c r="L242" s="82">
        <v>0</v>
      </c>
      <c r="M242" s="81">
        <v>0</v>
      </c>
      <c r="N242" s="81">
        <v>0</v>
      </c>
      <c r="O242" s="82">
        <v>0</v>
      </c>
      <c r="P242" s="82">
        <v>0</v>
      </c>
      <c r="Q242" s="82">
        <v>0</v>
      </c>
    </row>
    <row r="243" spans="1:17" x14ac:dyDescent="0.3">
      <c r="A243" s="28" t="s">
        <v>505</v>
      </c>
      <c r="B243" s="28" t="s">
        <v>506</v>
      </c>
      <c r="C243" s="28" t="s">
        <v>46</v>
      </c>
      <c r="D243" s="82">
        <v>0</v>
      </c>
      <c r="E243" s="82">
        <v>0</v>
      </c>
      <c r="F243" s="82">
        <v>0</v>
      </c>
      <c r="G243" s="82">
        <v>1</v>
      </c>
      <c r="H243" s="82">
        <v>0</v>
      </c>
      <c r="I243" s="81">
        <v>1</v>
      </c>
      <c r="J243" s="82">
        <v>0</v>
      </c>
      <c r="K243" s="81">
        <v>0</v>
      </c>
      <c r="L243" s="82">
        <v>0</v>
      </c>
      <c r="M243" s="81">
        <v>1</v>
      </c>
      <c r="N243" s="81">
        <v>1</v>
      </c>
      <c r="O243" s="82">
        <v>0</v>
      </c>
      <c r="P243" s="82">
        <v>0</v>
      </c>
      <c r="Q243" s="82">
        <v>1</v>
      </c>
    </row>
    <row r="244" spans="1:17" x14ac:dyDescent="0.3">
      <c r="A244" s="24" t="s">
        <v>507</v>
      </c>
      <c r="B244" s="24" t="s">
        <v>508</v>
      </c>
      <c r="C244" s="24" t="s">
        <v>33</v>
      </c>
      <c r="D244" s="82">
        <v>0</v>
      </c>
      <c r="E244" s="82">
        <v>0</v>
      </c>
      <c r="F244" s="82">
        <v>0</v>
      </c>
      <c r="G244" s="82">
        <v>0</v>
      </c>
      <c r="H244" s="82">
        <v>0</v>
      </c>
      <c r="I244" s="81">
        <v>0</v>
      </c>
      <c r="J244" s="82">
        <v>0</v>
      </c>
      <c r="K244" s="81">
        <v>0</v>
      </c>
      <c r="L244" s="82">
        <v>0</v>
      </c>
      <c r="M244" s="81">
        <v>0</v>
      </c>
      <c r="N244" s="81">
        <v>0</v>
      </c>
      <c r="O244" s="82">
        <v>0</v>
      </c>
      <c r="P244" s="82">
        <v>0</v>
      </c>
      <c r="Q244" s="82">
        <v>0</v>
      </c>
    </row>
    <row r="245" spans="1:17" x14ac:dyDescent="0.3">
      <c r="A245" s="24" t="s">
        <v>509</v>
      </c>
      <c r="B245" s="24" t="s">
        <v>510</v>
      </c>
      <c r="C245" s="24" t="s">
        <v>46</v>
      </c>
      <c r="D245" s="82">
        <v>0</v>
      </c>
      <c r="E245" s="82">
        <v>0</v>
      </c>
      <c r="F245" s="82">
        <v>0</v>
      </c>
      <c r="G245" s="82">
        <v>0</v>
      </c>
      <c r="H245" s="82">
        <v>0</v>
      </c>
      <c r="I245" s="81">
        <v>0</v>
      </c>
      <c r="J245" s="82">
        <v>0</v>
      </c>
      <c r="K245" s="81">
        <v>0</v>
      </c>
      <c r="L245" s="82">
        <v>0</v>
      </c>
      <c r="M245" s="81">
        <v>0</v>
      </c>
      <c r="N245" s="81">
        <v>0</v>
      </c>
      <c r="O245" s="82">
        <v>0</v>
      </c>
      <c r="P245" s="82">
        <v>0</v>
      </c>
      <c r="Q245" s="82">
        <v>0</v>
      </c>
    </row>
    <row r="246" spans="1:17" x14ac:dyDescent="0.3">
      <c r="A246" s="24" t="s">
        <v>511</v>
      </c>
      <c r="B246" s="24" t="s">
        <v>512</v>
      </c>
      <c r="C246" s="24" t="s">
        <v>49</v>
      </c>
      <c r="D246" s="82">
        <v>0</v>
      </c>
      <c r="E246" s="82">
        <v>0</v>
      </c>
      <c r="F246" s="82">
        <v>0</v>
      </c>
      <c r="G246" s="82">
        <v>0</v>
      </c>
      <c r="H246" s="82">
        <v>0</v>
      </c>
      <c r="I246" s="81">
        <v>0</v>
      </c>
      <c r="J246" s="82">
        <v>0</v>
      </c>
      <c r="K246" s="81">
        <v>0</v>
      </c>
      <c r="L246" s="82">
        <v>0</v>
      </c>
      <c r="M246" s="81">
        <v>0</v>
      </c>
      <c r="N246" s="81">
        <v>0</v>
      </c>
      <c r="O246" s="82">
        <v>0</v>
      </c>
      <c r="P246" s="82">
        <v>0</v>
      </c>
      <c r="Q246" s="82">
        <v>0</v>
      </c>
    </row>
    <row r="247" spans="1:17" x14ac:dyDescent="0.3">
      <c r="A247" s="24" t="s">
        <v>513</v>
      </c>
      <c r="B247" s="24" t="s">
        <v>514</v>
      </c>
      <c r="C247" s="24" t="s">
        <v>49</v>
      </c>
      <c r="D247" s="82">
        <v>0</v>
      </c>
      <c r="E247" s="82">
        <v>0</v>
      </c>
      <c r="F247" s="82">
        <v>0</v>
      </c>
      <c r="G247" s="82">
        <v>0</v>
      </c>
      <c r="H247" s="82">
        <v>0</v>
      </c>
      <c r="I247" s="81">
        <v>0</v>
      </c>
      <c r="J247" s="82">
        <v>0</v>
      </c>
      <c r="K247" s="81">
        <v>0</v>
      </c>
      <c r="L247" s="82">
        <v>0</v>
      </c>
      <c r="M247" s="81">
        <v>0</v>
      </c>
      <c r="N247" s="81">
        <v>0</v>
      </c>
      <c r="O247" s="82">
        <v>0</v>
      </c>
      <c r="P247" s="82">
        <v>0</v>
      </c>
      <c r="Q247" s="82">
        <v>0</v>
      </c>
    </row>
    <row r="248" spans="1:17" x14ac:dyDescent="0.3">
      <c r="A248" s="24" t="s">
        <v>515</v>
      </c>
      <c r="B248" s="24" t="s">
        <v>516</v>
      </c>
      <c r="C248" s="24" t="s">
        <v>49</v>
      </c>
      <c r="D248" s="82">
        <v>0</v>
      </c>
      <c r="E248" s="82">
        <v>0</v>
      </c>
      <c r="F248" s="82">
        <v>0</v>
      </c>
      <c r="G248" s="82">
        <v>0</v>
      </c>
      <c r="H248" s="82">
        <v>0</v>
      </c>
      <c r="I248" s="81">
        <v>0</v>
      </c>
      <c r="J248" s="82">
        <v>0</v>
      </c>
      <c r="K248" s="81">
        <v>0</v>
      </c>
      <c r="L248" s="82">
        <v>0</v>
      </c>
      <c r="M248" s="81">
        <v>0</v>
      </c>
      <c r="N248" s="81">
        <v>0</v>
      </c>
      <c r="O248" s="82">
        <v>0</v>
      </c>
      <c r="P248" s="82">
        <v>0</v>
      </c>
      <c r="Q248" s="82">
        <v>0</v>
      </c>
    </row>
    <row r="249" spans="1:17" x14ac:dyDescent="0.3">
      <c r="A249" s="24" t="s">
        <v>517</v>
      </c>
      <c r="B249" s="24" t="s">
        <v>518</v>
      </c>
      <c r="C249" s="24" t="s">
        <v>63</v>
      </c>
      <c r="D249" s="82">
        <v>0</v>
      </c>
      <c r="E249" s="82">
        <v>0</v>
      </c>
      <c r="F249" s="82">
        <v>0</v>
      </c>
      <c r="G249" s="82">
        <v>0</v>
      </c>
      <c r="H249" s="82">
        <v>0</v>
      </c>
      <c r="I249" s="81">
        <v>0</v>
      </c>
      <c r="J249" s="82">
        <v>0</v>
      </c>
      <c r="K249" s="81">
        <v>0</v>
      </c>
      <c r="L249" s="82">
        <v>0</v>
      </c>
      <c r="M249" s="81">
        <v>0</v>
      </c>
      <c r="N249" s="81">
        <v>0</v>
      </c>
      <c r="O249" s="82">
        <v>0</v>
      </c>
      <c r="P249" s="82">
        <v>0</v>
      </c>
      <c r="Q249" s="82">
        <v>0</v>
      </c>
    </row>
    <row r="250" spans="1:17" x14ac:dyDescent="0.3">
      <c r="A250" s="24" t="s">
        <v>519</v>
      </c>
      <c r="B250" s="24" t="s">
        <v>520</v>
      </c>
      <c r="C250" s="24" t="s">
        <v>30</v>
      </c>
      <c r="D250" s="82">
        <v>0</v>
      </c>
      <c r="E250" s="82">
        <v>0</v>
      </c>
      <c r="F250" s="82">
        <v>0</v>
      </c>
      <c r="G250" s="82">
        <v>0</v>
      </c>
      <c r="H250" s="82">
        <v>1</v>
      </c>
      <c r="I250" s="81">
        <v>0</v>
      </c>
      <c r="J250" s="82">
        <v>1</v>
      </c>
      <c r="K250" s="81">
        <v>1</v>
      </c>
      <c r="L250" s="82">
        <v>0</v>
      </c>
      <c r="M250" s="81">
        <v>0</v>
      </c>
      <c r="N250" s="81">
        <v>0</v>
      </c>
      <c r="O250" s="82">
        <v>0</v>
      </c>
      <c r="P250" s="82">
        <v>0</v>
      </c>
      <c r="Q250" s="82">
        <v>0</v>
      </c>
    </row>
    <row r="251" spans="1:17" x14ac:dyDescent="0.3">
      <c r="A251" s="28" t="s">
        <v>521</v>
      </c>
      <c r="B251" s="28" t="s">
        <v>522</v>
      </c>
      <c r="C251" s="28" t="s">
        <v>30</v>
      </c>
      <c r="D251" s="82">
        <v>0</v>
      </c>
      <c r="E251" s="82">
        <v>0</v>
      </c>
      <c r="F251" s="82">
        <v>0</v>
      </c>
      <c r="G251" s="82">
        <v>0</v>
      </c>
      <c r="H251" s="82">
        <v>0</v>
      </c>
      <c r="I251" s="81">
        <v>0</v>
      </c>
      <c r="J251" s="82">
        <v>0</v>
      </c>
      <c r="K251" s="81">
        <v>0</v>
      </c>
      <c r="L251" s="82">
        <v>0</v>
      </c>
      <c r="M251" s="81">
        <v>0</v>
      </c>
      <c r="N251" s="81">
        <v>0</v>
      </c>
      <c r="O251" s="82">
        <v>0</v>
      </c>
      <c r="P251" s="82">
        <v>0</v>
      </c>
      <c r="Q251" s="82">
        <v>0</v>
      </c>
    </row>
    <row r="252" spans="1:17" x14ac:dyDescent="0.3">
      <c r="A252" s="28" t="s">
        <v>523</v>
      </c>
      <c r="B252" s="28" t="s">
        <v>524</v>
      </c>
      <c r="C252" s="28" t="s">
        <v>49</v>
      </c>
      <c r="D252" s="82">
        <v>0</v>
      </c>
      <c r="E252" s="82">
        <v>0</v>
      </c>
      <c r="F252" s="82">
        <v>0</v>
      </c>
      <c r="G252" s="82">
        <v>0</v>
      </c>
      <c r="H252" s="82">
        <v>0</v>
      </c>
      <c r="I252" s="81">
        <v>0</v>
      </c>
      <c r="J252" s="82">
        <v>0</v>
      </c>
      <c r="K252" s="81">
        <v>0</v>
      </c>
      <c r="L252" s="82">
        <v>0</v>
      </c>
      <c r="M252" s="81">
        <v>0</v>
      </c>
      <c r="N252" s="81">
        <v>0</v>
      </c>
      <c r="O252" s="82">
        <v>0</v>
      </c>
      <c r="P252" s="82">
        <v>0</v>
      </c>
      <c r="Q252" s="82">
        <v>0</v>
      </c>
    </row>
    <row r="253" spans="1:17" x14ac:dyDescent="0.3">
      <c r="A253" s="24" t="s">
        <v>525</v>
      </c>
      <c r="B253" s="24" t="s">
        <v>526</v>
      </c>
      <c r="C253" s="24" t="s">
        <v>49</v>
      </c>
      <c r="D253" s="82">
        <v>0</v>
      </c>
      <c r="E253" s="82">
        <v>0</v>
      </c>
      <c r="F253" s="82">
        <v>0</v>
      </c>
      <c r="G253" s="82">
        <v>0</v>
      </c>
      <c r="H253" s="82">
        <v>0</v>
      </c>
      <c r="I253" s="81">
        <v>0</v>
      </c>
      <c r="J253" s="82">
        <v>1</v>
      </c>
      <c r="K253" s="81">
        <v>0</v>
      </c>
      <c r="L253" s="82">
        <v>0</v>
      </c>
      <c r="M253" s="81">
        <v>0</v>
      </c>
      <c r="N253" s="81">
        <v>0</v>
      </c>
      <c r="O253" s="82">
        <v>0</v>
      </c>
      <c r="P253" s="82">
        <v>0</v>
      </c>
      <c r="Q253" s="82">
        <v>0</v>
      </c>
    </row>
    <row r="254" spans="1:17" x14ac:dyDescent="0.3">
      <c r="A254" s="24" t="s">
        <v>527</v>
      </c>
      <c r="B254" s="24" t="s">
        <v>528</v>
      </c>
      <c r="C254" s="24" t="s">
        <v>49</v>
      </c>
      <c r="D254" s="82">
        <v>0</v>
      </c>
      <c r="E254" s="82">
        <v>0</v>
      </c>
      <c r="F254" s="82">
        <v>0</v>
      </c>
      <c r="G254" s="82">
        <v>0</v>
      </c>
      <c r="H254" s="82">
        <v>0</v>
      </c>
      <c r="I254" s="81">
        <v>0</v>
      </c>
      <c r="J254" s="82">
        <v>0</v>
      </c>
      <c r="K254" s="81">
        <v>0</v>
      </c>
      <c r="L254" s="82">
        <v>0</v>
      </c>
      <c r="M254" s="81">
        <v>0</v>
      </c>
      <c r="N254" s="81">
        <v>0</v>
      </c>
      <c r="O254" s="82">
        <v>0</v>
      </c>
      <c r="P254" s="82">
        <v>0</v>
      </c>
      <c r="Q254" s="82">
        <v>0</v>
      </c>
    </row>
    <row r="255" spans="1:17" x14ac:dyDescent="0.3">
      <c r="A255" s="28" t="s">
        <v>529</v>
      </c>
      <c r="B255" s="28" t="s">
        <v>530</v>
      </c>
      <c r="C255" s="28" t="s">
        <v>49</v>
      </c>
      <c r="D255" s="82">
        <v>0</v>
      </c>
      <c r="E255" s="82">
        <v>0</v>
      </c>
      <c r="F255" s="82">
        <v>0</v>
      </c>
      <c r="G255" s="82">
        <v>0</v>
      </c>
      <c r="H255" s="82">
        <v>0</v>
      </c>
      <c r="I255" s="81">
        <v>0</v>
      </c>
      <c r="J255" s="82">
        <v>0</v>
      </c>
      <c r="K255" s="81">
        <v>0</v>
      </c>
      <c r="L255" s="82">
        <v>0</v>
      </c>
      <c r="M255" s="81">
        <v>0</v>
      </c>
      <c r="N255" s="81">
        <v>0</v>
      </c>
      <c r="O255" s="82">
        <v>0</v>
      </c>
      <c r="P255" s="82">
        <v>0</v>
      </c>
      <c r="Q255" s="82">
        <v>0</v>
      </c>
    </row>
    <row r="256" spans="1:17" x14ac:dyDescent="0.3">
      <c r="A256" s="28" t="s">
        <v>531</v>
      </c>
      <c r="B256" s="28" t="s">
        <v>532</v>
      </c>
      <c r="C256" s="28" t="s">
        <v>49</v>
      </c>
      <c r="D256" s="82">
        <v>0</v>
      </c>
      <c r="E256" s="82">
        <v>0</v>
      </c>
      <c r="F256" s="82">
        <v>0</v>
      </c>
      <c r="G256" s="82">
        <v>0</v>
      </c>
      <c r="H256" s="82">
        <v>0</v>
      </c>
      <c r="I256" s="81">
        <v>0</v>
      </c>
      <c r="J256" s="82">
        <v>0</v>
      </c>
      <c r="K256" s="81">
        <v>0</v>
      </c>
      <c r="L256" s="82">
        <v>0</v>
      </c>
      <c r="M256" s="81">
        <v>0</v>
      </c>
      <c r="N256" s="81">
        <v>0</v>
      </c>
      <c r="O256" s="82">
        <v>0</v>
      </c>
      <c r="P256" s="82">
        <v>0</v>
      </c>
      <c r="Q256" s="82">
        <v>0</v>
      </c>
    </row>
    <row r="257" spans="1:17" x14ac:dyDescent="0.3">
      <c r="A257" s="24" t="s">
        <v>533</v>
      </c>
      <c r="B257" s="24" t="s">
        <v>534</v>
      </c>
      <c r="C257" s="24" t="s">
        <v>33</v>
      </c>
      <c r="D257" s="82">
        <v>0</v>
      </c>
      <c r="E257" s="82">
        <v>0</v>
      </c>
      <c r="F257" s="82">
        <v>0</v>
      </c>
      <c r="G257" s="82">
        <v>0</v>
      </c>
      <c r="H257" s="82">
        <v>0</v>
      </c>
      <c r="I257" s="81">
        <v>0</v>
      </c>
      <c r="J257" s="82">
        <v>0</v>
      </c>
      <c r="K257" s="81">
        <v>0</v>
      </c>
      <c r="L257" s="82">
        <v>0</v>
      </c>
      <c r="M257" s="81">
        <v>0</v>
      </c>
      <c r="N257" s="81">
        <v>0</v>
      </c>
      <c r="O257" s="82">
        <v>0</v>
      </c>
      <c r="P257" s="82">
        <v>0</v>
      </c>
      <c r="Q257" s="82">
        <v>0</v>
      </c>
    </row>
    <row r="258" spans="1:17" x14ac:dyDescent="0.3">
      <c r="A258" s="24" t="s">
        <v>535</v>
      </c>
      <c r="B258" s="24" t="s">
        <v>536</v>
      </c>
      <c r="C258" s="24" t="s">
        <v>33</v>
      </c>
      <c r="D258" s="82">
        <v>0</v>
      </c>
      <c r="E258" s="82">
        <v>0</v>
      </c>
      <c r="F258" s="82">
        <v>0</v>
      </c>
      <c r="G258" s="82">
        <v>0</v>
      </c>
      <c r="H258" s="82">
        <v>0</v>
      </c>
      <c r="I258" s="81">
        <v>0</v>
      </c>
      <c r="J258" s="82">
        <v>0</v>
      </c>
      <c r="K258" s="81">
        <v>0</v>
      </c>
      <c r="L258" s="82">
        <v>0</v>
      </c>
      <c r="M258" s="81">
        <v>0</v>
      </c>
      <c r="N258" s="81">
        <v>0</v>
      </c>
      <c r="O258" s="82">
        <v>0</v>
      </c>
      <c r="P258" s="82">
        <v>0</v>
      </c>
      <c r="Q258" s="82">
        <v>0</v>
      </c>
    </row>
    <row r="259" spans="1:17" x14ac:dyDescent="0.3">
      <c r="A259" s="24" t="s">
        <v>537</v>
      </c>
      <c r="B259" s="24" t="s">
        <v>538</v>
      </c>
      <c r="C259" s="24" t="s">
        <v>33</v>
      </c>
      <c r="D259" s="82">
        <v>0</v>
      </c>
      <c r="E259" s="82">
        <v>0</v>
      </c>
      <c r="F259" s="82">
        <v>0</v>
      </c>
      <c r="G259" s="82">
        <v>0</v>
      </c>
      <c r="H259" s="82">
        <v>0</v>
      </c>
      <c r="I259" s="81">
        <v>0</v>
      </c>
      <c r="J259" s="82">
        <v>0</v>
      </c>
      <c r="K259" s="81">
        <v>0</v>
      </c>
      <c r="L259" s="82">
        <v>0</v>
      </c>
      <c r="M259" s="81">
        <v>0</v>
      </c>
      <c r="N259" s="81">
        <v>0</v>
      </c>
      <c r="O259" s="82">
        <v>0</v>
      </c>
      <c r="P259" s="82">
        <v>0</v>
      </c>
      <c r="Q259" s="82">
        <v>0</v>
      </c>
    </row>
    <row r="260" spans="1:17" x14ac:dyDescent="0.3">
      <c r="A260" s="24" t="s">
        <v>539</v>
      </c>
      <c r="B260" s="24" t="s">
        <v>540</v>
      </c>
      <c r="C260" s="24" t="s">
        <v>30</v>
      </c>
      <c r="D260" s="82">
        <v>0</v>
      </c>
      <c r="E260" s="82">
        <v>0</v>
      </c>
      <c r="F260" s="82">
        <v>0</v>
      </c>
      <c r="G260" s="82">
        <v>0</v>
      </c>
      <c r="H260" s="82">
        <v>0</v>
      </c>
      <c r="I260" s="81">
        <v>0</v>
      </c>
      <c r="J260" s="82">
        <v>0</v>
      </c>
      <c r="K260" s="81">
        <v>0</v>
      </c>
      <c r="L260" s="82">
        <v>0</v>
      </c>
      <c r="M260" s="81">
        <v>0</v>
      </c>
      <c r="N260" s="81">
        <v>0</v>
      </c>
      <c r="O260" s="82">
        <v>0</v>
      </c>
      <c r="P260" s="82">
        <v>0</v>
      </c>
      <c r="Q260" s="82">
        <v>0</v>
      </c>
    </row>
    <row r="261" spans="1:17" x14ac:dyDescent="0.3">
      <c r="A261" s="28" t="s">
        <v>541</v>
      </c>
      <c r="B261" s="28" t="s">
        <v>542</v>
      </c>
      <c r="C261" s="28" t="s">
        <v>24</v>
      </c>
      <c r="D261" s="82">
        <v>0</v>
      </c>
      <c r="E261" s="82">
        <v>0</v>
      </c>
      <c r="F261" s="82">
        <v>0</v>
      </c>
      <c r="G261" s="82">
        <v>0</v>
      </c>
      <c r="H261" s="82">
        <v>0</v>
      </c>
      <c r="I261" s="81">
        <v>0</v>
      </c>
      <c r="J261" s="82">
        <v>0</v>
      </c>
      <c r="K261" s="81">
        <v>0</v>
      </c>
      <c r="L261" s="82">
        <v>0</v>
      </c>
      <c r="M261" s="81">
        <v>0</v>
      </c>
      <c r="N261" s="81">
        <v>0</v>
      </c>
      <c r="O261" s="82">
        <v>0</v>
      </c>
      <c r="P261" s="82">
        <v>0</v>
      </c>
      <c r="Q261" s="82">
        <v>0</v>
      </c>
    </row>
    <row r="262" spans="1:17" x14ac:dyDescent="0.3">
      <c r="A262" s="24" t="s">
        <v>543</v>
      </c>
      <c r="B262" s="24" t="s">
        <v>544</v>
      </c>
      <c r="C262" s="24" t="s">
        <v>46</v>
      </c>
      <c r="D262" s="82">
        <v>0</v>
      </c>
      <c r="E262" s="82">
        <v>1</v>
      </c>
      <c r="F262" s="82">
        <v>0</v>
      </c>
      <c r="G262" s="82">
        <v>0</v>
      </c>
      <c r="H262" s="82">
        <v>0</v>
      </c>
      <c r="I262" s="81">
        <v>0</v>
      </c>
      <c r="J262" s="82">
        <v>0</v>
      </c>
      <c r="K262" s="81">
        <v>0</v>
      </c>
      <c r="L262" s="82">
        <v>0</v>
      </c>
      <c r="M262" s="81">
        <v>0</v>
      </c>
      <c r="N262" s="81">
        <v>0</v>
      </c>
      <c r="O262" s="82">
        <v>0</v>
      </c>
      <c r="P262" s="82">
        <v>0</v>
      </c>
      <c r="Q262" s="82">
        <v>0</v>
      </c>
    </row>
    <row r="263" spans="1:17" x14ac:dyDescent="0.3">
      <c r="A263" s="24" t="s">
        <v>545</v>
      </c>
      <c r="B263" s="24" t="s">
        <v>546</v>
      </c>
      <c r="C263" s="24" t="s">
        <v>46</v>
      </c>
      <c r="D263" s="82">
        <v>1</v>
      </c>
      <c r="E263" s="82">
        <v>1</v>
      </c>
      <c r="F263" s="82">
        <v>0</v>
      </c>
      <c r="G263" s="82">
        <v>0</v>
      </c>
      <c r="H263" s="82">
        <v>0</v>
      </c>
      <c r="I263" s="81">
        <v>0</v>
      </c>
      <c r="J263" s="82">
        <v>0</v>
      </c>
      <c r="K263" s="81">
        <v>0</v>
      </c>
      <c r="L263" s="82">
        <v>0</v>
      </c>
      <c r="M263" s="81">
        <v>0</v>
      </c>
      <c r="N263" s="81">
        <v>0</v>
      </c>
      <c r="O263" s="82">
        <v>0</v>
      </c>
      <c r="P263" s="82">
        <v>0</v>
      </c>
      <c r="Q263" s="82">
        <v>0</v>
      </c>
    </row>
    <row r="264" spans="1:17" x14ac:dyDescent="0.3">
      <c r="A264" s="28" t="s">
        <v>547</v>
      </c>
      <c r="B264" s="28" t="s">
        <v>548</v>
      </c>
      <c r="C264" s="28" t="s">
        <v>46</v>
      </c>
      <c r="D264" s="82">
        <v>0</v>
      </c>
      <c r="E264" s="82">
        <v>1</v>
      </c>
      <c r="F264" s="82">
        <v>0</v>
      </c>
      <c r="G264" s="82">
        <v>0</v>
      </c>
      <c r="H264" s="82">
        <v>0</v>
      </c>
      <c r="I264" s="81">
        <v>0</v>
      </c>
      <c r="J264" s="82">
        <v>0</v>
      </c>
      <c r="K264" s="81">
        <v>0</v>
      </c>
      <c r="L264" s="82">
        <v>0</v>
      </c>
      <c r="M264" s="81">
        <v>0</v>
      </c>
      <c r="N264" s="81">
        <v>0</v>
      </c>
      <c r="O264" s="82">
        <v>0</v>
      </c>
      <c r="P264" s="82">
        <v>0</v>
      </c>
      <c r="Q264" s="82">
        <v>0</v>
      </c>
    </row>
    <row r="265" spans="1:17" x14ac:dyDescent="0.3">
      <c r="A265" s="24" t="s">
        <v>549</v>
      </c>
      <c r="B265" s="24" t="s">
        <v>550</v>
      </c>
      <c r="C265" s="24" t="s">
        <v>46</v>
      </c>
      <c r="D265" s="82">
        <v>0</v>
      </c>
      <c r="E265" s="82">
        <v>0</v>
      </c>
      <c r="F265" s="82">
        <v>0</v>
      </c>
      <c r="G265" s="82">
        <v>0</v>
      </c>
      <c r="H265" s="82">
        <v>0</v>
      </c>
      <c r="I265" s="81">
        <v>0</v>
      </c>
      <c r="J265" s="82">
        <v>0</v>
      </c>
      <c r="K265" s="81">
        <v>0</v>
      </c>
      <c r="L265" s="82">
        <v>1</v>
      </c>
      <c r="M265" s="81">
        <v>0</v>
      </c>
      <c r="N265" s="81">
        <v>0</v>
      </c>
      <c r="O265" s="82">
        <v>0</v>
      </c>
      <c r="P265" s="82">
        <v>0</v>
      </c>
      <c r="Q265" s="82">
        <v>0</v>
      </c>
    </row>
    <row r="266" spans="1:17" x14ac:dyDescent="0.3">
      <c r="A266" s="24" t="s">
        <v>551</v>
      </c>
      <c r="B266" s="24" t="s">
        <v>552</v>
      </c>
      <c r="C266" s="24" t="s">
        <v>27</v>
      </c>
      <c r="D266" s="82">
        <v>0</v>
      </c>
      <c r="E266" s="82">
        <v>0</v>
      </c>
      <c r="F266" s="82">
        <v>0</v>
      </c>
      <c r="G266" s="82">
        <v>0</v>
      </c>
      <c r="H266" s="82">
        <v>0</v>
      </c>
      <c r="I266" s="81">
        <v>0</v>
      </c>
      <c r="J266" s="82">
        <v>0</v>
      </c>
      <c r="K266" s="81">
        <v>0</v>
      </c>
      <c r="L266" s="82">
        <v>0</v>
      </c>
      <c r="M266" s="81">
        <v>0</v>
      </c>
      <c r="N266" s="81">
        <v>0</v>
      </c>
      <c r="O266" s="82">
        <v>0</v>
      </c>
      <c r="P266" s="82">
        <v>0</v>
      </c>
      <c r="Q266" s="82">
        <v>0</v>
      </c>
    </row>
    <row r="267" spans="1:17" x14ac:dyDescent="0.3">
      <c r="A267" s="28" t="s">
        <v>553</v>
      </c>
      <c r="B267" s="28" t="s">
        <v>554</v>
      </c>
      <c r="C267" s="28" t="s">
        <v>33</v>
      </c>
      <c r="D267" s="82">
        <v>0</v>
      </c>
      <c r="E267" s="82">
        <v>0</v>
      </c>
      <c r="F267" s="82">
        <v>0</v>
      </c>
      <c r="G267" s="82">
        <v>0</v>
      </c>
      <c r="H267" s="82">
        <v>0</v>
      </c>
      <c r="I267" s="81">
        <v>0</v>
      </c>
      <c r="J267" s="82">
        <v>0</v>
      </c>
      <c r="K267" s="81">
        <v>0</v>
      </c>
      <c r="L267" s="82">
        <v>0</v>
      </c>
      <c r="M267" s="81">
        <v>0</v>
      </c>
      <c r="N267" s="81">
        <v>0</v>
      </c>
      <c r="O267" s="82">
        <v>0</v>
      </c>
      <c r="P267" s="82">
        <v>0</v>
      </c>
      <c r="Q267" s="82">
        <v>0</v>
      </c>
    </row>
    <row r="268" spans="1:17" x14ac:dyDescent="0.3">
      <c r="A268" s="28" t="s">
        <v>555</v>
      </c>
      <c r="B268" s="28" t="s">
        <v>556</v>
      </c>
      <c r="C268" s="28" t="s">
        <v>30</v>
      </c>
      <c r="D268" s="82">
        <v>0</v>
      </c>
      <c r="E268" s="82">
        <v>0</v>
      </c>
      <c r="F268" s="82">
        <v>0</v>
      </c>
      <c r="G268" s="82">
        <v>0</v>
      </c>
      <c r="H268" s="82">
        <v>0</v>
      </c>
      <c r="I268" s="81">
        <v>0</v>
      </c>
      <c r="J268" s="82">
        <v>0</v>
      </c>
      <c r="K268" s="81">
        <v>0</v>
      </c>
      <c r="L268" s="82">
        <v>0</v>
      </c>
      <c r="M268" s="81">
        <v>0</v>
      </c>
      <c r="N268" s="81">
        <v>0</v>
      </c>
      <c r="O268" s="82">
        <v>0</v>
      </c>
      <c r="P268" s="82">
        <v>0</v>
      </c>
      <c r="Q268" s="82">
        <v>0</v>
      </c>
    </row>
    <row r="269" spans="1:17" x14ac:dyDescent="0.3">
      <c r="A269" s="24" t="s">
        <v>557</v>
      </c>
      <c r="B269" s="24" t="s">
        <v>558</v>
      </c>
      <c r="C269" s="24" t="s">
        <v>30</v>
      </c>
      <c r="D269" s="82">
        <v>0</v>
      </c>
      <c r="E269" s="82">
        <v>0</v>
      </c>
      <c r="F269" s="82">
        <v>0</v>
      </c>
      <c r="G269" s="82">
        <v>0</v>
      </c>
      <c r="H269" s="82">
        <v>0</v>
      </c>
      <c r="I269" s="81">
        <v>0</v>
      </c>
      <c r="J269" s="82">
        <v>0</v>
      </c>
      <c r="K269" s="81">
        <v>0</v>
      </c>
      <c r="L269" s="82">
        <v>0</v>
      </c>
      <c r="M269" s="81">
        <v>0</v>
      </c>
      <c r="N269" s="81">
        <v>0</v>
      </c>
      <c r="O269" s="82">
        <v>0</v>
      </c>
      <c r="P269" s="82">
        <v>0</v>
      </c>
      <c r="Q269" s="82">
        <v>0</v>
      </c>
    </row>
    <row r="270" spans="1:17" x14ac:dyDescent="0.3">
      <c r="A270" s="24" t="s">
        <v>559</v>
      </c>
      <c r="B270" s="24" t="s">
        <v>560</v>
      </c>
      <c r="C270" s="24" t="s">
        <v>30</v>
      </c>
      <c r="D270" s="82">
        <v>0</v>
      </c>
      <c r="E270" s="82">
        <v>0</v>
      </c>
      <c r="F270" s="82">
        <v>0</v>
      </c>
      <c r="G270" s="82">
        <v>0</v>
      </c>
      <c r="H270" s="82">
        <v>1</v>
      </c>
      <c r="I270" s="81">
        <v>0</v>
      </c>
      <c r="J270" s="82">
        <v>0</v>
      </c>
      <c r="K270" s="81">
        <v>0</v>
      </c>
      <c r="L270" s="82">
        <v>0</v>
      </c>
      <c r="M270" s="81">
        <v>0</v>
      </c>
      <c r="N270" s="81">
        <v>0</v>
      </c>
      <c r="O270" s="82">
        <v>0</v>
      </c>
      <c r="P270" s="82">
        <v>0</v>
      </c>
      <c r="Q270" s="82">
        <v>0</v>
      </c>
    </row>
    <row r="271" spans="1:17" x14ac:dyDescent="0.3">
      <c r="A271" s="24" t="s">
        <v>561</v>
      </c>
      <c r="B271" s="24" t="s">
        <v>562</v>
      </c>
      <c r="C271" s="24" t="s">
        <v>30</v>
      </c>
      <c r="D271" s="82">
        <v>0</v>
      </c>
      <c r="E271" s="82">
        <v>0</v>
      </c>
      <c r="F271" s="82">
        <v>0</v>
      </c>
      <c r="G271" s="82">
        <v>0</v>
      </c>
      <c r="H271" s="82">
        <v>0</v>
      </c>
      <c r="I271" s="81">
        <v>0</v>
      </c>
      <c r="J271" s="82">
        <v>0</v>
      </c>
      <c r="K271" s="81">
        <v>0</v>
      </c>
      <c r="L271" s="82">
        <v>0</v>
      </c>
      <c r="M271" s="81">
        <v>0</v>
      </c>
      <c r="N271" s="81">
        <v>0</v>
      </c>
      <c r="O271" s="82">
        <v>0</v>
      </c>
      <c r="P271" s="82">
        <v>0</v>
      </c>
      <c r="Q271" s="82">
        <v>0</v>
      </c>
    </row>
    <row r="272" spans="1:17" x14ac:dyDescent="0.3">
      <c r="A272" s="24" t="s">
        <v>563</v>
      </c>
      <c r="B272" s="24" t="s">
        <v>564</v>
      </c>
      <c r="C272" s="24" t="s">
        <v>33</v>
      </c>
      <c r="D272" s="82">
        <v>0</v>
      </c>
      <c r="E272" s="82">
        <v>0</v>
      </c>
      <c r="F272" s="82">
        <v>0</v>
      </c>
      <c r="G272" s="82">
        <v>0</v>
      </c>
      <c r="H272" s="82">
        <v>0</v>
      </c>
      <c r="I272" s="81">
        <v>0</v>
      </c>
      <c r="J272" s="82">
        <v>0</v>
      </c>
      <c r="K272" s="81">
        <v>0</v>
      </c>
      <c r="L272" s="82">
        <v>0</v>
      </c>
      <c r="M272" s="81">
        <v>0</v>
      </c>
      <c r="N272" s="81">
        <v>0</v>
      </c>
      <c r="O272" s="82">
        <v>0</v>
      </c>
      <c r="P272" s="82">
        <v>0</v>
      </c>
      <c r="Q272" s="82">
        <v>0</v>
      </c>
    </row>
    <row r="273" spans="1:17" x14ac:dyDescent="0.3">
      <c r="A273" s="28" t="s">
        <v>565</v>
      </c>
      <c r="B273" s="28" t="s">
        <v>566</v>
      </c>
      <c r="C273" s="28" t="s">
        <v>33</v>
      </c>
      <c r="D273" s="82">
        <v>0</v>
      </c>
      <c r="E273" s="82">
        <v>0</v>
      </c>
      <c r="F273" s="82">
        <v>0</v>
      </c>
      <c r="G273" s="82">
        <v>0</v>
      </c>
      <c r="H273" s="82">
        <v>0</v>
      </c>
      <c r="I273" s="81">
        <v>0</v>
      </c>
      <c r="J273" s="82">
        <v>0</v>
      </c>
      <c r="K273" s="81">
        <v>0</v>
      </c>
      <c r="L273" s="82">
        <v>0</v>
      </c>
      <c r="M273" s="81">
        <v>0</v>
      </c>
      <c r="N273" s="81">
        <v>0</v>
      </c>
      <c r="O273" s="82">
        <v>0</v>
      </c>
      <c r="P273" s="82">
        <v>0</v>
      </c>
      <c r="Q273" s="82">
        <v>0</v>
      </c>
    </row>
    <row r="274" spans="1:17" x14ac:dyDescent="0.3">
      <c r="A274" s="28" t="s">
        <v>567</v>
      </c>
      <c r="B274" s="28" t="s">
        <v>568</v>
      </c>
      <c r="C274" s="28" t="s">
        <v>27</v>
      </c>
      <c r="D274" s="82">
        <v>0</v>
      </c>
      <c r="E274" s="82">
        <v>0</v>
      </c>
      <c r="F274" s="82">
        <v>0</v>
      </c>
      <c r="G274" s="82">
        <v>0</v>
      </c>
      <c r="H274" s="82">
        <v>0</v>
      </c>
      <c r="I274" s="81">
        <v>0</v>
      </c>
      <c r="J274" s="82">
        <v>0</v>
      </c>
      <c r="K274" s="81">
        <v>0</v>
      </c>
      <c r="L274" s="82">
        <v>0</v>
      </c>
      <c r="M274" s="81">
        <v>0</v>
      </c>
      <c r="N274" s="81">
        <v>0</v>
      </c>
      <c r="O274" s="82">
        <v>0</v>
      </c>
      <c r="P274" s="82">
        <v>0</v>
      </c>
      <c r="Q274" s="82">
        <v>0</v>
      </c>
    </row>
    <row r="275" spans="1:17" x14ac:dyDescent="0.3">
      <c r="A275" s="24" t="s">
        <v>569</v>
      </c>
      <c r="B275" s="24" t="s">
        <v>570</v>
      </c>
      <c r="C275" s="24" t="s">
        <v>56</v>
      </c>
      <c r="D275" s="82">
        <v>0</v>
      </c>
      <c r="E275" s="82">
        <v>0</v>
      </c>
      <c r="F275" s="82">
        <v>0</v>
      </c>
      <c r="G275" s="82">
        <v>0</v>
      </c>
      <c r="H275" s="82">
        <v>0</v>
      </c>
      <c r="I275" s="81">
        <v>0</v>
      </c>
      <c r="J275" s="82">
        <v>0</v>
      </c>
      <c r="K275" s="81">
        <v>0</v>
      </c>
      <c r="L275" s="82">
        <v>0</v>
      </c>
      <c r="M275" s="81">
        <v>0</v>
      </c>
      <c r="N275" s="81">
        <v>0</v>
      </c>
      <c r="O275" s="82">
        <v>0</v>
      </c>
      <c r="P275" s="82">
        <v>0</v>
      </c>
      <c r="Q275" s="82">
        <v>0</v>
      </c>
    </row>
    <row r="276" spans="1:17" x14ac:dyDescent="0.3">
      <c r="A276" s="24" t="s">
        <v>571</v>
      </c>
      <c r="B276" s="24" t="s">
        <v>572</v>
      </c>
      <c r="C276" s="24" t="s">
        <v>56</v>
      </c>
      <c r="D276" s="82">
        <v>0</v>
      </c>
      <c r="E276" s="82">
        <v>0</v>
      </c>
      <c r="F276" s="82">
        <v>0</v>
      </c>
      <c r="G276" s="82">
        <v>0</v>
      </c>
      <c r="H276" s="82">
        <v>0</v>
      </c>
      <c r="I276" s="81">
        <v>0</v>
      </c>
      <c r="J276" s="82">
        <v>0</v>
      </c>
      <c r="K276" s="81">
        <v>0</v>
      </c>
      <c r="L276" s="82">
        <v>0</v>
      </c>
      <c r="M276" s="81">
        <v>0</v>
      </c>
      <c r="N276" s="81">
        <v>0</v>
      </c>
      <c r="O276" s="82">
        <v>0</v>
      </c>
      <c r="P276" s="82">
        <v>0</v>
      </c>
      <c r="Q276" s="82">
        <v>0</v>
      </c>
    </row>
    <row r="277" spans="1:17" x14ac:dyDescent="0.3">
      <c r="A277" s="24" t="s">
        <v>573</v>
      </c>
      <c r="B277" s="24" t="s">
        <v>574</v>
      </c>
      <c r="C277" s="24" t="s">
        <v>30</v>
      </c>
      <c r="D277" s="82">
        <v>0</v>
      </c>
      <c r="E277" s="82">
        <v>0</v>
      </c>
      <c r="F277" s="82">
        <v>0</v>
      </c>
      <c r="G277" s="82">
        <v>0</v>
      </c>
      <c r="H277" s="82">
        <v>0</v>
      </c>
      <c r="I277" s="81">
        <v>0</v>
      </c>
      <c r="J277" s="82">
        <v>0</v>
      </c>
      <c r="K277" s="81">
        <v>0</v>
      </c>
      <c r="L277" s="82">
        <v>0</v>
      </c>
      <c r="M277" s="81">
        <v>0</v>
      </c>
      <c r="N277" s="81">
        <v>0</v>
      </c>
      <c r="O277" s="82">
        <v>0</v>
      </c>
      <c r="P277" s="82">
        <v>0</v>
      </c>
      <c r="Q277" s="82">
        <v>0</v>
      </c>
    </row>
    <row r="278" spans="1:17" x14ac:dyDescent="0.3">
      <c r="A278" s="24" t="s">
        <v>575</v>
      </c>
      <c r="B278" s="24" t="s">
        <v>576</v>
      </c>
      <c r="C278" s="24" t="s">
        <v>24</v>
      </c>
      <c r="D278" s="82">
        <v>0</v>
      </c>
      <c r="E278" s="82">
        <v>0</v>
      </c>
      <c r="F278" s="82">
        <v>0</v>
      </c>
      <c r="G278" s="82">
        <v>0</v>
      </c>
      <c r="H278" s="82">
        <v>0</v>
      </c>
      <c r="I278" s="81">
        <v>0</v>
      </c>
      <c r="J278" s="82">
        <v>0</v>
      </c>
      <c r="K278" s="81">
        <v>0</v>
      </c>
      <c r="L278" s="82">
        <v>0</v>
      </c>
      <c r="M278" s="81">
        <v>0</v>
      </c>
      <c r="N278" s="81">
        <v>0</v>
      </c>
      <c r="O278" s="82">
        <v>0</v>
      </c>
      <c r="P278" s="82">
        <v>0</v>
      </c>
      <c r="Q278" s="82">
        <v>0</v>
      </c>
    </row>
    <row r="279" spans="1:17" x14ac:dyDescent="0.3">
      <c r="A279" s="24" t="s">
        <v>577</v>
      </c>
      <c r="B279" s="24" t="s">
        <v>578</v>
      </c>
      <c r="C279" s="24" t="s">
        <v>24</v>
      </c>
      <c r="D279" s="82">
        <v>0</v>
      </c>
      <c r="E279" s="82">
        <v>0</v>
      </c>
      <c r="F279" s="82">
        <v>0</v>
      </c>
      <c r="G279" s="82">
        <v>0</v>
      </c>
      <c r="H279" s="82">
        <v>0</v>
      </c>
      <c r="I279" s="81">
        <v>0</v>
      </c>
      <c r="J279" s="82">
        <v>0</v>
      </c>
      <c r="K279" s="81">
        <v>0</v>
      </c>
      <c r="L279" s="82">
        <v>0</v>
      </c>
      <c r="M279" s="81">
        <v>0</v>
      </c>
      <c r="N279" s="81">
        <v>0</v>
      </c>
      <c r="O279" s="82">
        <v>0</v>
      </c>
      <c r="P279" s="82">
        <v>0</v>
      </c>
      <c r="Q279" s="82">
        <v>0</v>
      </c>
    </row>
    <row r="280" spans="1:17" x14ac:dyDescent="0.3">
      <c r="A280" s="24" t="s">
        <v>579</v>
      </c>
      <c r="B280" s="24" t="s">
        <v>580</v>
      </c>
      <c r="C280" s="24" t="s">
        <v>30</v>
      </c>
      <c r="D280" s="82">
        <v>0</v>
      </c>
      <c r="E280" s="82">
        <v>0</v>
      </c>
      <c r="F280" s="82">
        <v>0</v>
      </c>
      <c r="G280" s="82">
        <v>0</v>
      </c>
      <c r="H280" s="82">
        <v>0</v>
      </c>
      <c r="I280" s="81">
        <v>0</v>
      </c>
      <c r="J280" s="82">
        <v>0</v>
      </c>
      <c r="K280" s="81">
        <v>0</v>
      </c>
      <c r="L280" s="82">
        <v>0</v>
      </c>
      <c r="M280" s="81">
        <v>0</v>
      </c>
      <c r="N280" s="81">
        <v>0</v>
      </c>
      <c r="O280" s="82">
        <v>0</v>
      </c>
      <c r="P280" s="82">
        <v>0</v>
      </c>
      <c r="Q280" s="82">
        <v>0</v>
      </c>
    </row>
    <row r="281" spans="1:17" x14ac:dyDescent="0.3">
      <c r="A281" s="24" t="s">
        <v>581</v>
      </c>
      <c r="B281" s="24" t="s">
        <v>582</v>
      </c>
      <c r="C281" s="24" t="s">
        <v>56</v>
      </c>
      <c r="D281" s="82">
        <v>0</v>
      </c>
      <c r="E281" s="82">
        <v>0</v>
      </c>
      <c r="F281" s="82">
        <v>0</v>
      </c>
      <c r="G281" s="82">
        <v>0</v>
      </c>
      <c r="H281" s="82">
        <v>0</v>
      </c>
      <c r="I281" s="81">
        <v>0</v>
      </c>
      <c r="J281" s="82">
        <v>0</v>
      </c>
      <c r="K281" s="81">
        <v>0</v>
      </c>
      <c r="L281" s="82">
        <v>0</v>
      </c>
      <c r="M281" s="81">
        <v>0</v>
      </c>
      <c r="N281" s="81">
        <v>0</v>
      </c>
      <c r="O281" s="82">
        <v>0</v>
      </c>
      <c r="P281" s="82">
        <v>0</v>
      </c>
      <c r="Q281" s="82">
        <v>0</v>
      </c>
    </row>
    <row r="282" spans="1:17" x14ac:dyDescent="0.3">
      <c r="A282" s="28" t="s">
        <v>583</v>
      </c>
      <c r="B282" s="28" t="s">
        <v>584</v>
      </c>
      <c r="C282" s="28" t="s">
        <v>30</v>
      </c>
      <c r="D282" s="82">
        <v>0</v>
      </c>
      <c r="E282" s="82">
        <v>0</v>
      </c>
      <c r="F282" s="82">
        <v>0</v>
      </c>
      <c r="G282" s="82">
        <v>0</v>
      </c>
      <c r="H282" s="82">
        <v>0</v>
      </c>
      <c r="I282" s="81">
        <v>0</v>
      </c>
      <c r="J282" s="82">
        <v>0</v>
      </c>
      <c r="K282" s="81">
        <v>0</v>
      </c>
      <c r="L282" s="82">
        <v>0</v>
      </c>
      <c r="M282" s="81">
        <v>0</v>
      </c>
      <c r="N282" s="81">
        <v>0</v>
      </c>
      <c r="O282" s="82">
        <v>0</v>
      </c>
      <c r="P282" s="82">
        <v>0</v>
      </c>
      <c r="Q282" s="82">
        <v>1</v>
      </c>
    </row>
    <row r="283" spans="1:17" x14ac:dyDescent="0.3">
      <c r="A283" s="24" t="s">
        <v>585</v>
      </c>
      <c r="B283" s="24" t="s">
        <v>586</v>
      </c>
      <c r="C283" s="24" t="s">
        <v>30</v>
      </c>
      <c r="D283" s="82">
        <v>0</v>
      </c>
      <c r="E283" s="82">
        <v>0</v>
      </c>
      <c r="F283" s="82">
        <v>0</v>
      </c>
      <c r="G283" s="82">
        <v>0</v>
      </c>
      <c r="H283" s="82">
        <v>0</v>
      </c>
      <c r="I283" s="81">
        <v>0</v>
      </c>
      <c r="J283" s="82">
        <v>0</v>
      </c>
      <c r="K283" s="81">
        <v>0</v>
      </c>
      <c r="L283" s="82">
        <v>0</v>
      </c>
      <c r="M283" s="81">
        <v>0</v>
      </c>
      <c r="N283" s="81">
        <v>0</v>
      </c>
      <c r="O283" s="82">
        <v>0</v>
      </c>
      <c r="P283" s="82">
        <v>0</v>
      </c>
      <c r="Q283" s="82">
        <v>0</v>
      </c>
    </row>
    <row r="284" spans="1:17" x14ac:dyDescent="0.3">
      <c r="A284" s="24" t="s">
        <v>587</v>
      </c>
      <c r="B284" s="24" t="s">
        <v>588</v>
      </c>
      <c r="C284" s="24" t="s">
        <v>30</v>
      </c>
      <c r="D284" s="82">
        <v>0</v>
      </c>
      <c r="E284" s="82">
        <v>0</v>
      </c>
      <c r="F284" s="82">
        <v>0</v>
      </c>
      <c r="G284" s="82">
        <v>0</v>
      </c>
      <c r="H284" s="82">
        <v>0</v>
      </c>
      <c r="I284" s="81">
        <v>0</v>
      </c>
      <c r="J284" s="82">
        <v>0</v>
      </c>
      <c r="K284" s="81">
        <v>0</v>
      </c>
      <c r="L284" s="82">
        <v>0</v>
      </c>
      <c r="M284" s="81">
        <v>0</v>
      </c>
      <c r="N284" s="81">
        <v>0</v>
      </c>
      <c r="O284" s="82">
        <v>0</v>
      </c>
      <c r="P284" s="82">
        <v>0</v>
      </c>
      <c r="Q284" s="82">
        <v>0</v>
      </c>
    </row>
    <row r="285" spans="1:17" x14ac:dyDescent="0.3">
      <c r="A285" s="24" t="s">
        <v>589</v>
      </c>
      <c r="B285" s="24" t="s">
        <v>590</v>
      </c>
      <c r="C285" s="24" t="s">
        <v>33</v>
      </c>
      <c r="D285" s="82">
        <v>0</v>
      </c>
      <c r="E285" s="82">
        <v>0</v>
      </c>
      <c r="F285" s="82">
        <v>0</v>
      </c>
      <c r="G285" s="82">
        <v>0</v>
      </c>
      <c r="H285" s="82">
        <v>0</v>
      </c>
      <c r="I285" s="81">
        <v>0</v>
      </c>
      <c r="J285" s="82">
        <v>0</v>
      </c>
      <c r="K285" s="81">
        <v>0</v>
      </c>
      <c r="L285" s="82">
        <v>0</v>
      </c>
      <c r="M285" s="81">
        <v>0</v>
      </c>
      <c r="N285" s="81">
        <v>0</v>
      </c>
      <c r="O285" s="82">
        <v>0</v>
      </c>
      <c r="P285" s="82">
        <v>0</v>
      </c>
      <c r="Q285" s="82">
        <v>0</v>
      </c>
    </row>
    <row r="286" spans="1:17" x14ac:dyDescent="0.3">
      <c r="A286" s="28" t="s">
        <v>591</v>
      </c>
      <c r="B286" s="28" t="s">
        <v>592</v>
      </c>
      <c r="C286" s="28" t="s">
        <v>24</v>
      </c>
      <c r="D286" s="82">
        <v>0</v>
      </c>
      <c r="E286" s="82">
        <v>0</v>
      </c>
      <c r="F286" s="82">
        <v>0</v>
      </c>
      <c r="G286" s="82">
        <v>0</v>
      </c>
      <c r="H286" s="82">
        <v>0</v>
      </c>
      <c r="I286" s="81">
        <v>0</v>
      </c>
      <c r="J286" s="82">
        <v>0</v>
      </c>
      <c r="K286" s="81">
        <v>0</v>
      </c>
      <c r="L286" s="82">
        <v>0</v>
      </c>
      <c r="M286" s="81">
        <v>0</v>
      </c>
      <c r="N286" s="81">
        <v>0</v>
      </c>
      <c r="O286" s="82">
        <v>0</v>
      </c>
      <c r="P286" s="82">
        <v>0</v>
      </c>
      <c r="Q286" s="82">
        <v>0</v>
      </c>
    </row>
    <row r="287" spans="1:17" x14ac:dyDescent="0.3">
      <c r="A287" s="24" t="s">
        <v>593</v>
      </c>
      <c r="B287" s="24" t="s">
        <v>594</v>
      </c>
      <c r="C287" s="24" t="s">
        <v>27</v>
      </c>
      <c r="D287" s="82">
        <v>0</v>
      </c>
      <c r="E287" s="82">
        <v>0</v>
      </c>
      <c r="F287" s="82">
        <v>0</v>
      </c>
      <c r="G287" s="82">
        <v>0</v>
      </c>
      <c r="H287" s="82">
        <v>0</v>
      </c>
      <c r="I287" s="81">
        <v>0</v>
      </c>
      <c r="J287" s="82">
        <v>0</v>
      </c>
      <c r="K287" s="81">
        <v>0</v>
      </c>
      <c r="L287" s="82">
        <v>0</v>
      </c>
      <c r="M287" s="81">
        <v>0</v>
      </c>
      <c r="N287" s="81">
        <v>0</v>
      </c>
      <c r="O287" s="82">
        <v>0</v>
      </c>
      <c r="P287" s="82">
        <v>0</v>
      </c>
      <c r="Q287" s="82">
        <v>0</v>
      </c>
    </row>
    <row r="288" spans="1:17" x14ac:dyDescent="0.3">
      <c r="A288" s="24" t="s">
        <v>595</v>
      </c>
      <c r="B288" s="24" t="s">
        <v>596</v>
      </c>
      <c r="C288" s="24" t="s">
        <v>56</v>
      </c>
      <c r="D288" s="82">
        <v>0</v>
      </c>
      <c r="E288" s="82">
        <v>0</v>
      </c>
      <c r="F288" s="82">
        <v>0</v>
      </c>
      <c r="G288" s="82">
        <v>0</v>
      </c>
      <c r="H288" s="82">
        <v>0</v>
      </c>
      <c r="I288" s="81">
        <v>0</v>
      </c>
      <c r="J288" s="82">
        <v>0</v>
      </c>
      <c r="K288" s="81">
        <v>0</v>
      </c>
      <c r="L288" s="82">
        <v>0</v>
      </c>
      <c r="M288" s="81">
        <v>0</v>
      </c>
      <c r="N288" s="81">
        <v>0</v>
      </c>
      <c r="O288" s="82">
        <v>0</v>
      </c>
      <c r="P288" s="82">
        <v>0</v>
      </c>
      <c r="Q288" s="82">
        <v>0</v>
      </c>
    </row>
    <row r="289" spans="1:17" x14ac:dyDescent="0.3">
      <c r="A289" s="28" t="s">
        <v>597</v>
      </c>
      <c r="B289" s="28" t="s">
        <v>598</v>
      </c>
      <c r="C289" s="28" t="s">
        <v>33</v>
      </c>
      <c r="D289" s="82">
        <v>0</v>
      </c>
      <c r="E289" s="82">
        <v>0</v>
      </c>
      <c r="F289" s="82">
        <v>0</v>
      </c>
      <c r="G289" s="82">
        <v>0</v>
      </c>
      <c r="H289" s="82">
        <v>0</v>
      </c>
      <c r="I289" s="81">
        <v>0</v>
      </c>
      <c r="J289" s="82">
        <v>0</v>
      </c>
      <c r="K289" s="81">
        <v>0</v>
      </c>
      <c r="L289" s="82">
        <v>0</v>
      </c>
      <c r="M289" s="81">
        <v>0</v>
      </c>
      <c r="N289" s="81">
        <v>0</v>
      </c>
      <c r="O289" s="82">
        <v>0</v>
      </c>
      <c r="P289" s="82">
        <v>0</v>
      </c>
      <c r="Q289" s="82">
        <v>0</v>
      </c>
    </row>
    <row r="290" spans="1:17" x14ac:dyDescent="0.3">
      <c r="A290" s="28" t="s">
        <v>599</v>
      </c>
      <c r="B290" s="28" t="s">
        <v>600</v>
      </c>
      <c r="C290" s="28" t="s">
        <v>63</v>
      </c>
      <c r="D290" s="82">
        <v>0</v>
      </c>
      <c r="E290" s="82">
        <v>0</v>
      </c>
      <c r="F290" s="82">
        <v>0</v>
      </c>
      <c r="G290" s="82">
        <v>0</v>
      </c>
      <c r="H290" s="82">
        <v>0</v>
      </c>
      <c r="I290" s="81">
        <v>0</v>
      </c>
      <c r="J290" s="82">
        <v>0</v>
      </c>
      <c r="K290" s="81">
        <v>0</v>
      </c>
      <c r="L290" s="82">
        <v>0</v>
      </c>
      <c r="M290" s="81">
        <v>0</v>
      </c>
      <c r="N290" s="81">
        <v>0</v>
      </c>
      <c r="O290" s="82">
        <v>0</v>
      </c>
      <c r="P290" s="82">
        <v>0</v>
      </c>
      <c r="Q290" s="82">
        <v>0</v>
      </c>
    </row>
    <row r="291" spans="1:17" x14ac:dyDescent="0.3">
      <c r="A291" s="28" t="s">
        <v>601</v>
      </c>
      <c r="B291" s="28" t="s">
        <v>602</v>
      </c>
      <c r="C291" s="28" t="s">
        <v>56</v>
      </c>
      <c r="D291" s="82">
        <v>0</v>
      </c>
      <c r="E291" s="82">
        <v>0</v>
      </c>
      <c r="F291" s="82">
        <v>0</v>
      </c>
      <c r="G291" s="82">
        <v>0</v>
      </c>
      <c r="H291" s="82">
        <v>0</v>
      </c>
      <c r="I291" s="81">
        <v>0</v>
      </c>
      <c r="J291" s="82">
        <v>0</v>
      </c>
      <c r="K291" s="81">
        <v>0</v>
      </c>
      <c r="L291" s="82">
        <v>0</v>
      </c>
      <c r="M291" s="81">
        <v>0</v>
      </c>
      <c r="N291" s="81">
        <v>0</v>
      </c>
      <c r="O291" s="82">
        <v>0</v>
      </c>
      <c r="P291" s="82">
        <v>0</v>
      </c>
      <c r="Q291" s="82">
        <v>0</v>
      </c>
    </row>
    <row r="292" spans="1:17" x14ac:dyDescent="0.3">
      <c r="A292" s="24" t="s">
        <v>603</v>
      </c>
      <c r="B292" s="24" t="s">
        <v>604</v>
      </c>
      <c r="C292" s="24" t="s">
        <v>24</v>
      </c>
      <c r="D292" s="82">
        <v>0</v>
      </c>
      <c r="E292" s="82">
        <v>0</v>
      </c>
      <c r="F292" s="82">
        <v>0</v>
      </c>
      <c r="G292" s="82">
        <v>0</v>
      </c>
      <c r="H292" s="82">
        <v>0</v>
      </c>
      <c r="I292" s="81">
        <v>0</v>
      </c>
      <c r="J292" s="82">
        <v>0</v>
      </c>
      <c r="K292" s="81">
        <v>0</v>
      </c>
      <c r="L292" s="82">
        <v>0</v>
      </c>
      <c r="M292" s="81">
        <v>0</v>
      </c>
      <c r="N292" s="81">
        <v>0</v>
      </c>
      <c r="O292" s="82">
        <v>0</v>
      </c>
      <c r="P292" s="82">
        <v>0</v>
      </c>
      <c r="Q292" s="82">
        <v>0</v>
      </c>
    </row>
    <row r="293" spans="1:17" x14ac:dyDescent="0.3">
      <c r="A293" s="28" t="s">
        <v>605</v>
      </c>
      <c r="B293" s="28" t="s">
        <v>606</v>
      </c>
      <c r="C293" s="28" t="s">
        <v>27</v>
      </c>
      <c r="D293" s="82">
        <v>0</v>
      </c>
      <c r="E293" s="82">
        <v>0</v>
      </c>
      <c r="F293" s="82">
        <v>0</v>
      </c>
      <c r="G293" s="82">
        <v>1</v>
      </c>
      <c r="H293" s="82">
        <v>0</v>
      </c>
      <c r="I293" s="81">
        <v>0</v>
      </c>
      <c r="J293" s="82">
        <v>0</v>
      </c>
      <c r="K293" s="81">
        <v>0</v>
      </c>
      <c r="L293" s="82">
        <v>0</v>
      </c>
      <c r="M293" s="81">
        <v>0</v>
      </c>
      <c r="N293" s="81">
        <v>0</v>
      </c>
      <c r="O293" s="82">
        <v>0</v>
      </c>
      <c r="P293" s="82">
        <v>0</v>
      </c>
      <c r="Q293" s="82">
        <v>0</v>
      </c>
    </row>
    <row r="294" spans="1:17" x14ac:dyDescent="0.3">
      <c r="A294" s="24" t="s">
        <v>607</v>
      </c>
      <c r="B294" s="24" t="s">
        <v>608</v>
      </c>
      <c r="C294" s="24" t="s">
        <v>78</v>
      </c>
      <c r="D294" s="82">
        <v>0</v>
      </c>
      <c r="E294" s="82">
        <v>0</v>
      </c>
      <c r="F294" s="82">
        <v>0</v>
      </c>
      <c r="G294" s="82">
        <v>0</v>
      </c>
      <c r="H294" s="82">
        <v>0</v>
      </c>
      <c r="I294" s="81">
        <v>0</v>
      </c>
      <c r="J294" s="82">
        <v>0</v>
      </c>
      <c r="K294" s="81">
        <v>0</v>
      </c>
      <c r="L294" s="82">
        <v>0</v>
      </c>
      <c r="M294" s="81">
        <v>0</v>
      </c>
      <c r="N294" s="81">
        <v>0</v>
      </c>
      <c r="O294" s="82">
        <v>0</v>
      </c>
      <c r="P294" s="82">
        <v>0</v>
      </c>
      <c r="Q294" s="82">
        <v>0</v>
      </c>
    </row>
    <row r="295" spans="1:17" x14ac:dyDescent="0.3">
      <c r="A295" s="24" t="s">
        <v>609</v>
      </c>
      <c r="B295" s="24" t="s">
        <v>610</v>
      </c>
      <c r="C295" s="24" t="s">
        <v>78</v>
      </c>
      <c r="D295" s="82">
        <v>0</v>
      </c>
      <c r="E295" s="82">
        <v>0</v>
      </c>
      <c r="F295" s="82">
        <v>0</v>
      </c>
      <c r="G295" s="82">
        <v>0</v>
      </c>
      <c r="H295" s="82">
        <v>0</v>
      </c>
      <c r="I295" s="81">
        <v>0</v>
      </c>
      <c r="J295" s="82">
        <v>0</v>
      </c>
      <c r="K295" s="81">
        <v>0</v>
      </c>
      <c r="L295" s="82">
        <v>0</v>
      </c>
      <c r="M295" s="81">
        <v>0</v>
      </c>
      <c r="N295" s="81">
        <v>0</v>
      </c>
      <c r="O295" s="82">
        <v>0</v>
      </c>
      <c r="P295" s="82">
        <v>0</v>
      </c>
      <c r="Q295" s="82">
        <v>0</v>
      </c>
    </row>
    <row r="296" spans="1:17" x14ac:dyDescent="0.3">
      <c r="A296" s="24" t="s">
        <v>611</v>
      </c>
      <c r="B296" s="24" t="s">
        <v>612</v>
      </c>
      <c r="C296" s="24" t="s">
        <v>24</v>
      </c>
      <c r="D296" s="82">
        <v>0</v>
      </c>
      <c r="E296" s="82">
        <v>0</v>
      </c>
      <c r="F296" s="82">
        <v>0</v>
      </c>
      <c r="G296" s="82">
        <v>0</v>
      </c>
      <c r="H296" s="82">
        <v>0</v>
      </c>
      <c r="I296" s="81">
        <v>0</v>
      </c>
      <c r="J296" s="82">
        <v>0</v>
      </c>
      <c r="K296" s="81">
        <v>0</v>
      </c>
      <c r="L296" s="82">
        <v>0</v>
      </c>
      <c r="M296" s="81">
        <v>0</v>
      </c>
      <c r="N296" s="81">
        <v>0</v>
      </c>
      <c r="O296" s="82">
        <v>0</v>
      </c>
      <c r="P296" s="82">
        <v>0</v>
      </c>
      <c r="Q296" s="82">
        <v>0</v>
      </c>
    </row>
    <row r="297" spans="1:17" x14ac:dyDescent="0.3">
      <c r="A297" s="24" t="s">
        <v>613</v>
      </c>
      <c r="B297" s="24" t="s">
        <v>614</v>
      </c>
      <c r="C297" s="24" t="s">
        <v>24</v>
      </c>
      <c r="D297" s="82">
        <v>0</v>
      </c>
      <c r="E297" s="82">
        <v>0</v>
      </c>
      <c r="F297" s="82">
        <v>0</v>
      </c>
      <c r="G297" s="82">
        <v>0</v>
      </c>
      <c r="H297" s="82">
        <v>0</v>
      </c>
      <c r="I297" s="81">
        <v>0</v>
      </c>
      <c r="J297" s="82">
        <v>0</v>
      </c>
      <c r="K297" s="81">
        <v>0</v>
      </c>
      <c r="L297" s="82">
        <v>0</v>
      </c>
      <c r="M297" s="81">
        <v>0</v>
      </c>
      <c r="N297" s="81">
        <v>0</v>
      </c>
      <c r="O297" s="82">
        <v>0</v>
      </c>
      <c r="P297" s="82">
        <v>0</v>
      </c>
      <c r="Q297" s="82">
        <v>0</v>
      </c>
    </row>
    <row r="298" spans="1:17" x14ac:dyDescent="0.3">
      <c r="A298" s="24" t="s">
        <v>615</v>
      </c>
      <c r="B298" s="24" t="s">
        <v>616</v>
      </c>
      <c r="C298" s="24" t="s">
        <v>46</v>
      </c>
      <c r="D298" s="82">
        <v>0</v>
      </c>
      <c r="E298" s="82">
        <v>0</v>
      </c>
      <c r="F298" s="82">
        <v>0</v>
      </c>
      <c r="G298" s="82">
        <v>0</v>
      </c>
      <c r="H298" s="82">
        <v>0</v>
      </c>
      <c r="I298" s="81">
        <v>0</v>
      </c>
      <c r="J298" s="82">
        <v>0</v>
      </c>
      <c r="K298" s="81">
        <v>1</v>
      </c>
      <c r="L298" s="82">
        <v>0</v>
      </c>
      <c r="M298" s="81">
        <v>0</v>
      </c>
      <c r="N298" s="81">
        <v>0</v>
      </c>
      <c r="O298" s="82">
        <v>0</v>
      </c>
      <c r="P298" s="82">
        <v>0</v>
      </c>
      <c r="Q298" s="82">
        <v>0</v>
      </c>
    </row>
    <row r="299" spans="1:17" x14ac:dyDescent="0.3">
      <c r="A299" s="24" t="s">
        <v>617</v>
      </c>
      <c r="B299" s="24" t="s">
        <v>618</v>
      </c>
      <c r="C299" s="24" t="s">
        <v>24</v>
      </c>
      <c r="D299" s="82">
        <v>0</v>
      </c>
      <c r="E299" s="82">
        <v>0</v>
      </c>
      <c r="F299" s="82">
        <v>0</v>
      </c>
      <c r="G299" s="82">
        <v>0</v>
      </c>
      <c r="H299" s="82">
        <v>0</v>
      </c>
      <c r="I299" s="81">
        <v>0</v>
      </c>
      <c r="J299" s="82">
        <v>0</v>
      </c>
      <c r="K299" s="81">
        <v>0</v>
      </c>
      <c r="L299" s="82">
        <v>0</v>
      </c>
      <c r="M299" s="81">
        <v>0</v>
      </c>
      <c r="N299" s="81">
        <v>0</v>
      </c>
      <c r="O299" s="82">
        <v>0</v>
      </c>
      <c r="P299" s="82">
        <v>0</v>
      </c>
      <c r="Q299" s="82">
        <v>0</v>
      </c>
    </row>
    <row r="300" spans="1:17" x14ac:dyDescent="0.3">
      <c r="A300" s="28" t="s">
        <v>619</v>
      </c>
      <c r="B300" s="28" t="s">
        <v>620</v>
      </c>
      <c r="C300" s="28" t="s">
        <v>30</v>
      </c>
      <c r="D300" s="82">
        <v>0</v>
      </c>
      <c r="E300" s="82">
        <v>0</v>
      </c>
      <c r="F300" s="82">
        <v>0</v>
      </c>
      <c r="G300" s="82">
        <v>0</v>
      </c>
      <c r="H300" s="82">
        <v>0</v>
      </c>
      <c r="I300" s="81">
        <v>0</v>
      </c>
      <c r="J300" s="82">
        <v>0</v>
      </c>
      <c r="K300" s="81">
        <v>0</v>
      </c>
      <c r="L300" s="82">
        <v>0</v>
      </c>
      <c r="M300" s="81">
        <v>0</v>
      </c>
      <c r="N300" s="81">
        <v>0</v>
      </c>
      <c r="O300" s="82">
        <v>0</v>
      </c>
      <c r="P300" s="82">
        <v>0</v>
      </c>
      <c r="Q300" s="82">
        <v>0</v>
      </c>
    </row>
    <row r="301" spans="1:17" x14ac:dyDescent="0.3">
      <c r="A301" s="24" t="s">
        <v>621</v>
      </c>
      <c r="B301" s="24" t="s">
        <v>622</v>
      </c>
      <c r="C301" s="24" t="s">
        <v>49</v>
      </c>
      <c r="D301" s="82">
        <v>0</v>
      </c>
      <c r="E301" s="82">
        <v>0</v>
      </c>
      <c r="F301" s="82">
        <v>0</v>
      </c>
      <c r="G301" s="82">
        <v>0</v>
      </c>
      <c r="H301" s="82">
        <v>0</v>
      </c>
      <c r="I301" s="81">
        <v>0</v>
      </c>
      <c r="J301" s="82">
        <v>0</v>
      </c>
      <c r="K301" s="81">
        <v>0</v>
      </c>
      <c r="L301" s="82">
        <v>0</v>
      </c>
      <c r="M301" s="81">
        <v>0</v>
      </c>
      <c r="N301" s="81">
        <v>0</v>
      </c>
      <c r="O301" s="82">
        <v>0</v>
      </c>
      <c r="P301" s="82">
        <v>0</v>
      </c>
      <c r="Q301" s="82">
        <v>0</v>
      </c>
    </row>
    <row r="302" spans="1:17" x14ac:dyDescent="0.3">
      <c r="A302" s="28" t="s">
        <v>623</v>
      </c>
      <c r="B302" s="28" t="s">
        <v>624</v>
      </c>
      <c r="C302" s="28" t="s">
        <v>24</v>
      </c>
      <c r="D302" s="82">
        <v>0</v>
      </c>
      <c r="E302" s="82">
        <v>0</v>
      </c>
      <c r="F302" s="82">
        <v>0</v>
      </c>
      <c r="G302" s="82">
        <v>0</v>
      </c>
      <c r="H302" s="82">
        <v>0</v>
      </c>
      <c r="I302" s="81">
        <v>0</v>
      </c>
      <c r="J302" s="82">
        <v>0</v>
      </c>
      <c r="K302" s="81">
        <v>0</v>
      </c>
      <c r="L302" s="82">
        <v>0</v>
      </c>
      <c r="M302" s="81">
        <v>0</v>
      </c>
      <c r="N302" s="81">
        <v>0</v>
      </c>
      <c r="O302" s="82">
        <v>0</v>
      </c>
      <c r="P302" s="82">
        <v>0</v>
      </c>
      <c r="Q302" s="82">
        <v>0</v>
      </c>
    </row>
    <row r="303" spans="1:17" x14ac:dyDescent="0.3">
      <c r="A303" s="28" t="s">
        <v>625</v>
      </c>
      <c r="B303" s="28" t="s">
        <v>626</v>
      </c>
      <c r="C303" s="28" t="s">
        <v>24</v>
      </c>
      <c r="D303" s="82">
        <v>0</v>
      </c>
      <c r="E303" s="82">
        <v>0</v>
      </c>
      <c r="F303" s="82">
        <v>0</v>
      </c>
      <c r="G303" s="82">
        <v>0</v>
      </c>
      <c r="H303" s="82">
        <v>0</v>
      </c>
      <c r="I303" s="81">
        <v>0</v>
      </c>
      <c r="J303" s="82">
        <v>0</v>
      </c>
      <c r="K303" s="81">
        <v>0</v>
      </c>
      <c r="L303" s="82">
        <v>0</v>
      </c>
      <c r="M303" s="81">
        <v>0</v>
      </c>
      <c r="N303" s="81">
        <v>0</v>
      </c>
      <c r="O303" s="82">
        <v>0</v>
      </c>
      <c r="P303" s="82">
        <v>0</v>
      </c>
      <c r="Q303" s="82">
        <v>0</v>
      </c>
    </row>
    <row r="304" spans="1:17" x14ac:dyDescent="0.3">
      <c r="A304" s="28" t="s">
        <v>627</v>
      </c>
      <c r="B304" s="28" t="s">
        <v>628</v>
      </c>
      <c r="C304" s="28" t="s">
        <v>33</v>
      </c>
      <c r="D304" s="82">
        <v>0</v>
      </c>
      <c r="E304" s="82">
        <v>0</v>
      </c>
      <c r="F304" s="82">
        <v>0</v>
      </c>
      <c r="G304" s="82">
        <v>0</v>
      </c>
      <c r="H304" s="82">
        <v>0</v>
      </c>
      <c r="I304" s="81">
        <v>0</v>
      </c>
      <c r="J304" s="82">
        <v>0</v>
      </c>
      <c r="K304" s="81">
        <v>0</v>
      </c>
      <c r="L304" s="82">
        <v>0</v>
      </c>
      <c r="M304" s="81">
        <v>0</v>
      </c>
      <c r="N304" s="81">
        <v>0</v>
      </c>
      <c r="O304" s="82">
        <v>0</v>
      </c>
      <c r="P304" s="82">
        <v>0</v>
      </c>
      <c r="Q304" s="82">
        <v>0</v>
      </c>
    </row>
    <row r="305" spans="1:17" x14ac:dyDescent="0.3">
      <c r="A305" s="24" t="s">
        <v>629</v>
      </c>
      <c r="B305" s="24" t="s">
        <v>630</v>
      </c>
      <c r="C305" s="24" t="s">
        <v>24</v>
      </c>
      <c r="D305" s="82">
        <v>0</v>
      </c>
      <c r="E305" s="82">
        <v>0</v>
      </c>
      <c r="F305" s="82">
        <v>0</v>
      </c>
      <c r="G305" s="82">
        <v>0</v>
      </c>
      <c r="H305" s="82">
        <v>0</v>
      </c>
      <c r="I305" s="81">
        <v>0</v>
      </c>
      <c r="J305" s="82">
        <v>0</v>
      </c>
      <c r="K305" s="81">
        <v>0</v>
      </c>
      <c r="L305" s="82">
        <v>0</v>
      </c>
      <c r="M305" s="81">
        <v>0</v>
      </c>
      <c r="N305" s="81">
        <v>0</v>
      </c>
      <c r="O305" s="82">
        <v>0</v>
      </c>
      <c r="P305" s="82">
        <v>0</v>
      </c>
      <c r="Q305" s="82">
        <v>0</v>
      </c>
    </row>
    <row r="306" spans="1:17" x14ac:dyDescent="0.3">
      <c r="A306" s="24" t="s">
        <v>631</v>
      </c>
      <c r="B306" s="24" t="s">
        <v>632</v>
      </c>
      <c r="C306" s="24" t="s">
        <v>78</v>
      </c>
      <c r="D306" s="82">
        <v>0</v>
      </c>
      <c r="E306" s="82">
        <v>0</v>
      </c>
      <c r="F306" s="82">
        <v>0</v>
      </c>
      <c r="G306" s="82">
        <v>0</v>
      </c>
      <c r="H306" s="82">
        <v>0</v>
      </c>
      <c r="I306" s="81">
        <v>0</v>
      </c>
      <c r="J306" s="82">
        <v>0</v>
      </c>
      <c r="K306" s="81">
        <v>0</v>
      </c>
      <c r="L306" s="82">
        <v>0</v>
      </c>
      <c r="M306" s="81">
        <v>0</v>
      </c>
      <c r="N306" s="81">
        <v>0</v>
      </c>
      <c r="O306" s="82">
        <v>0</v>
      </c>
      <c r="P306" s="82">
        <v>0</v>
      </c>
      <c r="Q306" s="82">
        <v>0</v>
      </c>
    </row>
    <row r="307" spans="1:17" x14ac:dyDescent="0.3">
      <c r="A307" s="28" t="s">
        <v>633</v>
      </c>
      <c r="B307" s="28" t="s">
        <v>634</v>
      </c>
      <c r="C307" s="28" t="s">
        <v>78</v>
      </c>
      <c r="D307" s="82">
        <v>0</v>
      </c>
      <c r="E307" s="82">
        <v>0</v>
      </c>
      <c r="F307" s="82">
        <v>0</v>
      </c>
      <c r="G307" s="82">
        <v>0</v>
      </c>
      <c r="H307" s="82">
        <v>0</v>
      </c>
      <c r="I307" s="81">
        <v>0</v>
      </c>
      <c r="J307" s="82">
        <v>0</v>
      </c>
      <c r="K307" s="81">
        <v>0</v>
      </c>
      <c r="L307" s="82">
        <v>0</v>
      </c>
      <c r="M307" s="81">
        <v>0</v>
      </c>
      <c r="N307" s="81">
        <v>0</v>
      </c>
      <c r="O307" s="82">
        <v>0</v>
      </c>
      <c r="P307" s="82">
        <v>0</v>
      </c>
      <c r="Q307" s="82">
        <v>0</v>
      </c>
    </row>
    <row r="308" spans="1:17" x14ac:dyDescent="0.3">
      <c r="A308" s="24" t="s">
        <v>635</v>
      </c>
      <c r="B308" s="24" t="s">
        <v>636</v>
      </c>
      <c r="C308" s="24" t="s">
        <v>78</v>
      </c>
      <c r="D308" s="82">
        <v>0</v>
      </c>
      <c r="E308" s="82">
        <v>0</v>
      </c>
      <c r="F308" s="82">
        <v>0</v>
      </c>
      <c r="G308" s="82">
        <v>0</v>
      </c>
      <c r="H308" s="82">
        <v>0</v>
      </c>
      <c r="I308" s="81">
        <v>0</v>
      </c>
      <c r="J308" s="82">
        <v>0</v>
      </c>
      <c r="K308" s="81">
        <v>0</v>
      </c>
      <c r="L308" s="82">
        <v>0</v>
      </c>
      <c r="M308" s="81">
        <v>0</v>
      </c>
      <c r="N308" s="81">
        <v>0</v>
      </c>
      <c r="O308" s="82">
        <v>0</v>
      </c>
      <c r="P308" s="82">
        <v>0</v>
      </c>
      <c r="Q308" s="82">
        <v>0</v>
      </c>
    </row>
    <row r="309" spans="1:17" x14ac:dyDescent="0.3">
      <c r="A309" s="24" t="s">
        <v>637</v>
      </c>
      <c r="B309" s="24" t="s">
        <v>638</v>
      </c>
      <c r="C309" s="24" t="s">
        <v>27</v>
      </c>
      <c r="D309" s="82">
        <v>0</v>
      </c>
      <c r="E309" s="82">
        <v>0</v>
      </c>
      <c r="F309" s="82">
        <v>0</v>
      </c>
      <c r="G309" s="82">
        <v>0</v>
      </c>
      <c r="H309" s="82">
        <v>0</v>
      </c>
      <c r="I309" s="81">
        <v>0</v>
      </c>
      <c r="J309" s="82">
        <v>0</v>
      </c>
      <c r="K309" s="81">
        <v>0</v>
      </c>
      <c r="L309" s="82">
        <v>0</v>
      </c>
      <c r="M309" s="81">
        <v>0</v>
      </c>
      <c r="N309" s="81">
        <v>0</v>
      </c>
      <c r="O309" s="82">
        <v>0</v>
      </c>
      <c r="P309" s="82">
        <v>0</v>
      </c>
      <c r="Q309" s="82">
        <v>0</v>
      </c>
    </row>
    <row r="310" spans="1:17" x14ac:dyDescent="0.3">
      <c r="A310" s="28" t="s">
        <v>639</v>
      </c>
      <c r="B310" s="28" t="s">
        <v>640</v>
      </c>
      <c r="C310" s="28" t="s">
        <v>63</v>
      </c>
      <c r="D310" s="82">
        <v>0</v>
      </c>
      <c r="E310" s="82">
        <v>0</v>
      </c>
      <c r="F310" s="82">
        <v>0</v>
      </c>
      <c r="G310" s="82">
        <v>0</v>
      </c>
      <c r="H310" s="82">
        <v>0</v>
      </c>
      <c r="I310" s="81">
        <v>0</v>
      </c>
      <c r="J310" s="82">
        <v>0</v>
      </c>
      <c r="K310" s="81">
        <v>0</v>
      </c>
      <c r="L310" s="82">
        <v>0</v>
      </c>
      <c r="M310" s="81">
        <v>0</v>
      </c>
      <c r="N310" s="81">
        <v>0</v>
      </c>
      <c r="O310" s="82">
        <v>0</v>
      </c>
      <c r="P310" s="82">
        <v>0</v>
      </c>
      <c r="Q310" s="82">
        <v>0</v>
      </c>
    </row>
    <row r="311" spans="1:17" x14ac:dyDescent="0.3">
      <c r="A311" s="24" t="s">
        <v>641</v>
      </c>
      <c r="B311" s="24" t="s">
        <v>642</v>
      </c>
      <c r="C311" s="24" t="s">
        <v>49</v>
      </c>
      <c r="D311" s="82">
        <v>0</v>
      </c>
      <c r="E311" s="82">
        <v>0</v>
      </c>
      <c r="F311" s="82">
        <v>0</v>
      </c>
      <c r="G311" s="82">
        <v>0</v>
      </c>
      <c r="H311" s="82">
        <v>0</v>
      </c>
      <c r="I311" s="81">
        <v>0</v>
      </c>
      <c r="J311" s="82">
        <v>0</v>
      </c>
      <c r="K311" s="81">
        <v>0</v>
      </c>
      <c r="L311" s="82">
        <v>0</v>
      </c>
      <c r="M311" s="81">
        <v>0</v>
      </c>
      <c r="N311" s="81">
        <v>0</v>
      </c>
      <c r="O311" s="82">
        <v>0</v>
      </c>
      <c r="P311" s="82">
        <v>0</v>
      </c>
      <c r="Q311" s="82">
        <v>0</v>
      </c>
    </row>
    <row r="312" spans="1:17" x14ac:dyDescent="0.3">
      <c r="A312" s="28" t="s">
        <v>643</v>
      </c>
      <c r="B312" s="28" t="s">
        <v>644</v>
      </c>
      <c r="C312" s="28" t="s">
        <v>63</v>
      </c>
      <c r="D312" s="82">
        <v>0</v>
      </c>
      <c r="E312" s="82">
        <v>0</v>
      </c>
      <c r="F312" s="82">
        <v>0</v>
      </c>
      <c r="G312" s="82">
        <v>0</v>
      </c>
      <c r="H312" s="82">
        <v>0</v>
      </c>
      <c r="I312" s="81">
        <v>0</v>
      </c>
      <c r="J312" s="82">
        <v>0</v>
      </c>
      <c r="K312" s="81">
        <v>0</v>
      </c>
      <c r="L312" s="82">
        <v>0</v>
      </c>
      <c r="M312" s="81">
        <v>0</v>
      </c>
      <c r="N312" s="81">
        <v>0</v>
      </c>
      <c r="O312" s="82">
        <v>0</v>
      </c>
      <c r="P312" s="82">
        <v>0</v>
      </c>
      <c r="Q312" s="82">
        <v>0</v>
      </c>
    </row>
    <row r="313" spans="1:17" x14ac:dyDescent="0.3">
      <c r="A313" s="28" t="s">
        <v>645</v>
      </c>
      <c r="B313" s="28" t="s">
        <v>646</v>
      </c>
      <c r="C313" s="28" t="s">
        <v>63</v>
      </c>
      <c r="D313" s="82">
        <v>0</v>
      </c>
      <c r="E313" s="82">
        <v>0</v>
      </c>
      <c r="F313" s="82">
        <v>0</v>
      </c>
      <c r="G313" s="82">
        <v>0</v>
      </c>
      <c r="H313" s="82">
        <v>0</v>
      </c>
      <c r="I313" s="81">
        <v>0</v>
      </c>
      <c r="J313" s="82">
        <v>0</v>
      </c>
      <c r="K313" s="81">
        <v>0</v>
      </c>
      <c r="L313" s="82">
        <v>0</v>
      </c>
      <c r="M313" s="81">
        <v>0</v>
      </c>
      <c r="N313" s="81">
        <v>0</v>
      </c>
      <c r="O313" s="82">
        <v>0</v>
      </c>
      <c r="P313" s="82">
        <v>0</v>
      </c>
      <c r="Q313" s="82">
        <v>0</v>
      </c>
    </row>
    <row r="314" spans="1:17" x14ac:dyDescent="0.3">
      <c r="A314" s="28" t="s">
        <v>647</v>
      </c>
      <c r="B314" s="28" t="s">
        <v>648</v>
      </c>
      <c r="C314" s="28" t="s">
        <v>63</v>
      </c>
      <c r="D314" s="82">
        <v>0</v>
      </c>
      <c r="E314" s="82">
        <v>0</v>
      </c>
      <c r="F314" s="82">
        <v>0</v>
      </c>
      <c r="G314" s="82">
        <v>0</v>
      </c>
      <c r="H314" s="82">
        <v>0</v>
      </c>
      <c r="I314" s="81">
        <v>0</v>
      </c>
      <c r="J314" s="82">
        <v>0</v>
      </c>
      <c r="K314" s="81">
        <v>0</v>
      </c>
      <c r="L314" s="82">
        <v>0</v>
      </c>
      <c r="M314" s="81">
        <v>0</v>
      </c>
      <c r="N314" s="81">
        <v>0</v>
      </c>
      <c r="O314" s="82">
        <v>0</v>
      </c>
      <c r="P314" s="82">
        <v>0</v>
      </c>
      <c r="Q314" s="82">
        <v>0</v>
      </c>
    </row>
    <row r="315" spans="1:17" x14ac:dyDescent="0.3">
      <c r="A315" s="24" t="s">
        <v>649</v>
      </c>
      <c r="B315" s="24" t="s">
        <v>650</v>
      </c>
      <c r="C315" s="24" t="s">
        <v>78</v>
      </c>
      <c r="D315" s="82">
        <v>0</v>
      </c>
      <c r="E315" s="82">
        <v>0</v>
      </c>
      <c r="F315" s="82">
        <v>0</v>
      </c>
      <c r="G315" s="82">
        <v>0</v>
      </c>
      <c r="H315" s="82">
        <v>0</v>
      </c>
      <c r="I315" s="81">
        <v>0</v>
      </c>
      <c r="J315" s="82">
        <v>0</v>
      </c>
      <c r="K315" s="81">
        <v>0</v>
      </c>
      <c r="L315" s="82">
        <v>0</v>
      </c>
      <c r="M315" s="81">
        <v>0</v>
      </c>
      <c r="N315" s="81">
        <v>0</v>
      </c>
      <c r="O315" s="82">
        <v>0</v>
      </c>
      <c r="P315" s="82">
        <v>0</v>
      </c>
      <c r="Q315" s="82">
        <v>0</v>
      </c>
    </row>
    <row r="316" spans="1:17" x14ac:dyDescent="0.3">
      <c r="A316" s="24" t="s">
        <v>651</v>
      </c>
      <c r="B316" s="24" t="s">
        <v>652</v>
      </c>
      <c r="C316" s="24" t="s">
        <v>56</v>
      </c>
      <c r="D316" s="82">
        <v>0</v>
      </c>
      <c r="E316" s="82">
        <v>0</v>
      </c>
      <c r="F316" s="82">
        <v>0</v>
      </c>
      <c r="G316" s="82">
        <v>0</v>
      </c>
      <c r="H316" s="82">
        <v>0</v>
      </c>
      <c r="I316" s="81">
        <v>0</v>
      </c>
      <c r="J316" s="82">
        <v>0</v>
      </c>
      <c r="K316" s="81">
        <v>0</v>
      </c>
      <c r="L316" s="82">
        <v>0</v>
      </c>
      <c r="M316" s="81">
        <v>0</v>
      </c>
      <c r="N316" s="81">
        <v>0</v>
      </c>
      <c r="O316" s="82">
        <v>0</v>
      </c>
      <c r="P316" s="82">
        <v>0</v>
      </c>
      <c r="Q316" s="82">
        <v>0</v>
      </c>
    </row>
    <row r="317" spans="1:17" x14ac:dyDescent="0.3">
      <c r="A317" s="28" t="s">
        <v>653</v>
      </c>
      <c r="B317" s="28" t="s">
        <v>654</v>
      </c>
      <c r="C317" s="28" t="s">
        <v>56</v>
      </c>
      <c r="D317" s="82">
        <v>0</v>
      </c>
      <c r="E317" s="82">
        <v>0</v>
      </c>
      <c r="F317" s="82">
        <v>0</v>
      </c>
      <c r="G317" s="82">
        <v>0</v>
      </c>
      <c r="H317" s="82">
        <v>0</v>
      </c>
      <c r="I317" s="81">
        <v>0</v>
      </c>
      <c r="J317" s="82">
        <v>0</v>
      </c>
      <c r="K317" s="81">
        <v>0</v>
      </c>
      <c r="L317" s="82">
        <v>0</v>
      </c>
      <c r="M317" s="81">
        <v>0</v>
      </c>
      <c r="N317" s="81">
        <v>0</v>
      </c>
      <c r="O317" s="82">
        <v>0</v>
      </c>
      <c r="P317" s="82">
        <v>0</v>
      </c>
      <c r="Q317" s="82">
        <v>0</v>
      </c>
    </row>
    <row r="318" spans="1:17" x14ac:dyDescent="0.3">
      <c r="A318" s="28" t="s">
        <v>655</v>
      </c>
      <c r="B318" s="28" t="s">
        <v>656</v>
      </c>
      <c r="C318" s="28" t="s">
        <v>33</v>
      </c>
      <c r="D318" s="82">
        <v>0</v>
      </c>
      <c r="E318" s="82">
        <v>0</v>
      </c>
      <c r="F318" s="82">
        <v>0</v>
      </c>
      <c r="G318" s="82">
        <v>0</v>
      </c>
      <c r="H318" s="82">
        <v>0</v>
      </c>
      <c r="I318" s="81">
        <v>0</v>
      </c>
      <c r="J318" s="82">
        <v>0</v>
      </c>
      <c r="K318" s="81">
        <v>0</v>
      </c>
      <c r="L318" s="82">
        <v>0</v>
      </c>
      <c r="M318" s="81">
        <v>0</v>
      </c>
      <c r="N318" s="81">
        <v>0</v>
      </c>
      <c r="O318" s="82">
        <v>0</v>
      </c>
      <c r="P318" s="82">
        <v>0</v>
      </c>
      <c r="Q318" s="82">
        <v>0</v>
      </c>
    </row>
    <row r="319" spans="1:17" x14ac:dyDescent="0.3">
      <c r="A319" s="24" t="s">
        <v>657</v>
      </c>
      <c r="B319" s="24" t="s">
        <v>658</v>
      </c>
      <c r="C319" s="24" t="s">
        <v>24</v>
      </c>
      <c r="D319" s="82">
        <v>0</v>
      </c>
      <c r="E319" s="82">
        <v>0</v>
      </c>
      <c r="F319" s="82">
        <v>0</v>
      </c>
      <c r="G319" s="82">
        <v>0</v>
      </c>
      <c r="H319" s="82">
        <v>0</v>
      </c>
      <c r="I319" s="81">
        <v>0</v>
      </c>
      <c r="J319" s="82">
        <v>0</v>
      </c>
      <c r="K319" s="81">
        <v>0</v>
      </c>
      <c r="L319" s="82">
        <v>0</v>
      </c>
      <c r="M319" s="81">
        <v>0</v>
      </c>
      <c r="N319" s="81">
        <v>0</v>
      </c>
      <c r="O319" s="82">
        <v>0</v>
      </c>
      <c r="P319" s="82">
        <v>0</v>
      </c>
      <c r="Q319" s="82">
        <v>0</v>
      </c>
    </row>
    <row r="320" spans="1:17" x14ac:dyDescent="0.3">
      <c r="A320" s="24" t="s">
        <v>659</v>
      </c>
      <c r="B320" s="24" t="s">
        <v>660</v>
      </c>
      <c r="C320" s="24" t="s">
        <v>56</v>
      </c>
      <c r="D320" s="82">
        <v>0</v>
      </c>
      <c r="E320" s="82">
        <v>0</v>
      </c>
      <c r="F320" s="82">
        <v>0</v>
      </c>
      <c r="G320" s="82">
        <v>0</v>
      </c>
      <c r="H320" s="82">
        <v>0</v>
      </c>
      <c r="I320" s="81">
        <v>0</v>
      </c>
      <c r="J320" s="82">
        <v>0</v>
      </c>
      <c r="K320" s="81">
        <v>0</v>
      </c>
      <c r="L320" s="82">
        <v>0</v>
      </c>
      <c r="M320" s="81">
        <v>0</v>
      </c>
      <c r="N320" s="81">
        <v>0</v>
      </c>
      <c r="O320" s="82">
        <v>0</v>
      </c>
      <c r="P320" s="82">
        <v>0</v>
      </c>
      <c r="Q320" s="82">
        <v>0</v>
      </c>
    </row>
    <row r="321" spans="1:17" x14ac:dyDescent="0.3">
      <c r="A321" s="24" t="s">
        <v>661</v>
      </c>
      <c r="B321" s="24" t="s">
        <v>662</v>
      </c>
      <c r="C321" s="24" t="s">
        <v>63</v>
      </c>
      <c r="D321" s="82">
        <v>0</v>
      </c>
      <c r="E321" s="82">
        <v>0</v>
      </c>
      <c r="F321" s="82">
        <v>0</v>
      </c>
      <c r="G321" s="82">
        <v>0</v>
      </c>
      <c r="H321" s="82">
        <v>0</v>
      </c>
      <c r="I321" s="81">
        <v>0</v>
      </c>
      <c r="J321" s="82">
        <v>0</v>
      </c>
      <c r="K321" s="81">
        <v>0</v>
      </c>
      <c r="L321" s="82">
        <v>0</v>
      </c>
      <c r="M321" s="81">
        <v>0</v>
      </c>
      <c r="N321" s="81">
        <v>0</v>
      </c>
      <c r="O321" s="82">
        <v>0</v>
      </c>
      <c r="P321" s="82">
        <v>0</v>
      </c>
      <c r="Q321" s="82">
        <v>0</v>
      </c>
    </row>
    <row r="322" spans="1:17" x14ac:dyDescent="0.3">
      <c r="A322" s="28" t="s">
        <v>663</v>
      </c>
      <c r="B322" s="28" t="s">
        <v>664</v>
      </c>
      <c r="C322" s="28" t="s">
        <v>27</v>
      </c>
      <c r="D322" s="82">
        <v>0</v>
      </c>
      <c r="E322" s="82">
        <v>0</v>
      </c>
      <c r="F322" s="82">
        <v>0</v>
      </c>
      <c r="G322" s="82">
        <v>0</v>
      </c>
      <c r="H322" s="82">
        <v>0</v>
      </c>
      <c r="I322" s="81">
        <v>0</v>
      </c>
      <c r="J322" s="82">
        <v>0</v>
      </c>
      <c r="K322" s="81">
        <v>0</v>
      </c>
      <c r="L322" s="82">
        <v>0</v>
      </c>
      <c r="M322" s="81">
        <v>0</v>
      </c>
      <c r="N322" s="81">
        <v>0</v>
      </c>
      <c r="O322" s="82">
        <v>0</v>
      </c>
      <c r="P322" s="82">
        <v>0</v>
      </c>
      <c r="Q322" s="82">
        <v>0</v>
      </c>
    </row>
    <row r="323" spans="1:17" x14ac:dyDescent="0.3">
      <c r="A323" s="28" t="s">
        <v>665</v>
      </c>
      <c r="B323" s="28" t="s">
        <v>666</v>
      </c>
      <c r="C323" s="28" t="s">
        <v>56</v>
      </c>
      <c r="D323" s="82">
        <v>0</v>
      </c>
      <c r="E323" s="82">
        <v>0</v>
      </c>
      <c r="F323" s="82">
        <v>0</v>
      </c>
      <c r="G323" s="82">
        <v>0</v>
      </c>
      <c r="H323" s="82">
        <v>0</v>
      </c>
      <c r="I323" s="81">
        <v>0</v>
      </c>
      <c r="J323" s="82">
        <v>0</v>
      </c>
      <c r="K323" s="81">
        <v>0</v>
      </c>
      <c r="L323" s="82">
        <v>0</v>
      </c>
      <c r="M323" s="81">
        <v>0</v>
      </c>
      <c r="N323" s="81">
        <v>0</v>
      </c>
      <c r="O323" s="82">
        <v>0</v>
      </c>
      <c r="P323" s="82">
        <v>0</v>
      </c>
      <c r="Q323" s="82">
        <v>0</v>
      </c>
    </row>
    <row r="324" spans="1:17" x14ac:dyDescent="0.3">
      <c r="A324" s="28" t="s">
        <v>667</v>
      </c>
      <c r="B324" s="28" t="s">
        <v>668</v>
      </c>
      <c r="C324" s="28" t="s">
        <v>27</v>
      </c>
      <c r="D324" s="82">
        <v>0</v>
      </c>
      <c r="E324" s="82">
        <v>0</v>
      </c>
      <c r="F324" s="82">
        <v>0</v>
      </c>
      <c r="G324" s="82">
        <v>0</v>
      </c>
      <c r="H324" s="82">
        <v>0</v>
      </c>
      <c r="I324" s="81">
        <v>0</v>
      </c>
      <c r="J324" s="82">
        <v>0</v>
      </c>
      <c r="K324" s="81">
        <v>0</v>
      </c>
      <c r="L324" s="82">
        <v>0</v>
      </c>
      <c r="M324" s="81">
        <v>0</v>
      </c>
      <c r="N324" s="81">
        <v>0</v>
      </c>
      <c r="O324" s="82">
        <v>0</v>
      </c>
      <c r="P324" s="82">
        <v>0</v>
      </c>
      <c r="Q324" s="82">
        <v>0</v>
      </c>
    </row>
    <row r="325" spans="1:17" x14ac:dyDescent="0.3">
      <c r="A325" s="28" t="s">
        <v>669</v>
      </c>
      <c r="B325" s="28" t="s">
        <v>670</v>
      </c>
      <c r="C325" s="28" t="s">
        <v>63</v>
      </c>
      <c r="D325" s="82">
        <v>0</v>
      </c>
      <c r="E325" s="82">
        <v>0</v>
      </c>
      <c r="F325" s="82">
        <v>0</v>
      </c>
      <c r="G325" s="82">
        <v>0</v>
      </c>
      <c r="H325" s="82">
        <v>0</v>
      </c>
      <c r="I325" s="81">
        <v>0</v>
      </c>
      <c r="J325" s="82">
        <v>0</v>
      </c>
      <c r="K325" s="81">
        <v>0</v>
      </c>
      <c r="L325" s="82">
        <v>0</v>
      </c>
      <c r="M325" s="81">
        <v>0</v>
      </c>
      <c r="N325" s="81">
        <v>0</v>
      </c>
      <c r="O325" s="82">
        <v>0</v>
      </c>
      <c r="P325" s="82">
        <v>0</v>
      </c>
      <c r="Q325" s="82">
        <v>0</v>
      </c>
    </row>
    <row r="326" spans="1:17" x14ac:dyDescent="0.3">
      <c r="A326" s="24" t="s">
        <v>671</v>
      </c>
      <c r="B326" s="24" t="s">
        <v>672</v>
      </c>
      <c r="C326" s="24" t="s">
        <v>63</v>
      </c>
      <c r="D326" s="82">
        <v>0</v>
      </c>
      <c r="E326" s="82">
        <v>0</v>
      </c>
      <c r="F326" s="82">
        <v>0</v>
      </c>
      <c r="G326" s="82">
        <v>0</v>
      </c>
      <c r="H326" s="82">
        <v>0</v>
      </c>
      <c r="I326" s="81">
        <v>0</v>
      </c>
      <c r="J326" s="82">
        <v>0</v>
      </c>
      <c r="K326" s="81">
        <v>0</v>
      </c>
      <c r="L326" s="82">
        <v>0</v>
      </c>
      <c r="M326" s="81">
        <v>0</v>
      </c>
      <c r="N326" s="81">
        <v>0</v>
      </c>
      <c r="O326" s="82">
        <v>0</v>
      </c>
      <c r="P326" s="82">
        <v>0</v>
      </c>
      <c r="Q326" s="82">
        <v>0</v>
      </c>
    </row>
    <row r="327" spans="1:17" x14ac:dyDescent="0.3">
      <c r="A327" s="28" t="s">
        <v>673</v>
      </c>
      <c r="B327" s="28" t="s">
        <v>674</v>
      </c>
      <c r="C327" s="28" t="s">
        <v>24</v>
      </c>
      <c r="D327" s="82">
        <v>0</v>
      </c>
      <c r="E327" s="82">
        <v>0</v>
      </c>
      <c r="F327" s="82">
        <v>0</v>
      </c>
      <c r="G327" s="82">
        <v>0</v>
      </c>
      <c r="H327" s="82">
        <v>0</v>
      </c>
      <c r="I327" s="81">
        <v>1</v>
      </c>
      <c r="J327" s="82">
        <v>0</v>
      </c>
      <c r="K327" s="81">
        <v>0</v>
      </c>
      <c r="L327" s="82">
        <v>0</v>
      </c>
      <c r="M327" s="81">
        <v>0</v>
      </c>
      <c r="N327" s="81">
        <v>0</v>
      </c>
      <c r="O327" s="82">
        <v>0</v>
      </c>
      <c r="P327" s="82">
        <v>0</v>
      </c>
      <c r="Q327" s="82">
        <v>0</v>
      </c>
    </row>
    <row r="328" spans="1:17" x14ac:dyDescent="0.3">
      <c r="A328" s="24" t="s">
        <v>675</v>
      </c>
      <c r="B328" s="24" t="s">
        <v>676</v>
      </c>
      <c r="C328" s="24" t="s">
        <v>78</v>
      </c>
      <c r="D328" s="82">
        <v>0</v>
      </c>
      <c r="E328" s="82">
        <v>0</v>
      </c>
      <c r="F328" s="82">
        <v>0</v>
      </c>
      <c r="G328" s="82">
        <v>0</v>
      </c>
      <c r="H328" s="82">
        <v>0</v>
      </c>
      <c r="I328" s="81">
        <v>0</v>
      </c>
      <c r="J328" s="82">
        <v>0</v>
      </c>
      <c r="K328" s="81">
        <v>0</v>
      </c>
      <c r="L328" s="82">
        <v>0</v>
      </c>
      <c r="M328" s="81">
        <v>0</v>
      </c>
      <c r="N328" s="81">
        <v>0</v>
      </c>
      <c r="O328" s="82">
        <v>0</v>
      </c>
      <c r="P328" s="82">
        <v>0</v>
      </c>
      <c r="Q328" s="82">
        <v>0</v>
      </c>
    </row>
    <row r="329" spans="1:17" x14ac:dyDescent="0.3">
      <c r="A329" s="24" t="s">
        <v>677</v>
      </c>
      <c r="B329" s="24" t="s">
        <v>678</v>
      </c>
      <c r="C329" s="24" t="s">
        <v>27</v>
      </c>
      <c r="D329" s="82">
        <v>0</v>
      </c>
      <c r="E329" s="82">
        <v>0</v>
      </c>
      <c r="F329" s="82">
        <v>0</v>
      </c>
      <c r="G329" s="82">
        <v>0</v>
      </c>
      <c r="H329" s="82">
        <v>0</v>
      </c>
      <c r="I329" s="81">
        <v>0</v>
      </c>
      <c r="J329" s="82">
        <v>0</v>
      </c>
      <c r="K329" s="81">
        <v>0</v>
      </c>
      <c r="L329" s="82">
        <v>0</v>
      </c>
      <c r="M329" s="81">
        <v>0</v>
      </c>
      <c r="N329" s="81">
        <v>0</v>
      </c>
      <c r="O329" s="82">
        <v>0</v>
      </c>
      <c r="P329" s="82">
        <v>0</v>
      </c>
      <c r="Q329" s="82">
        <v>0</v>
      </c>
    </row>
    <row r="330" spans="1:17" x14ac:dyDescent="0.3">
      <c r="A330" s="24" t="s">
        <v>679</v>
      </c>
      <c r="B330" s="24" t="s">
        <v>680</v>
      </c>
      <c r="C330" s="24" t="s">
        <v>56</v>
      </c>
      <c r="D330" s="82">
        <v>0</v>
      </c>
      <c r="E330" s="82">
        <v>0</v>
      </c>
      <c r="F330" s="82">
        <v>0</v>
      </c>
      <c r="G330" s="82">
        <v>0</v>
      </c>
      <c r="H330" s="82">
        <v>0</v>
      </c>
      <c r="I330" s="81">
        <v>0</v>
      </c>
      <c r="J330" s="82">
        <v>0</v>
      </c>
      <c r="K330" s="81">
        <v>0</v>
      </c>
      <c r="L330" s="82">
        <v>0</v>
      </c>
      <c r="M330" s="81">
        <v>0</v>
      </c>
      <c r="N330" s="81">
        <v>0</v>
      </c>
      <c r="O330" s="82">
        <v>0</v>
      </c>
      <c r="P330" s="82">
        <v>0</v>
      </c>
      <c r="Q330" s="82">
        <v>0</v>
      </c>
    </row>
    <row r="331" spans="1:17" x14ac:dyDescent="0.3">
      <c r="A331" s="28" t="s">
        <v>681</v>
      </c>
      <c r="B331" s="28" t="s">
        <v>682</v>
      </c>
      <c r="C331" s="28" t="s">
        <v>78</v>
      </c>
      <c r="D331" s="82">
        <v>0</v>
      </c>
      <c r="E331" s="82">
        <v>0</v>
      </c>
      <c r="F331" s="82">
        <v>0</v>
      </c>
      <c r="G331" s="82">
        <v>0</v>
      </c>
      <c r="H331" s="82">
        <v>0</v>
      </c>
      <c r="I331" s="81">
        <v>0</v>
      </c>
      <c r="J331" s="82">
        <v>0</v>
      </c>
      <c r="K331" s="81">
        <v>0</v>
      </c>
      <c r="L331" s="82">
        <v>0</v>
      </c>
      <c r="M331" s="81">
        <v>0</v>
      </c>
      <c r="N331" s="81">
        <v>0</v>
      </c>
      <c r="O331" s="82">
        <v>0</v>
      </c>
      <c r="P331" s="82">
        <v>0</v>
      </c>
      <c r="Q331" s="82">
        <v>0</v>
      </c>
    </row>
    <row r="332" spans="1:17" x14ac:dyDescent="0.3">
      <c r="A332" s="28" t="s">
        <v>683</v>
      </c>
      <c r="B332" s="28" t="s">
        <v>684</v>
      </c>
      <c r="C332" s="28" t="s">
        <v>24</v>
      </c>
      <c r="D332" s="82">
        <v>0</v>
      </c>
      <c r="E332" s="82">
        <v>0</v>
      </c>
      <c r="F332" s="82">
        <v>0</v>
      </c>
      <c r="G332" s="82">
        <v>0</v>
      </c>
      <c r="H332" s="82">
        <v>0</v>
      </c>
      <c r="I332" s="81">
        <v>0</v>
      </c>
      <c r="J332" s="82">
        <v>0</v>
      </c>
      <c r="K332" s="81">
        <v>0</v>
      </c>
      <c r="L332" s="82">
        <v>0</v>
      </c>
      <c r="M332" s="81">
        <v>0</v>
      </c>
      <c r="N332" s="81">
        <v>0</v>
      </c>
      <c r="O332" s="82">
        <v>0</v>
      </c>
      <c r="P332" s="82">
        <v>0</v>
      </c>
      <c r="Q332" s="82">
        <v>0</v>
      </c>
    </row>
    <row r="333" spans="1:17" x14ac:dyDescent="0.3">
      <c r="A333" s="24" t="s">
        <v>685</v>
      </c>
      <c r="B333" s="24" t="s">
        <v>686</v>
      </c>
      <c r="C333" s="24" t="s">
        <v>33</v>
      </c>
      <c r="D333" s="82">
        <v>0</v>
      </c>
      <c r="E333" s="82">
        <v>0</v>
      </c>
      <c r="F333" s="82">
        <v>0</v>
      </c>
      <c r="G333" s="82">
        <v>0</v>
      </c>
      <c r="H333" s="82">
        <v>0</v>
      </c>
      <c r="I333" s="81">
        <v>0</v>
      </c>
      <c r="J333" s="82">
        <v>0</v>
      </c>
      <c r="K333" s="81">
        <v>0</v>
      </c>
      <c r="L333" s="82">
        <v>0</v>
      </c>
      <c r="M333" s="81">
        <v>0</v>
      </c>
      <c r="N333" s="81">
        <v>0</v>
      </c>
      <c r="O333" s="82">
        <v>0</v>
      </c>
      <c r="P333" s="82">
        <v>0</v>
      </c>
      <c r="Q333" s="82">
        <v>0</v>
      </c>
    </row>
    <row r="334" spans="1:17" x14ac:dyDescent="0.3">
      <c r="A334" s="28" t="s">
        <v>687</v>
      </c>
      <c r="B334" s="28" t="s">
        <v>688</v>
      </c>
      <c r="C334" s="28" t="s">
        <v>56</v>
      </c>
      <c r="D334" s="82">
        <v>0</v>
      </c>
      <c r="E334" s="82">
        <v>0</v>
      </c>
      <c r="F334" s="82">
        <v>0</v>
      </c>
      <c r="G334" s="82">
        <v>0</v>
      </c>
      <c r="H334" s="82">
        <v>0</v>
      </c>
      <c r="I334" s="81">
        <v>0</v>
      </c>
      <c r="J334" s="82">
        <v>0</v>
      </c>
      <c r="K334" s="81">
        <v>0</v>
      </c>
      <c r="L334" s="82">
        <v>0</v>
      </c>
      <c r="M334" s="81">
        <v>0</v>
      </c>
      <c r="N334" s="81">
        <v>0</v>
      </c>
      <c r="O334" s="82">
        <v>0</v>
      </c>
      <c r="P334" s="82">
        <v>0</v>
      </c>
      <c r="Q334" s="82">
        <v>0</v>
      </c>
    </row>
    <row r="335" spans="1:17" x14ac:dyDescent="0.3">
      <c r="A335" s="28" t="s">
        <v>689</v>
      </c>
      <c r="B335" s="28" t="s">
        <v>690</v>
      </c>
      <c r="C335" s="28" t="s">
        <v>63</v>
      </c>
      <c r="D335" s="82">
        <v>0</v>
      </c>
      <c r="E335" s="82">
        <v>0</v>
      </c>
      <c r="F335" s="82">
        <v>0</v>
      </c>
      <c r="G335" s="82">
        <v>0</v>
      </c>
      <c r="H335" s="82">
        <v>0</v>
      </c>
      <c r="I335" s="81">
        <v>0</v>
      </c>
      <c r="J335" s="82">
        <v>0</v>
      </c>
      <c r="K335" s="81">
        <v>0</v>
      </c>
      <c r="L335" s="82">
        <v>0</v>
      </c>
      <c r="M335" s="81">
        <v>0</v>
      </c>
      <c r="N335" s="81">
        <v>0</v>
      </c>
      <c r="O335" s="82">
        <v>0</v>
      </c>
      <c r="P335" s="82">
        <v>0</v>
      </c>
      <c r="Q335" s="82">
        <v>0</v>
      </c>
    </row>
    <row r="336" spans="1:17" x14ac:dyDescent="0.3">
      <c r="A336" s="28" t="s">
        <v>691</v>
      </c>
      <c r="B336" s="28" t="s">
        <v>692</v>
      </c>
      <c r="C336" s="28" t="s">
        <v>33</v>
      </c>
      <c r="D336" s="82">
        <v>0</v>
      </c>
      <c r="E336" s="82">
        <v>0</v>
      </c>
      <c r="F336" s="82">
        <v>0</v>
      </c>
      <c r="G336" s="82">
        <v>0</v>
      </c>
      <c r="H336" s="82">
        <v>0</v>
      </c>
      <c r="I336" s="81">
        <v>0</v>
      </c>
      <c r="J336" s="82">
        <v>0</v>
      </c>
      <c r="K336" s="81">
        <v>0</v>
      </c>
      <c r="L336" s="82">
        <v>0</v>
      </c>
      <c r="M336" s="81">
        <v>0</v>
      </c>
      <c r="N336" s="81">
        <v>0</v>
      </c>
      <c r="O336" s="82">
        <v>0</v>
      </c>
      <c r="P336" s="82">
        <v>0</v>
      </c>
      <c r="Q336" s="82">
        <v>0</v>
      </c>
    </row>
    <row r="337" spans="1:17" x14ac:dyDescent="0.3">
      <c r="A337" s="28" t="s">
        <v>693</v>
      </c>
      <c r="B337" s="28" t="s">
        <v>694</v>
      </c>
      <c r="C337" s="28" t="s">
        <v>33</v>
      </c>
      <c r="D337" s="82">
        <v>0</v>
      </c>
      <c r="E337" s="82">
        <v>0</v>
      </c>
      <c r="F337" s="82">
        <v>0</v>
      </c>
      <c r="G337" s="82">
        <v>0</v>
      </c>
      <c r="H337" s="82">
        <v>0</v>
      </c>
      <c r="I337" s="81">
        <v>0</v>
      </c>
      <c r="J337" s="82">
        <v>0</v>
      </c>
      <c r="K337" s="81">
        <v>0</v>
      </c>
      <c r="L337" s="82">
        <v>0</v>
      </c>
      <c r="M337" s="81">
        <v>0</v>
      </c>
      <c r="N337" s="81">
        <v>0</v>
      </c>
      <c r="O337" s="82">
        <v>0</v>
      </c>
      <c r="P337" s="82">
        <v>0</v>
      </c>
      <c r="Q337" s="82">
        <v>0</v>
      </c>
    </row>
    <row r="338" spans="1:17" x14ac:dyDescent="0.3">
      <c r="A338" s="28" t="s">
        <v>695</v>
      </c>
      <c r="B338" s="28" t="s">
        <v>696</v>
      </c>
      <c r="C338" s="28" t="s">
        <v>56</v>
      </c>
      <c r="D338" s="82">
        <v>0</v>
      </c>
      <c r="E338" s="82">
        <v>0</v>
      </c>
      <c r="F338" s="82">
        <v>0</v>
      </c>
      <c r="G338" s="82">
        <v>0</v>
      </c>
      <c r="H338" s="82">
        <v>0</v>
      </c>
      <c r="I338" s="81">
        <v>0</v>
      </c>
      <c r="J338" s="82">
        <v>0</v>
      </c>
      <c r="K338" s="81">
        <v>0</v>
      </c>
      <c r="L338" s="82">
        <v>0</v>
      </c>
      <c r="M338" s="81">
        <v>0</v>
      </c>
      <c r="N338" s="81">
        <v>0</v>
      </c>
      <c r="O338" s="82">
        <v>0</v>
      </c>
      <c r="P338" s="82">
        <v>0</v>
      </c>
      <c r="Q338" s="82">
        <v>0</v>
      </c>
    </row>
    <row r="339" spans="1:17" x14ac:dyDescent="0.3">
      <c r="A339" s="28" t="s">
        <v>697</v>
      </c>
      <c r="B339" s="28" t="s">
        <v>698</v>
      </c>
      <c r="C339" s="28" t="s">
        <v>56</v>
      </c>
      <c r="D339" s="82">
        <v>0</v>
      </c>
      <c r="E339" s="82">
        <v>0</v>
      </c>
      <c r="F339" s="82">
        <v>0</v>
      </c>
      <c r="G339" s="82">
        <v>0</v>
      </c>
      <c r="H339" s="82">
        <v>0</v>
      </c>
      <c r="I339" s="81">
        <v>0</v>
      </c>
      <c r="J339" s="82">
        <v>0</v>
      </c>
      <c r="K339" s="81">
        <v>0</v>
      </c>
      <c r="L339" s="82">
        <v>0</v>
      </c>
      <c r="M339" s="81">
        <v>0</v>
      </c>
      <c r="N339" s="81">
        <v>0</v>
      </c>
      <c r="O339" s="82">
        <v>0</v>
      </c>
      <c r="P339" s="82">
        <v>0</v>
      </c>
      <c r="Q339" s="82">
        <v>0</v>
      </c>
    </row>
    <row r="340" spans="1:17" x14ac:dyDescent="0.3">
      <c r="A340" s="28" t="s">
        <v>699</v>
      </c>
      <c r="B340" s="28" t="s">
        <v>700</v>
      </c>
      <c r="C340" s="28" t="s">
        <v>33</v>
      </c>
      <c r="D340" s="82">
        <v>0</v>
      </c>
      <c r="E340" s="82">
        <v>0</v>
      </c>
      <c r="F340" s="82">
        <v>0</v>
      </c>
      <c r="G340" s="82">
        <v>0</v>
      </c>
      <c r="H340" s="82">
        <v>0</v>
      </c>
      <c r="I340" s="81">
        <v>0</v>
      </c>
      <c r="J340" s="82">
        <v>0</v>
      </c>
      <c r="K340" s="81">
        <v>0</v>
      </c>
      <c r="L340" s="82">
        <v>0</v>
      </c>
      <c r="M340" s="81">
        <v>0</v>
      </c>
      <c r="N340" s="81">
        <v>0</v>
      </c>
      <c r="O340" s="82">
        <v>0</v>
      </c>
      <c r="P340" s="82">
        <v>0</v>
      </c>
      <c r="Q340" s="82">
        <v>0</v>
      </c>
    </row>
    <row r="341" spans="1:17" x14ac:dyDescent="0.3">
      <c r="A341" s="24" t="s">
        <v>701</v>
      </c>
      <c r="B341" s="24" t="s">
        <v>702</v>
      </c>
      <c r="C341" s="24" t="s">
        <v>33</v>
      </c>
      <c r="D341" s="82">
        <v>0</v>
      </c>
      <c r="E341" s="82">
        <v>0</v>
      </c>
      <c r="F341" s="82">
        <v>0</v>
      </c>
      <c r="G341" s="82">
        <v>0</v>
      </c>
      <c r="H341" s="82">
        <v>0</v>
      </c>
      <c r="I341" s="81">
        <v>0</v>
      </c>
      <c r="J341" s="82">
        <v>1</v>
      </c>
      <c r="K341" s="81">
        <v>0</v>
      </c>
      <c r="L341" s="82">
        <v>0</v>
      </c>
      <c r="M341" s="81">
        <v>0</v>
      </c>
      <c r="N341" s="81">
        <v>0</v>
      </c>
      <c r="O341" s="82">
        <v>0</v>
      </c>
      <c r="P341" s="82">
        <v>0</v>
      </c>
      <c r="Q341" s="82">
        <v>0</v>
      </c>
    </row>
    <row r="342" spans="1:17" x14ac:dyDescent="0.3">
      <c r="A342" s="28" t="s">
        <v>703</v>
      </c>
      <c r="B342" s="28" t="s">
        <v>704</v>
      </c>
      <c r="C342" s="28" t="s">
        <v>33</v>
      </c>
      <c r="D342" s="82">
        <v>0</v>
      </c>
      <c r="E342" s="82">
        <v>0</v>
      </c>
      <c r="F342" s="82">
        <v>0</v>
      </c>
      <c r="G342" s="82">
        <v>0</v>
      </c>
      <c r="H342" s="82">
        <v>0</v>
      </c>
      <c r="I342" s="81">
        <v>0</v>
      </c>
      <c r="J342" s="82">
        <v>0</v>
      </c>
      <c r="K342" s="81">
        <v>0</v>
      </c>
      <c r="L342" s="82">
        <v>0</v>
      </c>
      <c r="M342" s="81">
        <v>0</v>
      </c>
      <c r="N342" s="81">
        <v>0</v>
      </c>
      <c r="O342" s="82">
        <v>0</v>
      </c>
      <c r="P342" s="82">
        <v>0</v>
      </c>
      <c r="Q342" s="82">
        <v>0</v>
      </c>
    </row>
    <row r="343" spans="1:17" x14ac:dyDescent="0.3">
      <c r="A343" s="24" t="s">
        <v>705</v>
      </c>
      <c r="B343" s="24" t="s">
        <v>706</v>
      </c>
      <c r="C343" s="24" t="s">
        <v>27</v>
      </c>
      <c r="D343" s="82">
        <v>0</v>
      </c>
      <c r="E343" s="82">
        <v>0</v>
      </c>
      <c r="F343" s="82">
        <v>0</v>
      </c>
      <c r="G343" s="82">
        <v>0</v>
      </c>
      <c r="H343" s="82">
        <v>0</v>
      </c>
      <c r="I343" s="81">
        <v>0</v>
      </c>
      <c r="J343" s="82">
        <v>0</v>
      </c>
      <c r="K343" s="81">
        <v>0</v>
      </c>
      <c r="L343" s="82">
        <v>0</v>
      </c>
      <c r="M343" s="81">
        <v>0</v>
      </c>
      <c r="N343" s="81">
        <v>0</v>
      </c>
      <c r="O343" s="82">
        <v>0</v>
      </c>
      <c r="P343" s="82">
        <v>0</v>
      </c>
      <c r="Q343" s="82">
        <v>0</v>
      </c>
    </row>
    <row r="344" spans="1:17" x14ac:dyDescent="0.3">
      <c r="A344" s="24" t="s">
        <v>707</v>
      </c>
      <c r="B344" s="24" t="s">
        <v>708</v>
      </c>
      <c r="C344" s="24" t="s">
        <v>46</v>
      </c>
      <c r="D344" s="82">
        <v>0</v>
      </c>
      <c r="E344" s="82">
        <v>0</v>
      </c>
      <c r="F344" s="82">
        <v>0</v>
      </c>
      <c r="G344" s="82">
        <v>0</v>
      </c>
      <c r="H344" s="82">
        <v>0</v>
      </c>
      <c r="I344" s="81">
        <v>0</v>
      </c>
      <c r="J344" s="82">
        <v>0</v>
      </c>
      <c r="K344" s="81">
        <v>0</v>
      </c>
      <c r="L344" s="82">
        <v>0</v>
      </c>
      <c r="M344" s="81">
        <v>0</v>
      </c>
      <c r="N344" s="81">
        <v>0</v>
      </c>
      <c r="O344" s="82">
        <v>0</v>
      </c>
      <c r="P344" s="82">
        <v>0</v>
      </c>
      <c r="Q344" s="82">
        <v>0</v>
      </c>
    </row>
    <row r="345" spans="1:17" x14ac:dyDescent="0.3">
      <c r="A345" s="24" t="s">
        <v>709</v>
      </c>
      <c r="B345" s="24" t="s">
        <v>710</v>
      </c>
      <c r="C345" s="24" t="s">
        <v>30</v>
      </c>
      <c r="D345" s="82">
        <v>0</v>
      </c>
      <c r="E345" s="82">
        <v>0</v>
      </c>
      <c r="F345" s="82">
        <v>0</v>
      </c>
      <c r="G345" s="82">
        <v>0</v>
      </c>
      <c r="H345" s="82">
        <v>0</v>
      </c>
      <c r="I345" s="81">
        <v>0</v>
      </c>
      <c r="J345" s="82">
        <v>0</v>
      </c>
      <c r="K345" s="81">
        <v>0</v>
      </c>
      <c r="L345" s="82">
        <v>0</v>
      </c>
      <c r="M345" s="81">
        <v>0</v>
      </c>
      <c r="N345" s="81">
        <v>0</v>
      </c>
      <c r="O345" s="82">
        <v>0</v>
      </c>
      <c r="P345" s="82">
        <v>0</v>
      </c>
      <c r="Q345" s="82">
        <v>0</v>
      </c>
    </row>
    <row r="346" spans="1:17" x14ac:dyDescent="0.3">
      <c r="A346" s="24" t="s">
        <v>711</v>
      </c>
      <c r="B346" s="24" t="s">
        <v>712</v>
      </c>
      <c r="C346" s="24" t="s">
        <v>30</v>
      </c>
      <c r="D346" s="82">
        <v>0</v>
      </c>
      <c r="E346" s="82">
        <v>0</v>
      </c>
      <c r="F346" s="82">
        <v>0</v>
      </c>
      <c r="G346" s="82">
        <v>0</v>
      </c>
      <c r="H346" s="82">
        <v>0</v>
      </c>
      <c r="I346" s="81">
        <v>0</v>
      </c>
      <c r="J346" s="82">
        <v>0</v>
      </c>
      <c r="K346" s="81">
        <v>0</v>
      </c>
      <c r="L346" s="82">
        <v>0</v>
      </c>
      <c r="M346" s="81">
        <v>0</v>
      </c>
      <c r="N346" s="81">
        <v>0</v>
      </c>
      <c r="O346" s="82">
        <v>0</v>
      </c>
      <c r="P346" s="82">
        <v>0</v>
      </c>
      <c r="Q346" s="82">
        <v>0</v>
      </c>
    </row>
    <row r="347" spans="1:17" x14ac:dyDescent="0.3">
      <c r="A347" s="24" t="s">
        <v>713</v>
      </c>
      <c r="B347" s="24" t="s">
        <v>714</v>
      </c>
      <c r="C347" s="24" t="s">
        <v>46</v>
      </c>
      <c r="D347" s="82">
        <v>0</v>
      </c>
      <c r="E347" s="82">
        <v>0</v>
      </c>
      <c r="F347" s="82">
        <v>0</v>
      </c>
      <c r="G347" s="82">
        <v>0</v>
      </c>
      <c r="H347" s="82">
        <v>0</v>
      </c>
      <c r="I347" s="81">
        <v>1</v>
      </c>
      <c r="J347" s="82">
        <v>0</v>
      </c>
      <c r="K347" s="81">
        <v>0</v>
      </c>
      <c r="L347" s="82">
        <v>0</v>
      </c>
      <c r="M347" s="81">
        <v>0</v>
      </c>
      <c r="N347" s="81">
        <v>0</v>
      </c>
      <c r="O347" s="82">
        <v>0</v>
      </c>
      <c r="P347" s="82">
        <v>0</v>
      </c>
      <c r="Q347" s="82">
        <v>0</v>
      </c>
    </row>
    <row r="348" spans="1:17" x14ac:dyDescent="0.3">
      <c r="A348" s="28" t="s">
        <v>715</v>
      </c>
      <c r="B348" s="28" t="s">
        <v>716</v>
      </c>
      <c r="C348" s="28" t="s">
        <v>24</v>
      </c>
      <c r="D348" s="82">
        <v>0</v>
      </c>
      <c r="E348" s="82">
        <v>0</v>
      </c>
      <c r="F348" s="82">
        <v>0</v>
      </c>
      <c r="G348" s="82">
        <v>0</v>
      </c>
      <c r="H348" s="82">
        <v>0</v>
      </c>
      <c r="I348" s="81">
        <v>0</v>
      </c>
      <c r="J348" s="82">
        <v>0</v>
      </c>
      <c r="K348" s="81">
        <v>0</v>
      </c>
      <c r="L348" s="82">
        <v>0</v>
      </c>
      <c r="M348" s="81">
        <v>0</v>
      </c>
      <c r="N348" s="81">
        <v>0</v>
      </c>
      <c r="O348" s="82">
        <v>1</v>
      </c>
      <c r="P348" s="82">
        <v>1</v>
      </c>
      <c r="Q348" s="82">
        <v>0</v>
      </c>
    </row>
    <row r="349" spans="1:17" x14ac:dyDescent="0.3">
      <c r="A349" s="28" t="s">
        <v>717</v>
      </c>
      <c r="B349" s="28" t="s">
        <v>718</v>
      </c>
      <c r="C349" s="28" t="s">
        <v>24</v>
      </c>
      <c r="D349" s="82">
        <v>0</v>
      </c>
      <c r="E349" s="82">
        <v>0</v>
      </c>
      <c r="F349" s="82">
        <v>0</v>
      </c>
      <c r="G349" s="82">
        <v>0</v>
      </c>
      <c r="H349" s="82">
        <v>0</v>
      </c>
      <c r="I349" s="81">
        <v>0</v>
      </c>
      <c r="J349" s="82">
        <v>0</v>
      </c>
      <c r="K349" s="81">
        <v>0</v>
      </c>
      <c r="L349" s="82">
        <v>0</v>
      </c>
      <c r="M349" s="81">
        <v>0</v>
      </c>
      <c r="N349" s="81">
        <v>0</v>
      </c>
      <c r="O349" s="82">
        <v>0</v>
      </c>
      <c r="P349" s="82">
        <v>0</v>
      </c>
      <c r="Q349" s="82">
        <v>0</v>
      </c>
    </row>
    <row r="350" spans="1:17" x14ac:dyDescent="0.3">
      <c r="A350" s="24" t="s">
        <v>719</v>
      </c>
      <c r="B350" s="24" t="s">
        <v>720</v>
      </c>
      <c r="C350" s="24" t="s">
        <v>30</v>
      </c>
      <c r="D350" s="82">
        <v>0</v>
      </c>
      <c r="E350" s="82">
        <v>0</v>
      </c>
      <c r="F350" s="82">
        <v>0</v>
      </c>
      <c r="G350" s="82">
        <v>0</v>
      </c>
      <c r="H350" s="82">
        <v>0</v>
      </c>
      <c r="I350" s="81">
        <v>0</v>
      </c>
      <c r="J350" s="82">
        <v>0</v>
      </c>
      <c r="K350" s="81">
        <v>0</v>
      </c>
      <c r="L350" s="82">
        <v>0</v>
      </c>
      <c r="M350" s="81">
        <v>0</v>
      </c>
      <c r="N350" s="81">
        <v>0</v>
      </c>
      <c r="O350" s="82">
        <v>0</v>
      </c>
      <c r="P350" s="82">
        <v>0</v>
      </c>
      <c r="Q350" s="82">
        <v>0</v>
      </c>
    </row>
    <row r="351" spans="1:17" x14ac:dyDescent="0.3">
      <c r="A351" s="24" t="s">
        <v>721</v>
      </c>
      <c r="B351" s="24" t="s">
        <v>722</v>
      </c>
      <c r="C351" s="24" t="s">
        <v>49</v>
      </c>
      <c r="D351" s="82">
        <v>0</v>
      </c>
      <c r="E351" s="82">
        <v>0</v>
      </c>
      <c r="F351" s="82">
        <v>0</v>
      </c>
      <c r="G351" s="82">
        <v>0</v>
      </c>
      <c r="H351" s="82">
        <v>0</v>
      </c>
      <c r="I351" s="81">
        <v>0</v>
      </c>
      <c r="J351" s="82">
        <v>0</v>
      </c>
      <c r="K351" s="81">
        <v>0</v>
      </c>
      <c r="L351" s="82">
        <v>0</v>
      </c>
      <c r="M351" s="81">
        <v>0</v>
      </c>
      <c r="N351" s="81">
        <v>0</v>
      </c>
      <c r="O351" s="82">
        <v>0</v>
      </c>
      <c r="P351" s="82">
        <v>0</v>
      </c>
      <c r="Q351" s="82">
        <v>0</v>
      </c>
    </row>
    <row r="352" spans="1:17" x14ac:dyDescent="0.3">
      <c r="A352" s="28" t="s">
        <v>723</v>
      </c>
      <c r="B352" s="28" t="s">
        <v>724</v>
      </c>
      <c r="C352" s="28" t="s">
        <v>30</v>
      </c>
      <c r="D352" s="82">
        <v>0</v>
      </c>
      <c r="E352" s="82">
        <v>0</v>
      </c>
      <c r="F352" s="82">
        <v>0</v>
      </c>
      <c r="G352" s="82">
        <v>0</v>
      </c>
      <c r="H352" s="82">
        <v>0</v>
      </c>
      <c r="I352" s="81">
        <v>0</v>
      </c>
      <c r="J352" s="82">
        <v>0</v>
      </c>
      <c r="K352" s="81">
        <v>0</v>
      </c>
      <c r="L352" s="82">
        <v>0</v>
      </c>
      <c r="M352" s="81">
        <v>0</v>
      </c>
      <c r="N352" s="81">
        <v>0</v>
      </c>
      <c r="O352" s="82">
        <v>0</v>
      </c>
      <c r="P352" s="82">
        <v>0</v>
      </c>
      <c r="Q352" s="82">
        <v>0</v>
      </c>
    </row>
    <row r="353" spans="1:17" x14ac:dyDescent="0.3">
      <c r="A353" s="24" t="s">
        <v>725</v>
      </c>
      <c r="B353" s="24" t="s">
        <v>726</v>
      </c>
      <c r="C353" s="24" t="s">
        <v>56</v>
      </c>
      <c r="D353" s="82">
        <v>0</v>
      </c>
      <c r="E353" s="82">
        <v>0</v>
      </c>
      <c r="F353" s="82">
        <v>0</v>
      </c>
      <c r="G353" s="82">
        <v>0</v>
      </c>
      <c r="H353" s="82">
        <v>0</v>
      </c>
      <c r="I353" s="81">
        <v>0</v>
      </c>
      <c r="J353" s="82">
        <v>0</v>
      </c>
      <c r="K353" s="81">
        <v>0</v>
      </c>
      <c r="L353" s="82">
        <v>0</v>
      </c>
      <c r="M353" s="81">
        <v>0</v>
      </c>
      <c r="N353" s="81">
        <v>0</v>
      </c>
      <c r="O353" s="82">
        <v>0</v>
      </c>
      <c r="P353" s="82">
        <v>0</v>
      </c>
      <c r="Q353" s="82">
        <v>0</v>
      </c>
    </row>
    <row r="354" spans="1:17" x14ac:dyDescent="0.3">
      <c r="A354" s="28" t="s">
        <v>727</v>
      </c>
      <c r="B354" s="28" t="s">
        <v>728</v>
      </c>
      <c r="C354" s="28" t="s">
        <v>63</v>
      </c>
      <c r="D354" s="82">
        <v>0</v>
      </c>
      <c r="E354" s="82">
        <v>0</v>
      </c>
      <c r="F354" s="82">
        <v>0</v>
      </c>
      <c r="G354" s="82">
        <v>0</v>
      </c>
      <c r="H354" s="82">
        <v>0</v>
      </c>
      <c r="I354" s="81">
        <v>0</v>
      </c>
      <c r="J354" s="82">
        <v>0</v>
      </c>
      <c r="K354" s="81">
        <v>0</v>
      </c>
      <c r="L354" s="82">
        <v>0</v>
      </c>
      <c r="M354" s="81">
        <v>0</v>
      </c>
      <c r="N354" s="81">
        <v>0</v>
      </c>
      <c r="O354" s="82">
        <v>0</v>
      </c>
      <c r="P354" s="82">
        <v>0</v>
      </c>
      <c r="Q354" s="82">
        <v>0</v>
      </c>
    </row>
    <row r="355" spans="1:17" x14ac:dyDescent="0.3">
      <c r="A355" s="28" t="s">
        <v>729</v>
      </c>
      <c r="B355" s="28" t="s">
        <v>730</v>
      </c>
      <c r="C355" s="28" t="s">
        <v>63</v>
      </c>
      <c r="D355" s="82">
        <v>0</v>
      </c>
      <c r="E355" s="82">
        <v>0</v>
      </c>
      <c r="F355" s="82">
        <v>0</v>
      </c>
      <c r="G355" s="82">
        <v>0</v>
      </c>
      <c r="H355" s="82">
        <v>0</v>
      </c>
      <c r="I355" s="81">
        <v>0</v>
      </c>
      <c r="J355" s="82">
        <v>0</v>
      </c>
      <c r="K355" s="81">
        <v>0</v>
      </c>
      <c r="L355" s="82">
        <v>0</v>
      </c>
      <c r="M355" s="81">
        <v>0</v>
      </c>
      <c r="N355" s="81">
        <v>0</v>
      </c>
      <c r="O355" s="82">
        <v>0</v>
      </c>
      <c r="P355" s="82">
        <v>0</v>
      </c>
      <c r="Q355" s="82">
        <v>0</v>
      </c>
    </row>
    <row r="356" spans="1:17" x14ac:dyDescent="0.3">
      <c r="A356" s="28" t="s">
        <v>731</v>
      </c>
      <c r="B356" s="28" t="s">
        <v>732</v>
      </c>
      <c r="C356" s="28" t="s">
        <v>63</v>
      </c>
      <c r="D356" s="82">
        <v>0</v>
      </c>
      <c r="E356" s="82">
        <v>0</v>
      </c>
      <c r="F356" s="82">
        <v>0</v>
      </c>
      <c r="G356" s="82">
        <v>0</v>
      </c>
      <c r="H356" s="82">
        <v>0</v>
      </c>
      <c r="I356" s="81">
        <v>0</v>
      </c>
      <c r="J356" s="82">
        <v>0</v>
      </c>
      <c r="K356" s="81">
        <v>0</v>
      </c>
      <c r="L356" s="82">
        <v>0</v>
      </c>
      <c r="M356" s="81">
        <v>0</v>
      </c>
      <c r="N356" s="81">
        <v>0</v>
      </c>
      <c r="O356" s="82">
        <v>0</v>
      </c>
      <c r="P356" s="82">
        <v>0</v>
      </c>
      <c r="Q356" s="82">
        <v>0</v>
      </c>
    </row>
    <row r="357" spans="1:17" x14ac:dyDescent="0.3">
      <c r="A357" s="28" t="s">
        <v>733</v>
      </c>
      <c r="B357" s="28" t="s">
        <v>734</v>
      </c>
      <c r="C357" s="28" t="s">
        <v>46</v>
      </c>
      <c r="D357" s="82">
        <v>0</v>
      </c>
      <c r="E357" s="82">
        <v>0</v>
      </c>
      <c r="F357" s="82">
        <v>0</v>
      </c>
      <c r="G357" s="82">
        <v>0</v>
      </c>
      <c r="H357" s="82">
        <v>0</v>
      </c>
      <c r="I357" s="81">
        <v>0</v>
      </c>
      <c r="J357" s="82">
        <v>0</v>
      </c>
      <c r="K357" s="81">
        <v>0</v>
      </c>
      <c r="L357" s="82">
        <v>0</v>
      </c>
      <c r="M357" s="81">
        <v>0</v>
      </c>
      <c r="N357" s="81">
        <v>0</v>
      </c>
      <c r="O357" s="82">
        <v>0</v>
      </c>
      <c r="P357" s="82">
        <v>1</v>
      </c>
      <c r="Q357" s="82">
        <v>1</v>
      </c>
    </row>
    <row r="358" spans="1:17" x14ac:dyDescent="0.3">
      <c r="A358" s="24" t="s">
        <v>735</v>
      </c>
      <c r="B358" s="24" t="s">
        <v>736</v>
      </c>
      <c r="C358" s="24" t="s">
        <v>24</v>
      </c>
      <c r="D358" s="82">
        <v>0</v>
      </c>
      <c r="E358" s="82">
        <v>0</v>
      </c>
      <c r="F358" s="82">
        <v>0</v>
      </c>
      <c r="G358" s="82">
        <v>0</v>
      </c>
      <c r="H358" s="82">
        <v>0</v>
      </c>
      <c r="I358" s="81">
        <v>0</v>
      </c>
      <c r="J358" s="82">
        <v>0</v>
      </c>
      <c r="K358" s="81">
        <v>0</v>
      </c>
      <c r="L358" s="82">
        <v>0</v>
      </c>
      <c r="M358" s="81">
        <v>0</v>
      </c>
      <c r="N358" s="81">
        <v>0</v>
      </c>
      <c r="O358" s="82">
        <v>0</v>
      </c>
      <c r="P358" s="82">
        <v>0</v>
      </c>
      <c r="Q358" s="82">
        <v>0</v>
      </c>
    </row>
    <row r="359" spans="1:17" x14ac:dyDescent="0.3">
      <c r="A359" s="28" t="s">
        <v>737</v>
      </c>
      <c r="B359" s="28" t="s">
        <v>738</v>
      </c>
      <c r="C359" s="28" t="s">
        <v>24</v>
      </c>
      <c r="D359" s="82">
        <v>0</v>
      </c>
      <c r="E359" s="82">
        <v>0</v>
      </c>
      <c r="F359" s="82">
        <v>0</v>
      </c>
      <c r="G359" s="82">
        <v>0</v>
      </c>
      <c r="H359" s="82">
        <v>0</v>
      </c>
      <c r="I359" s="81">
        <v>0</v>
      </c>
      <c r="J359" s="82">
        <v>0</v>
      </c>
      <c r="K359" s="81">
        <v>0</v>
      </c>
      <c r="L359" s="82">
        <v>0</v>
      </c>
      <c r="M359" s="81">
        <v>0</v>
      </c>
      <c r="N359" s="81">
        <v>0</v>
      </c>
      <c r="O359" s="82">
        <v>0</v>
      </c>
      <c r="P359" s="82">
        <v>0</v>
      </c>
      <c r="Q359" s="82">
        <v>0</v>
      </c>
    </row>
    <row r="360" spans="1:17" x14ac:dyDescent="0.3">
      <c r="A360" s="24" t="s">
        <v>739</v>
      </c>
      <c r="B360" s="24" t="s">
        <v>740</v>
      </c>
      <c r="C360" s="24" t="s">
        <v>30</v>
      </c>
      <c r="D360" s="82">
        <v>0</v>
      </c>
      <c r="E360" s="82">
        <v>0</v>
      </c>
      <c r="F360" s="82">
        <v>0</v>
      </c>
      <c r="G360" s="82">
        <v>0</v>
      </c>
      <c r="H360" s="82">
        <v>0</v>
      </c>
      <c r="I360" s="81">
        <v>0</v>
      </c>
      <c r="J360" s="82">
        <v>0</v>
      </c>
      <c r="K360" s="81">
        <v>0</v>
      </c>
      <c r="L360" s="82">
        <v>0</v>
      </c>
      <c r="M360" s="81">
        <v>0</v>
      </c>
      <c r="N360" s="81">
        <v>0</v>
      </c>
      <c r="O360" s="82">
        <v>0</v>
      </c>
      <c r="P360" s="82">
        <v>0</v>
      </c>
      <c r="Q360" s="82">
        <v>0</v>
      </c>
    </row>
    <row r="361" spans="1:17" x14ac:dyDescent="0.3">
      <c r="A361" s="24" t="s">
        <v>741</v>
      </c>
      <c r="B361" s="24" t="s">
        <v>742</v>
      </c>
      <c r="C361" s="24" t="s">
        <v>49</v>
      </c>
      <c r="D361" s="82">
        <v>0</v>
      </c>
      <c r="E361" s="82">
        <v>0</v>
      </c>
      <c r="F361" s="82">
        <v>0</v>
      </c>
      <c r="G361" s="82">
        <v>0</v>
      </c>
      <c r="H361" s="82">
        <v>0</v>
      </c>
      <c r="I361" s="81">
        <v>0</v>
      </c>
      <c r="J361" s="82">
        <v>0</v>
      </c>
      <c r="K361" s="81">
        <v>0</v>
      </c>
      <c r="L361" s="82">
        <v>0</v>
      </c>
      <c r="M361" s="81">
        <v>0</v>
      </c>
      <c r="N361" s="81">
        <v>0</v>
      </c>
      <c r="O361" s="82">
        <v>0</v>
      </c>
      <c r="P361" s="82">
        <v>0</v>
      </c>
      <c r="Q361" s="82">
        <v>0</v>
      </c>
    </row>
    <row r="362" spans="1:17" x14ac:dyDescent="0.3">
      <c r="A362" s="28" t="s">
        <v>743</v>
      </c>
      <c r="B362" s="28" t="s">
        <v>744</v>
      </c>
      <c r="C362" s="28" t="s">
        <v>46</v>
      </c>
      <c r="D362" s="82">
        <v>0</v>
      </c>
      <c r="E362" s="82">
        <v>0</v>
      </c>
      <c r="F362" s="82">
        <v>0</v>
      </c>
      <c r="G362" s="82">
        <v>0</v>
      </c>
      <c r="H362" s="82">
        <v>0</v>
      </c>
      <c r="I362" s="81">
        <v>0</v>
      </c>
      <c r="J362" s="82">
        <v>0</v>
      </c>
      <c r="K362" s="81">
        <v>0</v>
      </c>
      <c r="L362" s="82">
        <v>0</v>
      </c>
      <c r="M362" s="81">
        <v>1</v>
      </c>
      <c r="N362" s="81">
        <v>0</v>
      </c>
      <c r="O362" s="82">
        <v>0</v>
      </c>
      <c r="P362" s="82">
        <v>0</v>
      </c>
      <c r="Q362" s="82">
        <v>0</v>
      </c>
    </row>
    <row r="363" spans="1:17" x14ac:dyDescent="0.3">
      <c r="A363" s="24" t="s">
        <v>745</v>
      </c>
      <c r="B363" s="24" t="s">
        <v>746</v>
      </c>
      <c r="C363" s="24" t="s">
        <v>56</v>
      </c>
      <c r="D363" s="82">
        <v>0</v>
      </c>
      <c r="E363" s="82">
        <v>0</v>
      </c>
      <c r="F363" s="82">
        <v>0</v>
      </c>
      <c r="G363" s="82">
        <v>0</v>
      </c>
      <c r="H363" s="82">
        <v>0</v>
      </c>
      <c r="I363" s="81">
        <v>0</v>
      </c>
      <c r="J363" s="82">
        <v>0</v>
      </c>
      <c r="K363" s="81">
        <v>0</v>
      </c>
      <c r="L363" s="82">
        <v>0</v>
      </c>
      <c r="M363" s="81">
        <v>0</v>
      </c>
      <c r="N363" s="81">
        <v>0</v>
      </c>
      <c r="O363" s="82">
        <v>0</v>
      </c>
      <c r="P363" s="82">
        <v>0</v>
      </c>
      <c r="Q363" s="82">
        <v>0</v>
      </c>
    </row>
    <row r="364" spans="1:17" x14ac:dyDescent="0.3">
      <c r="A364" s="24" t="s">
        <v>747</v>
      </c>
      <c r="B364" s="24" t="s">
        <v>748</v>
      </c>
      <c r="C364" s="24" t="s">
        <v>24</v>
      </c>
      <c r="D364" s="82">
        <v>0</v>
      </c>
      <c r="E364" s="82">
        <v>0</v>
      </c>
      <c r="F364" s="82">
        <v>0</v>
      </c>
      <c r="G364" s="82">
        <v>0</v>
      </c>
      <c r="H364" s="82">
        <v>0</v>
      </c>
      <c r="I364" s="81">
        <v>0</v>
      </c>
      <c r="J364" s="82">
        <v>0</v>
      </c>
      <c r="K364" s="81">
        <v>0</v>
      </c>
      <c r="L364" s="82">
        <v>0</v>
      </c>
      <c r="M364" s="81">
        <v>0</v>
      </c>
      <c r="N364" s="81">
        <v>0</v>
      </c>
      <c r="O364" s="82">
        <v>0</v>
      </c>
      <c r="P364" s="82">
        <v>0</v>
      </c>
      <c r="Q364" s="82">
        <v>0</v>
      </c>
    </row>
    <row r="365" spans="1:17" x14ac:dyDescent="0.3">
      <c r="A365" s="24" t="s">
        <v>749</v>
      </c>
      <c r="B365" s="24" t="s">
        <v>750</v>
      </c>
      <c r="C365" s="24" t="s">
        <v>24</v>
      </c>
      <c r="D365" s="82">
        <v>0</v>
      </c>
      <c r="E365" s="82">
        <v>0</v>
      </c>
      <c r="F365" s="82">
        <v>0</v>
      </c>
      <c r="G365" s="82">
        <v>0</v>
      </c>
      <c r="H365" s="82">
        <v>0</v>
      </c>
      <c r="I365" s="81">
        <v>0</v>
      </c>
      <c r="J365" s="82">
        <v>0</v>
      </c>
      <c r="K365" s="81">
        <v>0</v>
      </c>
      <c r="L365" s="82">
        <v>0</v>
      </c>
      <c r="M365" s="81">
        <v>0</v>
      </c>
      <c r="N365" s="81">
        <v>0</v>
      </c>
      <c r="O365" s="82">
        <v>0</v>
      </c>
      <c r="P365" s="82">
        <v>0</v>
      </c>
      <c r="Q365" s="82">
        <v>0</v>
      </c>
    </row>
    <row r="366" spans="1:17" x14ac:dyDescent="0.3">
      <c r="A366" s="24" t="s">
        <v>751</v>
      </c>
      <c r="B366" s="24" t="s">
        <v>752</v>
      </c>
      <c r="C366" s="24" t="s">
        <v>78</v>
      </c>
      <c r="D366" s="82">
        <v>0</v>
      </c>
      <c r="E366" s="82">
        <v>0</v>
      </c>
      <c r="F366" s="82">
        <v>0</v>
      </c>
      <c r="G366" s="82">
        <v>0</v>
      </c>
      <c r="H366" s="82">
        <v>0</v>
      </c>
      <c r="I366" s="81">
        <v>0</v>
      </c>
      <c r="J366" s="82">
        <v>0</v>
      </c>
      <c r="K366" s="81">
        <v>0</v>
      </c>
      <c r="L366" s="82">
        <v>0</v>
      </c>
      <c r="M366" s="81">
        <v>0</v>
      </c>
      <c r="N366" s="81">
        <v>0</v>
      </c>
      <c r="O366" s="82">
        <v>0</v>
      </c>
      <c r="P366" s="82">
        <v>0</v>
      </c>
      <c r="Q366" s="82">
        <v>0</v>
      </c>
    </row>
    <row r="367" spans="1:17" x14ac:dyDescent="0.3">
      <c r="A367" s="24" t="s">
        <v>753</v>
      </c>
      <c r="B367" s="24" t="s">
        <v>754</v>
      </c>
      <c r="C367" s="24" t="s">
        <v>27</v>
      </c>
      <c r="D367" s="82">
        <v>0</v>
      </c>
      <c r="E367" s="82">
        <v>0</v>
      </c>
      <c r="F367" s="82">
        <v>0</v>
      </c>
      <c r="G367" s="82">
        <v>0</v>
      </c>
      <c r="H367" s="82">
        <v>0</v>
      </c>
      <c r="I367" s="81">
        <v>0</v>
      </c>
      <c r="J367" s="82">
        <v>0</v>
      </c>
      <c r="K367" s="81">
        <v>0</v>
      </c>
      <c r="L367" s="82">
        <v>0</v>
      </c>
      <c r="M367" s="81">
        <v>0</v>
      </c>
      <c r="N367" s="81">
        <v>0</v>
      </c>
      <c r="O367" s="82">
        <v>0</v>
      </c>
      <c r="P367" s="82">
        <v>0</v>
      </c>
      <c r="Q367" s="82">
        <v>0</v>
      </c>
    </row>
    <row r="368" spans="1:17" x14ac:dyDescent="0.3">
      <c r="A368" s="24" t="s">
        <v>755</v>
      </c>
      <c r="B368" s="24" t="s">
        <v>756</v>
      </c>
      <c r="C368" s="24" t="s">
        <v>24</v>
      </c>
      <c r="D368" s="82">
        <v>0</v>
      </c>
      <c r="E368" s="82">
        <v>0</v>
      </c>
      <c r="F368" s="82">
        <v>0</v>
      </c>
      <c r="G368" s="82">
        <v>0</v>
      </c>
      <c r="H368" s="82">
        <v>0</v>
      </c>
      <c r="I368" s="81">
        <v>0</v>
      </c>
      <c r="J368" s="82">
        <v>0</v>
      </c>
      <c r="K368" s="81">
        <v>0</v>
      </c>
      <c r="L368" s="82">
        <v>0</v>
      </c>
      <c r="M368" s="81">
        <v>0</v>
      </c>
      <c r="N368" s="81">
        <v>0</v>
      </c>
      <c r="O368" s="82">
        <v>0</v>
      </c>
      <c r="P368" s="82">
        <v>0</v>
      </c>
      <c r="Q368" s="82">
        <v>0</v>
      </c>
    </row>
    <row r="369" spans="1:17" x14ac:dyDescent="0.3">
      <c r="A369" s="24" t="s">
        <v>757</v>
      </c>
      <c r="B369" s="24" t="s">
        <v>758</v>
      </c>
      <c r="C369" s="24" t="s">
        <v>30</v>
      </c>
      <c r="D369" s="82">
        <v>0</v>
      </c>
      <c r="E369" s="82">
        <v>0</v>
      </c>
      <c r="F369" s="82">
        <v>0</v>
      </c>
      <c r="G369" s="82">
        <v>0</v>
      </c>
      <c r="H369" s="82">
        <v>0</v>
      </c>
      <c r="I369" s="81">
        <v>0</v>
      </c>
      <c r="J369" s="82">
        <v>0</v>
      </c>
      <c r="K369" s="81">
        <v>0</v>
      </c>
      <c r="L369" s="82">
        <v>0</v>
      </c>
      <c r="M369" s="81">
        <v>0</v>
      </c>
      <c r="N369" s="81">
        <v>0</v>
      </c>
      <c r="O369" s="82">
        <v>0</v>
      </c>
      <c r="P369" s="82">
        <v>0</v>
      </c>
      <c r="Q369" s="82">
        <v>0</v>
      </c>
    </row>
    <row r="370" spans="1:17" x14ac:dyDescent="0.3">
      <c r="A370" s="28" t="s">
        <v>759</v>
      </c>
      <c r="B370" s="28" t="s">
        <v>760</v>
      </c>
      <c r="C370" s="28" t="s">
        <v>49</v>
      </c>
      <c r="D370" s="82">
        <v>0</v>
      </c>
      <c r="E370" s="82">
        <v>0</v>
      </c>
      <c r="F370" s="82">
        <v>0</v>
      </c>
      <c r="G370" s="82">
        <v>0</v>
      </c>
      <c r="H370" s="82">
        <v>0</v>
      </c>
      <c r="I370" s="81">
        <v>0</v>
      </c>
      <c r="J370" s="82">
        <v>0</v>
      </c>
      <c r="K370" s="81">
        <v>0</v>
      </c>
      <c r="L370" s="82">
        <v>0</v>
      </c>
      <c r="M370" s="81">
        <v>0</v>
      </c>
      <c r="N370" s="81">
        <v>0</v>
      </c>
      <c r="O370" s="82">
        <v>0</v>
      </c>
      <c r="P370" s="82">
        <v>0</v>
      </c>
      <c r="Q370" s="82">
        <v>0</v>
      </c>
    </row>
    <row r="371" spans="1:17" x14ac:dyDescent="0.3">
      <c r="A371" s="24" t="s">
        <v>761</v>
      </c>
      <c r="B371" s="24" t="s">
        <v>762</v>
      </c>
      <c r="C371" s="24" t="s">
        <v>46</v>
      </c>
      <c r="D371" s="82">
        <v>0</v>
      </c>
      <c r="E371" s="82">
        <v>0</v>
      </c>
      <c r="F371" s="82">
        <v>0</v>
      </c>
      <c r="G371" s="82">
        <v>0</v>
      </c>
      <c r="H371" s="82">
        <v>0</v>
      </c>
      <c r="I371" s="81">
        <v>0</v>
      </c>
      <c r="J371" s="82">
        <v>0</v>
      </c>
      <c r="K371" s="81">
        <v>0</v>
      </c>
      <c r="L371" s="82">
        <v>0</v>
      </c>
      <c r="M371" s="81">
        <v>1</v>
      </c>
      <c r="N371" s="81">
        <v>1</v>
      </c>
      <c r="O371" s="82">
        <v>1</v>
      </c>
      <c r="P371" s="82">
        <v>0</v>
      </c>
      <c r="Q371" s="82">
        <v>0</v>
      </c>
    </row>
    <row r="372" spans="1:17" x14ac:dyDescent="0.3">
      <c r="A372" s="24" t="s">
        <v>763</v>
      </c>
      <c r="B372" s="24" t="s">
        <v>764</v>
      </c>
      <c r="C372" s="24" t="s">
        <v>30</v>
      </c>
      <c r="D372" s="82">
        <v>0</v>
      </c>
      <c r="E372" s="82">
        <v>0</v>
      </c>
      <c r="F372" s="82">
        <v>0</v>
      </c>
      <c r="G372" s="82">
        <v>0</v>
      </c>
      <c r="H372" s="82">
        <v>0</v>
      </c>
      <c r="I372" s="81">
        <v>0</v>
      </c>
      <c r="J372" s="82">
        <v>0</v>
      </c>
      <c r="K372" s="81">
        <v>0</v>
      </c>
      <c r="L372" s="82">
        <v>0</v>
      </c>
      <c r="M372" s="81">
        <v>0</v>
      </c>
      <c r="N372" s="81">
        <v>0</v>
      </c>
      <c r="O372" s="82">
        <v>0</v>
      </c>
      <c r="P372" s="82">
        <v>0</v>
      </c>
      <c r="Q372" s="82">
        <v>0</v>
      </c>
    </row>
    <row r="373" spans="1:17" x14ac:dyDescent="0.3">
      <c r="A373" s="24" t="s">
        <v>765</v>
      </c>
      <c r="B373" s="24" t="s">
        <v>766</v>
      </c>
      <c r="C373" s="24" t="s">
        <v>24</v>
      </c>
      <c r="D373" s="82">
        <v>0</v>
      </c>
      <c r="E373" s="82">
        <v>0</v>
      </c>
      <c r="F373" s="82">
        <v>0</v>
      </c>
      <c r="G373" s="82">
        <v>0</v>
      </c>
      <c r="H373" s="82">
        <v>0</v>
      </c>
      <c r="I373" s="81">
        <v>0</v>
      </c>
      <c r="J373" s="82">
        <v>0</v>
      </c>
      <c r="K373" s="81">
        <v>0</v>
      </c>
      <c r="L373" s="82">
        <v>0</v>
      </c>
      <c r="M373" s="81">
        <v>0</v>
      </c>
      <c r="N373" s="81">
        <v>0</v>
      </c>
      <c r="O373" s="82">
        <v>0</v>
      </c>
      <c r="P373" s="82">
        <v>0</v>
      </c>
      <c r="Q373" s="82">
        <v>0</v>
      </c>
    </row>
    <row r="374" spans="1:17" x14ac:dyDescent="0.3">
      <c r="A374" s="28" t="s">
        <v>767</v>
      </c>
      <c r="B374" s="28" t="s">
        <v>768</v>
      </c>
      <c r="C374" s="28" t="s">
        <v>56</v>
      </c>
      <c r="D374" s="82">
        <v>0</v>
      </c>
      <c r="E374" s="82">
        <v>0</v>
      </c>
      <c r="F374" s="82">
        <v>0</v>
      </c>
      <c r="G374" s="82">
        <v>0</v>
      </c>
      <c r="H374" s="82">
        <v>0</v>
      </c>
      <c r="I374" s="81">
        <v>0</v>
      </c>
      <c r="J374" s="82">
        <v>0</v>
      </c>
      <c r="K374" s="81">
        <v>0</v>
      </c>
      <c r="L374" s="82">
        <v>0</v>
      </c>
      <c r="M374" s="81">
        <v>0</v>
      </c>
      <c r="N374" s="81">
        <v>0</v>
      </c>
      <c r="O374" s="82">
        <v>0</v>
      </c>
      <c r="P374" s="82">
        <v>0</v>
      </c>
      <c r="Q374" s="82">
        <v>0</v>
      </c>
    </row>
    <row r="375" spans="1:17" x14ac:dyDescent="0.3">
      <c r="A375" s="24" t="s">
        <v>769</v>
      </c>
      <c r="B375" s="24" t="s">
        <v>770</v>
      </c>
      <c r="C375" s="24" t="s">
        <v>46</v>
      </c>
      <c r="D375" s="82">
        <v>0</v>
      </c>
      <c r="E375" s="82">
        <v>0</v>
      </c>
      <c r="F375" s="82">
        <v>0</v>
      </c>
      <c r="G375" s="82">
        <v>0</v>
      </c>
      <c r="H375" s="82">
        <v>0</v>
      </c>
      <c r="I375" s="81">
        <v>0</v>
      </c>
      <c r="J375" s="82">
        <v>0</v>
      </c>
      <c r="K375" s="81">
        <v>0</v>
      </c>
      <c r="L375" s="82">
        <v>0</v>
      </c>
      <c r="M375" s="81">
        <v>0</v>
      </c>
      <c r="N375" s="81">
        <v>0</v>
      </c>
      <c r="O375" s="82">
        <v>0</v>
      </c>
      <c r="P375" s="82">
        <v>0</v>
      </c>
      <c r="Q375" s="82">
        <v>0</v>
      </c>
    </row>
    <row r="376" spans="1:17" x14ac:dyDescent="0.3">
      <c r="A376" s="28" t="s">
        <v>771</v>
      </c>
      <c r="B376" s="28" t="s">
        <v>772</v>
      </c>
      <c r="C376" s="28" t="s">
        <v>24</v>
      </c>
      <c r="D376" s="82">
        <v>0</v>
      </c>
      <c r="E376" s="82">
        <v>0</v>
      </c>
      <c r="F376" s="82">
        <v>0</v>
      </c>
      <c r="G376" s="82">
        <v>0</v>
      </c>
      <c r="H376" s="82">
        <v>0</v>
      </c>
      <c r="I376" s="81">
        <v>0</v>
      </c>
      <c r="J376" s="82">
        <v>0</v>
      </c>
      <c r="K376" s="81">
        <v>0</v>
      </c>
      <c r="L376" s="82">
        <v>0</v>
      </c>
      <c r="M376" s="81">
        <v>0</v>
      </c>
      <c r="N376" s="81">
        <v>0</v>
      </c>
      <c r="O376" s="82">
        <v>0</v>
      </c>
      <c r="P376" s="82">
        <v>0</v>
      </c>
      <c r="Q376" s="82">
        <v>0</v>
      </c>
    </row>
    <row r="377" spans="1:17" x14ac:dyDescent="0.3">
      <c r="A377" s="24" t="s">
        <v>773</v>
      </c>
      <c r="B377" s="24" t="s">
        <v>774</v>
      </c>
      <c r="C377" s="24" t="s">
        <v>30</v>
      </c>
      <c r="D377" s="82">
        <v>0</v>
      </c>
      <c r="E377" s="82">
        <v>0</v>
      </c>
      <c r="F377" s="82">
        <v>0</v>
      </c>
      <c r="G377" s="82">
        <v>0</v>
      </c>
      <c r="H377" s="82">
        <v>0</v>
      </c>
      <c r="I377" s="81">
        <v>0</v>
      </c>
      <c r="J377" s="82">
        <v>0</v>
      </c>
      <c r="K377" s="81">
        <v>0</v>
      </c>
      <c r="L377" s="82">
        <v>0</v>
      </c>
      <c r="M377" s="81">
        <v>0</v>
      </c>
      <c r="N377" s="81">
        <v>0</v>
      </c>
      <c r="O377" s="82">
        <v>0</v>
      </c>
      <c r="P377" s="82">
        <v>0</v>
      </c>
      <c r="Q377" s="82">
        <v>0</v>
      </c>
    </row>
    <row r="378" spans="1:17" x14ac:dyDescent="0.3">
      <c r="A378" s="24" t="s">
        <v>775</v>
      </c>
      <c r="B378" s="24" t="s">
        <v>776</v>
      </c>
      <c r="C378" s="24" t="s">
        <v>49</v>
      </c>
      <c r="D378" s="82">
        <v>0</v>
      </c>
      <c r="E378" s="82">
        <v>0</v>
      </c>
      <c r="F378" s="82">
        <v>0</v>
      </c>
      <c r="G378" s="82">
        <v>0</v>
      </c>
      <c r="H378" s="82">
        <v>0</v>
      </c>
      <c r="I378" s="81">
        <v>0</v>
      </c>
      <c r="J378" s="82">
        <v>0</v>
      </c>
      <c r="K378" s="81">
        <v>0</v>
      </c>
      <c r="L378" s="82">
        <v>0</v>
      </c>
      <c r="M378" s="81">
        <v>0</v>
      </c>
      <c r="N378" s="81">
        <v>0</v>
      </c>
      <c r="O378" s="82">
        <v>0</v>
      </c>
      <c r="P378" s="82">
        <v>0</v>
      </c>
      <c r="Q378" s="82">
        <v>0</v>
      </c>
    </row>
    <row r="379" spans="1:17" x14ac:dyDescent="0.3">
      <c r="A379" s="24" t="s">
        <v>777</v>
      </c>
      <c r="B379" s="24" t="s">
        <v>778</v>
      </c>
      <c r="C379" s="24" t="s">
        <v>49</v>
      </c>
      <c r="D379" s="82">
        <v>0</v>
      </c>
      <c r="E379" s="82">
        <v>0</v>
      </c>
      <c r="F379" s="82">
        <v>0</v>
      </c>
      <c r="G379" s="82">
        <v>0</v>
      </c>
      <c r="H379" s="82">
        <v>0</v>
      </c>
      <c r="I379" s="81">
        <v>0</v>
      </c>
      <c r="J379" s="82">
        <v>0</v>
      </c>
      <c r="K379" s="81">
        <v>0</v>
      </c>
      <c r="L379" s="82">
        <v>0</v>
      </c>
      <c r="M379" s="81">
        <v>0</v>
      </c>
      <c r="N379" s="81">
        <v>0</v>
      </c>
      <c r="O379" s="82">
        <v>0</v>
      </c>
      <c r="P379" s="82">
        <v>0</v>
      </c>
      <c r="Q379" s="82">
        <v>0</v>
      </c>
    </row>
    <row r="380" spans="1:17" x14ac:dyDescent="0.3">
      <c r="A380" s="28" t="s">
        <v>779</v>
      </c>
      <c r="B380" s="28" t="s">
        <v>780</v>
      </c>
      <c r="C380" s="28" t="s">
        <v>27</v>
      </c>
      <c r="D380" s="82">
        <v>0</v>
      </c>
      <c r="E380" s="82">
        <v>0</v>
      </c>
      <c r="F380" s="82">
        <v>0</v>
      </c>
      <c r="G380" s="82">
        <v>0</v>
      </c>
      <c r="H380" s="82">
        <v>0</v>
      </c>
      <c r="I380" s="81">
        <v>0</v>
      </c>
      <c r="J380" s="82">
        <v>0</v>
      </c>
      <c r="K380" s="81">
        <v>0</v>
      </c>
      <c r="L380" s="82">
        <v>0</v>
      </c>
      <c r="M380" s="81">
        <v>0</v>
      </c>
      <c r="N380" s="81">
        <v>0</v>
      </c>
      <c r="O380" s="82">
        <v>0</v>
      </c>
      <c r="P380" s="82">
        <v>0</v>
      </c>
      <c r="Q380" s="82">
        <v>0</v>
      </c>
    </row>
    <row r="381" spans="1:17" x14ac:dyDescent="0.3">
      <c r="A381" s="24" t="s">
        <v>781</v>
      </c>
      <c r="B381" s="24" t="s">
        <v>782</v>
      </c>
      <c r="C381" s="24" t="s">
        <v>46</v>
      </c>
      <c r="D381" s="82">
        <v>0</v>
      </c>
      <c r="E381" s="82">
        <v>0</v>
      </c>
      <c r="F381" s="82">
        <v>0</v>
      </c>
      <c r="G381" s="82">
        <v>0</v>
      </c>
      <c r="H381" s="82">
        <v>0</v>
      </c>
      <c r="I381" s="81">
        <v>0</v>
      </c>
      <c r="J381" s="82">
        <v>0</v>
      </c>
      <c r="K381" s="81">
        <v>0</v>
      </c>
      <c r="L381" s="82">
        <v>0</v>
      </c>
      <c r="M381" s="81">
        <v>0</v>
      </c>
      <c r="N381" s="81">
        <v>0</v>
      </c>
      <c r="O381" s="82">
        <v>0</v>
      </c>
      <c r="P381" s="82">
        <v>0</v>
      </c>
      <c r="Q381" s="82">
        <v>0</v>
      </c>
    </row>
    <row r="382" spans="1:17" x14ac:dyDescent="0.3">
      <c r="A382" s="28" t="s">
        <v>783</v>
      </c>
      <c r="B382" s="28" t="s">
        <v>784</v>
      </c>
      <c r="C382" s="28" t="s">
        <v>24</v>
      </c>
      <c r="D382" s="82">
        <v>0</v>
      </c>
      <c r="E382" s="82">
        <v>0</v>
      </c>
      <c r="F382" s="82">
        <v>0</v>
      </c>
      <c r="G382" s="82">
        <v>0</v>
      </c>
      <c r="H382" s="82">
        <v>0</v>
      </c>
      <c r="I382" s="81">
        <v>0</v>
      </c>
      <c r="J382" s="82">
        <v>0</v>
      </c>
      <c r="K382" s="81">
        <v>0</v>
      </c>
      <c r="L382" s="82">
        <v>0</v>
      </c>
      <c r="M382" s="81">
        <v>0</v>
      </c>
      <c r="N382" s="81">
        <v>0</v>
      </c>
      <c r="O382" s="82">
        <v>0</v>
      </c>
      <c r="P382" s="82">
        <v>0</v>
      </c>
      <c r="Q382" s="82">
        <v>0</v>
      </c>
    </row>
    <row r="383" spans="1:17" x14ac:dyDescent="0.3">
      <c r="A383" s="24" t="s">
        <v>785</v>
      </c>
      <c r="B383" s="24" t="s">
        <v>786</v>
      </c>
      <c r="C383" s="24" t="s">
        <v>33</v>
      </c>
      <c r="D383" s="82">
        <v>0</v>
      </c>
      <c r="E383" s="82">
        <v>0</v>
      </c>
      <c r="F383" s="82">
        <v>0</v>
      </c>
      <c r="G383" s="82">
        <v>0</v>
      </c>
      <c r="H383" s="82">
        <v>0</v>
      </c>
      <c r="I383" s="81">
        <v>0</v>
      </c>
      <c r="J383" s="82">
        <v>0</v>
      </c>
      <c r="K383" s="81">
        <v>0</v>
      </c>
      <c r="L383" s="82">
        <v>0</v>
      </c>
      <c r="M383" s="81">
        <v>0</v>
      </c>
      <c r="N383" s="81">
        <v>0</v>
      </c>
      <c r="O383" s="82">
        <v>0</v>
      </c>
      <c r="P383" s="82">
        <v>0</v>
      </c>
      <c r="Q383" s="82">
        <v>0</v>
      </c>
    </row>
    <row r="384" spans="1:17" x14ac:dyDescent="0.3">
      <c r="A384" s="28" t="s">
        <v>787</v>
      </c>
      <c r="B384" s="28" t="s">
        <v>788</v>
      </c>
      <c r="C384" s="28" t="s">
        <v>33</v>
      </c>
      <c r="D384" s="82">
        <v>0</v>
      </c>
      <c r="E384" s="82">
        <v>0</v>
      </c>
      <c r="F384" s="82">
        <v>0</v>
      </c>
      <c r="G384" s="82">
        <v>0</v>
      </c>
      <c r="H384" s="82">
        <v>0</v>
      </c>
      <c r="I384" s="81">
        <v>0</v>
      </c>
      <c r="J384" s="82">
        <v>0</v>
      </c>
      <c r="K384" s="81">
        <v>0</v>
      </c>
      <c r="L384" s="82">
        <v>0</v>
      </c>
      <c r="M384" s="81">
        <v>0</v>
      </c>
      <c r="N384" s="81">
        <v>0</v>
      </c>
      <c r="O384" s="82">
        <v>0</v>
      </c>
      <c r="P384" s="82">
        <v>0</v>
      </c>
      <c r="Q384" s="82">
        <v>0</v>
      </c>
    </row>
    <row r="385" spans="1:17" x14ac:dyDescent="0.3">
      <c r="A385" s="24" t="s">
        <v>789</v>
      </c>
      <c r="B385" s="24" t="s">
        <v>790</v>
      </c>
      <c r="C385" s="24" t="s">
        <v>56</v>
      </c>
      <c r="D385" s="82">
        <v>0</v>
      </c>
      <c r="E385" s="82">
        <v>0</v>
      </c>
      <c r="F385" s="82">
        <v>0</v>
      </c>
      <c r="G385" s="82">
        <v>0</v>
      </c>
      <c r="H385" s="82">
        <v>0</v>
      </c>
      <c r="I385" s="81">
        <v>0</v>
      </c>
      <c r="J385" s="82">
        <v>0</v>
      </c>
      <c r="K385" s="81">
        <v>0</v>
      </c>
      <c r="L385" s="82">
        <v>0</v>
      </c>
      <c r="M385" s="81">
        <v>0</v>
      </c>
      <c r="N385" s="81">
        <v>0</v>
      </c>
      <c r="O385" s="82">
        <v>0</v>
      </c>
      <c r="P385" s="82">
        <v>0</v>
      </c>
      <c r="Q385" s="82">
        <v>0</v>
      </c>
    </row>
    <row r="386" spans="1:17" x14ac:dyDescent="0.3">
      <c r="A386" s="28" t="s">
        <v>791</v>
      </c>
      <c r="B386" s="28" t="s">
        <v>792</v>
      </c>
      <c r="C386" s="28" t="s">
        <v>30</v>
      </c>
      <c r="D386" s="82">
        <v>0</v>
      </c>
      <c r="E386" s="82">
        <v>0</v>
      </c>
      <c r="F386" s="82">
        <v>0</v>
      </c>
      <c r="G386" s="82">
        <v>0</v>
      </c>
      <c r="H386" s="82">
        <v>0</v>
      </c>
      <c r="I386" s="81">
        <v>0</v>
      </c>
      <c r="J386" s="82">
        <v>0</v>
      </c>
      <c r="K386" s="81">
        <v>0</v>
      </c>
      <c r="L386" s="82">
        <v>0</v>
      </c>
      <c r="M386" s="81">
        <v>0</v>
      </c>
      <c r="N386" s="81">
        <v>0</v>
      </c>
      <c r="O386" s="82">
        <v>0</v>
      </c>
      <c r="P386" s="82">
        <v>0</v>
      </c>
      <c r="Q386" s="82">
        <v>0</v>
      </c>
    </row>
    <row r="387" spans="1:17" x14ac:dyDescent="0.3">
      <c r="A387" s="28" t="s">
        <v>793</v>
      </c>
      <c r="B387" s="28" t="s">
        <v>794</v>
      </c>
      <c r="C387" s="28" t="s">
        <v>63</v>
      </c>
      <c r="D387" s="82">
        <v>0</v>
      </c>
      <c r="E387" s="82">
        <v>0</v>
      </c>
      <c r="F387" s="82">
        <v>0</v>
      </c>
      <c r="G387" s="82">
        <v>0</v>
      </c>
      <c r="H387" s="82">
        <v>0</v>
      </c>
      <c r="I387" s="81">
        <v>0</v>
      </c>
      <c r="J387" s="82">
        <v>0</v>
      </c>
      <c r="K387" s="81">
        <v>0</v>
      </c>
      <c r="L387" s="82">
        <v>0</v>
      </c>
      <c r="M387" s="81">
        <v>0</v>
      </c>
      <c r="N387" s="81">
        <v>0</v>
      </c>
      <c r="O387" s="82">
        <v>0</v>
      </c>
      <c r="P387" s="82">
        <v>0</v>
      </c>
      <c r="Q387" s="82">
        <v>0</v>
      </c>
    </row>
    <row r="388" spans="1:17" x14ac:dyDescent="0.3">
      <c r="A388" s="28" t="s">
        <v>795</v>
      </c>
      <c r="B388" s="28" t="s">
        <v>796</v>
      </c>
      <c r="C388" s="28" t="s">
        <v>49</v>
      </c>
      <c r="D388" s="82">
        <v>0</v>
      </c>
      <c r="E388" s="82">
        <v>0</v>
      </c>
      <c r="F388" s="82">
        <v>0</v>
      </c>
      <c r="G388" s="82">
        <v>0</v>
      </c>
      <c r="H388" s="82">
        <v>0</v>
      </c>
      <c r="I388" s="81">
        <v>0</v>
      </c>
      <c r="J388" s="82">
        <v>0</v>
      </c>
      <c r="K388" s="81">
        <v>0</v>
      </c>
      <c r="L388" s="82">
        <v>0</v>
      </c>
      <c r="M388" s="81">
        <v>0</v>
      </c>
      <c r="N388" s="81">
        <v>0</v>
      </c>
      <c r="O388" s="82">
        <v>0</v>
      </c>
      <c r="P388" s="82">
        <v>0</v>
      </c>
      <c r="Q388" s="82">
        <v>0</v>
      </c>
    </row>
    <row r="389" spans="1:17" x14ac:dyDescent="0.3">
      <c r="A389" s="24" t="s">
        <v>797</v>
      </c>
      <c r="B389" s="24" t="s">
        <v>798</v>
      </c>
      <c r="C389" s="24" t="s">
        <v>49</v>
      </c>
      <c r="D389" s="82">
        <v>0</v>
      </c>
      <c r="E389" s="82">
        <v>0</v>
      </c>
      <c r="F389" s="82">
        <v>0</v>
      </c>
      <c r="G389" s="82">
        <v>0</v>
      </c>
      <c r="H389" s="82">
        <v>0</v>
      </c>
      <c r="I389" s="81">
        <v>0</v>
      </c>
      <c r="J389" s="82">
        <v>0</v>
      </c>
      <c r="K389" s="81">
        <v>0</v>
      </c>
      <c r="L389" s="82">
        <v>0</v>
      </c>
      <c r="M389" s="81">
        <v>0</v>
      </c>
      <c r="N389" s="81">
        <v>0</v>
      </c>
      <c r="O389" s="82">
        <v>0</v>
      </c>
      <c r="P389" s="82">
        <v>0</v>
      </c>
      <c r="Q389" s="82">
        <v>0</v>
      </c>
    </row>
    <row r="390" spans="1:17" x14ac:dyDescent="0.3">
      <c r="A390" s="24" t="s">
        <v>799</v>
      </c>
      <c r="B390" s="24" t="s">
        <v>800</v>
      </c>
      <c r="C390" s="24" t="s">
        <v>78</v>
      </c>
      <c r="D390" s="82">
        <v>0</v>
      </c>
      <c r="E390" s="82">
        <v>0</v>
      </c>
      <c r="F390" s="82">
        <v>0</v>
      </c>
      <c r="G390" s="82">
        <v>0</v>
      </c>
      <c r="H390" s="82">
        <v>0</v>
      </c>
      <c r="I390" s="81">
        <v>0</v>
      </c>
      <c r="J390" s="82">
        <v>0</v>
      </c>
      <c r="K390" s="81">
        <v>0</v>
      </c>
      <c r="L390" s="82">
        <v>0</v>
      </c>
      <c r="M390" s="81">
        <v>0</v>
      </c>
      <c r="N390" s="81">
        <v>0</v>
      </c>
      <c r="O390" s="82">
        <v>0</v>
      </c>
      <c r="P390" s="82">
        <v>0</v>
      </c>
      <c r="Q390" s="82">
        <v>0</v>
      </c>
    </row>
    <row r="391" spans="1:17" x14ac:dyDescent="0.3">
      <c r="A391" s="24" t="s">
        <v>801</v>
      </c>
      <c r="B391" s="24" t="s">
        <v>802</v>
      </c>
      <c r="C391" s="24" t="s">
        <v>30</v>
      </c>
      <c r="D391" s="82">
        <v>0</v>
      </c>
      <c r="E391" s="82">
        <v>0</v>
      </c>
      <c r="F391" s="82">
        <v>0</v>
      </c>
      <c r="G391" s="82">
        <v>0</v>
      </c>
      <c r="H391" s="82">
        <v>0</v>
      </c>
      <c r="I391" s="81">
        <v>0</v>
      </c>
      <c r="J391" s="82">
        <v>0</v>
      </c>
      <c r="K391" s="81">
        <v>0</v>
      </c>
      <c r="L391" s="82">
        <v>0</v>
      </c>
      <c r="M391" s="81">
        <v>0</v>
      </c>
      <c r="N391" s="81">
        <v>0</v>
      </c>
      <c r="O391" s="82">
        <v>0</v>
      </c>
      <c r="P391" s="82">
        <v>0</v>
      </c>
      <c r="Q391" s="82">
        <v>0</v>
      </c>
    </row>
    <row r="392" spans="1:17" x14ac:dyDescent="0.3">
      <c r="A392" s="24" t="s">
        <v>803</v>
      </c>
      <c r="B392" s="24" t="s">
        <v>804</v>
      </c>
      <c r="C392" s="24" t="s">
        <v>49</v>
      </c>
      <c r="D392" s="82">
        <v>0</v>
      </c>
      <c r="E392" s="82">
        <v>0</v>
      </c>
      <c r="F392" s="82">
        <v>0</v>
      </c>
      <c r="G392" s="82">
        <v>0</v>
      </c>
      <c r="H392" s="82">
        <v>0</v>
      </c>
      <c r="I392" s="81">
        <v>0</v>
      </c>
      <c r="J392" s="82">
        <v>0</v>
      </c>
      <c r="K392" s="81">
        <v>0</v>
      </c>
      <c r="L392" s="82">
        <v>0</v>
      </c>
      <c r="M392" s="81">
        <v>0</v>
      </c>
      <c r="N392" s="81">
        <v>0</v>
      </c>
      <c r="O392" s="82">
        <v>0</v>
      </c>
      <c r="P392" s="82">
        <v>0</v>
      </c>
      <c r="Q392" s="82">
        <v>0</v>
      </c>
    </row>
    <row r="393" spans="1:17" x14ac:dyDescent="0.3">
      <c r="A393" s="24" t="s">
        <v>805</v>
      </c>
      <c r="B393" s="24" t="s">
        <v>806</v>
      </c>
      <c r="C393" s="24" t="s">
        <v>24</v>
      </c>
      <c r="D393" s="82">
        <v>0</v>
      </c>
      <c r="E393" s="82">
        <v>0</v>
      </c>
      <c r="F393" s="82">
        <v>0</v>
      </c>
      <c r="G393" s="82">
        <v>0</v>
      </c>
      <c r="H393" s="82">
        <v>0</v>
      </c>
      <c r="I393" s="81">
        <v>0</v>
      </c>
      <c r="J393" s="82">
        <v>0</v>
      </c>
      <c r="K393" s="81">
        <v>0</v>
      </c>
      <c r="L393" s="82">
        <v>0</v>
      </c>
      <c r="M393" s="81">
        <v>0</v>
      </c>
      <c r="N393" s="81">
        <v>0</v>
      </c>
      <c r="O393" s="82">
        <v>0</v>
      </c>
      <c r="P393" s="82">
        <v>0</v>
      </c>
      <c r="Q393" s="82">
        <v>0</v>
      </c>
    </row>
    <row r="394" spans="1:17" x14ac:dyDescent="0.3">
      <c r="A394" s="24" t="s">
        <v>807</v>
      </c>
      <c r="B394" s="24" t="s">
        <v>808</v>
      </c>
      <c r="C394" s="24" t="s">
        <v>49</v>
      </c>
      <c r="D394" s="82">
        <v>0</v>
      </c>
      <c r="E394" s="82">
        <v>0</v>
      </c>
      <c r="F394" s="82">
        <v>0</v>
      </c>
      <c r="G394" s="82">
        <v>0</v>
      </c>
      <c r="H394" s="82">
        <v>0</v>
      </c>
      <c r="I394" s="81">
        <v>0</v>
      </c>
      <c r="J394" s="82">
        <v>0</v>
      </c>
      <c r="K394" s="81">
        <v>0</v>
      </c>
      <c r="L394" s="82">
        <v>0</v>
      </c>
      <c r="M394" s="81">
        <v>0</v>
      </c>
      <c r="N394" s="81">
        <v>0</v>
      </c>
      <c r="O394" s="82">
        <v>0</v>
      </c>
      <c r="P394" s="82">
        <v>0</v>
      </c>
      <c r="Q394" s="82">
        <v>0</v>
      </c>
    </row>
    <row r="395" spans="1:17" x14ac:dyDescent="0.3">
      <c r="A395" s="24" t="s">
        <v>809</v>
      </c>
      <c r="B395" s="24" t="s">
        <v>810</v>
      </c>
      <c r="C395" s="24" t="s">
        <v>49</v>
      </c>
      <c r="D395" s="82">
        <v>0</v>
      </c>
      <c r="E395" s="82">
        <v>0</v>
      </c>
      <c r="F395" s="82">
        <v>0</v>
      </c>
      <c r="G395" s="82">
        <v>0</v>
      </c>
      <c r="H395" s="82">
        <v>0</v>
      </c>
      <c r="I395" s="81">
        <v>0</v>
      </c>
      <c r="J395" s="82">
        <v>0</v>
      </c>
      <c r="K395" s="81">
        <v>0</v>
      </c>
      <c r="L395" s="82">
        <v>0</v>
      </c>
      <c r="M395" s="81">
        <v>0</v>
      </c>
      <c r="N395" s="81">
        <v>0</v>
      </c>
      <c r="O395" s="82">
        <v>0</v>
      </c>
      <c r="P395" s="82">
        <v>0</v>
      </c>
      <c r="Q395" s="82">
        <v>0</v>
      </c>
    </row>
    <row r="396" spans="1:17" x14ac:dyDescent="0.3">
      <c r="A396" s="24" t="s">
        <v>811</v>
      </c>
      <c r="B396" s="24" t="s">
        <v>812</v>
      </c>
      <c r="C396" s="24" t="s">
        <v>49</v>
      </c>
      <c r="D396" s="82">
        <v>0</v>
      </c>
      <c r="E396" s="82">
        <v>0</v>
      </c>
      <c r="F396" s="82">
        <v>0</v>
      </c>
      <c r="G396" s="82">
        <v>0</v>
      </c>
      <c r="H396" s="82">
        <v>0</v>
      </c>
      <c r="I396" s="81">
        <v>0</v>
      </c>
      <c r="J396" s="82">
        <v>0</v>
      </c>
      <c r="K396" s="81">
        <v>0</v>
      </c>
      <c r="L396" s="82">
        <v>0</v>
      </c>
      <c r="M396" s="81">
        <v>0</v>
      </c>
      <c r="N396" s="81">
        <v>0</v>
      </c>
      <c r="O396" s="82">
        <v>0</v>
      </c>
      <c r="P396" s="82">
        <v>0</v>
      </c>
      <c r="Q396" s="82">
        <v>0</v>
      </c>
    </row>
    <row r="397" spans="1:17" x14ac:dyDescent="0.3">
      <c r="A397" s="28" t="s">
        <v>813</v>
      </c>
      <c r="B397" s="28" t="s">
        <v>814</v>
      </c>
      <c r="C397" s="28" t="s">
        <v>49</v>
      </c>
      <c r="D397" s="82">
        <v>0</v>
      </c>
      <c r="E397" s="82">
        <v>0</v>
      </c>
      <c r="F397" s="82">
        <v>0</v>
      </c>
      <c r="G397" s="82">
        <v>0</v>
      </c>
      <c r="H397" s="82">
        <v>0</v>
      </c>
      <c r="I397" s="81">
        <v>0</v>
      </c>
      <c r="J397" s="82">
        <v>0</v>
      </c>
      <c r="K397" s="81">
        <v>0</v>
      </c>
      <c r="L397" s="82">
        <v>0</v>
      </c>
      <c r="M397" s="81">
        <v>0</v>
      </c>
      <c r="N397" s="81">
        <v>0</v>
      </c>
      <c r="O397" s="82">
        <v>0</v>
      </c>
      <c r="P397" s="82">
        <v>0</v>
      </c>
      <c r="Q397" s="82">
        <v>0</v>
      </c>
    </row>
    <row r="398" spans="1:17" x14ac:dyDescent="0.3">
      <c r="A398" s="28" t="s">
        <v>815</v>
      </c>
      <c r="B398" s="28" t="s">
        <v>816</v>
      </c>
      <c r="C398" s="28" t="s">
        <v>49</v>
      </c>
      <c r="D398" s="82">
        <v>0</v>
      </c>
      <c r="E398" s="82">
        <v>0</v>
      </c>
      <c r="F398" s="82">
        <v>0</v>
      </c>
      <c r="G398" s="82">
        <v>0</v>
      </c>
      <c r="H398" s="82">
        <v>0</v>
      </c>
      <c r="I398" s="81">
        <v>0</v>
      </c>
      <c r="J398" s="82">
        <v>0</v>
      </c>
      <c r="K398" s="81">
        <v>0</v>
      </c>
      <c r="L398" s="82">
        <v>0</v>
      </c>
      <c r="M398" s="81">
        <v>0</v>
      </c>
      <c r="N398" s="81">
        <v>0</v>
      </c>
      <c r="O398" s="82">
        <v>0</v>
      </c>
      <c r="P398" s="82">
        <v>0</v>
      </c>
      <c r="Q398" s="82">
        <v>0</v>
      </c>
    </row>
    <row r="399" spans="1:17" x14ac:dyDescent="0.3">
      <c r="A399" s="24" t="s">
        <v>817</v>
      </c>
      <c r="B399" s="24" t="s">
        <v>818</v>
      </c>
      <c r="C399" s="24" t="s">
        <v>33</v>
      </c>
      <c r="D399" s="82">
        <v>0</v>
      </c>
      <c r="E399" s="82">
        <v>0</v>
      </c>
      <c r="F399" s="82">
        <v>0</v>
      </c>
      <c r="G399" s="82">
        <v>0</v>
      </c>
      <c r="H399" s="82">
        <v>0</v>
      </c>
      <c r="I399" s="81">
        <v>0</v>
      </c>
      <c r="J399" s="82">
        <v>0</v>
      </c>
      <c r="K399" s="81">
        <v>0</v>
      </c>
      <c r="L399" s="82">
        <v>0</v>
      </c>
      <c r="M399" s="81">
        <v>0</v>
      </c>
      <c r="N399" s="81">
        <v>0</v>
      </c>
      <c r="O399" s="82">
        <v>0</v>
      </c>
      <c r="P399" s="82">
        <v>0</v>
      </c>
      <c r="Q399" s="82">
        <v>0</v>
      </c>
    </row>
    <row r="400" spans="1:17" x14ac:dyDescent="0.3">
      <c r="A400" s="24" t="s">
        <v>819</v>
      </c>
      <c r="B400" s="24" t="s">
        <v>820</v>
      </c>
      <c r="C400" s="24" t="s">
        <v>49</v>
      </c>
      <c r="D400" s="82">
        <v>0</v>
      </c>
      <c r="E400" s="82">
        <v>0</v>
      </c>
      <c r="F400" s="82">
        <v>0</v>
      </c>
      <c r="G400" s="82">
        <v>0</v>
      </c>
      <c r="H400" s="82">
        <v>0</v>
      </c>
      <c r="I400" s="81">
        <v>0</v>
      </c>
      <c r="J400" s="82">
        <v>0</v>
      </c>
      <c r="K400" s="81">
        <v>0</v>
      </c>
      <c r="L400" s="82">
        <v>0</v>
      </c>
      <c r="M400" s="81">
        <v>0</v>
      </c>
      <c r="N400" s="81">
        <v>0</v>
      </c>
      <c r="O400" s="82">
        <v>0</v>
      </c>
      <c r="P400" s="82">
        <v>0</v>
      </c>
      <c r="Q400" s="82">
        <v>0</v>
      </c>
    </row>
    <row r="401" spans="1:17" x14ac:dyDescent="0.3">
      <c r="A401" s="28" t="s">
        <v>821</v>
      </c>
      <c r="B401" s="28" t="s">
        <v>822</v>
      </c>
      <c r="C401" s="28" t="s">
        <v>27</v>
      </c>
      <c r="D401" s="82">
        <v>0</v>
      </c>
      <c r="E401" s="82">
        <v>0</v>
      </c>
      <c r="F401" s="82">
        <v>0</v>
      </c>
      <c r="G401" s="82">
        <v>0</v>
      </c>
      <c r="H401" s="82">
        <v>0</v>
      </c>
      <c r="I401" s="81">
        <v>0</v>
      </c>
      <c r="J401" s="82">
        <v>0</v>
      </c>
      <c r="K401" s="81">
        <v>0</v>
      </c>
      <c r="L401" s="82">
        <v>0</v>
      </c>
      <c r="M401" s="81">
        <v>0</v>
      </c>
      <c r="N401" s="81">
        <v>0</v>
      </c>
      <c r="O401" s="82">
        <v>0</v>
      </c>
      <c r="P401" s="82">
        <v>0</v>
      </c>
      <c r="Q401" s="82">
        <v>0</v>
      </c>
    </row>
    <row r="402" spans="1:17" x14ac:dyDescent="0.3">
      <c r="A402" s="24" t="s">
        <v>823</v>
      </c>
      <c r="B402" s="24" t="s">
        <v>824</v>
      </c>
      <c r="C402" s="24" t="s">
        <v>24</v>
      </c>
      <c r="D402" s="82">
        <v>0</v>
      </c>
      <c r="E402" s="82">
        <v>0</v>
      </c>
      <c r="F402" s="82">
        <v>0</v>
      </c>
      <c r="G402" s="82">
        <v>0</v>
      </c>
      <c r="H402" s="82">
        <v>0</v>
      </c>
      <c r="I402" s="81">
        <v>0</v>
      </c>
      <c r="J402" s="82">
        <v>0</v>
      </c>
      <c r="K402" s="81">
        <v>0</v>
      </c>
      <c r="L402" s="82">
        <v>0</v>
      </c>
      <c r="M402" s="81">
        <v>0</v>
      </c>
      <c r="N402" s="81">
        <v>0</v>
      </c>
      <c r="O402" s="82">
        <v>0</v>
      </c>
      <c r="P402" s="82">
        <v>0</v>
      </c>
      <c r="Q402" s="82">
        <v>0</v>
      </c>
    </row>
    <row r="403" spans="1:17" x14ac:dyDescent="0.3">
      <c r="A403" s="28" t="s">
        <v>825</v>
      </c>
      <c r="B403" s="28" t="s">
        <v>826</v>
      </c>
      <c r="C403" s="28" t="s">
        <v>49</v>
      </c>
      <c r="D403" s="82">
        <v>0</v>
      </c>
      <c r="E403" s="82">
        <v>0</v>
      </c>
      <c r="F403" s="82">
        <v>0</v>
      </c>
      <c r="G403" s="82">
        <v>0</v>
      </c>
      <c r="H403" s="82">
        <v>0</v>
      </c>
      <c r="I403" s="81">
        <v>0</v>
      </c>
      <c r="J403" s="82">
        <v>0</v>
      </c>
      <c r="K403" s="81">
        <v>0</v>
      </c>
      <c r="L403" s="82">
        <v>0</v>
      </c>
      <c r="M403" s="81">
        <v>0</v>
      </c>
      <c r="N403" s="81">
        <v>0</v>
      </c>
      <c r="O403" s="82">
        <v>0</v>
      </c>
      <c r="P403" s="82">
        <v>0</v>
      </c>
      <c r="Q403" s="82">
        <v>0</v>
      </c>
    </row>
    <row r="404" spans="1:17" x14ac:dyDescent="0.3">
      <c r="A404" s="28" t="s">
        <v>827</v>
      </c>
      <c r="B404" s="28" t="s">
        <v>828</v>
      </c>
      <c r="C404" s="28" t="s">
        <v>33</v>
      </c>
      <c r="D404" s="82">
        <v>0</v>
      </c>
      <c r="E404" s="82">
        <v>0</v>
      </c>
      <c r="F404" s="82">
        <v>0</v>
      </c>
      <c r="G404" s="82">
        <v>0</v>
      </c>
      <c r="H404" s="82">
        <v>0</v>
      </c>
      <c r="I404" s="81">
        <v>0</v>
      </c>
      <c r="J404" s="82">
        <v>0</v>
      </c>
      <c r="K404" s="81">
        <v>0</v>
      </c>
      <c r="L404" s="82">
        <v>0</v>
      </c>
      <c r="M404" s="81">
        <v>0</v>
      </c>
      <c r="N404" s="81">
        <v>0</v>
      </c>
      <c r="O404" s="82">
        <v>0</v>
      </c>
      <c r="P404" s="82">
        <v>0</v>
      </c>
      <c r="Q404" s="82">
        <v>0</v>
      </c>
    </row>
    <row r="405" spans="1:17" x14ac:dyDescent="0.3">
      <c r="A405" s="24" t="s">
        <v>829</v>
      </c>
      <c r="B405" s="24" t="s">
        <v>830</v>
      </c>
      <c r="C405" s="24" t="s">
        <v>24</v>
      </c>
      <c r="D405" s="82">
        <v>0</v>
      </c>
      <c r="E405" s="82">
        <v>0</v>
      </c>
      <c r="F405" s="82">
        <v>0</v>
      </c>
      <c r="G405" s="82">
        <v>0</v>
      </c>
      <c r="H405" s="82">
        <v>0</v>
      </c>
      <c r="I405" s="81">
        <v>0</v>
      </c>
      <c r="J405" s="82">
        <v>0</v>
      </c>
      <c r="K405" s="81">
        <v>0</v>
      </c>
      <c r="L405" s="82">
        <v>0</v>
      </c>
      <c r="M405" s="81">
        <v>0</v>
      </c>
      <c r="N405" s="81">
        <v>0</v>
      </c>
      <c r="O405" s="82">
        <v>0</v>
      </c>
      <c r="P405" s="82">
        <v>0</v>
      </c>
      <c r="Q405" s="82">
        <v>0</v>
      </c>
    </row>
    <row r="406" spans="1:17" x14ac:dyDescent="0.3">
      <c r="A406" s="24" t="s">
        <v>831</v>
      </c>
      <c r="B406" s="24" t="s">
        <v>832</v>
      </c>
      <c r="C406" s="24" t="s">
        <v>27</v>
      </c>
      <c r="D406" s="82">
        <v>0</v>
      </c>
      <c r="E406" s="82">
        <v>0</v>
      </c>
      <c r="F406" s="82">
        <v>0</v>
      </c>
      <c r="G406" s="82">
        <v>0</v>
      </c>
      <c r="H406" s="82">
        <v>0</v>
      </c>
      <c r="I406" s="81">
        <v>0</v>
      </c>
      <c r="J406" s="82">
        <v>0</v>
      </c>
      <c r="K406" s="81">
        <v>0</v>
      </c>
      <c r="L406" s="82">
        <v>0</v>
      </c>
      <c r="M406" s="81">
        <v>0</v>
      </c>
      <c r="N406" s="81">
        <v>0</v>
      </c>
      <c r="O406" s="82">
        <v>0</v>
      </c>
      <c r="P406" s="82">
        <v>0</v>
      </c>
      <c r="Q406" s="82">
        <v>0</v>
      </c>
    </row>
    <row r="407" spans="1:17" x14ac:dyDescent="0.3">
      <c r="A407" s="28" t="s">
        <v>833</v>
      </c>
      <c r="B407" s="28" t="s">
        <v>834</v>
      </c>
      <c r="C407" s="28" t="s">
        <v>63</v>
      </c>
      <c r="D407" s="82">
        <v>0</v>
      </c>
      <c r="E407" s="82">
        <v>0</v>
      </c>
      <c r="F407" s="82">
        <v>0</v>
      </c>
      <c r="G407" s="82">
        <v>0</v>
      </c>
      <c r="H407" s="82">
        <v>0</v>
      </c>
      <c r="I407" s="81">
        <v>0</v>
      </c>
      <c r="J407" s="82">
        <v>0</v>
      </c>
      <c r="K407" s="81">
        <v>0</v>
      </c>
      <c r="L407" s="82">
        <v>0</v>
      </c>
      <c r="M407" s="81">
        <v>0</v>
      </c>
      <c r="N407" s="81">
        <v>0</v>
      </c>
      <c r="O407" s="82">
        <v>0</v>
      </c>
      <c r="P407" s="82">
        <v>0</v>
      </c>
      <c r="Q407" s="82">
        <v>0</v>
      </c>
    </row>
    <row r="408" spans="1:17" x14ac:dyDescent="0.3">
      <c r="A408" s="24" t="s">
        <v>835</v>
      </c>
      <c r="B408" s="24" t="s">
        <v>836</v>
      </c>
      <c r="C408" s="24" t="s">
        <v>56</v>
      </c>
      <c r="D408" s="82">
        <v>0</v>
      </c>
      <c r="E408" s="82">
        <v>0</v>
      </c>
      <c r="F408" s="82">
        <v>0</v>
      </c>
      <c r="G408" s="82">
        <v>0</v>
      </c>
      <c r="H408" s="82">
        <v>0</v>
      </c>
      <c r="I408" s="81">
        <v>0</v>
      </c>
      <c r="J408" s="82">
        <v>0</v>
      </c>
      <c r="K408" s="81">
        <v>1</v>
      </c>
      <c r="L408" s="82">
        <v>0</v>
      </c>
      <c r="M408" s="81">
        <v>0</v>
      </c>
      <c r="N408" s="81">
        <v>0</v>
      </c>
      <c r="O408" s="82">
        <v>0</v>
      </c>
      <c r="P408" s="82">
        <v>0</v>
      </c>
      <c r="Q408" s="82">
        <v>0</v>
      </c>
    </row>
    <row r="409" spans="1:17" x14ac:dyDescent="0.3">
      <c r="A409" s="24" t="s">
        <v>837</v>
      </c>
      <c r="B409" s="24" t="s">
        <v>838</v>
      </c>
      <c r="C409" s="24" t="s">
        <v>56</v>
      </c>
      <c r="D409" s="82">
        <v>0</v>
      </c>
      <c r="E409" s="82">
        <v>0</v>
      </c>
      <c r="F409" s="82">
        <v>0</v>
      </c>
      <c r="G409" s="82">
        <v>0</v>
      </c>
      <c r="H409" s="82">
        <v>0</v>
      </c>
      <c r="I409" s="81">
        <v>0</v>
      </c>
      <c r="J409" s="82">
        <v>0</v>
      </c>
      <c r="K409" s="81">
        <v>0</v>
      </c>
      <c r="L409" s="82">
        <v>0</v>
      </c>
      <c r="M409" s="81">
        <v>0</v>
      </c>
      <c r="N409" s="81">
        <v>0</v>
      </c>
      <c r="O409" s="82">
        <v>0</v>
      </c>
      <c r="P409" s="82">
        <v>1</v>
      </c>
      <c r="Q409" s="82">
        <v>0</v>
      </c>
    </row>
    <row r="410" spans="1:17" x14ac:dyDescent="0.3">
      <c r="A410" s="24" t="s">
        <v>839</v>
      </c>
      <c r="B410" s="24" t="s">
        <v>840</v>
      </c>
      <c r="C410" s="24" t="s">
        <v>33</v>
      </c>
      <c r="D410" s="82">
        <v>0</v>
      </c>
      <c r="E410" s="82">
        <v>0</v>
      </c>
      <c r="F410" s="82">
        <v>0</v>
      </c>
      <c r="G410" s="82">
        <v>0</v>
      </c>
      <c r="H410" s="82">
        <v>1</v>
      </c>
      <c r="I410" s="81">
        <v>0</v>
      </c>
      <c r="J410" s="82">
        <v>0</v>
      </c>
      <c r="K410" s="81">
        <v>0</v>
      </c>
      <c r="L410" s="82">
        <v>0</v>
      </c>
      <c r="M410" s="81">
        <v>0</v>
      </c>
      <c r="N410" s="81">
        <v>0</v>
      </c>
      <c r="O410" s="82">
        <v>0</v>
      </c>
      <c r="P410" s="82">
        <v>0</v>
      </c>
      <c r="Q410" s="82">
        <v>0</v>
      </c>
    </row>
    <row r="411" spans="1:17" x14ac:dyDescent="0.3">
      <c r="A411" s="28" t="s">
        <v>841</v>
      </c>
      <c r="B411" s="28" t="s">
        <v>842</v>
      </c>
      <c r="C411" s="28" t="s">
        <v>63</v>
      </c>
      <c r="D411" s="82">
        <v>0</v>
      </c>
      <c r="E411" s="82">
        <v>0</v>
      </c>
      <c r="F411" s="82">
        <v>0</v>
      </c>
      <c r="G411" s="82">
        <v>0</v>
      </c>
      <c r="H411" s="82">
        <v>0</v>
      </c>
      <c r="I411" s="81">
        <v>0</v>
      </c>
      <c r="J411" s="82">
        <v>0</v>
      </c>
      <c r="K411" s="81">
        <v>0</v>
      </c>
      <c r="L411" s="82">
        <v>0</v>
      </c>
      <c r="M411" s="81">
        <v>0</v>
      </c>
      <c r="N411" s="81">
        <v>0</v>
      </c>
      <c r="O411" s="82">
        <v>0</v>
      </c>
      <c r="P411" s="82">
        <v>0</v>
      </c>
      <c r="Q411" s="82">
        <v>0</v>
      </c>
    </row>
    <row r="412" spans="1:17" x14ac:dyDescent="0.3">
      <c r="A412" s="24" t="s">
        <v>843</v>
      </c>
      <c r="B412" s="24" t="s">
        <v>844</v>
      </c>
      <c r="C412" s="24" t="s">
        <v>56</v>
      </c>
      <c r="D412" s="82">
        <v>0</v>
      </c>
      <c r="E412" s="82">
        <v>0</v>
      </c>
      <c r="F412" s="82">
        <v>0</v>
      </c>
      <c r="G412" s="82">
        <v>0</v>
      </c>
      <c r="H412" s="82">
        <v>0</v>
      </c>
      <c r="I412" s="81">
        <v>0</v>
      </c>
      <c r="J412" s="82">
        <v>0</v>
      </c>
      <c r="K412" s="81">
        <v>0</v>
      </c>
      <c r="L412" s="82">
        <v>0</v>
      </c>
      <c r="M412" s="81">
        <v>0</v>
      </c>
      <c r="N412" s="81">
        <v>0</v>
      </c>
      <c r="O412" s="82">
        <v>0</v>
      </c>
      <c r="P412" s="82">
        <v>0</v>
      </c>
      <c r="Q412" s="82">
        <v>0</v>
      </c>
    </row>
    <row r="413" spans="1:17" x14ac:dyDescent="0.3">
      <c r="A413" s="28" t="s">
        <v>845</v>
      </c>
      <c r="B413" s="28" t="s">
        <v>846</v>
      </c>
      <c r="C413" s="28" t="s">
        <v>63</v>
      </c>
      <c r="D413" s="82">
        <v>0</v>
      </c>
      <c r="E413" s="82">
        <v>0</v>
      </c>
      <c r="F413" s="82">
        <v>0</v>
      </c>
      <c r="G413" s="82">
        <v>0</v>
      </c>
      <c r="H413" s="82">
        <v>0</v>
      </c>
      <c r="I413" s="81">
        <v>0</v>
      </c>
      <c r="J413" s="82">
        <v>0</v>
      </c>
      <c r="K413" s="81">
        <v>0</v>
      </c>
      <c r="L413" s="82">
        <v>0</v>
      </c>
      <c r="M413" s="81">
        <v>0</v>
      </c>
      <c r="N413" s="81">
        <v>0</v>
      </c>
      <c r="O413" s="82">
        <v>0</v>
      </c>
      <c r="P413" s="82">
        <v>0</v>
      </c>
      <c r="Q413" s="82">
        <v>0</v>
      </c>
    </row>
    <row r="414" spans="1:17" x14ac:dyDescent="0.3">
      <c r="A414" s="28" t="s">
        <v>847</v>
      </c>
      <c r="B414" s="28" t="s">
        <v>848</v>
      </c>
      <c r="C414" s="28" t="s">
        <v>33</v>
      </c>
      <c r="D414" s="82">
        <v>0</v>
      </c>
      <c r="E414" s="82">
        <v>0</v>
      </c>
      <c r="F414" s="82">
        <v>0</v>
      </c>
      <c r="G414" s="82">
        <v>0</v>
      </c>
      <c r="H414" s="82">
        <v>0</v>
      </c>
      <c r="I414" s="81">
        <v>0</v>
      </c>
      <c r="J414" s="82">
        <v>0</v>
      </c>
      <c r="K414" s="81">
        <v>0</v>
      </c>
      <c r="L414" s="82">
        <v>0</v>
      </c>
      <c r="M414" s="81">
        <v>0</v>
      </c>
      <c r="N414" s="81">
        <v>0</v>
      </c>
      <c r="O414" s="82">
        <v>0</v>
      </c>
      <c r="P414" s="82">
        <v>0</v>
      </c>
      <c r="Q414" s="82">
        <v>0</v>
      </c>
    </row>
    <row r="415" spans="1:17" x14ac:dyDescent="0.3">
      <c r="A415" s="24" t="s">
        <v>849</v>
      </c>
      <c r="B415" s="24" t="s">
        <v>850</v>
      </c>
      <c r="C415" s="24" t="s">
        <v>33</v>
      </c>
      <c r="D415" s="82">
        <v>0</v>
      </c>
      <c r="E415" s="82">
        <v>0</v>
      </c>
      <c r="F415" s="82">
        <v>0</v>
      </c>
      <c r="G415" s="82">
        <v>0</v>
      </c>
      <c r="H415" s="82">
        <v>0</v>
      </c>
      <c r="I415" s="81">
        <v>0</v>
      </c>
      <c r="J415" s="82">
        <v>0</v>
      </c>
      <c r="K415" s="81">
        <v>0</v>
      </c>
      <c r="L415" s="82">
        <v>0</v>
      </c>
      <c r="M415" s="81">
        <v>0</v>
      </c>
      <c r="N415" s="81">
        <v>0</v>
      </c>
      <c r="O415" s="82">
        <v>0</v>
      </c>
      <c r="P415" s="82">
        <v>0</v>
      </c>
      <c r="Q415" s="82">
        <v>0</v>
      </c>
    </row>
    <row r="416" spans="1:17" x14ac:dyDescent="0.3">
      <c r="A416" s="28" t="s">
        <v>851</v>
      </c>
      <c r="B416" s="28" t="s">
        <v>852</v>
      </c>
      <c r="C416" s="28" t="s">
        <v>56</v>
      </c>
      <c r="D416" s="82">
        <v>0</v>
      </c>
      <c r="E416" s="82">
        <v>0</v>
      </c>
      <c r="F416" s="82">
        <v>0</v>
      </c>
      <c r="G416" s="82">
        <v>0</v>
      </c>
      <c r="H416" s="82">
        <v>0</v>
      </c>
      <c r="I416" s="81">
        <v>0</v>
      </c>
      <c r="J416" s="82">
        <v>0</v>
      </c>
      <c r="K416" s="81">
        <v>0</v>
      </c>
      <c r="L416" s="82">
        <v>0</v>
      </c>
      <c r="M416" s="81">
        <v>0</v>
      </c>
      <c r="N416" s="81">
        <v>0</v>
      </c>
      <c r="O416" s="82">
        <v>0</v>
      </c>
      <c r="P416" s="82">
        <v>0</v>
      </c>
      <c r="Q416" s="82">
        <v>0</v>
      </c>
    </row>
    <row r="417" spans="1:17" x14ac:dyDescent="0.3">
      <c r="A417" s="24" t="s">
        <v>853</v>
      </c>
      <c r="B417" s="24" t="s">
        <v>854</v>
      </c>
      <c r="C417" s="24" t="s">
        <v>33</v>
      </c>
      <c r="D417" s="82">
        <v>0</v>
      </c>
      <c r="E417" s="82">
        <v>0</v>
      </c>
      <c r="F417" s="82">
        <v>0</v>
      </c>
      <c r="G417" s="82">
        <v>0</v>
      </c>
      <c r="H417" s="82">
        <v>0</v>
      </c>
      <c r="I417" s="81">
        <v>0</v>
      </c>
      <c r="J417" s="82">
        <v>0</v>
      </c>
      <c r="K417" s="81">
        <v>0</v>
      </c>
      <c r="L417" s="82">
        <v>0</v>
      </c>
      <c r="M417" s="81">
        <v>0</v>
      </c>
      <c r="N417" s="81">
        <v>0</v>
      </c>
      <c r="O417" s="82">
        <v>0</v>
      </c>
      <c r="P417" s="82">
        <v>0</v>
      </c>
      <c r="Q417" s="82">
        <v>0</v>
      </c>
    </row>
    <row r="418" spans="1:17" x14ac:dyDescent="0.3">
      <c r="A418" s="24" t="s">
        <v>855</v>
      </c>
      <c r="B418" s="24" t="s">
        <v>856</v>
      </c>
      <c r="C418" s="24" t="s">
        <v>30</v>
      </c>
      <c r="D418" s="82">
        <v>0</v>
      </c>
      <c r="E418" s="82">
        <v>0</v>
      </c>
      <c r="F418" s="82">
        <v>0</v>
      </c>
      <c r="G418" s="82">
        <v>0</v>
      </c>
      <c r="H418" s="82">
        <v>0</v>
      </c>
      <c r="I418" s="81">
        <v>0</v>
      </c>
      <c r="J418" s="82">
        <v>0</v>
      </c>
      <c r="K418" s="81">
        <v>0</v>
      </c>
      <c r="L418" s="82">
        <v>0</v>
      </c>
      <c r="M418" s="81">
        <v>0</v>
      </c>
      <c r="N418" s="81">
        <v>0</v>
      </c>
      <c r="O418" s="82">
        <v>0</v>
      </c>
      <c r="P418" s="82">
        <v>0</v>
      </c>
      <c r="Q418" s="82">
        <v>0</v>
      </c>
    </row>
    <row r="419" spans="1:17" x14ac:dyDescent="0.3">
      <c r="A419" s="24" t="s">
        <v>857</v>
      </c>
      <c r="B419" s="24" t="s">
        <v>858</v>
      </c>
      <c r="C419" s="24" t="s">
        <v>78</v>
      </c>
      <c r="D419" s="82">
        <v>0</v>
      </c>
      <c r="E419" s="82">
        <v>0</v>
      </c>
      <c r="F419" s="82">
        <v>0</v>
      </c>
      <c r="G419" s="82">
        <v>0</v>
      </c>
      <c r="H419" s="82">
        <v>0</v>
      </c>
      <c r="I419" s="81">
        <v>0</v>
      </c>
      <c r="J419" s="82">
        <v>0</v>
      </c>
      <c r="K419" s="81">
        <v>0</v>
      </c>
      <c r="L419" s="82">
        <v>0</v>
      </c>
      <c r="M419" s="81">
        <v>0</v>
      </c>
      <c r="N419" s="81">
        <v>0</v>
      </c>
      <c r="O419" s="82">
        <v>0</v>
      </c>
      <c r="P419" s="82">
        <v>0</v>
      </c>
      <c r="Q419" s="82">
        <v>0</v>
      </c>
    </row>
    <row r="420" spans="1:17" x14ac:dyDescent="0.3">
      <c r="A420" s="24" t="s">
        <v>859</v>
      </c>
      <c r="B420" s="24" t="s">
        <v>860</v>
      </c>
      <c r="C420" s="24" t="s">
        <v>27</v>
      </c>
      <c r="D420" s="82">
        <v>0</v>
      </c>
      <c r="E420" s="82">
        <v>0</v>
      </c>
      <c r="F420" s="82">
        <v>0</v>
      </c>
      <c r="G420" s="82">
        <v>0</v>
      </c>
      <c r="H420" s="82">
        <v>0</v>
      </c>
      <c r="I420" s="81">
        <v>0</v>
      </c>
      <c r="J420" s="82">
        <v>0</v>
      </c>
      <c r="K420" s="81">
        <v>0</v>
      </c>
      <c r="L420" s="82">
        <v>0</v>
      </c>
      <c r="M420" s="81">
        <v>0</v>
      </c>
      <c r="N420" s="81">
        <v>0</v>
      </c>
      <c r="O420" s="82">
        <v>0</v>
      </c>
      <c r="P420" s="82">
        <v>0</v>
      </c>
      <c r="Q420" s="82">
        <v>0</v>
      </c>
    </row>
    <row r="421" spans="1:17" x14ac:dyDescent="0.3">
      <c r="A421" s="28" t="s">
        <v>861</v>
      </c>
      <c r="B421" s="28" t="s">
        <v>862</v>
      </c>
      <c r="C421" s="28" t="s">
        <v>56</v>
      </c>
      <c r="D421" s="82">
        <v>0</v>
      </c>
      <c r="E421" s="82">
        <v>0</v>
      </c>
      <c r="F421" s="82">
        <v>0</v>
      </c>
      <c r="G421" s="82">
        <v>0</v>
      </c>
      <c r="H421" s="82">
        <v>0</v>
      </c>
      <c r="I421" s="81">
        <v>0</v>
      </c>
      <c r="J421" s="82">
        <v>0</v>
      </c>
      <c r="K421" s="81">
        <v>0</v>
      </c>
      <c r="L421" s="82">
        <v>0</v>
      </c>
      <c r="M421" s="81">
        <v>0</v>
      </c>
      <c r="N421" s="81">
        <v>0</v>
      </c>
      <c r="O421" s="82">
        <v>0</v>
      </c>
      <c r="P421" s="82">
        <v>0</v>
      </c>
      <c r="Q421" s="82">
        <v>0</v>
      </c>
    </row>
    <row r="422" spans="1:17" x14ac:dyDescent="0.3">
      <c r="A422" s="24" t="s">
        <v>863</v>
      </c>
      <c r="B422" s="24" t="s">
        <v>864</v>
      </c>
      <c r="C422" s="24" t="s">
        <v>63</v>
      </c>
      <c r="D422" s="82">
        <v>0</v>
      </c>
      <c r="E422" s="82">
        <v>0</v>
      </c>
      <c r="F422" s="82">
        <v>0</v>
      </c>
      <c r="G422" s="82">
        <v>0</v>
      </c>
      <c r="H422" s="82">
        <v>0</v>
      </c>
      <c r="I422" s="81">
        <v>0</v>
      </c>
      <c r="J422" s="82">
        <v>0</v>
      </c>
      <c r="K422" s="81">
        <v>0</v>
      </c>
      <c r="L422" s="82">
        <v>0</v>
      </c>
      <c r="M422" s="81">
        <v>0</v>
      </c>
      <c r="N422" s="81">
        <v>0</v>
      </c>
      <c r="O422" s="82">
        <v>0</v>
      </c>
      <c r="P422" s="82">
        <v>0</v>
      </c>
      <c r="Q422" s="82">
        <v>0</v>
      </c>
    </row>
    <row r="423" spans="1:17" x14ac:dyDescent="0.3">
      <c r="A423" s="28" t="s">
        <v>865</v>
      </c>
      <c r="B423" s="28" t="s">
        <v>866</v>
      </c>
      <c r="C423" s="28" t="s">
        <v>24</v>
      </c>
      <c r="D423" s="82">
        <v>0</v>
      </c>
      <c r="E423" s="82">
        <v>0</v>
      </c>
      <c r="F423" s="82">
        <v>0</v>
      </c>
      <c r="G423" s="82">
        <v>0</v>
      </c>
      <c r="H423" s="82">
        <v>0</v>
      </c>
      <c r="I423" s="81">
        <v>0</v>
      </c>
      <c r="J423" s="82">
        <v>0</v>
      </c>
      <c r="K423" s="81">
        <v>0</v>
      </c>
      <c r="L423" s="82">
        <v>0</v>
      </c>
      <c r="M423" s="81">
        <v>0</v>
      </c>
      <c r="N423" s="81">
        <v>0</v>
      </c>
      <c r="O423" s="82">
        <v>0</v>
      </c>
      <c r="P423" s="82">
        <v>0</v>
      </c>
      <c r="Q423" s="82">
        <v>0</v>
      </c>
    </row>
    <row r="424" spans="1:17" x14ac:dyDescent="0.3">
      <c r="A424" s="24" t="s">
        <v>867</v>
      </c>
      <c r="B424" s="24" t="s">
        <v>868</v>
      </c>
      <c r="C424" s="24" t="s">
        <v>56</v>
      </c>
      <c r="D424" s="82">
        <v>0</v>
      </c>
      <c r="E424" s="82">
        <v>0</v>
      </c>
      <c r="F424" s="82">
        <v>0</v>
      </c>
      <c r="G424" s="82">
        <v>0</v>
      </c>
      <c r="H424" s="82">
        <v>0</v>
      </c>
      <c r="I424" s="81">
        <v>0</v>
      </c>
      <c r="J424" s="82">
        <v>0</v>
      </c>
      <c r="K424" s="81">
        <v>0</v>
      </c>
      <c r="L424" s="82">
        <v>0</v>
      </c>
      <c r="M424" s="81">
        <v>0</v>
      </c>
      <c r="N424" s="81">
        <v>0</v>
      </c>
      <c r="O424" s="82">
        <v>0</v>
      </c>
      <c r="P424" s="82">
        <v>0</v>
      </c>
      <c r="Q424" s="82">
        <v>0</v>
      </c>
    </row>
    <row r="425" spans="1:17" x14ac:dyDescent="0.3">
      <c r="A425" s="28" t="s">
        <v>869</v>
      </c>
      <c r="B425" s="28" t="s">
        <v>870</v>
      </c>
      <c r="C425" s="28" t="s">
        <v>63</v>
      </c>
      <c r="D425" s="82">
        <v>0</v>
      </c>
      <c r="E425" s="82">
        <v>0</v>
      </c>
      <c r="F425" s="82">
        <v>0</v>
      </c>
      <c r="G425" s="82">
        <v>0</v>
      </c>
      <c r="H425" s="82">
        <v>0</v>
      </c>
      <c r="I425" s="81">
        <v>0</v>
      </c>
      <c r="J425" s="82">
        <v>0</v>
      </c>
      <c r="K425" s="81">
        <v>0</v>
      </c>
      <c r="L425" s="82">
        <v>0</v>
      </c>
      <c r="M425" s="81">
        <v>0</v>
      </c>
      <c r="N425" s="81">
        <v>0</v>
      </c>
      <c r="O425" s="82">
        <v>0</v>
      </c>
      <c r="P425" s="82">
        <v>0</v>
      </c>
      <c r="Q425" s="82">
        <v>0</v>
      </c>
    </row>
    <row r="426" spans="1:17" x14ac:dyDescent="0.3">
      <c r="A426" s="24" t="s">
        <v>871</v>
      </c>
      <c r="B426" s="24" t="s">
        <v>872</v>
      </c>
      <c r="C426" s="24" t="s">
        <v>56</v>
      </c>
      <c r="D426" s="82">
        <v>0</v>
      </c>
      <c r="E426" s="82">
        <v>0</v>
      </c>
      <c r="F426" s="82">
        <v>0</v>
      </c>
      <c r="G426" s="82">
        <v>0</v>
      </c>
      <c r="H426" s="82">
        <v>0</v>
      </c>
      <c r="I426" s="81">
        <v>0</v>
      </c>
      <c r="J426" s="82">
        <v>0</v>
      </c>
      <c r="K426" s="81">
        <v>0</v>
      </c>
      <c r="L426" s="82">
        <v>0</v>
      </c>
      <c r="M426" s="81">
        <v>0</v>
      </c>
      <c r="N426" s="81">
        <v>0</v>
      </c>
      <c r="O426" s="82">
        <v>0</v>
      </c>
      <c r="P426" s="82">
        <v>0</v>
      </c>
      <c r="Q426" s="82">
        <v>0</v>
      </c>
    </row>
    <row r="427" spans="1:17" x14ac:dyDescent="0.3">
      <c r="A427" s="28" t="s">
        <v>873</v>
      </c>
      <c r="B427" s="28" t="s">
        <v>874</v>
      </c>
      <c r="C427" s="28" t="s">
        <v>56</v>
      </c>
      <c r="D427" s="82">
        <v>0</v>
      </c>
      <c r="E427" s="82">
        <v>0</v>
      </c>
      <c r="F427" s="82">
        <v>0</v>
      </c>
      <c r="G427" s="82">
        <v>0</v>
      </c>
      <c r="H427" s="82">
        <v>0</v>
      </c>
      <c r="I427" s="81">
        <v>0</v>
      </c>
      <c r="J427" s="82">
        <v>0</v>
      </c>
      <c r="K427" s="81">
        <v>0</v>
      </c>
      <c r="L427" s="82">
        <v>0</v>
      </c>
      <c r="M427" s="81">
        <v>0</v>
      </c>
      <c r="N427" s="81">
        <v>0</v>
      </c>
      <c r="O427" s="82">
        <v>0</v>
      </c>
      <c r="P427" s="82">
        <v>0</v>
      </c>
      <c r="Q427" s="82">
        <v>0</v>
      </c>
    </row>
    <row r="428" spans="1:17" x14ac:dyDescent="0.3">
      <c r="A428" s="24" t="s">
        <v>875</v>
      </c>
      <c r="B428" s="24" t="s">
        <v>876</v>
      </c>
      <c r="C428" s="24" t="s">
        <v>24</v>
      </c>
      <c r="D428" s="82">
        <v>0</v>
      </c>
      <c r="E428" s="82">
        <v>0</v>
      </c>
      <c r="F428" s="82">
        <v>0</v>
      </c>
      <c r="G428" s="82">
        <v>0</v>
      </c>
      <c r="H428" s="82">
        <v>0</v>
      </c>
      <c r="I428" s="81">
        <v>0</v>
      </c>
      <c r="J428" s="82">
        <v>0</v>
      </c>
      <c r="K428" s="81">
        <v>0</v>
      </c>
      <c r="L428" s="82">
        <v>0</v>
      </c>
      <c r="M428" s="81">
        <v>0</v>
      </c>
      <c r="N428" s="81">
        <v>0</v>
      </c>
      <c r="O428" s="82">
        <v>0</v>
      </c>
      <c r="P428" s="82">
        <v>0</v>
      </c>
      <c r="Q428" s="82">
        <v>0</v>
      </c>
    </row>
    <row r="429" spans="1:17" x14ac:dyDescent="0.3">
      <c r="A429" s="28" t="s">
        <v>877</v>
      </c>
      <c r="B429" s="28" t="s">
        <v>878</v>
      </c>
      <c r="C429" s="28" t="s">
        <v>63</v>
      </c>
      <c r="D429" s="82">
        <v>0</v>
      </c>
      <c r="E429" s="82">
        <v>0</v>
      </c>
      <c r="F429" s="82">
        <v>0</v>
      </c>
      <c r="G429" s="82">
        <v>0</v>
      </c>
      <c r="H429" s="82">
        <v>0</v>
      </c>
      <c r="I429" s="81">
        <v>0</v>
      </c>
      <c r="J429" s="82">
        <v>0</v>
      </c>
      <c r="K429" s="81">
        <v>0</v>
      </c>
      <c r="L429" s="82">
        <v>0</v>
      </c>
      <c r="M429" s="81">
        <v>0</v>
      </c>
      <c r="N429" s="81">
        <v>0</v>
      </c>
      <c r="O429" s="82">
        <v>0</v>
      </c>
      <c r="P429" s="82">
        <v>0</v>
      </c>
      <c r="Q429" s="82">
        <v>0</v>
      </c>
    </row>
    <row r="430" spans="1:17" x14ac:dyDescent="0.3">
      <c r="A430" s="28" t="s">
        <v>879</v>
      </c>
      <c r="B430" s="28" t="s">
        <v>880</v>
      </c>
      <c r="C430" s="28" t="s">
        <v>24</v>
      </c>
      <c r="D430" s="82">
        <v>0</v>
      </c>
      <c r="E430" s="82">
        <v>0</v>
      </c>
      <c r="F430" s="82">
        <v>0</v>
      </c>
      <c r="G430" s="82">
        <v>0</v>
      </c>
      <c r="H430" s="82">
        <v>0</v>
      </c>
      <c r="I430" s="81">
        <v>0</v>
      </c>
      <c r="J430" s="82">
        <v>0</v>
      </c>
      <c r="K430" s="81">
        <v>0</v>
      </c>
      <c r="L430" s="82">
        <v>0</v>
      </c>
      <c r="M430" s="81">
        <v>0</v>
      </c>
      <c r="N430" s="81">
        <v>0</v>
      </c>
      <c r="O430" s="82">
        <v>0</v>
      </c>
      <c r="P430" s="82">
        <v>0</v>
      </c>
      <c r="Q430" s="82">
        <v>0</v>
      </c>
    </row>
    <row r="431" spans="1:17" x14ac:dyDescent="0.3">
      <c r="A431" s="28" t="s">
        <v>881</v>
      </c>
      <c r="B431" s="28" t="s">
        <v>882</v>
      </c>
      <c r="C431" s="28" t="s">
        <v>24</v>
      </c>
      <c r="D431" s="82">
        <v>0</v>
      </c>
      <c r="E431" s="82">
        <v>0</v>
      </c>
      <c r="F431" s="82">
        <v>0</v>
      </c>
      <c r="G431" s="82">
        <v>0</v>
      </c>
      <c r="H431" s="82">
        <v>0</v>
      </c>
      <c r="I431" s="81">
        <v>0</v>
      </c>
      <c r="J431" s="82">
        <v>0</v>
      </c>
      <c r="K431" s="81">
        <v>0</v>
      </c>
      <c r="L431" s="82">
        <v>0</v>
      </c>
      <c r="M431" s="81">
        <v>0</v>
      </c>
      <c r="N431" s="81">
        <v>0</v>
      </c>
      <c r="O431" s="82">
        <v>0</v>
      </c>
      <c r="P431" s="82">
        <v>0</v>
      </c>
      <c r="Q431" s="82">
        <v>0</v>
      </c>
    </row>
    <row r="432" spans="1:17" x14ac:dyDescent="0.3">
      <c r="A432" s="28" t="s">
        <v>883</v>
      </c>
      <c r="B432" s="28" t="s">
        <v>884</v>
      </c>
      <c r="C432" s="28" t="s">
        <v>56</v>
      </c>
      <c r="D432" s="82">
        <v>0</v>
      </c>
      <c r="E432" s="82">
        <v>0</v>
      </c>
      <c r="F432" s="82">
        <v>0</v>
      </c>
      <c r="G432" s="82">
        <v>0</v>
      </c>
      <c r="H432" s="82">
        <v>0</v>
      </c>
      <c r="I432" s="81">
        <v>1</v>
      </c>
      <c r="J432" s="82">
        <v>0</v>
      </c>
      <c r="K432" s="81">
        <v>0</v>
      </c>
      <c r="L432" s="82">
        <v>0</v>
      </c>
      <c r="M432" s="81">
        <v>0</v>
      </c>
      <c r="N432" s="81">
        <v>0</v>
      </c>
      <c r="O432" s="82">
        <v>0</v>
      </c>
      <c r="P432" s="82">
        <v>0</v>
      </c>
      <c r="Q432" s="82">
        <v>0</v>
      </c>
    </row>
    <row r="433" spans="1:17" x14ac:dyDescent="0.3">
      <c r="A433" s="28" t="s">
        <v>885</v>
      </c>
      <c r="B433" s="28" t="s">
        <v>886</v>
      </c>
      <c r="C433" s="28" t="s">
        <v>30</v>
      </c>
      <c r="D433" s="82">
        <v>0</v>
      </c>
      <c r="E433" s="82">
        <v>0</v>
      </c>
      <c r="F433" s="82">
        <v>0</v>
      </c>
      <c r="G433" s="82">
        <v>0</v>
      </c>
      <c r="H433" s="82">
        <v>0</v>
      </c>
      <c r="I433" s="81">
        <v>0</v>
      </c>
      <c r="J433" s="82">
        <v>0</v>
      </c>
      <c r="K433" s="81">
        <v>0</v>
      </c>
      <c r="L433" s="82">
        <v>0</v>
      </c>
      <c r="M433" s="81">
        <v>0</v>
      </c>
      <c r="N433" s="81">
        <v>0</v>
      </c>
      <c r="O433" s="82">
        <v>0</v>
      </c>
      <c r="P433" s="82">
        <v>0</v>
      </c>
      <c r="Q433" s="82">
        <v>0</v>
      </c>
    </row>
    <row r="434" spans="1:17" x14ac:dyDescent="0.3">
      <c r="A434" s="24" t="s">
        <v>887</v>
      </c>
      <c r="B434" s="24" t="s">
        <v>888</v>
      </c>
      <c r="C434" s="24" t="s">
        <v>24</v>
      </c>
      <c r="D434" s="82">
        <v>0</v>
      </c>
      <c r="E434" s="82">
        <v>0</v>
      </c>
      <c r="F434" s="82">
        <v>0</v>
      </c>
      <c r="G434" s="82">
        <v>0</v>
      </c>
      <c r="H434" s="82">
        <v>0</v>
      </c>
      <c r="I434" s="81">
        <v>0</v>
      </c>
      <c r="J434" s="82">
        <v>0</v>
      </c>
      <c r="K434" s="81">
        <v>0</v>
      </c>
      <c r="L434" s="82">
        <v>0</v>
      </c>
      <c r="M434" s="81">
        <v>0</v>
      </c>
      <c r="N434" s="81">
        <v>0</v>
      </c>
      <c r="O434" s="82">
        <v>0</v>
      </c>
      <c r="P434" s="82">
        <v>0</v>
      </c>
      <c r="Q434" s="82">
        <v>0</v>
      </c>
    </row>
    <row r="435" spans="1:17" x14ac:dyDescent="0.3">
      <c r="A435" s="24" t="s">
        <v>889</v>
      </c>
      <c r="B435" s="24" t="s">
        <v>890</v>
      </c>
      <c r="C435" s="24" t="s">
        <v>56</v>
      </c>
      <c r="D435" s="82">
        <v>0</v>
      </c>
      <c r="E435" s="82">
        <v>0</v>
      </c>
      <c r="F435" s="82">
        <v>0</v>
      </c>
      <c r="G435" s="82">
        <v>0</v>
      </c>
      <c r="H435" s="82">
        <v>0</v>
      </c>
      <c r="I435" s="81">
        <v>0</v>
      </c>
      <c r="J435" s="82">
        <v>0</v>
      </c>
      <c r="K435" s="81">
        <v>0</v>
      </c>
      <c r="L435" s="82">
        <v>0</v>
      </c>
      <c r="M435" s="81">
        <v>0</v>
      </c>
      <c r="N435" s="81">
        <v>0</v>
      </c>
      <c r="O435" s="82">
        <v>0</v>
      </c>
      <c r="P435" s="82">
        <v>0</v>
      </c>
      <c r="Q435" s="82">
        <v>0</v>
      </c>
    </row>
    <row r="436" spans="1:17" x14ac:dyDescent="0.3">
      <c r="A436" s="28" t="s">
        <v>891</v>
      </c>
      <c r="B436" s="28" t="s">
        <v>892</v>
      </c>
      <c r="C436" s="28" t="s">
        <v>63</v>
      </c>
      <c r="D436" s="82">
        <v>0</v>
      </c>
      <c r="E436" s="82">
        <v>0</v>
      </c>
      <c r="F436" s="82">
        <v>0</v>
      </c>
      <c r="G436" s="82">
        <v>0</v>
      </c>
      <c r="H436" s="82">
        <v>0</v>
      </c>
      <c r="I436" s="81">
        <v>0</v>
      </c>
      <c r="J436" s="82">
        <v>0</v>
      </c>
      <c r="K436" s="81">
        <v>0</v>
      </c>
      <c r="L436" s="82">
        <v>0</v>
      </c>
      <c r="M436" s="81">
        <v>0</v>
      </c>
      <c r="N436" s="81">
        <v>0</v>
      </c>
      <c r="O436" s="82">
        <v>0</v>
      </c>
      <c r="P436" s="82">
        <v>0</v>
      </c>
      <c r="Q436" s="82">
        <v>0</v>
      </c>
    </row>
    <row r="437" spans="1:17" x14ac:dyDescent="0.3">
      <c r="A437" s="24" t="s">
        <v>893</v>
      </c>
      <c r="B437" s="24" t="s">
        <v>894</v>
      </c>
      <c r="C437" s="24" t="s">
        <v>30</v>
      </c>
      <c r="D437" s="82">
        <v>0</v>
      </c>
      <c r="E437" s="82">
        <v>0</v>
      </c>
      <c r="F437" s="82">
        <v>0</v>
      </c>
      <c r="G437" s="82">
        <v>0</v>
      </c>
      <c r="H437" s="82">
        <v>0</v>
      </c>
      <c r="I437" s="81">
        <v>0</v>
      </c>
      <c r="J437" s="82">
        <v>0</v>
      </c>
      <c r="K437" s="81">
        <v>0</v>
      </c>
      <c r="L437" s="82">
        <v>0</v>
      </c>
      <c r="M437" s="81">
        <v>0</v>
      </c>
      <c r="N437" s="81">
        <v>0</v>
      </c>
      <c r="O437" s="82">
        <v>0</v>
      </c>
      <c r="P437" s="82">
        <v>0</v>
      </c>
      <c r="Q437" s="82">
        <v>0</v>
      </c>
    </row>
    <row r="438" spans="1:17" x14ac:dyDescent="0.3">
      <c r="A438" s="24" t="s">
        <v>895</v>
      </c>
      <c r="B438" s="24" t="s">
        <v>896</v>
      </c>
      <c r="C438" s="24" t="s">
        <v>30</v>
      </c>
      <c r="D438" s="82">
        <v>0</v>
      </c>
      <c r="E438" s="82">
        <v>0</v>
      </c>
      <c r="F438" s="82">
        <v>0</v>
      </c>
      <c r="G438" s="82">
        <v>0</v>
      </c>
      <c r="H438" s="82">
        <v>0</v>
      </c>
      <c r="I438" s="81">
        <v>0</v>
      </c>
      <c r="J438" s="82">
        <v>0</v>
      </c>
      <c r="K438" s="81">
        <v>0</v>
      </c>
      <c r="L438" s="82">
        <v>0</v>
      </c>
      <c r="M438" s="81">
        <v>0</v>
      </c>
      <c r="N438" s="81">
        <v>0</v>
      </c>
      <c r="O438" s="82">
        <v>0</v>
      </c>
      <c r="P438" s="82">
        <v>0</v>
      </c>
      <c r="Q438" s="82">
        <v>0</v>
      </c>
    </row>
    <row r="439" spans="1:17" x14ac:dyDescent="0.3">
      <c r="A439" s="28" t="s">
        <v>897</v>
      </c>
      <c r="B439" s="28" t="s">
        <v>898</v>
      </c>
      <c r="C439" s="28" t="s">
        <v>63</v>
      </c>
      <c r="D439" s="82">
        <v>0</v>
      </c>
      <c r="E439" s="82">
        <v>0</v>
      </c>
      <c r="F439" s="82">
        <v>0</v>
      </c>
      <c r="G439" s="82">
        <v>0</v>
      </c>
      <c r="H439" s="82">
        <v>0</v>
      </c>
      <c r="I439" s="81">
        <v>0</v>
      </c>
      <c r="J439" s="82">
        <v>0</v>
      </c>
      <c r="K439" s="81">
        <v>0</v>
      </c>
      <c r="L439" s="82">
        <v>0</v>
      </c>
      <c r="M439" s="81">
        <v>0</v>
      </c>
      <c r="N439" s="81">
        <v>0</v>
      </c>
      <c r="O439" s="82">
        <v>0</v>
      </c>
      <c r="P439" s="82">
        <v>0</v>
      </c>
      <c r="Q439" s="82">
        <v>0</v>
      </c>
    </row>
    <row r="440" spans="1:17" x14ac:dyDescent="0.3">
      <c r="A440" s="28" t="s">
        <v>899</v>
      </c>
      <c r="B440" s="28" t="s">
        <v>900</v>
      </c>
      <c r="C440" s="28" t="s">
        <v>27</v>
      </c>
      <c r="D440" s="82">
        <v>0</v>
      </c>
      <c r="E440" s="82">
        <v>0</v>
      </c>
      <c r="F440" s="82">
        <v>1</v>
      </c>
      <c r="G440" s="82">
        <v>0</v>
      </c>
      <c r="H440" s="82">
        <v>0</v>
      </c>
      <c r="I440" s="81">
        <v>0</v>
      </c>
      <c r="J440" s="82">
        <v>0</v>
      </c>
      <c r="K440" s="81">
        <v>0</v>
      </c>
      <c r="L440" s="82">
        <v>0</v>
      </c>
      <c r="M440" s="81">
        <v>0</v>
      </c>
      <c r="N440" s="81">
        <v>0</v>
      </c>
      <c r="O440" s="82">
        <v>0</v>
      </c>
      <c r="P440" s="82">
        <v>0</v>
      </c>
      <c r="Q440" s="82">
        <v>0</v>
      </c>
    </row>
    <row r="441" spans="1:17" x14ac:dyDescent="0.3">
      <c r="A441" s="28" t="s">
        <v>901</v>
      </c>
      <c r="B441" s="28" t="s">
        <v>902</v>
      </c>
      <c r="C441" s="28" t="s">
        <v>27</v>
      </c>
      <c r="D441" s="82">
        <v>0</v>
      </c>
      <c r="E441" s="82">
        <v>0</v>
      </c>
      <c r="F441" s="82">
        <v>0</v>
      </c>
      <c r="G441" s="82">
        <v>0</v>
      </c>
      <c r="H441" s="82">
        <v>0</v>
      </c>
      <c r="I441" s="81">
        <v>0</v>
      </c>
      <c r="J441" s="82">
        <v>0</v>
      </c>
      <c r="K441" s="81">
        <v>0</v>
      </c>
      <c r="L441" s="82">
        <v>0</v>
      </c>
      <c r="M441" s="81">
        <v>0</v>
      </c>
      <c r="N441" s="81">
        <v>0</v>
      </c>
      <c r="O441" s="82">
        <v>0</v>
      </c>
      <c r="P441" s="82">
        <v>0</v>
      </c>
      <c r="Q441" s="82">
        <v>0</v>
      </c>
    </row>
    <row r="442" spans="1:17" x14ac:dyDescent="0.3">
      <c r="A442" s="24" t="s">
        <v>903</v>
      </c>
      <c r="B442" s="24" t="s">
        <v>904</v>
      </c>
      <c r="C442" s="24" t="s">
        <v>30</v>
      </c>
      <c r="D442" s="82">
        <v>0</v>
      </c>
      <c r="E442" s="82">
        <v>0</v>
      </c>
      <c r="F442" s="82">
        <v>0</v>
      </c>
      <c r="G442" s="82">
        <v>0</v>
      </c>
      <c r="H442" s="82">
        <v>0</v>
      </c>
      <c r="I442" s="81">
        <v>0</v>
      </c>
      <c r="J442" s="82">
        <v>0</v>
      </c>
      <c r="K442" s="81">
        <v>0</v>
      </c>
      <c r="L442" s="82">
        <v>0</v>
      </c>
      <c r="M442" s="81">
        <v>0</v>
      </c>
      <c r="N442" s="81">
        <v>0</v>
      </c>
      <c r="O442" s="82">
        <v>0</v>
      </c>
      <c r="P442" s="82">
        <v>0</v>
      </c>
      <c r="Q442" s="82">
        <v>0</v>
      </c>
    </row>
    <row r="443" spans="1:17" x14ac:dyDescent="0.3">
      <c r="A443" s="24" t="s">
        <v>905</v>
      </c>
      <c r="B443" s="24" t="s">
        <v>906</v>
      </c>
      <c r="C443" s="24" t="s">
        <v>56</v>
      </c>
      <c r="D443" s="82">
        <v>0</v>
      </c>
      <c r="E443" s="82">
        <v>0</v>
      </c>
      <c r="F443" s="82">
        <v>0</v>
      </c>
      <c r="G443" s="82">
        <v>0</v>
      </c>
      <c r="H443" s="82">
        <v>0</v>
      </c>
      <c r="I443" s="81">
        <v>0</v>
      </c>
      <c r="J443" s="82">
        <v>0</v>
      </c>
      <c r="K443" s="81">
        <v>0</v>
      </c>
      <c r="L443" s="82">
        <v>0</v>
      </c>
      <c r="M443" s="81">
        <v>0</v>
      </c>
      <c r="N443" s="81">
        <v>0</v>
      </c>
      <c r="O443" s="82">
        <v>0</v>
      </c>
      <c r="P443" s="82">
        <v>0</v>
      </c>
      <c r="Q443" s="82">
        <v>0</v>
      </c>
    </row>
    <row r="444" spans="1:17" x14ac:dyDescent="0.3">
      <c r="A444" s="24" t="s">
        <v>907</v>
      </c>
      <c r="B444" s="24" t="s">
        <v>908</v>
      </c>
      <c r="C444" s="24" t="s">
        <v>30</v>
      </c>
      <c r="D444" s="82">
        <v>0</v>
      </c>
      <c r="E444" s="82">
        <v>0</v>
      </c>
      <c r="F444" s="82">
        <v>0</v>
      </c>
      <c r="G444" s="82">
        <v>0</v>
      </c>
      <c r="H444" s="82">
        <v>0</v>
      </c>
      <c r="I444" s="81">
        <v>0</v>
      </c>
      <c r="J444" s="82">
        <v>0</v>
      </c>
      <c r="K444" s="81">
        <v>0</v>
      </c>
      <c r="L444" s="82">
        <v>0</v>
      </c>
      <c r="M444" s="81">
        <v>0</v>
      </c>
      <c r="N444" s="81">
        <v>0</v>
      </c>
      <c r="O444" s="82">
        <v>0</v>
      </c>
      <c r="P444" s="82">
        <v>0</v>
      </c>
      <c r="Q444" s="82">
        <v>0</v>
      </c>
    </row>
    <row r="445" spans="1:17" x14ac:dyDescent="0.3">
      <c r="A445" s="24" t="s">
        <v>909</v>
      </c>
      <c r="B445" s="24" t="s">
        <v>910</v>
      </c>
      <c r="C445" s="24" t="s">
        <v>78</v>
      </c>
      <c r="D445" s="82">
        <v>0</v>
      </c>
      <c r="E445" s="82">
        <v>0</v>
      </c>
      <c r="F445" s="82">
        <v>0</v>
      </c>
      <c r="G445" s="82">
        <v>0</v>
      </c>
      <c r="H445" s="82">
        <v>0</v>
      </c>
      <c r="I445" s="81">
        <v>0</v>
      </c>
      <c r="J445" s="82">
        <v>0</v>
      </c>
      <c r="K445" s="81">
        <v>0</v>
      </c>
      <c r="L445" s="82">
        <v>0</v>
      </c>
      <c r="M445" s="81">
        <v>0</v>
      </c>
      <c r="N445" s="81">
        <v>0</v>
      </c>
      <c r="O445" s="82">
        <v>0</v>
      </c>
      <c r="P445" s="82">
        <v>0</v>
      </c>
      <c r="Q445" s="82">
        <v>0</v>
      </c>
    </row>
    <row r="446" spans="1:17" x14ac:dyDescent="0.3">
      <c r="A446" s="24" t="s">
        <v>911</v>
      </c>
      <c r="B446" s="24" t="s">
        <v>912</v>
      </c>
      <c r="C446" s="24" t="s">
        <v>78</v>
      </c>
      <c r="D446" s="82">
        <v>0</v>
      </c>
      <c r="E446" s="82">
        <v>0</v>
      </c>
      <c r="F446" s="82">
        <v>0</v>
      </c>
      <c r="G446" s="82">
        <v>0</v>
      </c>
      <c r="H446" s="82">
        <v>0</v>
      </c>
      <c r="I446" s="81">
        <v>0</v>
      </c>
      <c r="J446" s="82">
        <v>0</v>
      </c>
      <c r="K446" s="81">
        <v>0</v>
      </c>
      <c r="L446" s="82">
        <v>0</v>
      </c>
      <c r="M446" s="81">
        <v>0</v>
      </c>
      <c r="N446" s="81">
        <v>0</v>
      </c>
      <c r="O446" s="82">
        <v>0</v>
      </c>
      <c r="P446" s="82">
        <v>0</v>
      </c>
      <c r="Q446" s="82">
        <v>0</v>
      </c>
    </row>
    <row r="447" spans="1:17" x14ac:dyDescent="0.3">
      <c r="A447" s="24" t="s">
        <v>913</v>
      </c>
      <c r="B447" s="24" t="s">
        <v>914</v>
      </c>
      <c r="C447" s="24" t="s">
        <v>27</v>
      </c>
      <c r="D447" s="82">
        <v>0</v>
      </c>
      <c r="E447" s="82">
        <v>0</v>
      </c>
      <c r="F447" s="82">
        <v>0</v>
      </c>
      <c r="G447" s="82">
        <v>0</v>
      </c>
      <c r="H447" s="82">
        <v>1</v>
      </c>
      <c r="I447" s="81">
        <v>0</v>
      </c>
      <c r="J447" s="82">
        <v>0</v>
      </c>
      <c r="K447" s="81">
        <v>0</v>
      </c>
      <c r="L447" s="82">
        <v>0</v>
      </c>
      <c r="M447" s="81">
        <v>0</v>
      </c>
      <c r="N447" s="81">
        <v>0</v>
      </c>
      <c r="O447" s="82">
        <v>0</v>
      </c>
      <c r="P447" s="82">
        <v>0</v>
      </c>
      <c r="Q447" s="82">
        <v>0</v>
      </c>
    </row>
    <row r="448" spans="1:17" x14ac:dyDescent="0.3">
      <c r="A448" s="24" t="s">
        <v>915</v>
      </c>
      <c r="B448" s="24" t="s">
        <v>916</v>
      </c>
      <c r="C448" s="24" t="s">
        <v>27</v>
      </c>
      <c r="D448" s="82">
        <v>0</v>
      </c>
      <c r="E448" s="82">
        <v>0</v>
      </c>
      <c r="F448" s="82">
        <v>0</v>
      </c>
      <c r="G448" s="82">
        <v>0</v>
      </c>
      <c r="H448" s="82">
        <v>0</v>
      </c>
      <c r="I448" s="81">
        <v>0</v>
      </c>
      <c r="J448" s="82">
        <v>0</v>
      </c>
      <c r="K448" s="81">
        <v>0</v>
      </c>
      <c r="L448" s="82">
        <v>0</v>
      </c>
      <c r="M448" s="81">
        <v>0</v>
      </c>
      <c r="N448" s="81">
        <v>0</v>
      </c>
      <c r="O448" s="82">
        <v>0</v>
      </c>
      <c r="P448" s="82">
        <v>0</v>
      </c>
      <c r="Q448" s="82">
        <v>0</v>
      </c>
    </row>
    <row r="449" spans="1:17" x14ac:dyDescent="0.3">
      <c r="A449" s="24" t="s">
        <v>917</v>
      </c>
      <c r="B449" s="24" t="s">
        <v>918</v>
      </c>
      <c r="C449" s="24" t="s">
        <v>27</v>
      </c>
      <c r="D449" s="82">
        <v>0</v>
      </c>
      <c r="E449" s="82">
        <v>0</v>
      </c>
      <c r="F449" s="82">
        <v>0</v>
      </c>
      <c r="G449" s="82">
        <v>0</v>
      </c>
      <c r="H449" s="82">
        <v>0</v>
      </c>
      <c r="I449" s="81">
        <v>0</v>
      </c>
      <c r="J449" s="82">
        <v>0</v>
      </c>
      <c r="K449" s="81">
        <v>0</v>
      </c>
      <c r="L449" s="82">
        <v>0</v>
      </c>
      <c r="M449" s="81">
        <v>0</v>
      </c>
      <c r="N449" s="81">
        <v>0</v>
      </c>
      <c r="O449" s="82">
        <v>0</v>
      </c>
      <c r="P449" s="82">
        <v>0</v>
      </c>
      <c r="Q449" s="82">
        <v>0</v>
      </c>
    </row>
    <row r="450" spans="1:17" x14ac:dyDescent="0.3">
      <c r="A450" s="28" t="s">
        <v>919</v>
      </c>
      <c r="B450" s="28" t="s">
        <v>920</v>
      </c>
      <c r="C450" s="28" t="s">
        <v>27</v>
      </c>
      <c r="D450" s="82">
        <v>0</v>
      </c>
      <c r="E450" s="82">
        <v>0</v>
      </c>
      <c r="F450" s="82">
        <v>0</v>
      </c>
      <c r="G450" s="82">
        <v>0</v>
      </c>
      <c r="H450" s="82">
        <v>0</v>
      </c>
      <c r="I450" s="81">
        <v>0</v>
      </c>
      <c r="J450" s="82">
        <v>0</v>
      </c>
      <c r="K450" s="81">
        <v>0</v>
      </c>
      <c r="L450" s="82">
        <v>0</v>
      </c>
      <c r="M450" s="81">
        <v>0</v>
      </c>
      <c r="N450" s="81">
        <v>0</v>
      </c>
      <c r="O450" s="82">
        <v>0</v>
      </c>
      <c r="P450" s="82">
        <v>0</v>
      </c>
      <c r="Q450" s="82">
        <v>0</v>
      </c>
    </row>
    <row r="451" spans="1:17" x14ac:dyDescent="0.3">
      <c r="A451" s="24" t="s">
        <v>921</v>
      </c>
      <c r="B451" s="24" t="s">
        <v>922</v>
      </c>
      <c r="C451" s="24" t="s">
        <v>27</v>
      </c>
      <c r="D451" s="82">
        <v>0</v>
      </c>
      <c r="E451" s="82">
        <v>0</v>
      </c>
      <c r="F451" s="82">
        <v>0</v>
      </c>
      <c r="G451" s="82">
        <v>0</v>
      </c>
      <c r="H451" s="82">
        <v>0</v>
      </c>
      <c r="I451" s="81">
        <v>0</v>
      </c>
      <c r="J451" s="82">
        <v>0</v>
      </c>
      <c r="K451" s="81">
        <v>0</v>
      </c>
      <c r="L451" s="82">
        <v>0</v>
      </c>
      <c r="M451" s="81">
        <v>0</v>
      </c>
      <c r="N451" s="81">
        <v>0</v>
      </c>
      <c r="O451" s="82">
        <v>0</v>
      </c>
      <c r="P451" s="82">
        <v>0</v>
      </c>
      <c r="Q451" s="82">
        <v>0</v>
      </c>
    </row>
    <row r="452" spans="1:17" x14ac:dyDescent="0.3">
      <c r="A452" s="28" t="s">
        <v>923</v>
      </c>
      <c r="B452" s="28" t="s">
        <v>924</v>
      </c>
      <c r="C452" s="28" t="s">
        <v>27</v>
      </c>
      <c r="D452" s="82">
        <v>0</v>
      </c>
      <c r="E452" s="82">
        <v>0</v>
      </c>
      <c r="F452" s="82">
        <v>0</v>
      </c>
      <c r="G452" s="82">
        <v>0</v>
      </c>
      <c r="H452" s="82">
        <v>0</v>
      </c>
      <c r="I452" s="81">
        <v>0</v>
      </c>
      <c r="J452" s="82">
        <v>0</v>
      </c>
      <c r="K452" s="81">
        <v>0</v>
      </c>
      <c r="L452" s="82">
        <v>0</v>
      </c>
      <c r="M452" s="81">
        <v>0</v>
      </c>
      <c r="N452" s="81">
        <v>0</v>
      </c>
      <c r="O452" s="82">
        <v>0</v>
      </c>
      <c r="P452" s="82">
        <v>0</v>
      </c>
      <c r="Q452" s="82">
        <v>0</v>
      </c>
    </row>
    <row r="453" spans="1:17" x14ac:dyDescent="0.3">
      <c r="A453" s="28" t="s">
        <v>925</v>
      </c>
      <c r="B453" s="28" t="s">
        <v>926</v>
      </c>
      <c r="C453" s="28" t="s">
        <v>46</v>
      </c>
      <c r="D453" s="82">
        <v>0</v>
      </c>
      <c r="E453" s="82">
        <v>0</v>
      </c>
      <c r="F453" s="82">
        <v>0</v>
      </c>
      <c r="G453" s="82">
        <v>0</v>
      </c>
      <c r="H453" s="82">
        <v>0</v>
      </c>
      <c r="I453" s="81">
        <v>0</v>
      </c>
      <c r="J453" s="82">
        <v>0</v>
      </c>
      <c r="K453" s="81">
        <v>0</v>
      </c>
      <c r="L453" s="82">
        <v>0</v>
      </c>
      <c r="M453" s="81">
        <v>0</v>
      </c>
      <c r="N453" s="81">
        <v>0</v>
      </c>
      <c r="O453" s="82">
        <v>0</v>
      </c>
      <c r="P453" s="82">
        <v>0</v>
      </c>
      <c r="Q453" s="82">
        <v>0</v>
      </c>
    </row>
    <row r="454" spans="1:17" x14ac:dyDescent="0.3">
      <c r="A454" s="24" t="s">
        <v>927</v>
      </c>
      <c r="B454" s="24" t="s">
        <v>928</v>
      </c>
      <c r="C454" s="24" t="s">
        <v>30</v>
      </c>
      <c r="D454" s="82">
        <v>0</v>
      </c>
      <c r="E454" s="82">
        <v>0</v>
      </c>
      <c r="F454" s="82">
        <v>0</v>
      </c>
      <c r="G454" s="82">
        <v>0</v>
      </c>
      <c r="H454" s="82">
        <v>0</v>
      </c>
      <c r="I454" s="81">
        <v>0</v>
      </c>
      <c r="J454" s="82">
        <v>0</v>
      </c>
      <c r="K454" s="81">
        <v>0</v>
      </c>
      <c r="L454" s="82">
        <v>0</v>
      </c>
      <c r="M454" s="81">
        <v>0</v>
      </c>
      <c r="N454" s="81">
        <v>0</v>
      </c>
      <c r="O454" s="82">
        <v>0</v>
      </c>
      <c r="P454" s="82">
        <v>0</v>
      </c>
      <c r="Q454" s="82">
        <v>0</v>
      </c>
    </row>
    <row r="455" spans="1:17" x14ac:dyDescent="0.3">
      <c r="A455" s="28" t="s">
        <v>929</v>
      </c>
      <c r="B455" s="28" t="s">
        <v>930</v>
      </c>
      <c r="C455" s="28" t="s">
        <v>63</v>
      </c>
      <c r="D455" s="82">
        <v>0</v>
      </c>
      <c r="E455" s="82">
        <v>0</v>
      </c>
      <c r="F455" s="82">
        <v>0</v>
      </c>
      <c r="G455" s="82">
        <v>0</v>
      </c>
      <c r="H455" s="82">
        <v>0</v>
      </c>
      <c r="I455" s="81">
        <v>0</v>
      </c>
      <c r="J455" s="82">
        <v>0</v>
      </c>
      <c r="K455" s="81">
        <v>0</v>
      </c>
      <c r="L455" s="82">
        <v>0</v>
      </c>
      <c r="M455" s="81">
        <v>0</v>
      </c>
      <c r="N455" s="81">
        <v>0</v>
      </c>
      <c r="O455" s="82">
        <v>0</v>
      </c>
      <c r="P455" s="82">
        <v>0</v>
      </c>
      <c r="Q455" s="82">
        <v>0</v>
      </c>
    </row>
    <row r="456" spans="1:17" x14ac:dyDescent="0.3">
      <c r="A456" s="28" t="s">
        <v>931</v>
      </c>
      <c r="B456" s="28" t="s">
        <v>932</v>
      </c>
      <c r="C456" s="28" t="s">
        <v>56</v>
      </c>
      <c r="D456" s="82">
        <v>1</v>
      </c>
      <c r="E456" s="82">
        <v>0</v>
      </c>
      <c r="F456" s="82">
        <v>0</v>
      </c>
      <c r="G456" s="82">
        <v>0</v>
      </c>
      <c r="H456" s="82">
        <v>0</v>
      </c>
      <c r="I456" s="81">
        <v>0</v>
      </c>
      <c r="J456" s="82">
        <v>1</v>
      </c>
      <c r="K456" s="81">
        <v>0</v>
      </c>
      <c r="L456" s="82">
        <v>0</v>
      </c>
      <c r="M456" s="81">
        <v>0</v>
      </c>
      <c r="N456" s="81">
        <v>0</v>
      </c>
      <c r="O456" s="82">
        <v>0</v>
      </c>
      <c r="P456" s="82">
        <v>0</v>
      </c>
      <c r="Q456" s="82">
        <v>0</v>
      </c>
    </row>
    <row r="457" spans="1:17" x14ac:dyDescent="0.3">
      <c r="A457" s="24" t="s">
        <v>933</v>
      </c>
      <c r="B457" s="24" t="s">
        <v>934</v>
      </c>
      <c r="C457" s="24" t="s">
        <v>78</v>
      </c>
      <c r="D457" s="82">
        <v>0</v>
      </c>
      <c r="E457" s="82">
        <v>0</v>
      </c>
      <c r="F457" s="82">
        <v>0</v>
      </c>
      <c r="G457" s="82">
        <v>0</v>
      </c>
      <c r="H457" s="82">
        <v>0</v>
      </c>
      <c r="I457" s="81">
        <v>0</v>
      </c>
      <c r="J457" s="82">
        <v>0</v>
      </c>
      <c r="K457" s="81">
        <v>0</v>
      </c>
      <c r="L457" s="82">
        <v>0</v>
      </c>
      <c r="M457" s="81">
        <v>0</v>
      </c>
      <c r="N457" s="81">
        <v>0</v>
      </c>
      <c r="O457" s="82">
        <v>0</v>
      </c>
      <c r="P457" s="82">
        <v>0</v>
      </c>
      <c r="Q457" s="82">
        <v>0</v>
      </c>
    </row>
    <row r="458" spans="1:17" x14ac:dyDescent="0.3">
      <c r="A458" s="24" t="s">
        <v>935</v>
      </c>
      <c r="B458" s="24" t="s">
        <v>936</v>
      </c>
      <c r="C458" s="24" t="s">
        <v>24</v>
      </c>
      <c r="D458" s="82">
        <v>0</v>
      </c>
      <c r="E458" s="82">
        <v>0</v>
      </c>
      <c r="F458" s="82">
        <v>0</v>
      </c>
      <c r="G458" s="82">
        <v>0</v>
      </c>
      <c r="H458" s="82">
        <v>0</v>
      </c>
      <c r="I458" s="81">
        <v>0</v>
      </c>
      <c r="J458" s="82">
        <v>0</v>
      </c>
      <c r="K458" s="81">
        <v>0</v>
      </c>
      <c r="L458" s="82">
        <v>0</v>
      </c>
      <c r="M458" s="81">
        <v>0</v>
      </c>
      <c r="N458" s="81">
        <v>0</v>
      </c>
      <c r="O458" s="82">
        <v>0</v>
      </c>
      <c r="P458" s="82">
        <v>0</v>
      </c>
      <c r="Q458" s="82">
        <v>0</v>
      </c>
    </row>
    <row r="459" spans="1:17" x14ac:dyDescent="0.3">
      <c r="A459" s="24" t="s">
        <v>937</v>
      </c>
      <c r="B459" s="24" t="s">
        <v>938</v>
      </c>
      <c r="C459" s="24" t="s">
        <v>46</v>
      </c>
      <c r="D459" s="82">
        <v>0</v>
      </c>
      <c r="E459" s="82">
        <v>0</v>
      </c>
      <c r="F459" s="82">
        <v>0</v>
      </c>
      <c r="G459" s="82">
        <v>0</v>
      </c>
      <c r="H459" s="82">
        <v>0</v>
      </c>
      <c r="I459" s="81">
        <v>0</v>
      </c>
      <c r="J459" s="82">
        <v>0</v>
      </c>
      <c r="K459" s="81">
        <v>0</v>
      </c>
      <c r="L459" s="82">
        <v>0</v>
      </c>
      <c r="M459" s="81">
        <v>0</v>
      </c>
      <c r="N459" s="81">
        <v>0</v>
      </c>
      <c r="O459" s="82">
        <v>0</v>
      </c>
      <c r="P459" s="82">
        <v>1</v>
      </c>
      <c r="Q459" s="82">
        <v>0</v>
      </c>
    </row>
    <row r="460" spans="1:17" x14ac:dyDescent="0.3">
      <c r="A460" s="24" t="s">
        <v>939</v>
      </c>
      <c r="B460" s="24" t="s">
        <v>940</v>
      </c>
      <c r="C460" s="24" t="s">
        <v>27</v>
      </c>
      <c r="D460" s="82">
        <v>0</v>
      </c>
      <c r="E460" s="82">
        <v>0</v>
      </c>
      <c r="F460" s="82">
        <v>0</v>
      </c>
      <c r="G460" s="82">
        <v>0</v>
      </c>
      <c r="H460" s="82">
        <v>0</v>
      </c>
      <c r="I460" s="81">
        <v>1</v>
      </c>
      <c r="J460" s="82">
        <v>0</v>
      </c>
      <c r="K460" s="81">
        <v>0</v>
      </c>
      <c r="L460" s="82">
        <v>0</v>
      </c>
      <c r="M460" s="81">
        <v>0</v>
      </c>
      <c r="N460" s="81">
        <v>0</v>
      </c>
      <c r="O460" s="82">
        <v>0</v>
      </c>
      <c r="P460" s="82">
        <v>0</v>
      </c>
      <c r="Q460" s="82">
        <v>0</v>
      </c>
    </row>
    <row r="461" spans="1:17" x14ac:dyDescent="0.3">
      <c r="A461" s="24" t="s">
        <v>941</v>
      </c>
      <c r="B461" s="24" t="s">
        <v>942</v>
      </c>
      <c r="C461" s="24" t="s">
        <v>27</v>
      </c>
      <c r="D461" s="82">
        <v>0</v>
      </c>
      <c r="E461" s="82">
        <v>0</v>
      </c>
      <c r="F461" s="82">
        <v>0</v>
      </c>
      <c r="G461" s="82">
        <v>0</v>
      </c>
      <c r="H461" s="82">
        <v>0</v>
      </c>
      <c r="I461" s="81">
        <v>0</v>
      </c>
      <c r="J461" s="82">
        <v>0</v>
      </c>
      <c r="K461" s="81">
        <v>0</v>
      </c>
      <c r="L461" s="82">
        <v>0</v>
      </c>
      <c r="M461" s="81">
        <v>0</v>
      </c>
      <c r="N461" s="81">
        <v>0</v>
      </c>
      <c r="O461" s="82">
        <v>0</v>
      </c>
      <c r="P461" s="82">
        <v>0</v>
      </c>
      <c r="Q461" s="82">
        <v>0</v>
      </c>
    </row>
    <row r="462" spans="1:17" x14ac:dyDescent="0.3">
      <c r="A462" s="28" t="s">
        <v>943</v>
      </c>
      <c r="B462" s="28" t="s">
        <v>944</v>
      </c>
      <c r="C462" s="28" t="s">
        <v>30</v>
      </c>
      <c r="D462" s="82">
        <v>0</v>
      </c>
      <c r="E462" s="82">
        <v>0</v>
      </c>
      <c r="F462" s="82">
        <v>0</v>
      </c>
      <c r="G462" s="82">
        <v>0</v>
      </c>
      <c r="H462" s="82">
        <v>0</v>
      </c>
      <c r="I462" s="81">
        <v>0</v>
      </c>
      <c r="J462" s="82">
        <v>0</v>
      </c>
      <c r="K462" s="81">
        <v>0</v>
      </c>
      <c r="L462" s="82">
        <v>0</v>
      </c>
      <c r="M462" s="81">
        <v>0</v>
      </c>
      <c r="N462" s="81">
        <v>0</v>
      </c>
      <c r="O462" s="82">
        <v>0</v>
      </c>
      <c r="P462" s="82">
        <v>0</v>
      </c>
      <c r="Q462" s="82">
        <v>0</v>
      </c>
    </row>
    <row r="463" spans="1:17" x14ac:dyDescent="0.3">
      <c r="A463" s="28" t="s">
        <v>945</v>
      </c>
      <c r="B463" s="28" t="s">
        <v>946</v>
      </c>
      <c r="C463" s="28" t="s">
        <v>63</v>
      </c>
      <c r="D463" s="82">
        <v>0</v>
      </c>
      <c r="E463" s="82">
        <v>0</v>
      </c>
      <c r="F463" s="82">
        <v>0</v>
      </c>
      <c r="G463" s="82">
        <v>0</v>
      </c>
      <c r="H463" s="82">
        <v>0</v>
      </c>
      <c r="I463" s="81">
        <v>0</v>
      </c>
      <c r="J463" s="82">
        <v>0</v>
      </c>
      <c r="K463" s="81">
        <v>0</v>
      </c>
      <c r="L463" s="82">
        <v>0</v>
      </c>
      <c r="M463" s="81">
        <v>0</v>
      </c>
      <c r="N463" s="81">
        <v>0</v>
      </c>
      <c r="O463" s="82">
        <v>0</v>
      </c>
      <c r="P463" s="82">
        <v>0</v>
      </c>
      <c r="Q463" s="82">
        <v>0</v>
      </c>
    </row>
    <row r="464" spans="1:17" x14ac:dyDescent="0.3">
      <c r="A464" s="24" t="s">
        <v>947</v>
      </c>
      <c r="B464" s="24" t="s">
        <v>948</v>
      </c>
      <c r="C464" s="24" t="s">
        <v>27</v>
      </c>
      <c r="D464" s="82">
        <v>0</v>
      </c>
      <c r="E464" s="82">
        <v>0</v>
      </c>
      <c r="F464" s="82">
        <v>0</v>
      </c>
      <c r="G464" s="82">
        <v>0</v>
      </c>
      <c r="H464" s="82">
        <v>0</v>
      </c>
      <c r="I464" s="81">
        <v>0</v>
      </c>
      <c r="J464" s="82">
        <v>0</v>
      </c>
      <c r="K464" s="81">
        <v>0</v>
      </c>
      <c r="L464" s="82">
        <v>0</v>
      </c>
      <c r="M464" s="81">
        <v>0</v>
      </c>
      <c r="N464" s="81">
        <v>0</v>
      </c>
      <c r="O464" s="82">
        <v>0</v>
      </c>
      <c r="P464" s="82">
        <v>0</v>
      </c>
      <c r="Q464" s="82">
        <v>0</v>
      </c>
    </row>
    <row r="465" spans="1:17" x14ac:dyDescent="0.3">
      <c r="A465" s="28" t="s">
        <v>949</v>
      </c>
      <c r="B465" s="28" t="s">
        <v>950</v>
      </c>
      <c r="C465" s="28" t="s">
        <v>63</v>
      </c>
      <c r="D465" s="82">
        <v>0</v>
      </c>
      <c r="E465" s="82">
        <v>0</v>
      </c>
      <c r="F465" s="82">
        <v>0</v>
      </c>
      <c r="G465" s="82">
        <v>0</v>
      </c>
      <c r="H465" s="82">
        <v>0</v>
      </c>
      <c r="I465" s="81">
        <v>0</v>
      </c>
      <c r="J465" s="82">
        <v>0</v>
      </c>
      <c r="K465" s="81">
        <v>0</v>
      </c>
      <c r="L465" s="82">
        <v>0</v>
      </c>
      <c r="M465" s="81">
        <v>0</v>
      </c>
      <c r="N465" s="81">
        <v>0</v>
      </c>
      <c r="O465" s="82">
        <v>0</v>
      </c>
      <c r="P465" s="82">
        <v>0</v>
      </c>
      <c r="Q465" s="82">
        <v>0</v>
      </c>
    </row>
    <row r="466" spans="1:17" x14ac:dyDescent="0.3">
      <c r="A466" s="28" t="s">
        <v>951</v>
      </c>
      <c r="B466" s="28" t="s">
        <v>952</v>
      </c>
      <c r="C466" s="28" t="s">
        <v>63</v>
      </c>
      <c r="D466" s="82">
        <v>0</v>
      </c>
      <c r="E466" s="82">
        <v>0</v>
      </c>
      <c r="F466" s="82">
        <v>0</v>
      </c>
      <c r="G466" s="82">
        <v>0</v>
      </c>
      <c r="H466" s="82">
        <v>0</v>
      </c>
      <c r="I466" s="81">
        <v>0</v>
      </c>
      <c r="J466" s="82">
        <v>0</v>
      </c>
      <c r="K466" s="81">
        <v>0</v>
      </c>
      <c r="L466" s="82">
        <v>0</v>
      </c>
      <c r="M466" s="81">
        <v>0</v>
      </c>
      <c r="N466" s="81">
        <v>0</v>
      </c>
      <c r="O466" s="82">
        <v>0</v>
      </c>
      <c r="P466" s="82">
        <v>0</v>
      </c>
      <c r="Q466" s="82">
        <v>0</v>
      </c>
    </row>
    <row r="467" spans="1:17" x14ac:dyDescent="0.3">
      <c r="A467" s="24" t="s">
        <v>953</v>
      </c>
      <c r="B467" s="24" t="s">
        <v>954</v>
      </c>
      <c r="C467" s="24" t="s">
        <v>27</v>
      </c>
      <c r="D467" s="82">
        <v>0</v>
      </c>
      <c r="E467" s="82">
        <v>0</v>
      </c>
      <c r="F467" s="82">
        <v>0</v>
      </c>
      <c r="G467" s="82">
        <v>0</v>
      </c>
      <c r="H467" s="82">
        <v>0</v>
      </c>
      <c r="I467" s="81">
        <v>0</v>
      </c>
      <c r="J467" s="82">
        <v>0</v>
      </c>
      <c r="K467" s="81">
        <v>0</v>
      </c>
      <c r="L467" s="82">
        <v>0</v>
      </c>
      <c r="M467" s="81">
        <v>0</v>
      </c>
      <c r="N467" s="81">
        <v>0</v>
      </c>
      <c r="O467" s="82">
        <v>0</v>
      </c>
      <c r="P467" s="82">
        <v>0</v>
      </c>
      <c r="Q467" s="82">
        <v>0</v>
      </c>
    </row>
    <row r="468" spans="1:17" x14ac:dyDescent="0.3">
      <c r="A468" s="28" t="s">
        <v>955</v>
      </c>
      <c r="B468" s="28" t="s">
        <v>956</v>
      </c>
      <c r="C468" s="28" t="s">
        <v>49</v>
      </c>
      <c r="D468" s="82">
        <v>0</v>
      </c>
      <c r="E468" s="82">
        <v>0</v>
      </c>
      <c r="F468" s="82">
        <v>0</v>
      </c>
      <c r="G468" s="82">
        <v>0</v>
      </c>
      <c r="H468" s="82">
        <v>0</v>
      </c>
      <c r="I468" s="81">
        <v>0</v>
      </c>
      <c r="J468" s="82">
        <v>0</v>
      </c>
      <c r="K468" s="81">
        <v>0</v>
      </c>
      <c r="L468" s="82">
        <v>0</v>
      </c>
      <c r="M468" s="81">
        <v>0</v>
      </c>
      <c r="N468" s="81">
        <v>0</v>
      </c>
      <c r="O468" s="82">
        <v>0</v>
      </c>
      <c r="P468" s="82">
        <v>0</v>
      </c>
      <c r="Q468" s="82">
        <v>0</v>
      </c>
    </row>
    <row r="469" spans="1:17" x14ac:dyDescent="0.3">
      <c r="A469" s="24" t="s">
        <v>957</v>
      </c>
      <c r="B469" s="24" t="s">
        <v>958</v>
      </c>
      <c r="C469" s="24" t="s">
        <v>63</v>
      </c>
      <c r="D469" s="82">
        <v>0</v>
      </c>
      <c r="E469" s="82">
        <v>0</v>
      </c>
      <c r="F469" s="82">
        <v>0</v>
      </c>
      <c r="G469" s="82">
        <v>0</v>
      </c>
      <c r="H469" s="82">
        <v>0</v>
      </c>
      <c r="I469" s="81">
        <v>0</v>
      </c>
      <c r="J469" s="82">
        <v>0</v>
      </c>
      <c r="K469" s="81">
        <v>0</v>
      </c>
      <c r="L469" s="82">
        <v>0</v>
      </c>
      <c r="M469" s="81">
        <v>0</v>
      </c>
      <c r="N469" s="81">
        <v>0</v>
      </c>
      <c r="O469" s="82">
        <v>0</v>
      </c>
      <c r="P469" s="82">
        <v>0</v>
      </c>
      <c r="Q469" s="82">
        <v>0</v>
      </c>
    </row>
    <row r="470" spans="1:17" x14ac:dyDescent="0.3">
      <c r="A470" s="24" t="s">
        <v>959</v>
      </c>
      <c r="B470" s="24" t="s">
        <v>960</v>
      </c>
      <c r="C470" s="24" t="s">
        <v>56</v>
      </c>
      <c r="D470" s="82">
        <v>0</v>
      </c>
      <c r="E470" s="82">
        <v>0</v>
      </c>
      <c r="F470" s="82">
        <v>0</v>
      </c>
      <c r="G470" s="82">
        <v>0</v>
      </c>
      <c r="H470" s="82">
        <v>0</v>
      </c>
      <c r="I470" s="81">
        <v>0</v>
      </c>
      <c r="J470" s="82">
        <v>0</v>
      </c>
      <c r="K470" s="81">
        <v>0</v>
      </c>
      <c r="L470" s="82">
        <v>0</v>
      </c>
      <c r="M470" s="81">
        <v>0</v>
      </c>
      <c r="N470" s="81">
        <v>0</v>
      </c>
      <c r="O470" s="82">
        <v>0</v>
      </c>
      <c r="P470" s="82">
        <v>0</v>
      </c>
      <c r="Q470" s="82">
        <v>0</v>
      </c>
    </row>
    <row r="471" spans="1:17" x14ac:dyDescent="0.3">
      <c r="A471" s="28" t="s">
        <v>961</v>
      </c>
      <c r="B471" s="28" t="s">
        <v>962</v>
      </c>
      <c r="C471" s="28" t="s">
        <v>63</v>
      </c>
      <c r="D471" s="82">
        <v>0</v>
      </c>
      <c r="E471" s="82">
        <v>0</v>
      </c>
      <c r="F471" s="82">
        <v>0</v>
      </c>
      <c r="G471" s="82">
        <v>0</v>
      </c>
      <c r="H471" s="82">
        <v>0</v>
      </c>
      <c r="I471" s="81">
        <v>0</v>
      </c>
      <c r="J471" s="82">
        <v>0</v>
      </c>
      <c r="K471" s="81">
        <v>0</v>
      </c>
      <c r="L471" s="82">
        <v>0</v>
      </c>
      <c r="M471" s="81">
        <v>0</v>
      </c>
      <c r="N471" s="81">
        <v>0</v>
      </c>
      <c r="O471" s="82">
        <v>0</v>
      </c>
      <c r="P471" s="82">
        <v>0</v>
      </c>
      <c r="Q471" s="82">
        <v>0</v>
      </c>
    </row>
    <row r="472" spans="1:17" x14ac:dyDescent="0.3">
      <c r="A472" s="24" t="s">
        <v>963</v>
      </c>
      <c r="B472" s="24" t="s">
        <v>964</v>
      </c>
      <c r="C472" s="24" t="s">
        <v>24</v>
      </c>
      <c r="D472" s="82">
        <v>0</v>
      </c>
      <c r="E472" s="82">
        <v>0</v>
      </c>
      <c r="F472" s="82">
        <v>0</v>
      </c>
      <c r="G472" s="82">
        <v>0</v>
      </c>
      <c r="H472" s="82">
        <v>0</v>
      </c>
      <c r="I472" s="81">
        <v>0</v>
      </c>
      <c r="J472" s="82">
        <v>0</v>
      </c>
      <c r="K472" s="81">
        <v>0</v>
      </c>
      <c r="L472" s="82">
        <v>0</v>
      </c>
      <c r="M472" s="81">
        <v>0</v>
      </c>
      <c r="N472" s="81">
        <v>0</v>
      </c>
      <c r="O472" s="82">
        <v>0</v>
      </c>
      <c r="P472" s="82">
        <v>0</v>
      </c>
      <c r="Q472" s="82">
        <v>0</v>
      </c>
    </row>
    <row r="473" spans="1:17" x14ac:dyDescent="0.3">
      <c r="A473" s="28" t="s">
        <v>965</v>
      </c>
      <c r="B473" s="28" t="s">
        <v>966</v>
      </c>
      <c r="C473" s="28" t="s">
        <v>46</v>
      </c>
      <c r="D473" s="82">
        <v>0</v>
      </c>
      <c r="E473" s="82">
        <v>0</v>
      </c>
      <c r="F473" s="82">
        <v>0</v>
      </c>
      <c r="G473" s="82">
        <v>0</v>
      </c>
      <c r="H473" s="82">
        <v>0</v>
      </c>
      <c r="I473" s="81">
        <v>0</v>
      </c>
      <c r="J473" s="82">
        <v>0</v>
      </c>
      <c r="K473" s="81">
        <v>0</v>
      </c>
      <c r="L473" s="82">
        <v>0</v>
      </c>
      <c r="M473" s="81">
        <v>1</v>
      </c>
      <c r="N473" s="81">
        <v>0</v>
      </c>
      <c r="O473" s="82">
        <v>0</v>
      </c>
      <c r="P473" s="82">
        <v>0</v>
      </c>
      <c r="Q473" s="82">
        <v>0</v>
      </c>
    </row>
    <row r="474" spans="1:17" x14ac:dyDescent="0.3">
      <c r="A474" s="28" t="s">
        <v>967</v>
      </c>
      <c r="B474" s="28" t="s">
        <v>968</v>
      </c>
      <c r="C474" s="28" t="s">
        <v>63</v>
      </c>
      <c r="D474" s="82">
        <v>0</v>
      </c>
      <c r="E474" s="82">
        <v>0</v>
      </c>
      <c r="F474" s="82">
        <v>0</v>
      </c>
      <c r="G474" s="82">
        <v>0</v>
      </c>
      <c r="H474" s="82">
        <v>0</v>
      </c>
      <c r="I474" s="81">
        <v>0</v>
      </c>
      <c r="J474" s="82">
        <v>0</v>
      </c>
      <c r="K474" s="81">
        <v>0</v>
      </c>
      <c r="L474" s="82">
        <v>0</v>
      </c>
      <c r="M474" s="81">
        <v>0</v>
      </c>
      <c r="N474" s="81">
        <v>0</v>
      </c>
      <c r="O474" s="82">
        <v>0</v>
      </c>
      <c r="P474" s="82">
        <v>0</v>
      </c>
      <c r="Q474" s="82">
        <v>0</v>
      </c>
    </row>
    <row r="475" spans="1:17" x14ac:dyDescent="0.3">
      <c r="A475" s="28" t="s">
        <v>969</v>
      </c>
      <c r="B475" s="28" t="s">
        <v>970</v>
      </c>
      <c r="C475" s="28" t="s">
        <v>63</v>
      </c>
      <c r="D475" s="82">
        <v>0</v>
      </c>
      <c r="E475" s="82">
        <v>0</v>
      </c>
      <c r="F475" s="82">
        <v>0</v>
      </c>
      <c r="G475" s="82">
        <v>0</v>
      </c>
      <c r="H475" s="82">
        <v>0</v>
      </c>
      <c r="I475" s="81">
        <v>0</v>
      </c>
      <c r="J475" s="82">
        <v>0</v>
      </c>
      <c r="K475" s="81">
        <v>0</v>
      </c>
      <c r="L475" s="82">
        <v>0</v>
      </c>
      <c r="M475" s="81">
        <v>0</v>
      </c>
      <c r="N475" s="81">
        <v>0</v>
      </c>
      <c r="O475" s="82">
        <v>0</v>
      </c>
      <c r="P475" s="82">
        <v>0</v>
      </c>
      <c r="Q475" s="82">
        <v>0</v>
      </c>
    </row>
    <row r="476" spans="1:17" x14ac:dyDescent="0.3">
      <c r="A476" s="28" t="s">
        <v>971</v>
      </c>
      <c r="B476" s="28" t="s">
        <v>972</v>
      </c>
      <c r="C476" s="28" t="s">
        <v>63</v>
      </c>
      <c r="D476" s="82">
        <v>0</v>
      </c>
      <c r="E476" s="82">
        <v>0</v>
      </c>
      <c r="F476" s="82">
        <v>0</v>
      </c>
      <c r="G476" s="82">
        <v>0</v>
      </c>
      <c r="H476" s="82">
        <v>0</v>
      </c>
      <c r="I476" s="81">
        <v>0</v>
      </c>
      <c r="J476" s="82">
        <v>0</v>
      </c>
      <c r="K476" s="81">
        <v>0</v>
      </c>
      <c r="L476" s="82">
        <v>0</v>
      </c>
      <c r="M476" s="81">
        <v>0</v>
      </c>
      <c r="N476" s="81">
        <v>0</v>
      </c>
      <c r="O476" s="82">
        <v>0</v>
      </c>
      <c r="P476" s="82">
        <v>0</v>
      </c>
      <c r="Q476" s="82">
        <v>0</v>
      </c>
    </row>
    <row r="477" spans="1:17" x14ac:dyDescent="0.3">
      <c r="A477" s="24" t="s">
        <v>973</v>
      </c>
      <c r="B477" s="24" t="s">
        <v>974</v>
      </c>
      <c r="C477" s="24" t="s">
        <v>46</v>
      </c>
      <c r="D477" s="82">
        <v>0</v>
      </c>
      <c r="E477" s="82">
        <v>0</v>
      </c>
      <c r="F477" s="82">
        <v>0</v>
      </c>
      <c r="G477" s="82">
        <v>0</v>
      </c>
      <c r="H477" s="82">
        <v>0</v>
      </c>
      <c r="I477" s="81">
        <v>0</v>
      </c>
      <c r="J477" s="82">
        <v>0</v>
      </c>
      <c r="K477" s="81">
        <v>0</v>
      </c>
      <c r="L477" s="82">
        <v>0</v>
      </c>
      <c r="M477" s="81">
        <v>0</v>
      </c>
      <c r="N477" s="81">
        <v>0</v>
      </c>
      <c r="O477" s="82">
        <v>0</v>
      </c>
      <c r="P477" s="82">
        <v>0</v>
      </c>
      <c r="Q477" s="82">
        <v>1</v>
      </c>
    </row>
    <row r="478" spans="1:17" x14ac:dyDescent="0.3">
      <c r="A478" s="28" t="s">
        <v>975</v>
      </c>
      <c r="B478" s="28" t="s">
        <v>976</v>
      </c>
      <c r="C478" s="28" t="s">
        <v>63</v>
      </c>
      <c r="D478" s="82">
        <v>0</v>
      </c>
      <c r="E478" s="82">
        <v>0</v>
      </c>
      <c r="F478" s="82">
        <v>0</v>
      </c>
      <c r="G478" s="82">
        <v>0</v>
      </c>
      <c r="H478" s="82">
        <v>0</v>
      </c>
      <c r="I478" s="81">
        <v>0</v>
      </c>
      <c r="J478" s="82">
        <v>0</v>
      </c>
      <c r="K478" s="81">
        <v>0</v>
      </c>
      <c r="L478" s="82">
        <v>0</v>
      </c>
      <c r="M478" s="81">
        <v>0</v>
      </c>
      <c r="N478" s="81">
        <v>0</v>
      </c>
      <c r="O478" s="82">
        <v>0</v>
      </c>
      <c r="P478" s="82">
        <v>0</v>
      </c>
      <c r="Q478" s="82">
        <v>0</v>
      </c>
    </row>
    <row r="479" spans="1:17" x14ac:dyDescent="0.3">
      <c r="A479" s="24" t="s">
        <v>977</v>
      </c>
      <c r="B479" s="24" t="s">
        <v>978</v>
      </c>
      <c r="C479" s="24" t="s">
        <v>24</v>
      </c>
      <c r="D479" s="82">
        <v>0</v>
      </c>
      <c r="E479" s="82">
        <v>0</v>
      </c>
      <c r="F479" s="82">
        <v>0</v>
      </c>
      <c r="G479" s="82">
        <v>0</v>
      </c>
      <c r="H479" s="82">
        <v>0</v>
      </c>
      <c r="I479" s="81">
        <v>0</v>
      </c>
      <c r="J479" s="82">
        <v>0</v>
      </c>
      <c r="K479" s="81">
        <v>0</v>
      </c>
      <c r="L479" s="82">
        <v>0</v>
      </c>
      <c r="M479" s="81">
        <v>0</v>
      </c>
      <c r="N479" s="81">
        <v>0</v>
      </c>
      <c r="O479" s="82">
        <v>0</v>
      </c>
      <c r="P479" s="82">
        <v>0</v>
      </c>
      <c r="Q479" s="82">
        <v>0</v>
      </c>
    </row>
    <row r="480" spans="1:17" x14ac:dyDescent="0.3">
      <c r="A480" s="24" t="s">
        <v>979</v>
      </c>
      <c r="B480" s="24" t="s">
        <v>980</v>
      </c>
      <c r="C480" s="24" t="s">
        <v>46</v>
      </c>
      <c r="D480" s="82">
        <v>0</v>
      </c>
      <c r="E480" s="82">
        <v>0</v>
      </c>
      <c r="F480" s="82">
        <v>0</v>
      </c>
      <c r="G480" s="82">
        <v>0</v>
      </c>
      <c r="H480" s="82">
        <v>0</v>
      </c>
      <c r="I480" s="81">
        <v>0</v>
      </c>
      <c r="J480" s="82">
        <v>0</v>
      </c>
      <c r="K480" s="81">
        <v>0</v>
      </c>
      <c r="L480" s="82">
        <v>0</v>
      </c>
      <c r="M480" s="81">
        <v>1</v>
      </c>
      <c r="N480" s="81">
        <v>0</v>
      </c>
      <c r="O480" s="82">
        <v>0</v>
      </c>
      <c r="P480" s="82">
        <v>0</v>
      </c>
      <c r="Q480" s="82">
        <v>0</v>
      </c>
    </row>
    <row r="481" spans="1:17" x14ac:dyDescent="0.3">
      <c r="A481" s="24" t="s">
        <v>981</v>
      </c>
      <c r="B481" s="24" t="s">
        <v>982</v>
      </c>
      <c r="C481" s="24" t="s">
        <v>78</v>
      </c>
      <c r="D481" s="82">
        <v>0</v>
      </c>
      <c r="E481" s="82">
        <v>0</v>
      </c>
      <c r="F481" s="82">
        <v>0</v>
      </c>
      <c r="G481" s="82">
        <v>0</v>
      </c>
      <c r="H481" s="82">
        <v>0</v>
      </c>
      <c r="I481" s="81">
        <v>0</v>
      </c>
      <c r="J481" s="82">
        <v>0</v>
      </c>
      <c r="K481" s="81">
        <v>0</v>
      </c>
      <c r="L481" s="82">
        <v>0</v>
      </c>
      <c r="M481" s="81">
        <v>0</v>
      </c>
      <c r="N481" s="81">
        <v>0</v>
      </c>
      <c r="O481" s="82">
        <v>0</v>
      </c>
      <c r="P481" s="82">
        <v>0</v>
      </c>
      <c r="Q481" s="82">
        <v>0</v>
      </c>
    </row>
    <row r="482" spans="1:17" x14ac:dyDescent="0.3">
      <c r="A482" s="24" t="s">
        <v>983</v>
      </c>
      <c r="B482" s="24" t="s">
        <v>984</v>
      </c>
      <c r="C482" s="24" t="s">
        <v>46</v>
      </c>
      <c r="D482" s="82">
        <v>0</v>
      </c>
      <c r="E482" s="82">
        <v>0</v>
      </c>
      <c r="F482" s="82">
        <v>0</v>
      </c>
      <c r="G482" s="82">
        <v>0</v>
      </c>
      <c r="H482" s="82">
        <v>0</v>
      </c>
      <c r="I482" s="81">
        <v>0</v>
      </c>
      <c r="J482" s="82">
        <v>0</v>
      </c>
      <c r="K482" s="81">
        <v>0</v>
      </c>
      <c r="L482" s="82">
        <v>0</v>
      </c>
      <c r="M482" s="81">
        <v>0</v>
      </c>
      <c r="N482" s="81">
        <v>0</v>
      </c>
      <c r="O482" s="82">
        <v>0</v>
      </c>
      <c r="P482" s="82">
        <v>0</v>
      </c>
      <c r="Q482" s="82">
        <v>0</v>
      </c>
    </row>
    <row r="483" spans="1:17" x14ac:dyDescent="0.3">
      <c r="A483" s="28" t="s">
        <v>985</v>
      </c>
      <c r="B483" s="28" t="s">
        <v>986</v>
      </c>
      <c r="C483" s="28" t="s">
        <v>46</v>
      </c>
      <c r="D483" s="82">
        <v>0</v>
      </c>
      <c r="E483" s="82">
        <v>0</v>
      </c>
      <c r="F483" s="82">
        <v>0</v>
      </c>
      <c r="G483" s="82">
        <v>0</v>
      </c>
      <c r="H483" s="82">
        <v>0</v>
      </c>
      <c r="I483" s="81">
        <v>0</v>
      </c>
      <c r="J483" s="82">
        <v>0</v>
      </c>
      <c r="K483" s="81">
        <v>0</v>
      </c>
      <c r="L483" s="82">
        <v>0</v>
      </c>
      <c r="M483" s="81">
        <v>0</v>
      </c>
      <c r="N483" s="81">
        <v>1</v>
      </c>
      <c r="O483" s="82">
        <v>0</v>
      </c>
      <c r="P483" s="82">
        <v>0</v>
      </c>
      <c r="Q483" s="82">
        <v>1</v>
      </c>
    </row>
    <row r="484" spans="1:17" x14ac:dyDescent="0.3">
      <c r="A484" s="24" t="s">
        <v>987</v>
      </c>
      <c r="B484" s="24" t="s">
        <v>988</v>
      </c>
      <c r="C484" s="24" t="s">
        <v>49</v>
      </c>
      <c r="D484" s="82">
        <v>0</v>
      </c>
      <c r="E484" s="82">
        <v>0</v>
      </c>
      <c r="F484" s="82">
        <v>0</v>
      </c>
      <c r="G484" s="82">
        <v>0</v>
      </c>
      <c r="H484" s="82">
        <v>0</v>
      </c>
      <c r="I484" s="81">
        <v>0</v>
      </c>
      <c r="J484" s="82">
        <v>0</v>
      </c>
      <c r="K484" s="81">
        <v>0</v>
      </c>
      <c r="L484" s="82">
        <v>0</v>
      </c>
      <c r="M484" s="81">
        <v>0</v>
      </c>
      <c r="N484" s="81">
        <v>0</v>
      </c>
      <c r="O484" s="82">
        <v>0</v>
      </c>
      <c r="P484" s="82">
        <v>0</v>
      </c>
      <c r="Q484" s="82">
        <v>0</v>
      </c>
    </row>
    <row r="485" spans="1:17" x14ac:dyDescent="0.3">
      <c r="A485" s="24" t="s">
        <v>989</v>
      </c>
      <c r="B485" s="24" t="s">
        <v>990</v>
      </c>
      <c r="C485" s="24" t="s">
        <v>30</v>
      </c>
      <c r="D485" s="82">
        <v>0</v>
      </c>
      <c r="E485" s="82">
        <v>0</v>
      </c>
      <c r="F485" s="82">
        <v>0</v>
      </c>
      <c r="G485" s="82">
        <v>0</v>
      </c>
      <c r="H485" s="82">
        <v>0</v>
      </c>
      <c r="I485" s="81">
        <v>0</v>
      </c>
      <c r="J485" s="82">
        <v>0</v>
      </c>
      <c r="K485" s="81">
        <v>0</v>
      </c>
      <c r="L485" s="82">
        <v>0</v>
      </c>
      <c r="M485" s="81">
        <v>0</v>
      </c>
      <c r="N485" s="81">
        <v>0</v>
      </c>
      <c r="O485" s="82">
        <v>0</v>
      </c>
      <c r="P485" s="82">
        <v>0</v>
      </c>
      <c r="Q485" s="82">
        <v>0</v>
      </c>
    </row>
    <row r="486" spans="1:17" x14ac:dyDescent="0.3">
      <c r="A486" s="24" t="s">
        <v>991</v>
      </c>
      <c r="B486" s="24" t="s">
        <v>992</v>
      </c>
      <c r="C486" s="24" t="s">
        <v>27</v>
      </c>
      <c r="D486" s="82">
        <v>0</v>
      </c>
      <c r="E486" s="82">
        <v>0</v>
      </c>
      <c r="F486" s="82">
        <v>0</v>
      </c>
      <c r="G486" s="82">
        <v>0</v>
      </c>
      <c r="H486" s="82">
        <v>0</v>
      </c>
      <c r="I486" s="81">
        <v>0</v>
      </c>
      <c r="J486" s="82">
        <v>0</v>
      </c>
      <c r="K486" s="81">
        <v>0</v>
      </c>
      <c r="L486" s="82">
        <v>0</v>
      </c>
      <c r="M486" s="81">
        <v>0</v>
      </c>
      <c r="N486" s="81">
        <v>0</v>
      </c>
      <c r="O486" s="82">
        <v>0</v>
      </c>
      <c r="P486" s="82">
        <v>0</v>
      </c>
      <c r="Q486" s="82">
        <v>0</v>
      </c>
    </row>
    <row r="487" spans="1:17" x14ac:dyDescent="0.3">
      <c r="A487" s="24" t="s">
        <v>993</v>
      </c>
      <c r="B487" s="24" t="s">
        <v>994</v>
      </c>
      <c r="C487" s="24" t="s">
        <v>27</v>
      </c>
      <c r="D487" s="82">
        <v>0</v>
      </c>
      <c r="E487" s="82">
        <v>0</v>
      </c>
      <c r="F487" s="82">
        <v>0</v>
      </c>
      <c r="G487" s="82">
        <v>0</v>
      </c>
      <c r="H487" s="82">
        <v>0</v>
      </c>
      <c r="I487" s="81">
        <v>0</v>
      </c>
      <c r="J487" s="82">
        <v>0</v>
      </c>
      <c r="K487" s="81">
        <v>0</v>
      </c>
      <c r="L487" s="82">
        <v>0</v>
      </c>
      <c r="M487" s="81">
        <v>0</v>
      </c>
      <c r="N487" s="81">
        <v>0</v>
      </c>
      <c r="O487" s="82">
        <v>0</v>
      </c>
      <c r="P487" s="82">
        <v>0</v>
      </c>
      <c r="Q487" s="82">
        <v>0</v>
      </c>
    </row>
    <row r="488" spans="1:17" x14ac:dyDescent="0.3">
      <c r="A488" s="24" t="s">
        <v>995</v>
      </c>
      <c r="B488" s="24" t="s">
        <v>996</v>
      </c>
      <c r="C488" s="24" t="s">
        <v>46</v>
      </c>
      <c r="D488" s="82">
        <v>0</v>
      </c>
      <c r="E488" s="82">
        <v>0</v>
      </c>
      <c r="F488" s="82">
        <v>0</v>
      </c>
      <c r="G488" s="82">
        <v>0</v>
      </c>
      <c r="H488" s="82">
        <v>0</v>
      </c>
      <c r="I488" s="81">
        <v>0</v>
      </c>
      <c r="J488" s="82">
        <v>0</v>
      </c>
      <c r="K488" s="81">
        <v>0</v>
      </c>
      <c r="L488" s="82">
        <v>1</v>
      </c>
      <c r="M488" s="81">
        <v>0</v>
      </c>
      <c r="N488" s="81">
        <v>0</v>
      </c>
      <c r="O488" s="82">
        <v>0</v>
      </c>
      <c r="P488" s="82">
        <v>0</v>
      </c>
      <c r="Q488" s="82">
        <v>0</v>
      </c>
    </row>
    <row r="489" spans="1:17" x14ac:dyDescent="0.3">
      <c r="A489" s="28" t="s">
        <v>997</v>
      </c>
      <c r="B489" s="28" t="s">
        <v>998</v>
      </c>
      <c r="C489" s="28" t="s">
        <v>78</v>
      </c>
      <c r="D489" s="82">
        <v>1</v>
      </c>
      <c r="E489" s="82">
        <v>0</v>
      </c>
      <c r="F489" s="82">
        <v>0</v>
      </c>
      <c r="G489" s="82">
        <v>0</v>
      </c>
      <c r="H489" s="82">
        <v>1</v>
      </c>
      <c r="I489" s="81">
        <v>0</v>
      </c>
      <c r="J489" s="82">
        <v>0</v>
      </c>
      <c r="K489" s="81">
        <v>0</v>
      </c>
      <c r="L489" s="82">
        <v>0</v>
      </c>
      <c r="M489" s="81">
        <v>0</v>
      </c>
      <c r="N489" s="81">
        <v>0</v>
      </c>
      <c r="O489" s="82">
        <v>0</v>
      </c>
      <c r="P489" s="82">
        <v>0</v>
      </c>
      <c r="Q489" s="82">
        <v>0</v>
      </c>
    </row>
    <row r="490" spans="1:17" x14ac:dyDescent="0.3">
      <c r="A490" s="24" t="s">
        <v>999</v>
      </c>
      <c r="B490" s="24" t="s">
        <v>1000</v>
      </c>
      <c r="C490" s="24" t="s">
        <v>24</v>
      </c>
      <c r="D490" s="82">
        <v>0</v>
      </c>
      <c r="E490" s="82">
        <v>0</v>
      </c>
      <c r="F490" s="82">
        <v>0</v>
      </c>
      <c r="G490" s="82">
        <v>0</v>
      </c>
      <c r="H490" s="82">
        <v>0</v>
      </c>
      <c r="I490" s="81">
        <v>0</v>
      </c>
      <c r="J490" s="82">
        <v>0</v>
      </c>
      <c r="K490" s="81">
        <v>0</v>
      </c>
      <c r="L490" s="82">
        <v>0</v>
      </c>
      <c r="M490" s="81">
        <v>0</v>
      </c>
      <c r="N490" s="81">
        <v>0</v>
      </c>
      <c r="O490" s="82">
        <v>0</v>
      </c>
      <c r="P490" s="82">
        <v>0</v>
      </c>
      <c r="Q490" s="82">
        <v>0</v>
      </c>
    </row>
    <row r="491" spans="1:17" x14ac:dyDescent="0.3">
      <c r="A491" s="24" t="s">
        <v>1001</v>
      </c>
      <c r="B491" s="24" t="s">
        <v>1002</v>
      </c>
      <c r="C491" s="24" t="s">
        <v>27</v>
      </c>
      <c r="D491" s="82">
        <v>0</v>
      </c>
      <c r="E491" s="82">
        <v>0</v>
      </c>
      <c r="F491" s="82">
        <v>0</v>
      </c>
      <c r="G491" s="82">
        <v>0</v>
      </c>
      <c r="H491" s="82">
        <v>0</v>
      </c>
      <c r="I491" s="81">
        <v>0</v>
      </c>
      <c r="J491" s="82">
        <v>0</v>
      </c>
      <c r="K491" s="81">
        <v>0</v>
      </c>
      <c r="L491" s="82">
        <v>0</v>
      </c>
      <c r="M491" s="81">
        <v>0</v>
      </c>
      <c r="N491" s="81">
        <v>0</v>
      </c>
      <c r="O491" s="82">
        <v>0</v>
      </c>
      <c r="P491" s="82">
        <v>0</v>
      </c>
      <c r="Q491" s="82">
        <v>0</v>
      </c>
    </row>
    <row r="492" spans="1:17" x14ac:dyDescent="0.3">
      <c r="A492" s="24" t="s">
        <v>1003</v>
      </c>
      <c r="B492" s="24" t="s">
        <v>1004</v>
      </c>
      <c r="C492" s="24" t="s">
        <v>30</v>
      </c>
      <c r="D492" s="82">
        <v>0</v>
      </c>
      <c r="E492" s="82">
        <v>0</v>
      </c>
      <c r="F492" s="82">
        <v>0</v>
      </c>
      <c r="G492" s="82">
        <v>0</v>
      </c>
      <c r="H492" s="82">
        <v>0</v>
      </c>
      <c r="I492" s="81">
        <v>0</v>
      </c>
      <c r="J492" s="82">
        <v>0</v>
      </c>
      <c r="K492" s="81">
        <v>0</v>
      </c>
      <c r="L492" s="82">
        <v>0</v>
      </c>
      <c r="M492" s="81">
        <v>0</v>
      </c>
      <c r="N492" s="81">
        <v>0</v>
      </c>
      <c r="O492" s="82">
        <v>0</v>
      </c>
      <c r="P492" s="82">
        <v>0</v>
      </c>
      <c r="Q492" s="82">
        <v>0</v>
      </c>
    </row>
    <row r="493" spans="1:17" x14ac:dyDescent="0.3">
      <c r="A493" s="24" t="s">
        <v>1005</v>
      </c>
      <c r="B493" s="24" t="s">
        <v>1006</v>
      </c>
      <c r="C493" s="24" t="s">
        <v>30</v>
      </c>
      <c r="D493" s="82">
        <v>0</v>
      </c>
      <c r="E493" s="82">
        <v>0</v>
      </c>
      <c r="F493" s="82">
        <v>0</v>
      </c>
      <c r="G493" s="82">
        <v>0</v>
      </c>
      <c r="H493" s="82">
        <v>0</v>
      </c>
      <c r="I493" s="81">
        <v>0</v>
      </c>
      <c r="J493" s="82">
        <v>0</v>
      </c>
      <c r="K493" s="81">
        <v>0</v>
      </c>
      <c r="L493" s="82">
        <v>0</v>
      </c>
      <c r="M493" s="81">
        <v>0</v>
      </c>
      <c r="N493" s="81">
        <v>0</v>
      </c>
      <c r="O493" s="82">
        <v>0</v>
      </c>
      <c r="P493" s="82">
        <v>0</v>
      </c>
      <c r="Q493" s="82">
        <v>0</v>
      </c>
    </row>
    <row r="494" spans="1:17" x14ac:dyDescent="0.3">
      <c r="A494" s="24" t="s">
        <v>1007</v>
      </c>
      <c r="B494" s="24" t="s">
        <v>1008</v>
      </c>
      <c r="C494" s="24" t="s">
        <v>27</v>
      </c>
      <c r="D494" s="82">
        <v>0</v>
      </c>
      <c r="E494" s="82">
        <v>0</v>
      </c>
      <c r="F494" s="82">
        <v>0</v>
      </c>
      <c r="G494" s="82">
        <v>0</v>
      </c>
      <c r="H494" s="82">
        <v>0</v>
      </c>
      <c r="I494" s="81">
        <v>0</v>
      </c>
      <c r="J494" s="82">
        <v>0</v>
      </c>
      <c r="K494" s="81">
        <v>0</v>
      </c>
      <c r="L494" s="82">
        <v>0</v>
      </c>
      <c r="M494" s="81">
        <v>0</v>
      </c>
      <c r="N494" s="81">
        <v>0</v>
      </c>
      <c r="O494" s="82">
        <v>0</v>
      </c>
      <c r="P494" s="82">
        <v>0</v>
      </c>
      <c r="Q494" s="82">
        <v>0</v>
      </c>
    </row>
    <row r="495" spans="1:17" x14ac:dyDescent="0.3">
      <c r="A495" s="24" t="s">
        <v>1009</v>
      </c>
      <c r="B495" s="24" t="s">
        <v>1010</v>
      </c>
      <c r="C495" s="24" t="s">
        <v>78</v>
      </c>
      <c r="D495" s="82">
        <v>0</v>
      </c>
      <c r="E495" s="82">
        <v>0</v>
      </c>
      <c r="F495" s="82">
        <v>0</v>
      </c>
      <c r="G495" s="82">
        <v>0</v>
      </c>
      <c r="H495" s="82">
        <v>0</v>
      </c>
      <c r="I495" s="81">
        <v>0</v>
      </c>
      <c r="J495" s="82">
        <v>0</v>
      </c>
      <c r="K495" s="81">
        <v>0</v>
      </c>
      <c r="L495" s="82">
        <v>0</v>
      </c>
      <c r="M495" s="81">
        <v>0</v>
      </c>
      <c r="N495" s="81">
        <v>0</v>
      </c>
      <c r="O495" s="82">
        <v>0</v>
      </c>
      <c r="P495" s="82">
        <v>0</v>
      </c>
      <c r="Q495" s="82">
        <v>0</v>
      </c>
    </row>
    <row r="496" spans="1:17" x14ac:dyDescent="0.3">
      <c r="A496" s="24" t="s">
        <v>1011</v>
      </c>
      <c r="B496" s="24" t="s">
        <v>1012</v>
      </c>
      <c r="C496" s="24" t="s">
        <v>56</v>
      </c>
      <c r="D496" s="82">
        <v>0</v>
      </c>
      <c r="E496" s="82">
        <v>0</v>
      </c>
      <c r="F496" s="82">
        <v>0</v>
      </c>
      <c r="G496" s="82">
        <v>0</v>
      </c>
      <c r="H496" s="82">
        <v>0</v>
      </c>
      <c r="I496" s="81">
        <v>0</v>
      </c>
      <c r="J496" s="82">
        <v>0</v>
      </c>
      <c r="K496" s="81">
        <v>0</v>
      </c>
      <c r="L496" s="82">
        <v>0</v>
      </c>
      <c r="M496" s="81">
        <v>0</v>
      </c>
      <c r="N496" s="81">
        <v>0</v>
      </c>
      <c r="O496" s="82">
        <v>0</v>
      </c>
      <c r="P496" s="82">
        <v>0</v>
      </c>
      <c r="Q496" s="82">
        <v>0</v>
      </c>
    </row>
    <row r="497" spans="1:17" x14ac:dyDescent="0.3">
      <c r="A497" s="28" t="s">
        <v>1013</v>
      </c>
      <c r="B497" s="28" t="s">
        <v>1014</v>
      </c>
      <c r="C497" s="28" t="s">
        <v>56</v>
      </c>
      <c r="D497" s="82">
        <v>0</v>
      </c>
      <c r="E497" s="82">
        <v>0</v>
      </c>
      <c r="F497" s="82">
        <v>1</v>
      </c>
      <c r="G497" s="82">
        <v>0</v>
      </c>
      <c r="H497" s="82">
        <v>0</v>
      </c>
      <c r="I497" s="81">
        <v>0</v>
      </c>
      <c r="J497" s="82">
        <v>0</v>
      </c>
      <c r="K497" s="81">
        <v>0</v>
      </c>
      <c r="L497" s="82">
        <v>0</v>
      </c>
      <c r="M497" s="81">
        <v>0</v>
      </c>
      <c r="N497" s="81">
        <v>0</v>
      </c>
      <c r="O497" s="82">
        <v>0</v>
      </c>
      <c r="P497" s="82">
        <v>0</v>
      </c>
      <c r="Q497" s="82">
        <v>0</v>
      </c>
    </row>
    <row r="498" spans="1:17" x14ac:dyDescent="0.3">
      <c r="A498" s="28" t="s">
        <v>1015</v>
      </c>
      <c r="B498" s="28" t="s">
        <v>1016</v>
      </c>
      <c r="C498" s="28" t="s">
        <v>24</v>
      </c>
      <c r="D498" s="82">
        <v>0</v>
      </c>
      <c r="E498" s="82">
        <v>0</v>
      </c>
      <c r="F498" s="82">
        <v>0</v>
      </c>
      <c r="G498" s="82">
        <v>0</v>
      </c>
      <c r="H498" s="82">
        <v>0</v>
      </c>
      <c r="I498" s="81">
        <v>0</v>
      </c>
      <c r="J498" s="82">
        <v>0</v>
      </c>
      <c r="K498" s="81">
        <v>0</v>
      </c>
      <c r="L498" s="82">
        <v>0</v>
      </c>
      <c r="M498" s="81">
        <v>0</v>
      </c>
      <c r="N498" s="81">
        <v>0</v>
      </c>
      <c r="O498" s="82">
        <v>0</v>
      </c>
      <c r="P498" s="82">
        <v>0</v>
      </c>
      <c r="Q498" s="82">
        <v>0</v>
      </c>
    </row>
    <row r="499" spans="1:17" x14ac:dyDescent="0.3">
      <c r="A499" s="24" t="s">
        <v>1017</v>
      </c>
      <c r="B499" s="24" t="s">
        <v>1018</v>
      </c>
      <c r="C499" s="24" t="s">
        <v>30</v>
      </c>
      <c r="D499" s="82">
        <v>0</v>
      </c>
      <c r="E499" s="82">
        <v>0</v>
      </c>
      <c r="F499" s="82">
        <v>0</v>
      </c>
      <c r="G499" s="82">
        <v>0</v>
      </c>
      <c r="H499" s="82">
        <v>0</v>
      </c>
      <c r="I499" s="81">
        <v>0</v>
      </c>
      <c r="J499" s="82">
        <v>0</v>
      </c>
      <c r="K499" s="81">
        <v>0</v>
      </c>
      <c r="L499" s="82">
        <v>0</v>
      </c>
      <c r="M499" s="81">
        <v>0</v>
      </c>
      <c r="N499" s="81">
        <v>0</v>
      </c>
      <c r="O499" s="82">
        <v>0</v>
      </c>
      <c r="P499" s="82">
        <v>0</v>
      </c>
      <c r="Q499" s="82">
        <v>0</v>
      </c>
    </row>
    <row r="500" spans="1:17" x14ac:dyDescent="0.3">
      <c r="A500" s="24" t="s">
        <v>1019</v>
      </c>
      <c r="B500" s="24" t="s">
        <v>1020</v>
      </c>
      <c r="C500" s="24" t="s">
        <v>33</v>
      </c>
      <c r="D500" s="82">
        <v>0</v>
      </c>
      <c r="E500" s="82">
        <v>0</v>
      </c>
      <c r="F500" s="82">
        <v>1</v>
      </c>
      <c r="G500" s="82">
        <v>0</v>
      </c>
      <c r="H500" s="82">
        <v>0</v>
      </c>
      <c r="I500" s="81">
        <v>0</v>
      </c>
      <c r="J500" s="82">
        <v>0</v>
      </c>
      <c r="K500" s="81">
        <v>0</v>
      </c>
      <c r="L500" s="82">
        <v>0</v>
      </c>
      <c r="M500" s="81">
        <v>0</v>
      </c>
      <c r="N500" s="81">
        <v>0</v>
      </c>
      <c r="O500" s="82">
        <v>0</v>
      </c>
      <c r="P500" s="82">
        <v>0</v>
      </c>
      <c r="Q500" s="82">
        <v>0</v>
      </c>
    </row>
    <row r="501" spans="1:17" x14ac:dyDescent="0.3">
      <c r="A501" s="28" t="s">
        <v>1021</v>
      </c>
      <c r="B501" s="28" t="s">
        <v>1022</v>
      </c>
      <c r="C501" s="28" t="s">
        <v>63</v>
      </c>
      <c r="D501" s="82">
        <v>0</v>
      </c>
      <c r="E501" s="82">
        <v>0</v>
      </c>
      <c r="F501" s="82">
        <v>0</v>
      </c>
      <c r="G501" s="82">
        <v>0</v>
      </c>
      <c r="H501" s="82">
        <v>0</v>
      </c>
      <c r="I501" s="81">
        <v>0</v>
      </c>
      <c r="J501" s="82">
        <v>0</v>
      </c>
      <c r="K501" s="81">
        <v>0</v>
      </c>
      <c r="L501" s="82">
        <v>0</v>
      </c>
      <c r="M501" s="81">
        <v>0</v>
      </c>
      <c r="N501" s="81">
        <v>0</v>
      </c>
      <c r="O501" s="82">
        <v>0</v>
      </c>
      <c r="P501" s="82">
        <v>0</v>
      </c>
      <c r="Q501" s="82">
        <v>0</v>
      </c>
    </row>
    <row r="502" spans="1:17" x14ac:dyDescent="0.3">
      <c r="A502" s="24" t="s">
        <v>1023</v>
      </c>
      <c r="B502" s="24" t="s">
        <v>1024</v>
      </c>
      <c r="C502" s="24" t="s">
        <v>56</v>
      </c>
      <c r="D502" s="82">
        <v>0</v>
      </c>
      <c r="E502" s="82">
        <v>0</v>
      </c>
      <c r="F502" s="82">
        <v>0</v>
      </c>
      <c r="G502" s="82">
        <v>0</v>
      </c>
      <c r="H502" s="82">
        <v>0</v>
      </c>
      <c r="I502" s="81">
        <v>0</v>
      </c>
      <c r="J502" s="82">
        <v>0</v>
      </c>
      <c r="K502" s="81">
        <v>0</v>
      </c>
      <c r="L502" s="82">
        <v>0</v>
      </c>
      <c r="M502" s="81">
        <v>0</v>
      </c>
      <c r="N502" s="81">
        <v>0</v>
      </c>
      <c r="O502" s="82">
        <v>0</v>
      </c>
      <c r="P502" s="82">
        <v>0</v>
      </c>
      <c r="Q502" s="82">
        <v>0</v>
      </c>
    </row>
    <row r="503" spans="1:17" x14ac:dyDescent="0.3">
      <c r="A503" s="24" t="s">
        <v>1025</v>
      </c>
      <c r="B503" s="24" t="s">
        <v>1026</v>
      </c>
      <c r="C503" s="24" t="s">
        <v>49</v>
      </c>
      <c r="D503" s="82">
        <v>0</v>
      </c>
      <c r="E503" s="82">
        <v>0</v>
      </c>
      <c r="F503" s="82">
        <v>0</v>
      </c>
      <c r="G503" s="82">
        <v>0</v>
      </c>
      <c r="H503" s="82">
        <v>0</v>
      </c>
      <c r="I503" s="81">
        <v>0</v>
      </c>
      <c r="J503" s="82">
        <v>0</v>
      </c>
      <c r="K503" s="81">
        <v>0</v>
      </c>
      <c r="L503" s="82">
        <v>0</v>
      </c>
      <c r="M503" s="81">
        <v>0</v>
      </c>
      <c r="N503" s="81">
        <v>0</v>
      </c>
      <c r="O503" s="82">
        <v>0</v>
      </c>
      <c r="P503" s="82">
        <v>0</v>
      </c>
      <c r="Q503" s="82">
        <v>0</v>
      </c>
    </row>
    <row r="504" spans="1:17" x14ac:dyDescent="0.3">
      <c r="A504" s="24" t="s">
        <v>1027</v>
      </c>
      <c r="B504" s="24" t="s">
        <v>1028</v>
      </c>
      <c r="C504" s="24" t="s">
        <v>27</v>
      </c>
      <c r="D504" s="82">
        <v>0</v>
      </c>
      <c r="E504" s="82">
        <v>0</v>
      </c>
      <c r="F504" s="82">
        <v>0</v>
      </c>
      <c r="G504" s="82">
        <v>0</v>
      </c>
      <c r="H504" s="82">
        <v>0</v>
      </c>
      <c r="I504" s="81">
        <v>0</v>
      </c>
      <c r="J504" s="82">
        <v>0</v>
      </c>
      <c r="K504" s="81">
        <v>0</v>
      </c>
      <c r="L504" s="82">
        <v>0</v>
      </c>
      <c r="M504" s="81">
        <v>0</v>
      </c>
      <c r="N504" s="81">
        <v>0</v>
      </c>
      <c r="O504" s="82">
        <v>0</v>
      </c>
      <c r="P504" s="82">
        <v>0</v>
      </c>
      <c r="Q504" s="82">
        <v>0</v>
      </c>
    </row>
    <row r="505" spans="1:17" x14ac:dyDescent="0.3">
      <c r="A505" s="24" t="s">
        <v>1029</v>
      </c>
      <c r="B505" s="24" t="s">
        <v>1030</v>
      </c>
      <c r="C505" s="24" t="s">
        <v>27</v>
      </c>
      <c r="D505" s="82">
        <v>0</v>
      </c>
      <c r="E505" s="82">
        <v>0</v>
      </c>
      <c r="F505" s="82">
        <v>0</v>
      </c>
      <c r="G505" s="82">
        <v>0</v>
      </c>
      <c r="H505" s="82">
        <v>0</v>
      </c>
      <c r="I505" s="81">
        <v>0</v>
      </c>
      <c r="J505" s="82">
        <v>0</v>
      </c>
      <c r="K505" s="81">
        <v>0</v>
      </c>
      <c r="L505" s="82">
        <v>0</v>
      </c>
      <c r="M505" s="81">
        <v>0</v>
      </c>
      <c r="N505" s="81">
        <v>0</v>
      </c>
      <c r="O505" s="82">
        <v>0</v>
      </c>
      <c r="P505" s="82">
        <v>0</v>
      </c>
      <c r="Q505" s="82">
        <v>0</v>
      </c>
    </row>
    <row r="506" spans="1:17" x14ac:dyDescent="0.3">
      <c r="A506" s="28" t="s">
        <v>1031</v>
      </c>
      <c r="B506" s="28" t="s">
        <v>1032</v>
      </c>
      <c r="C506" s="28" t="s">
        <v>63</v>
      </c>
      <c r="D506" s="82">
        <v>0</v>
      </c>
      <c r="E506" s="82">
        <v>0</v>
      </c>
      <c r="F506" s="82">
        <v>0</v>
      </c>
      <c r="G506" s="82">
        <v>0</v>
      </c>
      <c r="H506" s="82">
        <v>0</v>
      </c>
      <c r="I506" s="81">
        <v>0</v>
      </c>
      <c r="J506" s="82">
        <v>0</v>
      </c>
      <c r="K506" s="81">
        <v>0</v>
      </c>
      <c r="L506" s="82">
        <v>0</v>
      </c>
      <c r="M506" s="81">
        <v>0</v>
      </c>
      <c r="N506" s="81">
        <v>0</v>
      </c>
      <c r="O506" s="82">
        <v>0</v>
      </c>
      <c r="P506" s="82">
        <v>0</v>
      </c>
      <c r="Q506" s="82">
        <v>0</v>
      </c>
    </row>
    <row r="507" spans="1:17" x14ac:dyDescent="0.3">
      <c r="A507" s="24" t="s">
        <v>1033</v>
      </c>
      <c r="B507" s="24" t="s">
        <v>1034</v>
      </c>
      <c r="C507" s="24" t="s">
        <v>46</v>
      </c>
      <c r="D507" s="82">
        <v>1</v>
      </c>
      <c r="E507" s="82">
        <v>1</v>
      </c>
      <c r="F507" s="82">
        <v>0</v>
      </c>
      <c r="G507" s="82">
        <v>1</v>
      </c>
      <c r="H507" s="82">
        <v>0</v>
      </c>
      <c r="I507" s="81">
        <v>0</v>
      </c>
      <c r="J507" s="82">
        <v>0</v>
      </c>
      <c r="K507" s="81">
        <v>0</v>
      </c>
      <c r="L507" s="82">
        <v>0</v>
      </c>
      <c r="M507" s="81">
        <v>0</v>
      </c>
      <c r="N507" s="81">
        <v>0</v>
      </c>
      <c r="O507" s="82">
        <v>0</v>
      </c>
      <c r="P507" s="82">
        <v>0</v>
      </c>
      <c r="Q507" s="82">
        <v>1</v>
      </c>
    </row>
    <row r="508" spans="1:17" x14ac:dyDescent="0.3">
      <c r="A508" s="24" t="s">
        <v>1035</v>
      </c>
      <c r="B508" s="24" t="s">
        <v>1036</v>
      </c>
      <c r="C508" s="24" t="s">
        <v>30</v>
      </c>
      <c r="D508" s="82">
        <v>0</v>
      </c>
      <c r="E508" s="82">
        <v>0</v>
      </c>
      <c r="F508" s="82">
        <v>0</v>
      </c>
      <c r="G508" s="82">
        <v>0</v>
      </c>
      <c r="H508" s="82">
        <v>0</v>
      </c>
      <c r="I508" s="81">
        <v>0</v>
      </c>
      <c r="J508" s="82">
        <v>0</v>
      </c>
      <c r="K508" s="81">
        <v>0</v>
      </c>
      <c r="L508" s="82">
        <v>0</v>
      </c>
      <c r="M508" s="81">
        <v>0</v>
      </c>
      <c r="N508" s="81">
        <v>0</v>
      </c>
      <c r="O508" s="82">
        <v>0</v>
      </c>
      <c r="P508" s="82">
        <v>0</v>
      </c>
      <c r="Q508" s="82">
        <v>0</v>
      </c>
    </row>
    <row r="509" spans="1:17" x14ac:dyDescent="0.3">
      <c r="A509" s="28" t="s">
        <v>1037</v>
      </c>
      <c r="B509" s="28" t="s">
        <v>1038</v>
      </c>
      <c r="C509" s="28" t="s">
        <v>56</v>
      </c>
      <c r="D509" s="82">
        <v>0</v>
      </c>
      <c r="E509" s="82">
        <v>0</v>
      </c>
      <c r="F509" s="82">
        <v>0</v>
      </c>
      <c r="G509" s="82">
        <v>0</v>
      </c>
      <c r="H509" s="82">
        <v>0</v>
      </c>
      <c r="I509" s="81">
        <v>0</v>
      </c>
      <c r="J509" s="82">
        <v>0</v>
      </c>
      <c r="K509" s="81">
        <v>0</v>
      </c>
      <c r="L509" s="82">
        <v>0</v>
      </c>
      <c r="M509" s="81">
        <v>0</v>
      </c>
      <c r="N509" s="81">
        <v>0</v>
      </c>
      <c r="O509" s="82">
        <v>0</v>
      </c>
      <c r="P509" s="82">
        <v>0</v>
      </c>
      <c r="Q509" s="82">
        <v>0</v>
      </c>
    </row>
    <row r="510" spans="1:17" x14ac:dyDescent="0.3">
      <c r="A510" s="28" t="s">
        <v>1039</v>
      </c>
      <c r="B510" s="28" t="s">
        <v>1040</v>
      </c>
      <c r="C510" s="28" t="s">
        <v>27</v>
      </c>
      <c r="D510" s="82">
        <v>0</v>
      </c>
      <c r="E510" s="82">
        <v>0</v>
      </c>
      <c r="F510" s="82">
        <v>0</v>
      </c>
      <c r="G510" s="82">
        <v>0</v>
      </c>
      <c r="H510" s="82">
        <v>0</v>
      </c>
      <c r="I510" s="81">
        <v>0</v>
      </c>
      <c r="J510" s="82">
        <v>0</v>
      </c>
      <c r="K510" s="81">
        <v>0</v>
      </c>
      <c r="L510" s="82">
        <v>0</v>
      </c>
      <c r="M510" s="81">
        <v>0</v>
      </c>
      <c r="N510" s="81">
        <v>0</v>
      </c>
      <c r="O510" s="82">
        <v>0</v>
      </c>
      <c r="P510" s="82">
        <v>0</v>
      </c>
      <c r="Q510" s="82">
        <v>0</v>
      </c>
    </row>
    <row r="511" spans="1:17" x14ac:dyDescent="0.3">
      <c r="A511" s="28" t="s">
        <v>1041</v>
      </c>
      <c r="B511" s="28" t="s">
        <v>1042</v>
      </c>
      <c r="C511" s="28" t="s">
        <v>46</v>
      </c>
      <c r="D511" s="82">
        <v>0</v>
      </c>
      <c r="E511" s="82">
        <v>0</v>
      </c>
      <c r="F511" s="82">
        <v>0</v>
      </c>
      <c r="G511" s="82">
        <v>0</v>
      </c>
      <c r="H511" s="82">
        <v>0</v>
      </c>
      <c r="I511" s="81">
        <v>0</v>
      </c>
      <c r="J511" s="82">
        <v>0</v>
      </c>
      <c r="K511" s="81">
        <v>0</v>
      </c>
      <c r="L511" s="82">
        <v>1</v>
      </c>
      <c r="M511" s="81">
        <v>1</v>
      </c>
      <c r="N511" s="81">
        <v>1</v>
      </c>
      <c r="O511" s="82">
        <v>0</v>
      </c>
      <c r="P511" s="82">
        <v>0</v>
      </c>
      <c r="Q511" s="82">
        <v>1</v>
      </c>
    </row>
    <row r="512" spans="1:17" x14ac:dyDescent="0.3">
      <c r="A512" s="28" t="s">
        <v>1043</v>
      </c>
      <c r="B512" s="28" t="s">
        <v>1044</v>
      </c>
      <c r="C512" s="28" t="s">
        <v>30</v>
      </c>
      <c r="D512" s="82">
        <v>0</v>
      </c>
      <c r="E512" s="82">
        <v>0</v>
      </c>
      <c r="F512" s="82">
        <v>0</v>
      </c>
      <c r="G512" s="82">
        <v>0</v>
      </c>
      <c r="H512" s="82">
        <v>0</v>
      </c>
      <c r="I512" s="81">
        <v>0</v>
      </c>
      <c r="J512" s="82">
        <v>0</v>
      </c>
      <c r="K512" s="81">
        <v>0</v>
      </c>
      <c r="L512" s="82">
        <v>0</v>
      </c>
      <c r="M512" s="81">
        <v>0</v>
      </c>
      <c r="N512" s="81">
        <v>0</v>
      </c>
      <c r="O512" s="82">
        <v>0</v>
      </c>
      <c r="P512" s="82">
        <v>0</v>
      </c>
      <c r="Q512" s="82">
        <v>0</v>
      </c>
    </row>
    <row r="513" spans="1:17" x14ac:dyDescent="0.3">
      <c r="A513" s="28" t="s">
        <v>1045</v>
      </c>
      <c r="B513" s="28" t="s">
        <v>1046</v>
      </c>
      <c r="C513" s="28" t="s">
        <v>63</v>
      </c>
      <c r="D513" s="82">
        <v>0</v>
      </c>
      <c r="E513" s="82">
        <v>0</v>
      </c>
      <c r="F513" s="82">
        <v>0</v>
      </c>
      <c r="G513" s="82">
        <v>0</v>
      </c>
      <c r="H513" s="82">
        <v>0</v>
      </c>
      <c r="I513" s="81">
        <v>0</v>
      </c>
      <c r="J513" s="82">
        <v>0</v>
      </c>
      <c r="K513" s="81">
        <v>0</v>
      </c>
      <c r="L513" s="82">
        <v>0</v>
      </c>
      <c r="M513" s="81">
        <v>0</v>
      </c>
      <c r="N513" s="81">
        <v>0</v>
      </c>
      <c r="O513" s="82">
        <v>0</v>
      </c>
      <c r="P513" s="82">
        <v>0</v>
      </c>
      <c r="Q513" s="82">
        <v>0</v>
      </c>
    </row>
    <row r="514" spans="1:17" x14ac:dyDescent="0.3">
      <c r="A514" s="24" t="s">
        <v>1047</v>
      </c>
      <c r="B514" s="24" t="s">
        <v>1048</v>
      </c>
      <c r="C514" s="24" t="s">
        <v>30</v>
      </c>
      <c r="D514" s="82">
        <v>0</v>
      </c>
      <c r="E514" s="82">
        <v>0</v>
      </c>
      <c r="F514" s="82">
        <v>0</v>
      </c>
      <c r="G514" s="82">
        <v>0</v>
      </c>
      <c r="H514" s="82">
        <v>0</v>
      </c>
      <c r="I514" s="81">
        <v>0</v>
      </c>
      <c r="J514" s="82">
        <v>0</v>
      </c>
      <c r="K514" s="81">
        <v>0</v>
      </c>
      <c r="L514" s="82">
        <v>0</v>
      </c>
      <c r="M514" s="81">
        <v>0</v>
      </c>
      <c r="N514" s="81">
        <v>0</v>
      </c>
      <c r="O514" s="82">
        <v>0</v>
      </c>
      <c r="P514" s="82">
        <v>0</v>
      </c>
      <c r="Q514" s="82">
        <v>0</v>
      </c>
    </row>
    <row r="515" spans="1:17" x14ac:dyDescent="0.3">
      <c r="A515" s="24" t="s">
        <v>1049</v>
      </c>
      <c r="B515" s="24" t="s">
        <v>1050</v>
      </c>
      <c r="C515" s="24" t="s">
        <v>46</v>
      </c>
      <c r="D515" s="82">
        <v>0</v>
      </c>
      <c r="E515" s="82">
        <v>0</v>
      </c>
      <c r="F515" s="82">
        <v>0</v>
      </c>
      <c r="G515" s="82">
        <v>0</v>
      </c>
      <c r="H515" s="82">
        <v>0</v>
      </c>
      <c r="I515" s="81">
        <v>0</v>
      </c>
      <c r="J515" s="82">
        <v>0</v>
      </c>
      <c r="K515" s="81">
        <v>0</v>
      </c>
      <c r="L515" s="82">
        <v>0</v>
      </c>
      <c r="M515" s="81">
        <v>1</v>
      </c>
      <c r="N515" s="81">
        <v>0</v>
      </c>
      <c r="O515" s="82">
        <v>1</v>
      </c>
      <c r="P515" s="82">
        <v>0</v>
      </c>
      <c r="Q515" s="82">
        <v>0</v>
      </c>
    </row>
    <row r="516" spans="1:17" x14ac:dyDescent="0.3">
      <c r="A516" s="28" t="s">
        <v>1051</v>
      </c>
      <c r="B516" s="28" t="s">
        <v>1052</v>
      </c>
      <c r="C516" s="28" t="s">
        <v>24</v>
      </c>
      <c r="D516" s="82">
        <v>0</v>
      </c>
      <c r="E516" s="82">
        <v>0</v>
      </c>
      <c r="F516" s="82">
        <v>0</v>
      </c>
      <c r="G516" s="82">
        <v>0</v>
      </c>
      <c r="H516" s="82">
        <v>0</v>
      </c>
      <c r="I516" s="81">
        <v>0</v>
      </c>
      <c r="J516" s="82">
        <v>0</v>
      </c>
      <c r="K516" s="81">
        <v>0</v>
      </c>
      <c r="L516" s="82">
        <v>0</v>
      </c>
      <c r="M516" s="81">
        <v>0</v>
      </c>
      <c r="N516" s="81">
        <v>0</v>
      </c>
      <c r="O516" s="82">
        <v>0</v>
      </c>
      <c r="P516" s="82">
        <v>0</v>
      </c>
      <c r="Q516" s="82">
        <v>0</v>
      </c>
    </row>
    <row r="517" spans="1:17" x14ac:dyDescent="0.3">
      <c r="A517" s="24" t="s">
        <v>1053</v>
      </c>
      <c r="B517" s="24" t="s">
        <v>1054</v>
      </c>
      <c r="C517" s="24" t="s">
        <v>24</v>
      </c>
      <c r="D517" s="82">
        <v>0</v>
      </c>
      <c r="E517" s="82">
        <v>0</v>
      </c>
      <c r="F517" s="82">
        <v>0</v>
      </c>
      <c r="G517" s="82">
        <v>0</v>
      </c>
      <c r="H517" s="82">
        <v>0</v>
      </c>
      <c r="I517" s="81">
        <v>0</v>
      </c>
      <c r="J517" s="82">
        <v>0</v>
      </c>
      <c r="K517" s="81">
        <v>0</v>
      </c>
      <c r="L517" s="82">
        <v>0</v>
      </c>
      <c r="M517" s="81">
        <v>0</v>
      </c>
      <c r="N517" s="81">
        <v>0</v>
      </c>
      <c r="O517" s="82">
        <v>0</v>
      </c>
      <c r="P517" s="82">
        <v>0</v>
      </c>
      <c r="Q517" s="82">
        <v>0</v>
      </c>
    </row>
    <row r="518" spans="1:17" x14ac:dyDescent="0.3">
      <c r="A518" s="24" t="s">
        <v>1055</v>
      </c>
      <c r="B518" s="24" t="s">
        <v>1056</v>
      </c>
      <c r="C518" s="24" t="s">
        <v>30</v>
      </c>
      <c r="D518" s="82">
        <v>0</v>
      </c>
      <c r="E518" s="82">
        <v>0</v>
      </c>
      <c r="F518" s="82">
        <v>0</v>
      </c>
      <c r="G518" s="82">
        <v>0</v>
      </c>
      <c r="H518" s="82">
        <v>0</v>
      </c>
      <c r="I518" s="81">
        <v>0</v>
      </c>
      <c r="J518" s="82">
        <v>0</v>
      </c>
      <c r="K518" s="81">
        <v>0</v>
      </c>
      <c r="L518" s="82">
        <v>0</v>
      </c>
      <c r="M518" s="81">
        <v>0</v>
      </c>
      <c r="N518" s="81">
        <v>0</v>
      </c>
      <c r="O518" s="82">
        <v>0</v>
      </c>
      <c r="P518" s="82">
        <v>0</v>
      </c>
      <c r="Q518" s="82">
        <v>0</v>
      </c>
    </row>
    <row r="519" spans="1:17" x14ac:dyDescent="0.3">
      <c r="A519" s="24" t="s">
        <v>1057</v>
      </c>
      <c r="B519" s="24" t="s">
        <v>1058</v>
      </c>
      <c r="C519" s="24" t="s">
        <v>30</v>
      </c>
      <c r="D519" s="82">
        <v>0</v>
      </c>
      <c r="E519" s="82">
        <v>0</v>
      </c>
      <c r="F519" s="82">
        <v>0</v>
      </c>
      <c r="G519" s="82">
        <v>0</v>
      </c>
      <c r="H519" s="82">
        <v>0</v>
      </c>
      <c r="I519" s="81">
        <v>0</v>
      </c>
      <c r="J519" s="82">
        <v>0</v>
      </c>
      <c r="K519" s="81">
        <v>0</v>
      </c>
      <c r="L519" s="82">
        <v>0</v>
      </c>
      <c r="M519" s="81">
        <v>0</v>
      </c>
      <c r="N519" s="81">
        <v>0</v>
      </c>
      <c r="O519" s="82">
        <v>0</v>
      </c>
      <c r="P519" s="82">
        <v>0</v>
      </c>
      <c r="Q519" s="82">
        <v>0</v>
      </c>
    </row>
    <row r="520" spans="1:17" x14ac:dyDescent="0.3">
      <c r="A520" s="24" t="s">
        <v>1059</v>
      </c>
      <c r="B520" s="24" t="s">
        <v>1060</v>
      </c>
      <c r="C520" s="24" t="s">
        <v>56</v>
      </c>
      <c r="D520" s="82">
        <v>0</v>
      </c>
      <c r="E520" s="82">
        <v>0</v>
      </c>
      <c r="F520" s="82">
        <v>0</v>
      </c>
      <c r="G520" s="82">
        <v>0</v>
      </c>
      <c r="H520" s="82">
        <v>0</v>
      </c>
      <c r="I520" s="81">
        <v>0</v>
      </c>
      <c r="J520" s="82">
        <v>0</v>
      </c>
      <c r="K520" s="81">
        <v>0</v>
      </c>
      <c r="L520" s="82">
        <v>0</v>
      </c>
      <c r="M520" s="81">
        <v>0</v>
      </c>
      <c r="N520" s="81">
        <v>0</v>
      </c>
      <c r="O520" s="82">
        <v>0</v>
      </c>
      <c r="P520" s="82">
        <v>0</v>
      </c>
      <c r="Q520" s="82">
        <v>0</v>
      </c>
    </row>
    <row r="521" spans="1:17" x14ac:dyDescent="0.3">
      <c r="A521" s="28" t="s">
        <v>1061</v>
      </c>
      <c r="B521" s="28" t="s">
        <v>1062</v>
      </c>
      <c r="C521" s="28" t="s">
        <v>24</v>
      </c>
      <c r="D521" s="82">
        <v>0</v>
      </c>
      <c r="E521" s="82">
        <v>0</v>
      </c>
      <c r="F521" s="82">
        <v>0</v>
      </c>
      <c r="G521" s="82">
        <v>0</v>
      </c>
      <c r="H521" s="82">
        <v>0</v>
      </c>
      <c r="I521" s="81">
        <v>0</v>
      </c>
      <c r="J521" s="82">
        <v>0</v>
      </c>
      <c r="K521" s="81">
        <v>0</v>
      </c>
      <c r="L521" s="82">
        <v>0</v>
      </c>
      <c r="M521" s="81">
        <v>0</v>
      </c>
      <c r="N521" s="81">
        <v>0</v>
      </c>
      <c r="O521" s="82">
        <v>0</v>
      </c>
      <c r="P521" s="82">
        <v>0</v>
      </c>
      <c r="Q521" s="82">
        <v>0</v>
      </c>
    </row>
    <row r="522" spans="1:17" x14ac:dyDescent="0.3">
      <c r="A522" s="24" t="s">
        <v>1063</v>
      </c>
      <c r="B522" s="24" t="s">
        <v>1064</v>
      </c>
      <c r="C522" s="24" t="s">
        <v>24</v>
      </c>
      <c r="D522" s="82">
        <v>0</v>
      </c>
      <c r="E522" s="82">
        <v>0</v>
      </c>
      <c r="F522" s="82">
        <v>0</v>
      </c>
      <c r="G522" s="82">
        <v>0</v>
      </c>
      <c r="H522" s="82">
        <v>0</v>
      </c>
      <c r="I522" s="81">
        <v>0</v>
      </c>
      <c r="J522" s="82">
        <v>0</v>
      </c>
      <c r="K522" s="81">
        <v>0</v>
      </c>
      <c r="L522" s="82">
        <v>0</v>
      </c>
      <c r="M522" s="81">
        <v>0</v>
      </c>
      <c r="N522" s="81">
        <v>0</v>
      </c>
      <c r="O522" s="82">
        <v>0</v>
      </c>
      <c r="P522" s="82">
        <v>0</v>
      </c>
      <c r="Q522" s="82">
        <v>0</v>
      </c>
    </row>
    <row r="523" spans="1:17" x14ac:dyDescent="0.3">
      <c r="A523" s="24" t="s">
        <v>1065</v>
      </c>
      <c r="B523" s="24" t="s">
        <v>1066</v>
      </c>
      <c r="C523" s="24" t="s">
        <v>24</v>
      </c>
      <c r="D523" s="82">
        <v>0</v>
      </c>
      <c r="E523" s="82">
        <v>0</v>
      </c>
      <c r="F523" s="82">
        <v>0</v>
      </c>
      <c r="G523" s="82">
        <v>0</v>
      </c>
      <c r="H523" s="82">
        <v>0</v>
      </c>
      <c r="I523" s="81">
        <v>0</v>
      </c>
      <c r="J523" s="82">
        <v>0</v>
      </c>
      <c r="K523" s="81">
        <v>0</v>
      </c>
      <c r="L523" s="82">
        <v>0</v>
      </c>
      <c r="M523" s="81">
        <v>0</v>
      </c>
      <c r="N523" s="81">
        <v>0</v>
      </c>
      <c r="O523" s="82">
        <v>0</v>
      </c>
      <c r="P523" s="82">
        <v>0</v>
      </c>
      <c r="Q523" s="82">
        <v>0</v>
      </c>
    </row>
    <row r="524" spans="1:17" x14ac:dyDescent="0.3">
      <c r="A524" s="24" t="s">
        <v>1067</v>
      </c>
      <c r="B524" s="24" t="s">
        <v>1068</v>
      </c>
      <c r="C524" s="24" t="s">
        <v>27</v>
      </c>
      <c r="D524" s="82">
        <v>1</v>
      </c>
      <c r="E524" s="82">
        <v>0</v>
      </c>
      <c r="F524" s="82">
        <v>0</v>
      </c>
      <c r="G524" s="82">
        <v>0</v>
      </c>
      <c r="H524" s="82">
        <v>0</v>
      </c>
      <c r="I524" s="81">
        <v>0</v>
      </c>
      <c r="J524" s="82">
        <v>0</v>
      </c>
      <c r="K524" s="81">
        <v>0</v>
      </c>
      <c r="L524" s="82">
        <v>0</v>
      </c>
      <c r="M524" s="81">
        <v>0</v>
      </c>
      <c r="N524" s="81">
        <v>0</v>
      </c>
      <c r="O524" s="82">
        <v>0</v>
      </c>
      <c r="P524" s="82">
        <v>0</v>
      </c>
      <c r="Q524" s="82">
        <v>0</v>
      </c>
    </row>
    <row r="525" spans="1:17" x14ac:dyDescent="0.3">
      <c r="A525" s="24" t="s">
        <v>1069</v>
      </c>
      <c r="B525" s="24" t="s">
        <v>1070</v>
      </c>
      <c r="C525" s="24" t="s">
        <v>27</v>
      </c>
      <c r="D525" s="82">
        <v>0</v>
      </c>
      <c r="E525" s="82">
        <v>0</v>
      </c>
      <c r="F525" s="82">
        <v>0</v>
      </c>
      <c r="G525" s="82">
        <v>0</v>
      </c>
      <c r="H525" s="82">
        <v>0</v>
      </c>
      <c r="I525" s="81">
        <v>0</v>
      </c>
      <c r="J525" s="82">
        <v>0</v>
      </c>
      <c r="K525" s="81">
        <v>0</v>
      </c>
      <c r="L525" s="82">
        <v>0</v>
      </c>
      <c r="M525" s="81">
        <v>0</v>
      </c>
      <c r="N525" s="81">
        <v>0</v>
      </c>
      <c r="O525" s="82">
        <v>0</v>
      </c>
      <c r="P525" s="82">
        <v>0</v>
      </c>
      <c r="Q525" s="82">
        <v>0</v>
      </c>
    </row>
    <row r="526" spans="1:17" x14ac:dyDescent="0.3">
      <c r="A526" s="24" t="s">
        <v>1071</v>
      </c>
      <c r="B526" s="24" t="s">
        <v>1072</v>
      </c>
      <c r="C526" s="24" t="s">
        <v>27</v>
      </c>
      <c r="D526" s="82">
        <v>0</v>
      </c>
      <c r="E526" s="82">
        <v>0</v>
      </c>
      <c r="F526" s="82">
        <v>0</v>
      </c>
      <c r="G526" s="82">
        <v>0</v>
      </c>
      <c r="H526" s="82">
        <v>0</v>
      </c>
      <c r="I526" s="81">
        <v>0</v>
      </c>
      <c r="J526" s="82">
        <v>0</v>
      </c>
      <c r="K526" s="81">
        <v>0</v>
      </c>
      <c r="L526" s="82">
        <v>0</v>
      </c>
      <c r="M526" s="81">
        <v>0</v>
      </c>
      <c r="N526" s="81">
        <v>0</v>
      </c>
      <c r="O526" s="82">
        <v>0</v>
      </c>
      <c r="P526" s="82">
        <v>0</v>
      </c>
      <c r="Q526" s="82">
        <v>0</v>
      </c>
    </row>
    <row r="527" spans="1:17" x14ac:dyDescent="0.3">
      <c r="A527" s="24" t="s">
        <v>1073</v>
      </c>
      <c r="B527" s="24" t="s">
        <v>1074</v>
      </c>
      <c r="C527" s="24" t="s">
        <v>27</v>
      </c>
      <c r="D527" s="82">
        <v>0</v>
      </c>
      <c r="E527" s="82">
        <v>0</v>
      </c>
      <c r="F527" s="82">
        <v>0</v>
      </c>
      <c r="G527" s="82">
        <v>0</v>
      </c>
      <c r="H527" s="82">
        <v>0</v>
      </c>
      <c r="I527" s="81">
        <v>0</v>
      </c>
      <c r="J527" s="82">
        <v>0</v>
      </c>
      <c r="K527" s="81">
        <v>0</v>
      </c>
      <c r="L527" s="82">
        <v>0</v>
      </c>
      <c r="M527" s="81">
        <v>0</v>
      </c>
      <c r="N527" s="81">
        <v>0</v>
      </c>
      <c r="O527" s="82">
        <v>0</v>
      </c>
      <c r="P527" s="82">
        <v>0</v>
      </c>
      <c r="Q527" s="82">
        <v>0</v>
      </c>
    </row>
    <row r="528" spans="1:17" x14ac:dyDescent="0.3">
      <c r="A528" s="28" t="s">
        <v>1075</v>
      </c>
      <c r="B528" s="28" t="s">
        <v>1076</v>
      </c>
      <c r="C528" s="28" t="s">
        <v>30</v>
      </c>
      <c r="D528" s="82">
        <v>0</v>
      </c>
      <c r="E528" s="82">
        <v>1</v>
      </c>
      <c r="F528" s="82">
        <v>0</v>
      </c>
      <c r="G528" s="82">
        <v>0</v>
      </c>
      <c r="H528" s="82">
        <v>0</v>
      </c>
      <c r="I528" s="81">
        <v>0</v>
      </c>
      <c r="J528" s="82">
        <v>0</v>
      </c>
      <c r="K528" s="81">
        <v>0</v>
      </c>
      <c r="L528" s="82">
        <v>0</v>
      </c>
      <c r="M528" s="81">
        <v>0</v>
      </c>
      <c r="N528" s="81">
        <v>0</v>
      </c>
      <c r="O528" s="82">
        <v>0</v>
      </c>
      <c r="P528" s="82">
        <v>0</v>
      </c>
      <c r="Q528" s="82">
        <v>0</v>
      </c>
    </row>
    <row r="529" spans="1:17" x14ac:dyDescent="0.3">
      <c r="A529" s="24" t="s">
        <v>1077</v>
      </c>
      <c r="B529" s="24" t="s">
        <v>1078</v>
      </c>
      <c r="C529" s="24" t="s">
        <v>30</v>
      </c>
      <c r="D529" s="82">
        <v>0</v>
      </c>
      <c r="E529" s="82">
        <v>0</v>
      </c>
      <c r="F529" s="82">
        <v>0</v>
      </c>
      <c r="G529" s="82">
        <v>0</v>
      </c>
      <c r="H529" s="82">
        <v>0</v>
      </c>
      <c r="I529" s="81">
        <v>0</v>
      </c>
      <c r="J529" s="82">
        <v>0</v>
      </c>
      <c r="K529" s="81">
        <v>0</v>
      </c>
      <c r="L529" s="82">
        <v>0</v>
      </c>
      <c r="M529" s="81">
        <v>0</v>
      </c>
      <c r="N529" s="81">
        <v>0</v>
      </c>
      <c r="O529" s="82">
        <v>0</v>
      </c>
      <c r="P529" s="82">
        <v>0</v>
      </c>
      <c r="Q529" s="82">
        <v>0</v>
      </c>
    </row>
    <row r="530" spans="1:17" x14ac:dyDescent="0.3">
      <c r="A530" s="28" t="s">
        <v>1079</v>
      </c>
      <c r="B530" s="28" t="s">
        <v>1080</v>
      </c>
      <c r="C530" s="28" t="s">
        <v>24</v>
      </c>
      <c r="D530" s="82">
        <v>0</v>
      </c>
      <c r="E530" s="82">
        <v>0</v>
      </c>
      <c r="F530" s="82">
        <v>0</v>
      </c>
      <c r="G530" s="82">
        <v>0</v>
      </c>
      <c r="H530" s="82">
        <v>0</v>
      </c>
      <c r="I530" s="81">
        <v>0</v>
      </c>
      <c r="J530" s="82">
        <v>0</v>
      </c>
      <c r="K530" s="81">
        <v>0</v>
      </c>
      <c r="L530" s="82">
        <v>0</v>
      </c>
      <c r="M530" s="81">
        <v>0</v>
      </c>
      <c r="N530" s="81">
        <v>0</v>
      </c>
      <c r="O530" s="82">
        <v>0</v>
      </c>
      <c r="P530" s="82">
        <v>0</v>
      </c>
      <c r="Q530" s="82">
        <v>0</v>
      </c>
    </row>
    <row r="531" spans="1:17" x14ac:dyDescent="0.3">
      <c r="A531" s="24" t="s">
        <v>1081</v>
      </c>
      <c r="B531" s="24" t="s">
        <v>1082</v>
      </c>
      <c r="C531" s="24" t="s">
        <v>24</v>
      </c>
      <c r="D531" s="82">
        <v>0</v>
      </c>
      <c r="E531" s="82">
        <v>0</v>
      </c>
      <c r="F531" s="82">
        <v>0</v>
      </c>
      <c r="G531" s="82">
        <v>0</v>
      </c>
      <c r="H531" s="82">
        <v>0</v>
      </c>
      <c r="I531" s="81">
        <v>0</v>
      </c>
      <c r="J531" s="82">
        <v>0</v>
      </c>
      <c r="K531" s="81">
        <v>0</v>
      </c>
      <c r="L531" s="82">
        <v>0</v>
      </c>
      <c r="M531" s="81">
        <v>0</v>
      </c>
      <c r="N531" s="81">
        <v>0</v>
      </c>
      <c r="O531" s="82">
        <v>0</v>
      </c>
      <c r="P531" s="82">
        <v>0</v>
      </c>
      <c r="Q531" s="82">
        <v>0</v>
      </c>
    </row>
    <row r="532" spans="1:17" x14ac:dyDescent="0.3">
      <c r="A532" s="28" t="s">
        <v>1083</v>
      </c>
      <c r="B532" s="28" t="s">
        <v>1084</v>
      </c>
      <c r="C532" s="28" t="s">
        <v>30</v>
      </c>
      <c r="D532" s="82">
        <v>0</v>
      </c>
      <c r="E532" s="82">
        <v>0</v>
      </c>
      <c r="F532" s="82">
        <v>0</v>
      </c>
      <c r="G532" s="82">
        <v>0</v>
      </c>
      <c r="H532" s="82">
        <v>0</v>
      </c>
      <c r="I532" s="81">
        <v>0</v>
      </c>
      <c r="J532" s="82">
        <v>0</v>
      </c>
      <c r="K532" s="81">
        <v>1</v>
      </c>
      <c r="L532" s="82">
        <v>0</v>
      </c>
      <c r="M532" s="81">
        <v>0</v>
      </c>
      <c r="N532" s="81">
        <v>0</v>
      </c>
      <c r="O532" s="82">
        <v>0</v>
      </c>
      <c r="P532" s="82">
        <v>0</v>
      </c>
      <c r="Q532" s="82">
        <v>0</v>
      </c>
    </row>
    <row r="533" spans="1:17" x14ac:dyDescent="0.3">
      <c r="A533" s="28" t="s">
        <v>1085</v>
      </c>
      <c r="B533" s="28" t="s">
        <v>1086</v>
      </c>
      <c r="C533" s="28" t="s">
        <v>27</v>
      </c>
      <c r="D533" s="82">
        <v>0</v>
      </c>
      <c r="E533" s="82">
        <v>0</v>
      </c>
      <c r="F533" s="82">
        <v>0</v>
      </c>
      <c r="G533" s="82">
        <v>0</v>
      </c>
      <c r="H533" s="82">
        <v>0</v>
      </c>
      <c r="I533" s="81">
        <v>0</v>
      </c>
      <c r="J533" s="82">
        <v>0</v>
      </c>
      <c r="K533" s="81">
        <v>0</v>
      </c>
      <c r="L533" s="82">
        <v>0</v>
      </c>
      <c r="M533" s="81">
        <v>0</v>
      </c>
      <c r="N533" s="81">
        <v>0</v>
      </c>
      <c r="O533" s="82">
        <v>0</v>
      </c>
      <c r="P533" s="82">
        <v>0</v>
      </c>
      <c r="Q533" s="82">
        <v>0</v>
      </c>
    </row>
    <row r="534" spans="1:17" x14ac:dyDescent="0.3">
      <c r="A534" s="24" t="s">
        <v>1087</v>
      </c>
      <c r="B534" s="24" t="s">
        <v>1088</v>
      </c>
      <c r="C534" s="24" t="s">
        <v>30</v>
      </c>
      <c r="D534" s="82">
        <v>0</v>
      </c>
      <c r="E534" s="82">
        <v>0</v>
      </c>
      <c r="F534" s="82">
        <v>0</v>
      </c>
      <c r="G534" s="82">
        <v>0</v>
      </c>
      <c r="H534" s="82">
        <v>0</v>
      </c>
      <c r="I534" s="81">
        <v>0</v>
      </c>
      <c r="J534" s="82">
        <v>0</v>
      </c>
      <c r="K534" s="81">
        <v>0</v>
      </c>
      <c r="L534" s="82">
        <v>0</v>
      </c>
      <c r="M534" s="81">
        <v>0</v>
      </c>
      <c r="N534" s="81">
        <v>0</v>
      </c>
      <c r="O534" s="82">
        <v>0</v>
      </c>
      <c r="P534" s="82">
        <v>0</v>
      </c>
      <c r="Q534" s="82">
        <v>0</v>
      </c>
    </row>
    <row r="535" spans="1:17" x14ac:dyDescent="0.3">
      <c r="A535" s="28" t="s">
        <v>1089</v>
      </c>
      <c r="B535" s="28" t="s">
        <v>1090</v>
      </c>
      <c r="C535" s="28" t="s">
        <v>63</v>
      </c>
      <c r="D535" s="82">
        <v>0</v>
      </c>
      <c r="E535" s="82">
        <v>0</v>
      </c>
      <c r="F535" s="82">
        <v>0</v>
      </c>
      <c r="G535" s="82">
        <v>0</v>
      </c>
      <c r="H535" s="82">
        <v>0</v>
      </c>
      <c r="I535" s="81">
        <v>0</v>
      </c>
      <c r="J535" s="82">
        <v>1</v>
      </c>
      <c r="K535" s="81">
        <v>0</v>
      </c>
      <c r="L535" s="82">
        <v>0</v>
      </c>
      <c r="M535" s="81">
        <v>0</v>
      </c>
      <c r="N535" s="81">
        <v>0</v>
      </c>
      <c r="O535" s="82">
        <v>0</v>
      </c>
      <c r="P535" s="82">
        <v>0</v>
      </c>
      <c r="Q535" s="82">
        <v>0</v>
      </c>
    </row>
    <row r="536" spans="1:17" x14ac:dyDescent="0.3">
      <c r="A536" s="28" t="s">
        <v>1091</v>
      </c>
      <c r="B536" s="28" t="s">
        <v>1092</v>
      </c>
      <c r="C536" s="28" t="s">
        <v>49</v>
      </c>
      <c r="D536" s="82">
        <v>0</v>
      </c>
      <c r="E536" s="82">
        <v>0</v>
      </c>
      <c r="F536" s="82">
        <v>0</v>
      </c>
      <c r="G536" s="82">
        <v>0</v>
      </c>
      <c r="H536" s="82">
        <v>0</v>
      </c>
      <c r="I536" s="81">
        <v>0</v>
      </c>
      <c r="J536" s="82">
        <v>0</v>
      </c>
      <c r="K536" s="81">
        <v>0</v>
      </c>
      <c r="L536" s="82">
        <v>0</v>
      </c>
      <c r="M536" s="81">
        <v>0</v>
      </c>
      <c r="N536" s="81">
        <v>0</v>
      </c>
      <c r="O536" s="82">
        <v>0</v>
      </c>
      <c r="P536" s="82">
        <v>0</v>
      </c>
      <c r="Q536" s="82">
        <v>0</v>
      </c>
    </row>
    <row r="537" spans="1:17" x14ac:dyDescent="0.3">
      <c r="A537" s="28" t="s">
        <v>1093</v>
      </c>
      <c r="B537" s="28" t="s">
        <v>1094</v>
      </c>
      <c r="C537" s="28" t="s">
        <v>49</v>
      </c>
      <c r="D537" s="82">
        <v>0</v>
      </c>
      <c r="E537" s="82">
        <v>0</v>
      </c>
      <c r="F537" s="82">
        <v>0</v>
      </c>
      <c r="G537" s="82">
        <v>0</v>
      </c>
      <c r="H537" s="82">
        <v>0</v>
      </c>
      <c r="I537" s="81">
        <v>0</v>
      </c>
      <c r="J537" s="82">
        <v>0</v>
      </c>
      <c r="K537" s="81">
        <v>0</v>
      </c>
      <c r="L537" s="82">
        <v>0</v>
      </c>
      <c r="M537" s="81">
        <v>0</v>
      </c>
      <c r="N537" s="81">
        <v>0</v>
      </c>
      <c r="O537" s="82">
        <v>0</v>
      </c>
      <c r="P537" s="82">
        <v>0</v>
      </c>
      <c r="Q537" s="82">
        <v>0</v>
      </c>
    </row>
    <row r="539" spans="1:17" ht="18" x14ac:dyDescent="0.35">
      <c r="D539" s="37"/>
      <c r="J539" s="37"/>
      <c r="K539" s="37"/>
      <c r="L539" s="37"/>
    </row>
  </sheetData>
  <autoFilter ref="A4:Q537"/>
  <conditionalFormatting sqref="P11:T543">
    <cfRule type="expression" priority="1">
      <formula>M5=1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5"/>
  </sheetPr>
  <dimension ref="A1:GF107"/>
  <sheetViews>
    <sheetView showGridLines="0" zoomScaleNormal="100" workbookViewId="0">
      <selection activeCell="R22" sqref="R22"/>
    </sheetView>
  </sheetViews>
  <sheetFormatPr defaultRowHeight="15" x14ac:dyDescent="0.3"/>
  <cols>
    <col min="1" max="1" width="8" style="5" customWidth="1"/>
    <col min="2" max="2" width="37.140625" style="5" customWidth="1"/>
    <col min="3" max="3" width="0.7109375" style="5" customWidth="1"/>
    <col min="4" max="4" width="9.42578125" style="5" customWidth="1"/>
    <col min="5" max="5" width="7.140625" style="5" hidden="1" customWidth="1"/>
    <col min="6" max="6" width="6.140625" style="5" customWidth="1"/>
    <col min="7" max="7" width="6.85546875" style="5" customWidth="1"/>
    <col min="8" max="8" width="6.7109375" style="5" customWidth="1"/>
    <col min="9" max="9" width="6.140625" style="5" customWidth="1"/>
    <col min="10" max="10" width="3" style="5" customWidth="1"/>
    <col min="11" max="11" width="7.7109375" style="5" customWidth="1"/>
    <col min="12" max="15" width="6.85546875" style="5" customWidth="1"/>
    <col min="16" max="16" width="3" style="5" customWidth="1"/>
    <col min="17" max="17" width="24.42578125" style="245" customWidth="1"/>
    <col min="18" max="18" width="36.42578125" style="6" customWidth="1"/>
    <col min="19" max="20" width="8.140625" style="6" customWidth="1"/>
    <col min="21" max="24" width="11.7109375" style="5" customWidth="1"/>
    <col min="25" max="25" width="9.140625" style="5"/>
    <col min="26" max="26" width="12.5703125" style="5" customWidth="1"/>
    <col min="27" max="27" width="9.140625" style="6"/>
    <col min="28" max="28" width="11.85546875" style="6" customWidth="1"/>
    <col min="29" max="16384" width="9.140625" style="5"/>
  </cols>
  <sheetData>
    <row r="1" spans="1:188" x14ac:dyDescent="0.3">
      <c r="O1" s="6"/>
      <c r="P1" s="6"/>
      <c r="Q1" s="6"/>
      <c r="U1" s="6"/>
      <c r="V1" s="6"/>
      <c r="W1" s="6"/>
      <c r="X1" s="6"/>
      <c r="Y1" s="6"/>
      <c r="Z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</row>
    <row r="2" spans="1:188" ht="18.75" customHeight="1" x14ac:dyDescent="0.3">
      <c r="O2" s="6"/>
      <c r="P2" s="6"/>
      <c r="Q2" s="6"/>
      <c r="U2" s="6"/>
      <c r="V2" s="6"/>
      <c r="W2" s="6"/>
      <c r="X2" s="6"/>
      <c r="Y2" s="6"/>
      <c r="Z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</row>
    <row r="3" spans="1:188" s="47" customFormat="1" ht="18.75" customHeight="1" x14ac:dyDescent="0.35">
      <c r="A3" s="95" t="s">
        <v>1150</v>
      </c>
      <c r="B3" s="94"/>
      <c r="C3" s="94"/>
      <c r="D3" s="94"/>
      <c r="E3" s="94"/>
      <c r="F3" s="94"/>
      <c r="G3" s="94"/>
      <c r="H3" s="94"/>
      <c r="I3" s="94"/>
      <c r="J3" s="94"/>
      <c r="K3" s="94"/>
      <c r="L3" s="94"/>
      <c r="M3" s="94"/>
      <c r="N3" s="94"/>
      <c r="O3" s="94"/>
      <c r="P3" s="94"/>
      <c r="Q3" s="94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8"/>
      <c r="BI3" s="78"/>
      <c r="BJ3" s="78"/>
      <c r="BK3" s="78"/>
      <c r="BL3" s="78"/>
      <c r="BM3" s="78"/>
      <c r="BN3" s="78"/>
      <c r="BO3" s="78"/>
      <c r="BP3" s="78"/>
      <c r="BQ3" s="78"/>
      <c r="BR3" s="78"/>
      <c r="BS3" s="78"/>
      <c r="BT3" s="78"/>
      <c r="BU3" s="78"/>
      <c r="BV3" s="78"/>
      <c r="BW3" s="78"/>
      <c r="BX3" s="78"/>
      <c r="BY3" s="78"/>
      <c r="BZ3" s="78"/>
      <c r="CA3" s="78"/>
      <c r="CB3" s="78"/>
      <c r="CC3" s="78"/>
      <c r="CD3" s="78"/>
      <c r="CE3" s="78"/>
      <c r="CF3" s="78"/>
      <c r="CG3" s="78"/>
      <c r="CH3" s="78"/>
      <c r="CI3" s="78"/>
      <c r="CJ3" s="78"/>
      <c r="CK3" s="78"/>
      <c r="CL3" s="78"/>
      <c r="CM3" s="78"/>
      <c r="CN3" s="78"/>
      <c r="CO3" s="78"/>
      <c r="CP3" s="78"/>
      <c r="CQ3" s="78"/>
      <c r="CR3" s="78"/>
      <c r="CS3" s="78"/>
      <c r="CT3" s="78"/>
      <c r="CU3" s="78"/>
      <c r="CV3" s="78"/>
      <c r="CW3" s="78"/>
      <c r="CX3" s="78"/>
      <c r="CY3" s="78"/>
      <c r="CZ3" s="78"/>
      <c r="DA3" s="78"/>
      <c r="DB3" s="78"/>
      <c r="DC3" s="78"/>
      <c r="DD3" s="78"/>
      <c r="DE3" s="78"/>
      <c r="DF3" s="78"/>
      <c r="DG3" s="78"/>
      <c r="DH3" s="78"/>
      <c r="DI3" s="78"/>
      <c r="DJ3" s="78"/>
      <c r="DK3" s="78"/>
      <c r="DL3" s="78"/>
      <c r="DM3" s="78"/>
      <c r="DN3" s="78"/>
      <c r="DO3" s="78"/>
      <c r="DP3" s="78"/>
      <c r="DQ3" s="78"/>
      <c r="DR3" s="78"/>
      <c r="DS3" s="78"/>
      <c r="DT3" s="78"/>
      <c r="DU3" s="78"/>
      <c r="DV3" s="78"/>
      <c r="DW3" s="78"/>
      <c r="DX3" s="78"/>
      <c r="DY3" s="78"/>
      <c r="DZ3" s="78"/>
      <c r="EA3" s="78"/>
      <c r="EB3" s="78"/>
      <c r="EC3" s="78"/>
      <c r="ED3" s="78"/>
      <c r="EE3" s="78"/>
      <c r="EF3" s="78"/>
      <c r="EG3" s="78"/>
      <c r="EH3" s="78"/>
      <c r="EI3" s="78"/>
      <c r="EJ3" s="78"/>
      <c r="EK3" s="78"/>
      <c r="EL3" s="78"/>
      <c r="EM3" s="78"/>
      <c r="EN3" s="78"/>
      <c r="EO3" s="78"/>
      <c r="EP3" s="78"/>
      <c r="EQ3" s="78"/>
      <c r="ER3" s="78"/>
      <c r="ES3" s="78"/>
      <c r="ET3" s="78"/>
      <c r="EU3" s="78"/>
      <c r="EV3" s="78"/>
      <c r="EW3" s="78"/>
      <c r="EX3" s="78"/>
      <c r="EY3" s="78"/>
      <c r="EZ3" s="78"/>
      <c r="FA3" s="78"/>
      <c r="FB3" s="78"/>
      <c r="FC3" s="78"/>
      <c r="FD3" s="78"/>
      <c r="FE3" s="78"/>
      <c r="FF3" s="78"/>
      <c r="FG3" s="78"/>
      <c r="FH3" s="78"/>
      <c r="FI3" s="78"/>
      <c r="FJ3" s="78"/>
      <c r="FK3" s="78"/>
      <c r="FL3" s="78"/>
      <c r="FM3" s="78"/>
      <c r="FN3" s="78"/>
      <c r="FO3" s="78"/>
      <c r="FP3" s="78"/>
      <c r="FQ3" s="78"/>
      <c r="FR3" s="78"/>
      <c r="FS3" s="78"/>
      <c r="FT3" s="78"/>
      <c r="FU3" s="78"/>
      <c r="FV3" s="78"/>
      <c r="FW3" s="78"/>
      <c r="FX3" s="78"/>
      <c r="FY3" s="78"/>
      <c r="FZ3" s="78"/>
      <c r="GA3" s="78"/>
      <c r="GB3" s="78"/>
      <c r="GC3" s="78"/>
      <c r="GD3" s="78"/>
      <c r="GE3" s="78"/>
      <c r="GF3" s="78"/>
    </row>
    <row r="4" spans="1:188" s="47" customFormat="1" ht="18.75" customHeight="1" x14ac:dyDescent="0.35">
      <c r="A4" s="96" t="s">
        <v>1151</v>
      </c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/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/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78"/>
      <c r="CZ4" s="78"/>
      <c r="DA4" s="78"/>
      <c r="DB4" s="78"/>
      <c r="DC4" s="78"/>
      <c r="DD4" s="78"/>
      <c r="DE4" s="78"/>
      <c r="DF4" s="78"/>
      <c r="DG4" s="78"/>
      <c r="DH4" s="78"/>
      <c r="DI4" s="78"/>
      <c r="DJ4" s="78"/>
      <c r="DK4" s="78"/>
      <c r="DL4" s="78"/>
      <c r="DM4" s="78"/>
      <c r="DN4" s="78"/>
      <c r="DO4" s="78"/>
      <c r="DP4" s="78"/>
      <c r="DQ4" s="78"/>
      <c r="DR4" s="78"/>
      <c r="DS4" s="78"/>
      <c r="DT4" s="78"/>
      <c r="DU4" s="78"/>
      <c r="DV4" s="78"/>
      <c r="DW4" s="78"/>
      <c r="DX4" s="78"/>
      <c r="DY4" s="78"/>
      <c r="DZ4" s="78"/>
      <c r="EA4" s="78"/>
      <c r="EB4" s="78"/>
      <c r="EC4" s="78"/>
      <c r="ED4" s="78"/>
      <c r="EE4" s="78"/>
      <c r="EF4" s="78"/>
      <c r="EG4" s="78"/>
      <c r="EH4" s="78"/>
      <c r="EI4" s="78"/>
      <c r="EJ4" s="78"/>
      <c r="EK4" s="78"/>
      <c r="EL4" s="78"/>
      <c r="EM4" s="78"/>
      <c r="EN4" s="78"/>
      <c r="EO4" s="78"/>
      <c r="EP4" s="78"/>
      <c r="EQ4" s="78"/>
      <c r="ER4" s="78"/>
      <c r="ES4" s="78"/>
      <c r="ET4" s="78"/>
      <c r="EU4" s="78"/>
      <c r="EV4" s="78"/>
      <c r="EW4" s="78"/>
      <c r="EX4" s="78"/>
      <c r="EY4" s="78"/>
      <c r="EZ4" s="78"/>
      <c r="FA4" s="78"/>
      <c r="FB4" s="78"/>
      <c r="FC4" s="78"/>
      <c r="FD4" s="78"/>
      <c r="FE4" s="78"/>
      <c r="FF4" s="78"/>
      <c r="FG4" s="78"/>
      <c r="FH4" s="78"/>
      <c r="FI4" s="78"/>
      <c r="FJ4" s="78"/>
      <c r="FK4" s="78"/>
      <c r="FL4" s="78"/>
      <c r="FM4" s="78"/>
      <c r="FN4" s="78"/>
      <c r="FO4" s="78"/>
      <c r="FP4" s="78"/>
      <c r="FQ4" s="78"/>
      <c r="FR4" s="78"/>
      <c r="FS4" s="78"/>
      <c r="FT4" s="78"/>
      <c r="FU4" s="78"/>
      <c r="FV4" s="78"/>
      <c r="FW4" s="78"/>
      <c r="FX4" s="78"/>
      <c r="FY4" s="78"/>
      <c r="FZ4" s="78"/>
      <c r="GA4" s="78"/>
      <c r="GB4" s="78"/>
      <c r="GC4" s="78"/>
      <c r="GD4" s="78"/>
      <c r="GE4" s="78"/>
      <c r="GF4" s="78"/>
    </row>
    <row r="5" spans="1:188" ht="15" customHeight="1" thickBot="1" x14ac:dyDescent="0.35">
      <c r="A5" s="16"/>
      <c r="B5" s="14"/>
      <c r="C5" s="14"/>
      <c r="D5" s="257" t="s">
        <v>1098</v>
      </c>
      <c r="E5" s="14"/>
      <c r="F5" s="251" t="s">
        <v>1117</v>
      </c>
      <c r="G5" s="251"/>
      <c r="H5" s="251"/>
      <c r="I5" s="251"/>
      <c r="J5" s="43"/>
      <c r="K5" s="257" t="s">
        <v>1119</v>
      </c>
      <c r="L5" s="251" t="s">
        <v>1118</v>
      </c>
      <c r="M5" s="251"/>
      <c r="N5" s="251"/>
      <c r="O5" s="251"/>
      <c r="P5" s="43"/>
      <c r="Q5" s="14"/>
      <c r="S5" s="44"/>
      <c r="T5" s="44"/>
      <c r="U5" s="6"/>
      <c r="V5" s="6"/>
      <c r="W5" s="6"/>
      <c r="X5" s="6"/>
      <c r="Y5" s="6"/>
      <c r="Z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</row>
    <row r="6" spans="1:188" ht="15" customHeight="1" x14ac:dyDescent="0.3">
      <c r="A6" s="16"/>
      <c r="B6" s="16" t="s">
        <v>1140</v>
      </c>
      <c r="C6" s="14"/>
      <c r="D6" s="257"/>
      <c r="E6" s="14"/>
      <c r="F6" s="17" t="s">
        <v>1115</v>
      </c>
      <c r="G6" s="15" t="s">
        <v>6</v>
      </c>
      <c r="H6" s="17" t="s">
        <v>1100</v>
      </c>
      <c r="I6" s="17" t="s">
        <v>1116</v>
      </c>
      <c r="J6" s="17"/>
      <c r="K6" s="257"/>
      <c r="L6" s="17" t="s">
        <v>1115</v>
      </c>
      <c r="M6" s="15" t="s">
        <v>6</v>
      </c>
      <c r="N6" s="17" t="s">
        <v>1100</v>
      </c>
      <c r="O6" s="17" t="s">
        <v>1116</v>
      </c>
      <c r="P6" s="17"/>
      <c r="Q6" s="16" t="s">
        <v>1099</v>
      </c>
      <c r="R6" s="244"/>
      <c r="U6" s="6"/>
      <c r="V6" s="6"/>
      <c r="W6" s="6"/>
      <c r="X6" s="6"/>
      <c r="Y6" s="6"/>
      <c r="Z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</row>
    <row r="7" spans="1:188" s="18" customFormat="1" ht="12.95" customHeight="1" x14ac:dyDescent="0.3">
      <c r="A7" s="283" t="s">
        <v>1113</v>
      </c>
      <c r="B7" s="18" t="str">
        <f>IF(E7&gt;0, VLOOKUP(E7,'1. Index rankings'!$A$9:$M$541,3,FALSE), "-")</f>
        <v>Oldham East and Saddleworth</v>
      </c>
      <c r="D7" s="56">
        <f>IF(E7&gt;0,E7,"-")</f>
        <v>375</v>
      </c>
      <c r="E7" s="56">
        <f>E12-5</f>
        <v>375</v>
      </c>
      <c r="F7" s="19">
        <f>IF(E7&gt;0, VLOOKUP(E7,'1. Index rankings'!$A$9:$M$541,9,FALSE), "-")</f>
        <v>423</v>
      </c>
      <c r="G7" s="19">
        <f>IF(E7&gt;0, VLOOKUP(E7,'1. Index rankings'!$A$9:$M$541,10,FALSE), "-")</f>
        <v>444</v>
      </c>
      <c r="H7" s="19">
        <f>IF(E7&gt;0, VLOOKUP(E7,'1. Index rankings'!$A$9:$M$541,11,FALSE), "-")</f>
        <v>157</v>
      </c>
      <c r="I7" s="19">
        <f>IF(E7&gt;0, VLOOKUP(E7,'1. Index rankings'!$A$9:$M$541,12,FALSE), "-")</f>
        <v>316</v>
      </c>
      <c r="J7" s="42"/>
      <c r="K7" s="92">
        <f>IF(E7&gt;0, VLOOKUP(B7,'2. Standardised scores'!B$7:H$539,3,FALSE), "-")</f>
        <v>-23.909269127667251</v>
      </c>
      <c r="L7" s="91">
        <f>IF(E7&gt;0, VLOOKUP(B7,'2. Standardised scores'!B$7:H$539,4,FALSE), "-")</f>
        <v>-14.738394069002386</v>
      </c>
      <c r="M7" s="91">
        <f>IF(E7&gt;0, VLOOKUP(B7,'2. Standardised scores'!B$7:H$539,5,FALSE), "-")</f>
        <v>-15.739536119173183</v>
      </c>
      <c r="N7" s="91">
        <f>IF(E7&gt;0, VLOOKUP(B7,'2. Standardised scores'!B$7:H$539,6,FALSE),"-")</f>
        <v>10.587551944085622</v>
      </c>
      <c r="O7" s="91">
        <f>IF(E7&gt;0, VLOOKUP(B7,'2. Standardised scores'!B$7:H$539,7,FALSE), "-")</f>
        <v>-4.018890883577301</v>
      </c>
      <c r="P7" s="42"/>
      <c r="Q7" s="18" t="str">
        <f>IF(E7&gt;0, VLOOKUP(E7,'1. Index rankings'!$A$9:$M$541,4,FALSE), "-")</f>
        <v>North West</v>
      </c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</row>
    <row r="8" spans="1:188" s="18" customFormat="1" ht="12.95" customHeight="1" x14ac:dyDescent="0.3">
      <c r="A8" s="283"/>
      <c r="B8" s="18" t="str">
        <f>IF(E8&gt;0, VLOOKUP(E8,'1. Index rankings'!$A$9:$M$541,3,FALSE), "-")</f>
        <v>Nottingham South</v>
      </c>
      <c r="D8" s="56">
        <f t="shared" ref="D8:D11" si="0">IF(E8&gt;0,E8,"-")</f>
        <v>376</v>
      </c>
      <c r="E8" s="56">
        <f>E12-4</f>
        <v>376</v>
      </c>
      <c r="F8" s="19">
        <f>IF(E8&gt;0, VLOOKUP(E8,'1. Index rankings'!$A$9:$M$541,9,FALSE), "-")</f>
        <v>471</v>
      </c>
      <c r="G8" s="19">
        <f>IF(E8&gt;0, VLOOKUP(E8,'1. Index rankings'!$A$9:$M$541,10,FALSE), "-")</f>
        <v>246</v>
      </c>
      <c r="H8" s="19">
        <f>IF(E8&gt;0, VLOOKUP(E8,'1. Index rankings'!$A$9:$M$541,11,FALSE), "-")</f>
        <v>242</v>
      </c>
      <c r="I8" s="19">
        <f>IF(E8&gt;0, VLOOKUP(E8,'1. Index rankings'!$A$9:$M$541,12,FALSE), "-")</f>
        <v>395</v>
      </c>
      <c r="J8" s="42"/>
      <c r="K8" s="92">
        <f>IF(E8&gt;0, VLOOKUP(B8,'2. Standardised scores'!B$7:H$539,3,FALSE), "-")</f>
        <v>-24.311497200090749</v>
      </c>
      <c r="L8" s="91">
        <f>IF(E8&gt;0, VLOOKUP(B8,'2. Standardised scores'!B$7:H$539,4,FALSE), "-")</f>
        <v>-20.711551658021481</v>
      </c>
      <c r="M8" s="91">
        <f>IF(E8&gt;0, VLOOKUP(B8,'2. Standardised scores'!B$7:H$539,5,FALSE), "-")</f>
        <v>1.0527191884604465</v>
      </c>
      <c r="N8" s="91">
        <f>IF(E8&gt;0, VLOOKUP(B8,'2. Standardised scores'!B$7:H$539,6,FALSE),"-")</f>
        <v>2.6840562243542418</v>
      </c>
      <c r="O8" s="91">
        <f>IF(E8&gt;0, VLOOKUP(B8,'2. Standardised scores'!B$7:H$539,7,FALSE), "-")</f>
        <v>-7.3367209548839565</v>
      </c>
      <c r="P8" s="42"/>
      <c r="Q8" s="18" t="str">
        <f>IF(E8&gt;0, VLOOKUP(E8,'1. Index rankings'!$A$9:$M$541,4,FALSE), "-")</f>
        <v>East Midlands</v>
      </c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</row>
    <row r="9" spans="1:188" s="18" customFormat="1" ht="12.95" customHeight="1" x14ac:dyDescent="0.3">
      <c r="A9" s="283"/>
      <c r="B9" s="18" t="str">
        <f>IF(E9&gt;0, VLOOKUP(E9,'1. Index rankings'!$A$9:$M$541,3,FALSE), "-")</f>
        <v>Totnes</v>
      </c>
      <c r="D9" s="56">
        <f t="shared" si="0"/>
        <v>377</v>
      </c>
      <c r="E9" s="56">
        <f>E12-3</f>
        <v>377</v>
      </c>
      <c r="F9" s="19">
        <f>IF(E9&gt;0, VLOOKUP(E9,'1. Index rankings'!$A$9:$M$541,9,FALSE), "-")</f>
        <v>306</v>
      </c>
      <c r="G9" s="19">
        <f>IF(E9&gt;0, VLOOKUP(E9,'1. Index rankings'!$A$9:$M$541,10,FALSE), "-")</f>
        <v>359</v>
      </c>
      <c r="H9" s="19">
        <f>IF(E9&gt;0, VLOOKUP(E9,'1. Index rankings'!$A$9:$M$541,11,FALSE), "-")</f>
        <v>229</v>
      </c>
      <c r="I9" s="19">
        <f>IF(E9&gt;0, VLOOKUP(E9,'1. Index rankings'!$A$9:$M$541,12,FALSE), "-")</f>
        <v>497</v>
      </c>
      <c r="J9" s="42"/>
      <c r="K9" s="92">
        <f>IF(E9&gt;0, VLOOKUP(B9,'2. Standardised scores'!B$7:H$539,3,FALSE), "-")</f>
        <v>-24.508300020465857</v>
      </c>
      <c r="L9" s="91">
        <f>IF(E9&gt;0, VLOOKUP(B9,'2. Standardised scores'!B$7:H$539,4,FALSE), "-")</f>
        <v>-4.144612903925406</v>
      </c>
      <c r="M9" s="91">
        <f>IF(E9&gt;0, VLOOKUP(B9,'2. Standardised scores'!B$7:H$539,5,FALSE), "-")</f>
        <v>-7.4153045072134436</v>
      </c>
      <c r="N9" s="91">
        <f>IF(E9&gt;0, VLOOKUP(B9,'2. Standardised scores'!B$7:H$539,6,FALSE),"-")</f>
        <v>3.7395781890458211</v>
      </c>
      <c r="O9" s="91">
        <f>IF(E9&gt;0, VLOOKUP(B9,'2. Standardised scores'!B$7:H$539,7,FALSE), "-")</f>
        <v>-16.687960798372828</v>
      </c>
      <c r="P9" s="42"/>
      <c r="Q9" s="18" t="str">
        <f>IF(E9&gt;0, VLOOKUP(E9,'1. Index rankings'!$A$9:$M$541,4,FALSE), "-")</f>
        <v>South West</v>
      </c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</row>
    <row r="10" spans="1:188" s="18" customFormat="1" ht="12.95" customHeight="1" x14ac:dyDescent="0.3">
      <c r="A10" s="283"/>
      <c r="B10" s="18" t="str">
        <f>IF(E10&gt;0, VLOOKUP(E10,'1. Index rankings'!$A$9:$M$541,3,FALSE), "-")</f>
        <v>South Suffolk</v>
      </c>
      <c r="D10" s="56">
        <f t="shared" si="0"/>
        <v>378</v>
      </c>
      <c r="E10" s="56">
        <f>E12-2</f>
        <v>378</v>
      </c>
      <c r="F10" s="19">
        <f>IF(E10&gt;0, VLOOKUP(E10,'1. Index rankings'!$A$9:$M$541,9,FALSE), "-")</f>
        <v>169</v>
      </c>
      <c r="G10" s="19">
        <f>IF(E10&gt;0, VLOOKUP(E10,'1. Index rankings'!$A$9:$M$541,10,FALSE), "-")</f>
        <v>396</v>
      </c>
      <c r="H10" s="19">
        <f>IF(E10&gt;0, VLOOKUP(E10,'1. Index rankings'!$A$9:$M$541,11,FALSE), "-")</f>
        <v>428</v>
      </c>
      <c r="I10" s="19">
        <f>IF(E10&gt;0, VLOOKUP(E10,'1. Index rankings'!$A$9:$M$541,12,FALSE), "-")</f>
        <v>375</v>
      </c>
      <c r="J10" s="42"/>
      <c r="K10" s="57">
        <f>IF(E10&gt;0, VLOOKUP(B10,'2. Standardised scores'!B$7:H$539,3,FALSE), "-")</f>
        <v>-24.761936991935571</v>
      </c>
      <c r="L10" s="41">
        <f>IF(E10&gt;0, VLOOKUP(B10,'2. Standardised scores'!B$7:H$539,4,FALSE), "-")</f>
        <v>6.9538617003640466</v>
      </c>
      <c r="M10" s="42">
        <f>IF(E10&gt;0, VLOOKUP(B10,'2. Standardised scores'!B$7:H$539,5,FALSE), "-")</f>
        <v>-11.443862520497994</v>
      </c>
      <c r="N10" s="42">
        <f>IF(E10&gt;0, VLOOKUP(B10,'2. Standardised scores'!B$7:H$539,6,FALSE),"-")</f>
        <v>-13.70536440403087</v>
      </c>
      <c r="O10" s="42">
        <f>IF(E10&gt;0, VLOOKUP(B10,'2. Standardised scores'!B$7:H$539,7,FALSE), "-")</f>
        <v>-6.5665717677707542</v>
      </c>
      <c r="P10" s="42"/>
      <c r="Q10" s="18" t="str">
        <f>IF(E10&gt;0, VLOOKUP(E10,'1. Index rankings'!$A$9:$M$541,4,FALSE), "-")</f>
        <v>East of England</v>
      </c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</row>
    <row r="11" spans="1:188" s="18" customFormat="1" ht="12.95" customHeight="1" x14ac:dyDescent="0.3">
      <c r="A11" s="283"/>
      <c r="B11" s="18" t="str">
        <f>IF(E11&gt;0, VLOOKUP(E11,'1. Index rankings'!$A$9:$M$541,3,FALSE), "-")</f>
        <v>Daventry</v>
      </c>
      <c r="D11" s="56">
        <f t="shared" si="0"/>
        <v>379</v>
      </c>
      <c r="E11" s="56">
        <f>E12-1</f>
        <v>379</v>
      </c>
      <c r="F11" s="19">
        <f>IF(E11&gt;0, VLOOKUP(E11,'1. Index rankings'!$A$9:$M$541,9,FALSE), "-")</f>
        <v>185</v>
      </c>
      <c r="G11" s="19">
        <f>IF(E11&gt;0, VLOOKUP(E11,'1. Index rankings'!$A$9:$M$541,10,FALSE), "-")</f>
        <v>414</v>
      </c>
      <c r="H11" s="19">
        <f>IF(E11&gt;0, VLOOKUP(E11,'1. Index rankings'!$A$9:$M$541,11,FALSE), "-")</f>
        <v>511</v>
      </c>
      <c r="I11" s="19">
        <f>IF(E11&gt;0, VLOOKUP(E11,'1. Index rankings'!$A$9:$M$541,12,FALSE), "-")</f>
        <v>96</v>
      </c>
      <c r="J11" s="42"/>
      <c r="K11" s="57">
        <f>IF(E11&gt;0, VLOOKUP(B11,'2. Standardised scores'!B$7:H$539,3,FALSE), "-")</f>
        <v>-24.811789352240737</v>
      </c>
      <c r="L11" s="41">
        <f>IF(E11&gt;0, VLOOKUP(B11,'2. Standardised scores'!B$7:H$539,4,FALSE), "-")</f>
        <v>4.6449611311358421</v>
      </c>
      <c r="M11" s="42">
        <f>IF(E11&gt;0, VLOOKUP(B11,'2. Standardised scores'!B$7:H$539,5,FALSE), "-")</f>
        <v>-12.721342859915625</v>
      </c>
      <c r="N11" s="42">
        <f>IF(E11&gt;0, VLOOKUP(B11,'2. Standardised scores'!B$7:H$539,6,FALSE),"-")</f>
        <v>-27.919693292525814</v>
      </c>
      <c r="O11" s="42">
        <f>IF(E11&gt;0, VLOOKUP(B11,'2. Standardised scores'!B$7:H$539,7,FALSE), "-")</f>
        <v>11.184285669064863</v>
      </c>
      <c r="P11" s="42"/>
      <c r="Q11" s="18" t="str">
        <f>IF(E11&gt;0, VLOOKUP(E11,'1. Index rankings'!$A$9:$M$541,4,FALSE), "-")</f>
        <v>East Midlands</v>
      </c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</row>
    <row r="12" spans="1:188" s="58" customFormat="1" ht="17.25" customHeight="1" x14ac:dyDescent="0.25">
      <c r="B12" s="59" t="str">
        <f>'SMIC dashboard - key info'!C3</f>
        <v>Aldershot</v>
      </c>
      <c r="D12" s="60">
        <f>IF(E12&gt;0,E12,"-")</f>
        <v>380</v>
      </c>
      <c r="E12" s="60">
        <f>'SMIC dashboard - key info'!B7</f>
        <v>380</v>
      </c>
      <c r="F12" s="58">
        <f>VLOOKUP(E12,'1. Index rankings'!$A$9:$M$541,9,FALSE)</f>
        <v>441</v>
      </c>
      <c r="G12" s="61">
        <f>VLOOKUP(E12,'1. Index rankings'!$A$9:$M$541,10,FALSE)</f>
        <v>443</v>
      </c>
      <c r="H12" s="61">
        <f>VLOOKUP(E12,'1. Index rankings'!$A$9:$M$541,11,FALSE)</f>
        <v>237</v>
      </c>
      <c r="I12" s="61">
        <f>VLOOKUP(E12,'1. Index rankings'!$A$9:$M$541,12,FALSE)</f>
        <v>192</v>
      </c>
      <c r="J12" s="62"/>
      <c r="K12" s="63">
        <f>VLOOKUP(B12,'2. Standardised scores'!B$7:H$539,3,FALSE)</f>
        <v>-24.946251960042964</v>
      </c>
      <c r="L12" s="64">
        <f>VLOOKUP(B12,'2. Standardised scores'!B$7:H$539,4,FALSE)</f>
        <v>-16.699269019240752</v>
      </c>
      <c r="M12" s="62">
        <f>VLOOKUP(B12,'2. Standardised scores'!B$7:H$539,5,FALSE)</f>
        <v>-15.424015282635541</v>
      </c>
      <c r="N12" s="62">
        <f>VLOOKUP(B12,'2. Standardised scores'!B$7:H$539,6,FALSE)</f>
        <v>3.1322915523794301</v>
      </c>
      <c r="O12" s="62">
        <f>VLOOKUP(B12,'2. Standardised scores'!B$7:H$539,7,FALSE)</f>
        <v>4.0447407894539014</v>
      </c>
      <c r="P12" s="62"/>
      <c r="Q12" s="58" t="str">
        <f>VLOOKUP(E12,'1. Index rankings'!$A$9:$M$541,4,FALSE)</f>
        <v>South East</v>
      </c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X12" s="79"/>
      <c r="DY12" s="79"/>
      <c r="DZ12" s="79"/>
      <c r="EA12" s="79"/>
      <c r="EB12" s="79"/>
      <c r="EC12" s="79"/>
      <c r="ED12" s="79"/>
      <c r="EE12" s="79"/>
      <c r="EF12" s="79"/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O12" s="79"/>
      <c r="FP12" s="79"/>
      <c r="FQ12" s="79"/>
      <c r="FR12" s="79"/>
      <c r="FS12" s="79"/>
      <c r="FT12" s="79"/>
      <c r="FU12" s="79"/>
      <c r="FV12" s="79"/>
      <c r="FW12" s="79"/>
      <c r="FX12" s="79"/>
      <c r="FY12" s="79"/>
      <c r="FZ12" s="79"/>
      <c r="GA12" s="79"/>
      <c r="GB12" s="79"/>
      <c r="GC12" s="79"/>
      <c r="GD12" s="79"/>
      <c r="GE12" s="79"/>
      <c r="GF12" s="79"/>
    </row>
    <row r="13" spans="1:188" s="18" customFormat="1" ht="12.95" customHeight="1" x14ac:dyDescent="0.3">
      <c r="A13" s="283" t="s">
        <v>1114</v>
      </c>
      <c r="B13" s="18" t="str">
        <f>IF(E13&lt;534, VLOOKUP(E13,'1. Index rankings'!$A$9:$M$541,3,FALSE), "-")</f>
        <v>Bournemouth West</v>
      </c>
      <c r="D13" s="56">
        <f>IF(E13&lt;533,E13,"-")</f>
        <v>381</v>
      </c>
      <c r="E13" s="56">
        <f>E$12+1</f>
        <v>381</v>
      </c>
      <c r="F13" s="18">
        <f>IF(E13&lt;534, VLOOKUP(E13,'1. Index rankings'!$A$9:$M$541,9,FALSE), "-")</f>
        <v>309</v>
      </c>
      <c r="G13" s="19">
        <f>IF(E13&lt;534, VLOOKUP(E13,'1. Index rankings'!$A$9:$M$541,10,FALSE), "-")</f>
        <v>204</v>
      </c>
      <c r="H13" s="19">
        <f>IF(E13&lt;534, VLOOKUP(E13,'1. Index rankings'!$A$9:$M$541,11,FALSE), "-")</f>
        <v>468</v>
      </c>
      <c r="I13" s="19">
        <f>IF(E13&lt;534, VLOOKUP(E13,'1. Index rankings'!$A$9:$M$541,12,FALSE), "-")</f>
        <v>359</v>
      </c>
      <c r="J13" s="42"/>
      <c r="K13" s="57">
        <f>IF(E13&lt;534, VLOOKUP(B13,'2. Standardised scores'!B$7:H$539,3,FALSE), "-")</f>
        <v>-25.069372531230762</v>
      </c>
      <c r="L13" s="41">
        <f>IF(E13&lt;534, VLOOKUP(B13,'2. Standardised scores'!B$7:H$539,4,FALSE), "-")</f>
        <v>-4.252894394610081</v>
      </c>
      <c r="M13" s="42">
        <f>IF(E13&lt;534, VLOOKUP(B13,'2. Standardised scores'!B$7:H$539,5,FALSE), "-")</f>
        <v>3.3869503381297235</v>
      </c>
      <c r="N13" s="42">
        <f>IF(E13&lt;534, VLOOKUP(B13,'2. Standardised scores'!B$7:H$539,6,FALSE),"-")</f>
        <v>-18.252999087290021</v>
      </c>
      <c r="O13" s="42">
        <f>IF(E13&lt;534, VLOOKUP(B13,'2. Standardised scores'!B$7:H$539,7,FALSE), "-")</f>
        <v>-5.9504293874603835</v>
      </c>
      <c r="P13" s="42"/>
      <c r="Q13" s="18" t="str">
        <f>IF(E13&lt;534, VLOOKUP(E13,'1. Index rankings'!$A$9:$M$541,4,FALSE), "-")</f>
        <v>South West</v>
      </c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</row>
    <row r="14" spans="1:188" s="18" customFormat="1" ht="12.95" customHeight="1" x14ac:dyDescent="0.3">
      <c r="A14" s="283"/>
      <c r="B14" s="18" t="str">
        <f>IF(E14&lt;534, VLOOKUP(E14,'1. Index rankings'!$A$9:$M$541,3,FALSE), "-")</f>
        <v>North Shropshire</v>
      </c>
      <c r="D14" s="56">
        <f t="shared" ref="D14:D17" si="1">IF(E14&lt;533,E14,"-")</f>
        <v>382</v>
      </c>
      <c r="E14" s="56">
        <f>E$12+2</f>
        <v>382</v>
      </c>
      <c r="F14" s="18">
        <f>IF(E14&lt;534, VLOOKUP(E14,'1. Index rankings'!$A$9:$M$541,9,FALSE), "-")</f>
        <v>167</v>
      </c>
      <c r="G14" s="19">
        <f>IF(E14&lt;534, VLOOKUP(E14,'1. Index rankings'!$A$9:$M$541,10,FALSE), "-")</f>
        <v>407</v>
      </c>
      <c r="H14" s="19">
        <f>IF(E14&lt;534, VLOOKUP(E14,'1. Index rankings'!$A$9:$M$541,11,FALSE), "-")</f>
        <v>408</v>
      </c>
      <c r="I14" s="19">
        <f>IF(E14&lt;534, VLOOKUP(E14,'1. Index rankings'!$A$9:$M$541,12,FALSE), "-")</f>
        <v>409</v>
      </c>
      <c r="J14" s="42"/>
      <c r="K14" s="57">
        <f>IF(E14&lt;534, VLOOKUP(B14,'2. Standardised scores'!B$7:H$539,3,FALSE), "-")</f>
        <v>-25.279689483202297</v>
      </c>
      <c r="L14" s="41">
        <f>IF(E14&lt;534, VLOOKUP(B14,'2. Standardised scores'!B$7:H$539,4,FALSE), "-")</f>
        <v>7.164006725935506</v>
      </c>
      <c r="M14" s="42">
        <f>IF(E14&lt;534, VLOOKUP(B14,'2. Standardised scores'!B$7:H$539,5,FALSE), "-")</f>
        <v>-12.18335454009307</v>
      </c>
      <c r="N14" s="42">
        <f>IF(E14&lt;534, VLOOKUP(B14,'2. Standardised scores'!B$7:H$539,6,FALSE),"-")</f>
        <v>-12.213018303241389</v>
      </c>
      <c r="O14" s="42">
        <f>IF(E14&lt;534, VLOOKUP(B14,'2. Standardised scores'!B$7:H$539,7,FALSE), "-")</f>
        <v>-8.0473233658033418</v>
      </c>
      <c r="P14" s="42"/>
      <c r="Q14" s="18" t="str">
        <f>IF(E14&lt;534, VLOOKUP(E14,'1. Index rankings'!$A$9:$M$541,4,FALSE), "-")</f>
        <v>West Midlands</v>
      </c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</row>
    <row r="15" spans="1:188" s="18" customFormat="1" ht="12.95" customHeight="1" x14ac:dyDescent="0.3">
      <c r="A15" s="283"/>
      <c r="B15" s="18" t="str">
        <f>IF(E15&lt;534, VLOOKUP(E15,'1. Index rankings'!$A$9:$M$541,3,FALSE), "-")</f>
        <v>South East Cambridgeshire</v>
      </c>
      <c r="D15" s="56">
        <f t="shared" si="1"/>
        <v>383</v>
      </c>
      <c r="E15" s="56">
        <f>E12+3</f>
        <v>383</v>
      </c>
      <c r="F15" s="18">
        <f>IF(E15&lt;534, VLOOKUP(E15,'1. Index rankings'!$A$9:$M$541,9,FALSE), "-")</f>
        <v>495</v>
      </c>
      <c r="G15" s="19">
        <f>IF(E15&lt;534, VLOOKUP(E15,'1. Index rankings'!$A$9:$M$541,10,FALSE), "-")</f>
        <v>457</v>
      </c>
      <c r="H15" s="19">
        <f>IF(E15&lt;534, VLOOKUP(E15,'1. Index rankings'!$A$9:$M$541,11,FALSE), "-")</f>
        <v>331</v>
      </c>
      <c r="I15" s="19">
        <f>IF(E15&lt;534, VLOOKUP(E15,'1. Index rankings'!$A$9:$M$541,12,FALSE), "-")</f>
        <v>19</v>
      </c>
      <c r="J15" s="42"/>
      <c r="K15" s="57">
        <f>IF(E15&lt;534, VLOOKUP(B15,'2. Standardised scores'!B$7:H$539,3,FALSE), "-")</f>
        <v>-25.578433410059109</v>
      </c>
      <c r="L15" s="41">
        <f>IF(E15&lt;534, VLOOKUP(B15,'2. Standardised scores'!B$7:H$539,4,FALSE), "-")</f>
        <v>-25.576548927625399</v>
      </c>
      <c r="M15" s="42">
        <f>IF(E15&lt;534, VLOOKUP(B15,'2. Standardised scores'!B$7:H$539,5,FALSE), "-")</f>
        <v>-17.051177883029215</v>
      </c>
      <c r="N15" s="42">
        <f>IF(E15&lt;534, VLOOKUP(B15,'2. Standardised scores'!B$7:H$539,6,FALSE),"-")</f>
        <v>-4.8093769727543378</v>
      </c>
      <c r="O15" s="42">
        <f>IF(E15&lt;534, VLOOKUP(B15,'2. Standardised scores'!B$7:H$539,7,FALSE), "-")</f>
        <v>21.858670373349842</v>
      </c>
      <c r="P15" s="42"/>
      <c r="Q15" s="18" t="str">
        <f>IF(E15&lt;534, VLOOKUP(E15,'1. Index rankings'!$A$9:$M$541,4,FALSE), "-")</f>
        <v>East of England</v>
      </c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</row>
    <row r="16" spans="1:188" s="18" customFormat="1" ht="12.95" customHeight="1" x14ac:dyDescent="0.3">
      <c r="A16" s="283"/>
      <c r="B16" s="18" t="str">
        <f>IF(E16&lt;534, VLOOKUP(E16,'1. Index rankings'!$A$9:$M$541,3,FALSE), "-")</f>
        <v>Harborough</v>
      </c>
      <c r="D16" s="56">
        <f t="shared" si="1"/>
        <v>384</v>
      </c>
      <c r="E16" s="56">
        <f>E12+4</f>
        <v>384</v>
      </c>
      <c r="F16" s="18">
        <f>IF(E16&lt;534, VLOOKUP(E16,'1. Index rankings'!$A$9:$M$541,9,FALSE), "-")</f>
        <v>512</v>
      </c>
      <c r="G16" s="19">
        <f>IF(E16&lt;534, VLOOKUP(E16,'1. Index rankings'!$A$9:$M$541,10,FALSE), "-")</f>
        <v>223</v>
      </c>
      <c r="H16" s="19">
        <f>IF(E16&lt;534, VLOOKUP(E16,'1. Index rankings'!$A$9:$M$541,11,FALSE), "-")</f>
        <v>339</v>
      </c>
      <c r="I16" s="19">
        <f>IF(E16&lt;534, VLOOKUP(E16,'1. Index rankings'!$A$9:$M$541,12,FALSE), "-")</f>
        <v>106</v>
      </c>
      <c r="J16" s="42"/>
      <c r="K16" s="57">
        <f>IF(E16&lt;534, VLOOKUP(B16,'2. Standardised scores'!B$7:H$539,3,FALSE), "-")</f>
        <v>-25.759840508055635</v>
      </c>
      <c r="L16" s="41">
        <f>IF(E16&lt;534, VLOOKUP(B16,'2. Standardised scores'!B$7:H$539,4,FALSE), "-")</f>
        <v>-33.556316269069818</v>
      </c>
      <c r="M16" s="42">
        <f>IF(E16&lt;534, VLOOKUP(B16,'2. Standardised scores'!B$7:H$539,5,FALSE), "-")</f>
        <v>2.3787136098875066</v>
      </c>
      <c r="N16" s="42">
        <f>IF(E16&lt;534, VLOOKUP(B16,'2. Standardised scores'!B$7:H$539,6,FALSE),"-")</f>
        <v>-5.1680286779002644</v>
      </c>
      <c r="O16" s="42">
        <f>IF(E16&lt;534, VLOOKUP(B16,'2. Standardised scores'!B$7:H$539,7,FALSE), "-")</f>
        <v>10.585790829026944</v>
      </c>
      <c r="P16" s="42"/>
      <c r="Q16" s="18" t="str">
        <f>IF(E16&lt;534, VLOOKUP(E16,'1. Index rankings'!$A$9:$M$541,4,FALSE), "-")</f>
        <v>East Midlands</v>
      </c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</row>
    <row r="17" spans="1:188" s="18" customFormat="1" ht="12.95" customHeight="1" x14ac:dyDescent="0.3">
      <c r="A17" s="283"/>
      <c r="B17" s="18" t="str">
        <f>IF(E17&lt;534, VLOOKUP(E17,'1. Index rankings'!$A$9:$M$541,3,FALSE), "-")</f>
        <v>Kingswood</v>
      </c>
      <c r="D17" s="56">
        <f t="shared" si="1"/>
        <v>385</v>
      </c>
      <c r="E17" s="56">
        <f>E12+5</f>
        <v>385</v>
      </c>
      <c r="F17" s="18">
        <f>IF(E17&lt;534, VLOOKUP(E17,'1. Index rankings'!$A$9:$M$541,9,FALSE), "-")</f>
        <v>126</v>
      </c>
      <c r="G17" s="19">
        <f>IF(E17&lt;534, VLOOKUP(E17,'1. Index rankings'!$A$9:$M$541,10,FALSE), "-")</f>
        <v>458</v>
      </c>
      <c r="H17" s="19">
        <f>IF(E17&lt;534, VLOOKUP(E17,'1. Index rankings'!$A$9:$M$541,11,FALSE), "-")</f>
        <v>446</v>
      </c>
      <c r="I17" s="19">
        <f>IF(E17&lt;534, VLOOKUP(E17,'1. Index rankings'!$A$9:$M$541,12,FALSE), "-")</f>
        <v>317</v>
      </c>
      <c r="J17" s="42"/>
      <c r="K17" s="57">
        <f>IF(E17&lt;534, VLOOKUP(B17,'2. Standardised scores'!B$7:H$539,3,FALSE), "-")</f>
        <v>-25.992437685894249</v>
      </c>
      <c r="L17" s="41">
        <f>IF(E17&lt;534, VLOOKUP(B17,'2. Standardised scores'!B$7:H$539,4,FALSE), "-")</f>
        <v>10.349511454540997</v>
      </c>
      <c r="M17" s="42">
        <f>IF(E17&lt;534, VLOOKUP(B17,'2. Standardised scores'!B$7:H$539,5,FALSE), "-")</f>
        <v>-17.17403499017195</v>
      </c>
      <c r="N17" s="42">
        <f>IF(E17&lt;534, VLOOKUP(B17,'2. Standardised scores'!B$7:H$539,6,FALSE),"-")</f>
        <v>-15.111119038479876</v>
      </c>
      <c r="O17" s="42">
        <f>IF(E17&lt;534, VLOOKUP(B17,'2. Standardised scores'!B$7:H$539,7,FALSE), "-")</f>
        <v>-4.0567951117834191</v>
      </c>
      <c r="P17" s="42"/>
      <c r="Q17" s="18" t="str">
        <f>IF(E17&lt;534, VLOOKUP(E17,'1. Index rankings'!$A$9:$M$541,4,FALSE), "-")</f>
        <v>South West</v>
      </c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</row>
    <row r="18" spans="1:188" ht="1.5" customHeight="1" x14ac:dyDescent="0.3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U18" s="6"/>
      <c r="V18" s="6"/>
      <c r="W18" s="6"/>
      <c r="X18" s="6"/>
      <c r="Y18" s="6"/>
      <c r="Z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</row>
    <row r="19" spans="1:188" x14ac:dyDescent="0.3">
      <c r="P19" s="6"/>
      <c r="Q19" s="6"/>
      <c r="U19" s="6"/>
      <c r="V19" s="6"/>
      <c r="W19" s="6"/>
      <c r="X19" s="6"/>
      <c r="Y19" s="6"/>
      <c r="Z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</row>
    <row r="20" spans="1:188" x14ac:dyDescent="0.3">
      <c r="E20" s="5" t="s">
        <v>1101</v>
      </c>
      <c r="P20" s="6"/>
      <c r="Q20" s="6"/>
      <c r="U20" s="6"/>
      <c r="V20" s="6"/>
      <c r="W20" s="6"/>
      <c r="X20" s="6"/>
      <c r="Y20" s="6"/>
      <c r="Z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</row>
    <row r="21" spans="1:188" s="47" customFormat="1" ht="18.75" customHeight="1" x14ac:dyDescent="0.35">
      <c r="A21" s="95" t="s">
        <v>1161</v>
      </c>
      <c r="B21" s="94"/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94"/>
      <c r="Q21" s="94"/>
      <c r="R21" s="78"/>
      <c r="S21" s="78"/>
      <c r="T21" s="78"/>
      <c r="U21" s="78"/>
      <c r="V21" s="78"/>
      <c r="W21" s="78"/>
      <c r="X21" s="78"/>
      <c r="Y21" s="78"/>
      <c r="Z21" s="78"/>
      <c r="AA21" s="78"/>
      <c r="AB21" s="78"/>
      <c r="AC21" s="78"/>
      <c r="AD21" s="78"/>
      <c r="AE21" s="78"/>
      <c r="AF21" s="78"/>
      <c r="AG21" s="78"/>
      <c r="AH21" s="78"/>
      <c r="AI21" s="78"/>
      <c r="AJ21" s="78"/>
      <c r="AK21" s="78"/>
      <c r="AL21" s="78"/>
      <c r="AM21" s="78"/>
      <c r="AN21" s="78"/>
      <c r="AO21" s="78"/>
      <c r="AP21" s="78"/>
      <c r="AQ21" s="78"/>
      <c r="AR21" s="78"/>
      <c r="AS21" s="78"/>
      <c r="AT21" s="78"/>
      <c r="AU21" s="78"/>
      <c r="AV21" s="78"/>
      <c r="AW21" s="78"/>
      <c r="AX21" s="78"/>
      <c r="AY21" s="78"/>
      <c r="AZ21" s="78"/>
      <c r="BA21" s="78"/>
      <c r="BB21" s="78"/>
      <c r="BC21" s="78"/>
      <c r="BD21" s="78"/>
      <c r="BE21" s="78"/>
      <c r="BF21" s="78"/>
      <c r="BG21" s="78"/>
      <c r="BH21" s="78"/>
      <c r="BI21" s="78"/>
      <c r="BJ21" s="78"/>
      <c r="BK21" s="78"/>
      <c r="BL21" s="78"/>
      <c r="BM21" s="78"/>
      <c r="BN21" s="78"/>
      <c r="BO21" s="78"/>
      <c r="BP21" s="78"/>
      <c r="BQ21" s="78"/>
      <c r="BR21" s="78"/>
      <c r="BS21" s="78"/>
      <c r="BT21" s="78"/>
      <c r="BU21" s="78"/>
      <c r="BV21" s="78"/>
      <c r="BW21" s="78"/>
      <c r="BX21" s="78"/>
      <c r="BY21" s="78"/>
      <c r="BZ21" s="78"/>
      <c r="CA21" s="78"/>
      <c r="CB21" s="78"/>
      <c r="CC21" s="78"/>
      <c r="CD21" s="78"/>
      <c r="CE21" s="78"/>
      <c r="CF21" s="78"/>
      <c r="CG21" s="78"/>
      <c r="CH21" s="78"/>
      <c r="CI21" s="78"/>
      <c r="CJ21" s="78"/>
      <c r="CK21" s="78"/>
      <c r="CL21" s="78"/>
      <c r="CM21" s="78"/>
      <c r="CN21" s="78"/>
      <c r="CO21" s="78"/>
      <c r="CP21" s="78"/>
      <c r="CQ21" s="78"/>
      <c r="CR21" s="78"/>
      <c r="CS21" s="78"/>
      <c r="CT21" s="78"/>
      <c r="CU21" s="78"/>
      <c r="CV21" s="78"/>
      <c r="CW21" s="78"/>
      <c r="CX21" s="78"/>
      <c r="CY21" s="78"/>
      <c r="CZ21" s="78"/>
      <c r="DA21" s="78"/>
      <c r="DB21" s="78"/>
      <c r="DC21" s="78"/>
      <c r="DD21" s="78"/>
      <c r="DE21" s="78"/>
      <c r="DF21" s="78"/>
      <c r="DG21" s="78"/>
      <c r="DH21" s="78"/>
      <c r="DI21" s="78"/>
      <c r="DJ21" s="78"/>
      <c r="DK21" s="78"/>
      <c r="DL21" s="78"/>
      <c r="DM21" s="78"/>
      <c r="DN21" s="78"/>
      <c r="DO21" s="78"/>
      <c r="DP21" s="78"/>
      <c r="DQ21" s="78"/>
      <c r="DR21" s="78"/>
      <c r="DS21" s="78"/>
      <c r="DT21" s="78"/>
      <c r="DU21" s="78"/>
      <c r="DV21" s="78"/>
      <c r="DW21" s="78"/>
      <c r="DX21" s="78"/>
      <c r="DY21" s="78"/>
      <c r="DZ21" s="78"/>
      <c r="EA21" s="78"/>
      <c r="EB21" s="78"/>
      <c r="EC21" s="78"/>
      <c r="ED21" s="78"/>
      <c r="EE21" s="78"/>
      <c r="EF21" s="78"/>
      <c r="EG21" s="78"/>
      <c r="EH21" s="78"/>
      <c r="EI21" s="78"/>
      <c r="EJ21" s="78"/>
      <c r="EK21" s="78"/>
      <c r="EL21" s="78"/>
      <c r="EM21" s="78"/>
      <c r="EN21" s="78"/>
      <c r="EO21" s="78"/>
      <c r="EP21" s="78"/>
      <c r="EQ21" s="78"/>
      <c r="ER21" s="78"/>
      <c r="ES21" s="78"/>
      <c r="ET21" s="78"/>
      <c r="EU21" s="78"/>
      <c r="EV21" s="78"/>
      <c r="EW21" s="78"/>
      <c r="EX21" s="78"/>
      <c r="EY21" s="78"/>
      <c r="EZ21" s="78"/>
      <c r="FA21" s="78"/>
      <c r="FB21" s="78"/>
      <c r="FC21" s="78"/>
      <c r="FD21" s="78"/>
      <c r="FE21" s="78"/>
      <c r="FF21" s="78"/>
      <c r="FG21" s="78"/>
      <c r="FH21" s="78"/>
      <c r="FI21" s="78"/>
      <c r="FJ21" s="78"/>
      <c r="FK21" s="78"/>
      <c r="FL21" s="78"/>
      <c r="FM21" s="78"/>
      <c r="FN21" s="78"/>
      <c r="FO21" s="78"/>
      <c r="FP21" s="78"/>
      <c r="FQ21" s="78"/>
      <c r="FR21" s="78"/>
      <c r="FS21" s="78"/>
      <c r="FT21" s="78"/>
      <c r="FU21" s="78"/>
      <c r="FV21" s="78"/>
      <c r="FW21" s="78"/>
      <c r="FX21" s="78"/>
      <c r="FY21" s="78"/>
      <c r="FZ21" s="78"/>
      <c r="GA21" s="78"/>
      <c r="GB21" s="78"/>
      <c r="GC21" s="78"/>
      <c r="GD21" s="78"/>
      <c r="GE21" s="78"/>
      <c r="GF21" s="78"/>
    </row>
    <row r="22" spans="1:188" s="47" customFormat="1" ht="18.75" customHeight="1" x14ac:dyDescent="0.35">
      <c r="A22" s="96" t="s">
        <v>1151</v>
      </c>
      <c r="B22" s="94"/>
      <c r="C22" s="94"/>
      <c r="D22" s="94"/>
      <c r="E22" s="94"/>
      <c r="F22" s="94"/>
      <c r="G22" s="94"/>
      <c r="H22" s="94"/>
      <c r="I22" s="94"/>
      <c r="J22" s="94"/>
      <c r="K22" s="94"/>
      <c r="L22" s="94"/>
      <c r="M22" s="94"/>
      <c r="N22" s="94"/>
      <c r="O22" s="94"/>
      <c r="P22" s="94"/>
      <c r="Q22" s="94"/>
      <c r="R22" s="78"/>
      <c r="S22" s="78"/>
      <c r="T22" s="78"/>
      <c r="U22" s="78"/>
      <c r="V22" s="78"/>
      <c r="W22" s="78"/>
      <c r="X22" s="78"/>
      <c r="Y22" s="78"/>
      <c r="Z22" s="78"/>
      <c r="AA22" s="78"/>
      <c r="AB22" s="78"/>
      <c r="AC22" s="78"/>
      <c r="AD22" s="78"/>
      <c r="AE22" s="78"/>
      <c r="AF22" s="78"/>
      <c r="AG22" s="78"/>
      <c r="AH22" s="78"/>
      <c r="AI22" s="78"/>
      <c r="AJ22" s="78"/>
      <c r="AK22" s="78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78"/>
      <c r="CE22" s="78"/>
      <c r="CF22" s="78"/>
      <c r="CG22" s="78"/>
      <c r="CH22" s="78"/>
      <c r="CI22" s="78"/>
      <c r="CJ22" s="78"/>
      <c r="CK22" s="78"/>
      <c r="CL22" s="78"/>
      <c r="CM22" s="78"/>
      <c r="CN22" s="78"/>
      <c r="CO22" s="78"/>
      <c r="CP22" s="78"/>
      <c r="CQ22" s="78"/>
      <c r="CR22" s="78"/>
      <c r="CS22" s="78"/>
      <c r="CT22" s="78"/>
      <c r="CU22" s="78"/>
      <c r="CV22" s="78"/>
      <c r="CW22" s="78"/>
      <c r="CX22" s="78"/>
      <c r="CY22" s="78"/>
      <c r="CZ22" s="78"/>
      <c r="DA22" s="78"/>
      <c r="DB22" s="78"/>
      <c r="DC22" s="78"/>
      <c r="DD22" s="78"/>
      <c r="DE22" s="78"/>
      <c r="DF22" s="78"/>
      <c r="DG22" s="78"/>
      <c r="DH22" s="78"/>
      <c r="DI22" s="78"/>
      <c r="DJ22" s="78"/>
      <c r="DK22" s="78"/>
      <c r="DL22" s="78"/>
      <c r="DM22" s="78"/>
      <c r="DN22" s="78"/>
      <c r="DO22" s="78"/>
      <c r="DP22" s="78"/>
      <c r="DQ22" s="78"/>
      <c r="DR22" s="78"/>
      <c r="DS22" s="78"/>
      <c r="DT22" s="78"/>
      <c r="DU22" s="78"/>
      <c r="DV22" s="78"/>
      <c r="DW22" s="78"/>
      <c r="DX22" s="78"/>
      <c r="DY22" s="78"/>
      <c r="DZ22" s="78"/>
      <c r="EA22" s="78"/>
      <c r="EB22" s="78"/>
      <c r="EC22" s="78"/>
      <c r="ED22" s="78"/>
      <c r="EE22" s="78"/>
      <c r="EF22" s="78"/>
      <c r="EG22" s="78"/>
      <c r="EH22" s="78"/>
      <c r="EI22" s="78"/>
      <c r="EJ22" s="78"/>
      <c r="EK22" s="78"/>
      <c r="EL22" s="78"/>
      <c r="EM22" s="78"/>
      <c r="EN22" s="78"/>
      <c r="EO22" s="78"/>
      <c r="EP22" s="78"/>
      <c r="EQ22" s="78"/>
      <c r="ER22" s="78"/>
      <c r="ES22" s="78"/>
      <c r="ET22" s="78"/>
      <c r="EU22" s="78"/>
      <c r="EV22" s="78"/>
      <c r="EW22" s="78"/>
      <c r="EX22" s="78"/>
      <c r="EY22" s="78"/>
      <c r="EZ22" s="78"/>
      <c r="FA22" s="78"/>
      <c r="FB22" s="78"/>
      <c r="FC22" s="78"/>
      <c r="FD22" s="78"/>
      <c r="FE22" s="78"/>
      <c r="FF22" s="78"/>
      <c r="FG22" s="78"/>
      <c r="FH22" s="78"/>
      <c r="FI22" s="78"/>
      <c r="FJ22" s="78"/>
      <c r="FK22" s="78"/>
      <c r="FL22" s="78"/>
      <c r="FM22" s="78"/>
      <c r="FN22" s="78"/>
      <c r="FO22" s="78"/>
      <c r="FP22" s="78"/>
      <c r="FQ22" s="78"/>
      <c r="FR22" s="78"/>
      <c r="FS22" s="78"/>
      <c r="FT22" s="78"/>
      <c r="FU22" s="78"/>
      <c r="FV22" s="78"/>
      <c r="FW22" s="78"/>
      <c r="FX22" s="78"/>
      <c r="FY22" s="78"/>
      <c r="FZ22" s="78"/>
      <c r="GA22" s="78"/>
      <c r="GB22" s="78"/>
      <c r="GC22" s="78"/>
      <c r="GD22" s="78"/>
      <c r="GE22" s="78"/>
      <c r="GF22" s="78"/>
    </row>
    <row r="23" spans="1:188" ht="15" customHeight="1" thickBot="1" x14ac:dyDescent="0.35">
      <c r="A23" s="16"/>
      <c r="B23" s="14"/>
      <c r="C23" s="14"/>
      <c r="D23" s="257" t="s">
        <v>1098</v>
      </c>
      <c r="E23" s="14"/>
      <c r="F23" s="271" t="s">
        <v>1117</v>
      </c>
      <c r="G23" s="271"/>
      <c r="H23" s="271"/>
      <c r="I23" s="271"/>
      <c r="J23" s="43"/>
      <c r="K23" s="257" t="s">
        <v>1119</v>
      </c>
      <c r="L23" s="271" t="s">
        <v>1118</v>
      </c>
      <c r="M23" s="271"/>
      <c r="N23" s="271"/>
      <c r="O23" s="271"/>
      <c r="P23" s="43"/>
      <c r="Q23" s="14"/>
      <c r="S23" s="44"/>
      <c r="T23" s="44"/>
      <c r="U23" s="6"/>
      <c r="V23" s="6"/>
      <c r="W23" s="6"/>
      <c r="X23" s="6"/>
      <c r="Y23" s="6"/>
      <c r="Z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</row>
    <row r="24" spans="1:188" ht="15" customHeight="1" x14ac:dyDescent="0.3">
      <c r="A24" s="16"/>
      <c r="B24" s="16" t="s">
        <v>1140</v>
      </c>
      <c r="C24" s="14"/>
      <c r="D24" s="257"/>
      <c r="E24" s="14"/>
      <c r="F24" s="17" t="s">
        <v>1115</v>
      </c>
      <c r="G24" s="15" t="s">
        <v>6</v>
      </c>
      <c r="H24" s="17" t="s">
        <v>1100</v>
      </c>
      <c r="I24" s="17" t="s">
        <v>1116</v>
      </c>
      <c r="J24" s="17"/>
      <c r="K24" s="257"/>
      <c r="L24" s="17" t="s">
        <v>1115</v>
      </c>
      <c r="M24" s="15" t="s">
        <v>6</v>
      </c>
      <c r="N24" s="17" t="s">
        <v>1100</v>
      </c>
      <c r="O24" s="17" t="s">
        <v>1116</v>
      </c>
      <c r="P24" s="17"/>
      <c r="Q24" s="16" t="s">
        <v>1099</v>
      </c>
      <c r="R24" s="244"/>
      <c r="U24" s="6"/>
      <c r="V24" s="6"/>
      <c r="W24" s="6"/>
      <c r="X24" s="6"/>
      <c r="Y24" s="6"/>
      <c r="Z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</row>
    <row r="25" spans="1:188" s="18" customFormat="1" ht="12.95" customHeight="1" x14ac:dyDescent="0.3">
      <c r="A25" s="283" t="s">
        <v>1155</v>
      </c>
      <c r="B25" s="18" t="str">
        <f>IF(E25&gt;0, VLOOKUP(E25,'1. Index rankings'!$A$9:$M$541,3,FALSE), "-")</f>
        <v>Cities of London and Westminster</v>
      </c>
      <c r="D25" s="56">
        <v>1</v>
      </c>
      <c r="E25" s="56">
        <v>1</v>
      </c>
      <c r="F25" s="19">
        <f>IF(E25&gt;0, VLOOKUP(E25,'1. Index rankings'!$A$9:$M$541,9,FALSE), "-")</f>
        <v>1</v>
      </c>
      <c r="G25" s="19">
        <f>IF(E25&gt;0, VLOOKUP(E25,'1. Index rankings'!$A$9:$M$541,10,FALSE), "-")</f>
        <v>2</v>
      </c>
      <c r="H25" s="19">
        <f>IF(E25&gt;0, VLOOKUP(E25,'1. Index rankings'!$A$9:$M$541,11,FALSE), "-")</f>
        <v>10</v>
      </c>
      <c r="I25" s="19">
        <f>IF(E25&gt;0, VLOOKUP(E25,'1. Index rankings'!$A$9:$M$541,12,FALSE), "-")</f>
        <v>176</v>
      </c>
      <c r="J25" s="42"/>
      <c r="K25" s="92">
        <f>IF(E25&gt;0, VLOOKUP(B25,'2. Standardised scores'!B$7:H$539,3,FALSE), "-")</f>
        <v>132.29701541991366</v>
      </c>
      <c r="L25" s="91">
        <f>IF(E25&gt;0, VLOOKUP(B25,'2. Standardised scores'!B$7:H$539,4,FALSE), "-")</f>
        <v>41.326182989878561</v>
      </c>
      <c r="M25" s="91">
        <f>IF(E25&gt;0, VLOOKUP(B25,'2. Standardised scores'!B$7:H$539,5,FALSE), "-")</f>
        <v>41.312133802251694</v>
      </c>
      <c r="N25" s="91">
        <f>IF(E25&gt;0, VLOOKUP(B25,'2. Standardised scores'!B$7:H$539,6,FALSE),"-")</f>
        <v>44.4948070707445</v>
      </c>
      <c r="O25" s="91">
        <f>IF(E25&gt;0, VLOOKUP(B25,'2. Standardised scores'!B$7:H$539,7,FALSE), "-")</f>
        <v>5.1638915570389194</v>
      </c>
      <c r="P25" s="42"/>
      <c r="Q25" s="18" t="str">
        <f>IF(E25&gt;0, VLOOKUP(E25,'1. Index rankings'!$A$9:$M$541,4,FALSE), "-")</f>
        <v>London</v>
      </c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</row>
    <row r="26" spans="1:188" s="18" customFormat="1" ht="12.95" customHeight="1" x14ac:dyDescent="0.3">
      <c r="A26" s="283"/>
      <c r="B26" s="18" t="str">
        <f>IF(E26&gt;0, VLOOKUP(E26,'1. Index rankings'!$A$9:$M$541,3,FALSE), "-")</f>
        <v>Chelsea and Fulham</v>
      </c>
      <c r="D26" s="56">
        <v>2</v>
      </c>
      <c r="E26" s="56">
        <v>2</v>
      </c>
      <c r="F26" s="19">
        <f>IF(E26&gt;0, VLOOKUP(E26,'1. Index rankings'!$A$9:$M$541,9,FALSE), "-")</f>
        <v>37</v>
      </c>
      <c r="G26" s="19">
        <f>IF(E26&gt;0, VLOOKUP(E26,'1. Index rankings'!$A$9:$M$541,10,FALSE), "-")</f>
        <v>3</v>
      </c>
      <c r="H26" s="19">
        <f>IF(E26&gt;0, VLOOKUP(E26,'1. Index rankings'!$A$9:$M$541,11,FALSE), "-")</f>
        <v>13</v>
      </c>
      <c r="I26" s="19">
        <f>IF(E26&gt;0, VLOOKUP(E26,'1. Index rankings'!$A$9:$M$541,12,FALSE), "-")</f>
        <v>209</v>
      </c>
      <c r="J26" s="42"/>
      <c r="K26" s="92">
        <f>IF(E26&gt;0, VLOOKUP(B26,'2. Standardised scores'!B$7:H$539,3,FALSE), "-")</f>
        <v>109.20032676641347</v>
      </c>
      <c r="L26" s="91">
        <f>IF(E26&gt;0, VLOOKUP(B26,'2. Standardised scores'!B$7:H$539,4,FALSE), "-")</f>
        <v>23.460974267278157</v>
      </c>
      <c r="M26" s="91">
        <f>IF(E26&gt;0, VLOOKUP(B26,'2. Standardised scores'!B$7:H$539,5,FALSE), "-")</f>
        <v>40.874747695511545</v>
      </c>
      <c r="N26" s="91">
        <f>IF(E26&gt;0, VLOOKUP(B26,'2. Standardised scores'!B$7:H$539,6,FALSE),"-")</f>
        <v>41.952934610774051</v>
      </c>
      <c r="O26" s="91">
        <f>IF(E26&gt;0, VLOOKUP(B26,'2. Standardised scores'!B$7:H$539,7,FALSE), "-")</f>
        <v>2.9116701928497157</v>
      </c>
      <c r="P26" s="42"/>
      <c r="Q26" s="18" t="str">
        <f>IF(E26&gt;0, VLOOKUP(E26,'1. Index rankings'!$A$9:$M$541,4,FALSE), "-")</f>
        <v>London</v>
      </c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</row>
    <row r="27" spans="1:188" s="18" customFormat="1" ht="12.95" customHeight="1" x14ac:dyDescent="0.3">
      <c r="A27" s="283"/>
      <c r="B27" s="18" t="str">
        <f>IF(E27&gt;0, VLOOKUP(E27,'1. Index rankings'!$A$9:$M$541,3,FALSE), "-")</f>
        <v>Altrincham and Sale West</v>
      </c>
      <c r="D27" s="56">
        <v>3</v>
      </c>
      <c r="E27" s="56">
        <v>3</v>
      </c>
      <c r="F27" s="19">
        <f>IF(E27&gt;0, VLOOKUP(E27,'1. Index rankings'!$A$9:$M$541,9,FALSE), "-")</f>
        <v>191</v>
      </c>
      <c r="G27" s="19">
        <f>IF(E27&gt;0, VLOOKUP(E27,'1. Index rankings'!$A$9:$M$541,10,FALSE), "-")</f>
        <v>8</v>
      </c>
      <c r="H27" s="19">
        <f>IF(E27&gt;0, VLOOKUP(E27,'1. Index rankings'!$A$9:$M$541,11,FALSE), "-")</f>
        <v>22</v>
      </c>
      <c r="I27" s="19">
        <f>IF(E27&gt;0, VLOOKUP(E27,'1. Index rankings'!$A$9:$M$541,12,FALSE), "-")</f>
        <v>12</v>
      </c>
      <c r="J27" s="42"/>
      <c r="K27" s="92">
        <f>IF(E27&gt;0, VLOOKUP(B27,'2. Standardised scores'!B$7:H$539,3,FALSE), "-")</f>
        <v>103.84611707680898</v>
      </c>
      <c r="L27" s="91">
        <f>IF(E27&gt;0, VLOOKUP(B27,'2. Standardised scores'!B$7:H$539,4,FALSE), "-")</f>
        <v>4.2220952795794755</v>
      </c>
      <c r="M27" s="91">
        <f>IF(E27&gt;0, VLOOKUP(B27,'2. Standardised scores'!B$7:H$539,5,FALSE), "-")</f>
        <v>39.309377679639027</v>
      </c>
      <c r="N27" s="91">
        <f>IF(E27&gt;0, VLOOKUP(B27,'2. Standardised scores'!B$7:H$539,6,FALSE),"-")</f>
        <v>36.86442679634844</v>
      </c>
      <c r="O27" s="91">
        <f>IF(E27&gt;0, VLOOKUP(B27,'2. Standardised scores'!B$7:H$539,7,FALSE), "-")</f>
        <v>23.450217321242032</v>
      </c>
      <c r="P27" s="42"/>
      <c r="Q27" s="18" t="str">
        <f>IF(E27&gt;0, VLOOKUP(E27,'1. Index rankings'!$A$9:$M$541,4,FALSE), "-")</f>
        <v>North West</v>
      </c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</row>
    <row r="28" spans="1:188" s="18" customFormat="1" ht="12.95" customHeight="1" x14ac:dyDescent="0.3">
      <c r="A28" s="283"/>
      <c r="B28" s="18" t="str">
        <f>IF(E28&gt;0, VLOOKUP(E28,'1. Index rankings'!$A$9:$M$541,3,FALSE), "-")</f>
        <v>Tooting</v>
      </c>
      <c r="D28" s="56">
        <v>4</v>
      </c>
      <c r="E28" s="56">
        <v>4</v>
      </c>
      <c r="F28" s="19">
        <f>IF(E28&gt;0, VLOOKUP(E28,'1. Index rankings'!$A$9:$M$541,9,FALSE), "-")</f>
        <v>57</v>
      </c>
      <c r="G28" s="19">
        <f>IF(E28&gt;0, VLOOKUP(E28,'1. Index rankings'!$A$9:$M$541,10,FALSE), "-")</f>
        <v>40</v>
      </c>
      <c r="H28" s="19">
        <f>IF(E28&gt;0, VLOOKUP(E28,'1. Index rankings'!$A$9:$M$541,11,FALSE), "-")</f>
        <v>14</v>
      </c>
      <c r="I28" s="19">
        <f>IF(E28&gt;0, VLOOKUP(E28,'1. Index rankings'!$A$9:$M$541,12,FALSE), "-")</f>
        <v>63</v>
      </c>
      <c r="J28" s="42"/>
      <c r="K28" s="57">
        <f>IF(E28&gt;0, VLOOKUP(B28,'2. Standardised scores'!B$7:H$539,3,FALSE), "-")</f>
        <v>100.33567974613703</v>
      </c>
      <c r="L28" s="41">
        <f>IF(E28&gt;0, VLOOKUP(B28,'2. Standardised scores'!B$7:H$539,4,FALSE), "-")</f>
        <v>19.497713853409039</v>
      </c>
      <c r="M28" s="42">
        <f>IF(E28&gt;0, VLOOKUP(B28,'2. Standardised scores'!B$7:H$539,5,FALSE), "-")</f>
        <v>26.476330182305389</v>
      </c>
      <c r="N28" s="42">
        <f>IF(E28&gt;0, VLOOKUP(B28,'2. Standardised scores'!B$7:H$539,6,FALSE),"-")</f>
        <v>39.866856145577565</v>
      </c>
      <c r="O28" s="42">
        <f>IF(E28&gt;0, VLOOKUP(B28,'2. Standardised scores'!B$7:H$539,7,FALSE), "-")</f>
        <v>14.494779564845031</v>
      </c>
      <c r="P28" s="42"/>
      <c r="Q28" s="18" t="str">
        <f>IF(E28&gt;0, VLOOKUP(E28,'1. Index rankings'!$A$9:$M$541,4,FALSE), "-")</f>
        <v>London</v>
      </c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</row>
    <row r="29" spans="1:188" s="18" customFormat="1" ht="12.95" customHeight="1" x14ac:dyDescent="0.3">
      <c r="A29" s="283"/>
      <c r="B29" s="18" t="str">
        <f>IF(E29&gt;0, VLOOKUP(E29,'1. Index rankings'!$A$9:$M$541,3,FALSE), "-")</f>
        <v>East Ham</v>
      </c>
      <c r="D29" s="56">
        <v>5</v>
      </c>
      <c r="E29" s="56">
        <v>5</v>
      </c>
      <c r="F29" s="19">
        <f>IF(E29&gt;0, VLOOKUP(E29,'1. Index rankings'!$A$9:$M$541,9,FALSE), "-")</f>
        <v>6</v>
      </c>
      <c r="G29" s="19">
        <f>IF(E29&gt;0, VLOOKUP(E29,'1. Index rankings'!$A$9:$M$541,10,FALSE), "-")</f>
        <v>9</v>
      </c>
      <c r="H29" s="19">
        <f>IF(E29&gt;0, VLOOKUP(E29,'1. Index rankings'!$A$9:$M$541,11,FALSE), "-")</f>
        <v>1</v>
      </c>
      <c r="I29" s="19">
        <f>IF(E29&gt;0, VLOOKUP(E29,'1. Index rankings'!$A$9:$M$541,12,FALSE), "-")</f>
        <v>530</v>
      </c>
      <c r="J29" s="42"/>
      <c r="K29" s="57">
        <f>IF(E29&gt;0, VLOOKUP(B29,'2. Standardised scores'!B$7:H$539,3,FALSE), "-")</f>
        <v>100.21102754547655</v>
      </c>
      <c r="L29" s="41">
        <f>IF(E29&gt;0, VLOOKUP(B29,'2. Standardised scores'!B$7:H$539,4,FALSE), "-")</f>
        <v>32.974533310273593</v>
      </c>
      <c r="M29" s="42">
        <f>IF(E29&gt;0, VLOOKUP(B29,'2. Standardised scores'!B$7:H$539,5,FALSE), "-")</f>
        <v>38.914795462341516</v>
      </c>
      <c r="N29" s="42">
        <f>IF(E29&gt;0, VLOOKUP(B29,'2. Standardised scores'!B$7:H$539,6,FALSE),"-")</f>
        <v>57.444578372113611</v>
      </c>
      <c r="O29" s="42">
        <f>IF(E29&gt;0, VLOOKUP(B29,'2. Standardised scores'!B$7:H$539,7,FALSE), "-")</f>
        <v>-29.122879599252148</v>
      </c>
      <c r="P29" s="42"/>
      <c r="Q29" s="18" t="str">
        <f>IF(E29&gt;0, VLOOKUP(E29,'1. Index rankings'!$A$9:$M$541,4,FALSE), "-")</f>
        <v>London</v>
      </c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</row>
    <row r="30" spans="1:188" s="58" customFormat="1" ht="17.25" customHeight="1" x14ac:dyDescent="0.25">
      <c r="A30" s="178"/>
      <c r="B30" s="179" t="str">
        <f>VLOOKUP(D30,'1. Index rankings'!A9:C541,3,FALSE)</f>
        <v>Aldershot</v>
      </c>
      <c r="C30" s="178"/>
      <c r="D30" s="180">
        <f>E30</f>
        <v>380</v>
      </c>
      <c r="E30" s="180">
        <f>'SMIC dashboard - key info'!B7</f>
        <v>380</v>
      </c>
      <c r="F30" s="178">
        <f>VLOOKUP(E30,'1. Index rankings'!$A$9:$M$541,9,FALSE)</f>
        <v>441</v>
      </c>
      <c r="G30" s="181">
        <f>VLOOKUP(E30,'1. Index rankings'!$A$9:$M$541,10,FALSE)</f>
        <v>443</v>
      </c>
      <c r="H30" s="181">
        <f>VLOOKUP(E30,'1. Index rankings'!$A$9:$M$541,11,FALSE)</f>
        <v>237</v>
      </c>
      <c r="I30" s="181">
        <f>VLOOKUP(E30,'1. Index rankings'!$A$9:$M$541,12,FALSE)</f>
        <v>192</v>
      </c>
      <c r="J30" s="182"/>
      <c r="K30" s="183">
        <f>VLOOKUP(B30,'2. Standardised scores'!B$7:H$539,3,FALSE)</f>
        <v>-24.946251960042964</v>
      </c>
      <c r="L30" s="184">
        <f>VLOOKUP(B30,'2. Standardised scores'!B$7:H$539,4,FALSE)</f>
        <v>-16.699269019240752</v>
      </c>
      <c r="M30" s="182">
        <f>VLOOKUP(B30,'2. Standardised scores'!B$7:H$539,5,FALSE)</f>
        <v>-15.424015282635541</v>
      </c>
      <c r="N30" s="182">
        <f>VLOOKUP(B30,'2. Standardised scores'!B$7:H$539,6,FALSE)</f>
        <v>3.1322915523794301</v>
      </c>
      <c r="O30" s="182">
        <f>VLOOKUP(B30,'2. Standardised scores'!B$7:H$539,7,FALSE)</f>
        <v>4.0447407894539014</v>
      </c>
      <c r="P30" s="182"/>
      <c r="Q30" s="246" t="str">
        <f>VLOOKUP(E30,'1. Index rankings'!$A$9:$M$541,4,FALSE)</f>
        <v>South East</v>
      </c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P30" s="79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/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G30" s="79"/>
      <c r="CH30" s="79"/>
      <c r="CI30" s="79"/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/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X30" s="79"/>
      <c r="DY30" s="79"/>
      <c r="DZ30" s="79"/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/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O30" s="79"/>
      <c r="FP30" s="79"/>
      <c r="FQ30" s="79"/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</row>
    <row r="31" spans="1:188" s="18" customFormat="1" ht="12.95" customHeight="1" x14ac:dyDescent="0.3">
      <c r="A31" s="283" t="s">
        <v>1154</v>
      </c>
      <c r="B31" s="18" t="str">
        <f>IF(E31&lt;534, VLOOKUP(E31,'1. Index rankings'!$A$9:$M$541,3,FALSE), "-")</f>
        <v>Hemsworth</v>
      </c>
      <c r="D31" s="56">
        <f>IF(E31&lt;533,E31,"-")</f>
        <v>529</v>
      </c>
      <c r="E31" s="56">
        <v>529</v>
      </c>
      <c r="F31" s="18">
        <f>IF(E31&lt;534, VLOOKUP(E31,'1. Index rankings'!$A$9:$M$541,9,FALSE), "-")</f>
        <v>531</v>
      </c>
      <c r="G31" s="19">
        <f>IF(E31&lt;534, VLOOKUP(E31,'1. Index rankings'!$A$9:$M$541,10,FALSE), "-")</f>
        <v>471</v>
      </c>
      <c r="H31" s="19">
        <f>IF(E31&lt;534, VLOOKUP(E31,'1. Index rankings'!$A$9:$M$541,11,FALSE), "-")</f>
        <v>484</v>
      </c>
      <c r="I31" s="19">
        <f>IF(E31&lt;534, VLOOKUP(E31,'1. Index rankings'!$A$9:$M$541,12,FALSE), "-")</f>
        <v>360</v>
      </c>
      <c r="J31" s="42"/>
      <c r="K31" s="57">
        <f>IF(E31&lt;534, VLOOKUP(B31,'2. Standardised scores'!B$7:H$539,3,FALSE), "-")</f>
        <v>-92.2315932218455</v>
      </c>
      <c r="L31" s="41">
        <f>IF(E31&lt;534, VLOOKUP(B31,'2. Standardised scores'!B$7:H$539,4,FALSE), "-")</f>
        <v>-45.51510708059719</v>
      </c>
      <c r="M31" s="42">
        <f>IF(E31&lt;534, VLOOKUP(B31,'2. Standardised scores'!B$7:H$539,5,FALSE), "-")</f>
        <v>-19.421854252668687</v>
      </c>
      <c r="N31" s="42">
        <f>IF(E31&lt;534, VLOOKUP(B31,'2. Standardised scores'!B$7:H$539,6,FALSE),"-")</f>
        <v>-21.293856781149643</v>
      </c>
      <c r="O31" s="42">
        <f>IF(E31&lt;534, VLOOKUP(B31,'2. Standardised scores'!B$7:H$539,7,FALSE), "-")</f>
        <v>-6.0007751074299778</v>
      </c>
      <c r="P31" s="42"/>
      <c r="Q31" s="18" t="str">
        <f>IF(E31&lt;534, VLOOKUP(E31,'1. Index rankings'!$A$9:$M$541,4,FALSE), "-")</f>
        <v>Yorks &amp; The Humb.</v>
      </c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</row>
    <row r="32" spans="1:188" s="18" customFormat="1" ht="12.95" customHeight="1" x14ac:dyDescent="0.3">
      <c r="A32" s="283"/>
      <c r="B32" s="18" t="str">
        <f>IF(E32&lt;534, VLOOKUP(E32,'1. Index rankings'!$A$9:$M$541,3,FALSE), "-")</f>
        <v>Nottingham North</v>
      </c>
      <c r="D32" s="56">
        <f t="shared" ref="D32:D33" si="2">IF(E32&lt;533,E32,"-")</f>
        <v>530</v>
      </c>
      <c r="E32" s="56">
        <v>530</v>
      </c>
      <c r="F32" s="18">
        <f>IF(E32&lt;534, VLOOKUP(E32,'1. Index rankings'!$A$9:$M$541,9,FALSE), "-")</f>
        <v>491</v>
      </c>
      <c r="G32" s="19">
        <f>IF(E32&lt;534, VLOOKUP(E32,'1. Index rankings'!$A$9:$M$541,10,FALSE), "-")</f>
        <v>490</v>
      </c>
      <c r="H32" s="19">
        <f>IF(E32&lt;534, VLOOKUP(E32,'1. Index rankings'!$A$9:$M$541,11,FALSE), "-")</f>
        <v>519</v>
      </c>
      <c r="I32" s="19">
        <f>IF(E32&lt;534, VLOOKUP(E32,'1. Index rankings'!$A$9:$M$541,12,FALSE), "-")</f>
        <v>506</v>
      </c>
      <c r="J32" s="42"/>
      <c r="K32" s="57">
        <f>IF(E32&lt;534, VLOOKUP(B32,'2. Standardised scores'!B$7:H$539,3,FALSE), "-")</f>
        <v>-97.429483315346175</v>
      </c>
      <c r="L32" s="41">
        <f>IF(E32&lt;534, VLOOKUP(B32,'2. Standardised scores'!B$7:H$539,4,FALSE), "-")</f>
        <v>-24.018499509701837</v>
      </c>
      <c r="M32" s="42">
        <f>IF(E32&lt;534, VLOOKUP(B32,'2. Standardised scores'!B$7:H$539,5,FALSE), "-")</f>
        <v>-23.485682657273973</v>
      </c>
      <c r="N32" s="42">
        <f>IF(E32&lt;534, VLOOKUP(B32,'2. Standardised scores'!B$7:H$539,6,FALSE),"-")</f>
        <v>-30.992325582512386</v>
      </c>
      <c r="O32" s="42">
        <f>IF(E32&lt;534, VLOOKUP(B32,'2. Standardised scores'!B$7:H$539,7,FALSE), "-")</f>
        <v>-18.932975565857994</v>
      </c>
      <c r="P32" s="42"/>
      <c r="Q32" s="18" t="str">
        <f>IF(E32&lt;534, VLOOKUP(E32,'1. Index rankings'!$A$9:$M$541,4,FALSE), "-")</f>
        <v>East Midlands</v>
      </c>
      <c r="R32" s="293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</row>
    <row r="33" spans="1:188" s="18" customFormat="1" ht="12.95" customHeight="1" x14ac:dyDescent="0.3">
      <c r="A33" s="283"/>
      <c r="B33" s="18" t="str">
        <f>IF(E33&lt;534, VLOOKUP(E33,'1. Index rankings'!$A$9:$M$541,3,FALSE), "-")</f>
        <v>Walsall North</v>
      </c>
      <c r="D33" s="56">
        <f t="shared" si="2"/>
        <v>531</v>
      </c>
      <c r="E33" s="56">
        <v>531</v>
      </c>
      <c r="F33" s="18">
        <f>IF(E33&lt;534, VLOOKUP(E33,'1. Index rankings'!$A$9:$M$541,9,FALSE), "-")</f>
        <v>498</v>
      </c>
      <c r="G33" s="19">
        <f>IF(E33&lt;534, VLOOKUP(E33,'1. Index rankings'!$A$9:$M$541,10,FALSE), "-")</f>
        <v>531</v>
      </c>
      <c r="H33" s="19">
        <f>IF(E33&lt;534, VLOOKUP(E33,'1. Index rankings'!$A$9:$M$541,11,FALSE), "-")</f>
        <v>503</v>
      </c>
      <c r="I33" s="19">
        <f>IF(E33&lt;534, VLOOKUP(E33,'1. Index rankings'!$A$9:$M$541,12,FALSE), "-")</f>
        <v>493</v>
      </c>
      <c r="J33" s="42"/>
      <c r="K33" s="57">
        <f>IF(E33&lt;534, VLOOKUP(B33,'2. Standardised scores'!B$7:H$539,3,FALSE), "-")</f>
        <v>-106.1289391918676</v>
      </c>
      <c r="L33" s="41">
        <f>IF(E33&lt;534, VLOOKUP(B33,'2. Standardised scores'!B$7:H$539,4,FALSE), "-")</f>
        <v>-26.849810840745004</v>
      </c>
      <c r="M33" s="42">
        <f>IF(E33&lt;534, VLOOKUP(B33,'2. Standardised scores'!B$7:H$539,5,FALSE), "-")</f>
        <v>-38.094063875079172</v>
      </c>
      <c r="N33" s="42">
        <f>IF(E33&lt;534, VLOOKUP(B33,'2. Standardised scores'!B$7:H$539,6,FALSE),"-")</f>
        <v>-24.784600960049914</v>
      </c>
      <c r="O33" s="42">
        <f>IF(E33&lt;534, VLOOKUP(B33,'2. Standardised scores'!B$7:H$539,7,FALSE), "-")</f>
        <v>-16.400463515993515</v>
      </c>
      <c r="P33" s="42"/>
      <c r="Q33" s="18" t="str">
        <f>IF(E33&lt;534, VLOOKUP(E33,'1. Index rankings'!$A$9:$M$541,4,FALSE), "-")</f>
        <v>West Midlands</v>
      </c>
      <c r="R33" s="293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</row>
    <row r="34" spans="1:188" s="18" customFormat="1" ht="12.95" customHeight="1" x14ac:dyDescent="0.3">
      <c r="A34" s="283"/>
      <c r="B34" s="18" t="str">
        <f>IF(E34&lt;534, VLOOKUP(E34,'1. Index rankings'!$A$9:$M$541,3,FALSE), "-")</f>
        <v>Derby South</v>
      </c>
      <c r="D34" s="56">
        <f>E34</f>
        <v>532</v>
      </c>
      <c r="E34" s="56">
        <v>532</v>
      </c>
      <c r="F34" s="18">
        <f>IF(E34&lt;534, VLOOKUP(E34,'1. Index rankings'!$A$9:$M$541,9,FALSE), "-")</f>
        <v>528</v>
      </c>
      <c r="G34" s="19">
        <f>IF(E34&lt;534, VLOOKUP(E34,'1. Index rankings'!$A$9:$M$541,10,FALSE), "-")</f>
        <v>514</v>
      </c>
      <c r="H34" s="19">
        <f>IF(E34&lt;534, VLOOKUP(E34,'1. Index rankings'!$A$9:$M$541,11,FALSE), "-")</f>
        <v>515</v>
      </c>
      <c r="I34" s="19">
        <f>IF(E34&lt;534, VLOOKUP(E34,'1. Index rankings'!$A$9:$M$541,12,FALSE), "-")</f>
        <v>333</v>
      </c>
      <c r="J34" s="42"/>
      <c r="K34" s="57">
        <f>IF(E34&lt;534, VLOOKUP(B34,'2. Standardised scores'!B$7:H$539,3,FALSE), "-")</f>
        <v>-108.47188189293608</v>
      </c>
      <c r="L34" s="41">
        <f>IF(E34&lt;534, VLOOKUP(B34,'2. Standardised scores'!B$7:H$539,4,FALSE), "-")</f>
        <v>-43.542198027747219</v>
      </c>
      <c r="M34" s="42">
        <f>IF(E34&lt;534, VLOOKUP(B34,'2. Standardised scores'!B$7:H$539,5,FALSE), "-")</f>
        <v>-30.56937104293884</v>
      </c>
      <c r="N34" s="42">
        <f>IF(E34&lt;534, VLOOKUP(B34,'2. Standardised scores'!B$7:H$539,6,FALSE),"-")</f>
        <v>-29.578728761669723</v>
      </c>
      <c r="O34" s="42">
        <f>IF(E34&lt;534, VLOOKUP(B34,'2. Standardised scores'!B$7:H$539,7,FALSE), "-")</f>
        <v>-4.7815840605802942</v>
      </c>
      <c r="P34" s="42"/>
      <c r="Q34" s="18" t="str">
        <f>IF(E34&lt;534, VLOOKUP(E34,'1. Index rankings'!$A$9:$M$541,4,FALSE), "-")</f>
        <v>East Midlands</v>
      </c>
      <c r="R34" s="293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</row>
    <row r="35" spans="1:188" s="18" customFormat="1" ht="12.95" customHeight="1" x14ac:dyDescent="0.3">
      <c r="A35" s="283"/>
      <c r="B35" s="18" t="str">
        <f>IF(E35&lt;534, VLOOKUP(E35,'1. Index rankings'!$A$9:$M$541,3,FALSE), "-")</f>
        <v>South Dorset</v>
      </c>
      <c r="D35" s="56">
        <v>533</v>
      </c>
      <c r="E35" s="56">
        <v>533</v>
      </c>
      <c r="F35" s="18">
        <f>IF(E35&lt;534, VLOOKUP(E35,'1. Index rankings'!$A$9:$M$541,9,FALSE), "-")</f>
        <v>522</v>
      </c>
      <c r="G35" s="19">
        <f>IF(E35&lt;534, VLOOKUP(E35,'1. Index rankings'!$A$9:$M$541,10,FALSE), "-")</f>
        <v>530</v>
      </c>
      <c r="H35" s="19">
        <f>IF(E35&lt;534, VLOOKUP(E35,'1. Index rankings'!$A$9:$M$541,11,FALSE), "-")</f>
        <v>451</v>
      </c>
      <c r="I35" s="19">
        <f>IF(E35&lt;534, VLOOKUP(E35,'1. Index rankings'!$A$9:$M$541,12,FALSE), "-")</f>
        <v>512</v>
      </c>
      <c r="J35" s="42"/>
      <c r="K35" s="57">
        <f>IF(E35&lt;534, VLOOKUP(B35,'2. Standardised scores'!B$7:H$539,3,FALSE), "-")</f>
        <v>-112.20199228657557</v>
      </c>
      <c r="L35" s="41">
        <f>IF(E35&lt;534, VLOOKUP(B35,'2. Standardised scores'!B$7:H$539,4,FALSE), "-")</f>
        <v>-38.873539029353445</v>
      </c>
      <c r="M35" s="42">
        <f>IF(E35&lt;534, VLOOKUP(B35,'2. Standardised scores'!B$7:H$539,5,FALSE), "-")</f>
        <v>-37.450234788057074</v>
      </c>
      <c r="N35" s="42">
        <f>IF(E35&lt;534, VLOOKUP(B35,'2. Standardised scores'!B$7:H$539,6,FALSE),"-")</f>
        <v>-15.852998953299142</v>
      </c>
      <c r="O35" s="42">
        <f>IF(E35&lt;534, VLOOKUP(B35,'2. Standardised scores'!B$7:H$539,7,FALSE), "-")</f>
        <v>-20.025219515865928</v>
      </c>
      <c r="P35" s="42"/>
      <c r="Q35" s="18" t="str">
        <f>IF(E35&lt;534, VLOOKUP(E35,'1. Index rankings'!$A$9:$M$541,4,FALSE), "-")</f>
        <v>South West</v>
      </c>
      <c r="R35" s="293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</row>
    <row r="36" spans="1:188" ht="1.5" customHeight="1" x14ac:dyDescent="0.3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293"/>
    </row>
    <row r="37" spans="1:188" x14ac:dyDescent="0.3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6"/>
      <c r="R37" s="293"/>
    </row>
    <row r="38" spans="1:188" x14ac:dyDescent="0.3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6"/>
      <c r="U38" s="6"/>
      <c r="V38" s="6"/>
      <c r="W38" s="6"/>
      <c r="X38" s="6"/>
      <c r="Y38" s="6"/>
      <c r="Z38" s="6"/>
      <c r="AC38" s="6"/>
    </row>
    <row r="39" spans="1:188" ht="21" customHeight="1" x14ac:dyDescent="0.3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6"/>
      <c r="S39" s="256" t="s">
        <v>1145</v>
      </c>
      <c r="T39" s="256"/>
      <c r="U39" s="44" t="s">
        <v>1144</v>
      </c>
      <c r="V39" s="44"/>
      <c r="W39" s="44"/>
      <c r="X39" s="44"/>
      <c r="Y39" s="6"/>
      <c r="Z39" s="6"/>
      <c r="AC39" s="6"/>
    </row>
    <row r="40" spans="1:188" x14ac:dyDescent="0.3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6"/>
      <c r="S40" s="6" t="s">
        <v>1143</v>
      </c>
      <c r="T40" s="6" t="s">
        <v>1140</v>
      </c>
      <c r="U40" s="284" t="s">
        <v>1146</v>
      </c>
      <c r="V40" s="284" t="s">
        <v>1231</v>
      </c>
      <c r="W40" s="284" t="s">
        <v>1137</v>
      </c>
      <c r="X40" s="284" t="s">
        <v>1147</v>
      </c>
      <c r="Y40" s="6"/>
      <c r="Z40" s="6"/>
      <c r="AC40" s="6"/>
    </row>
    <row r="41" spans="1:188" x14ac:dyDescent="0.3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6"/>
      <c r="R41" s="23" t="s">
        <v>4</v>
      </c>
      <c r="T41" s="285">
        <f>VLOOKUP(B$12,' 3. Variable values'!B$10:T$542,Z41,FALSE)</f>
        <v>0.88498190765667994</v>
      </c>
      <c r="U41" s="286">
        <f>' 3. Variable values'!D4</f>
        <v>0.72062177528016036</v>
      </c>
      <c r="V41" s="286">
        <f>' 3. Variable values'!D3</f>
        <v>0.92729111013785437</v>
      </c>
      <c r="W41" s="286">
        <f>' 3. Variable values'!D5</f>
        <v>1</v>
      </c>
      <c r="X41" s="286">
        <f>' 3. Variable values'!D2</f>
        <v>0.93111111111111111</v>
      </c>
      <c r="Y41" s="287"/>
      <c r="Z41" s="6">
        <v>3</v>
      </c>
      <c r="AC41" s="6"/>
    </row>
    <row r="42" spans="1:188" x14ac:dyDescent="0.3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6"/>
      <c r="R42" s="23" t="s">
        <v>5</v>
      </c>
      <c r="S42" s="23"/>
      <c r="T42" s="285">
        <f>VLOOKUP(B$12,' 3. Variable values'!B$10:T$542,Z42,FALSE)</f>
        <v>0.53460503109625912</v>
      </c>
      <c r="U42" s="286">
        <f>' 3. Variable values'!E4</f>
        <v>0.3658017004248646</v>
      </c>
      <c r="V42" s="286">
        <f>' 3. Variable values'!E3</f>
        <v>0.53111302718785247</v>
      </c>
      <c r="W42" s="286">
        <f>' 3. Variable values'!E5</f>
        <v>0.71296185260689393</v>
      </c>
      <c r="X42" s="286">
        <f>' 3. Variable values'!E2</f>
        <v>0.53298562041255737</v>
      </c>
      <c r="Y42" s="287"/>
      <c r="Z42" s="6">
        <v>4</v>
      </c>
      <c r="AC42" s="6"/>
    </row>
    <row r="43" spans="1:188" x14ac:dyDescent="0.3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6"/>
      <c r="R43" s="288" t="s">
        <v>7</v>
      </c>
      <c r="S43" s="23"/>
      <c r="T43" s="285">
        <f>VLOOKUP(B$12,' 3. Variable values'!B$10:T$542,Z43,FALSE)</f>
        <v>0.82816413351448581</v>
      </c>
      <c r="U43" s="286">
        <f>' 3. Variable values'!G4</f>
        <v>0.45168451197837528</v>
      </c>
      <c r="V43" s="286">
        <f>' 3. Variable values'!G3</f>
        <v>0.82663320543913632</v>
      </c>
      <c r="W43" s="286">
        <f>' 3. Variable values'!G5</f>
        <v>1</v>
      </c>
      <c r="X43" s="286">
        <f>' 3. Variable values'!G2</f>
        <v>0.84433077344906327</v>
      </c>
      <c r="Y43" s="287"/>
      <c r="Z43" s="6">
        <v>6</v>
      </c>
      <c r="AC43" s="6"/>
    </row>
    <row r="44" spans="1:188" x14ac:dyDescent="0.3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6"/>
      <c r="R44" s="288" t="s">
        <v>9</v>
      </c>
      <c r="S44" s="23"/>
      <c r="T44" s="285">
        <f>VLOOKUP(B$12,' 3. Variable values'!B$10:T$542,Z44,FALSE)</f>
        <v>0.46696035242290751</v>
      </c>
      <c r="U44" s="286">
        <f>' 3. Variable values'!H4</f>
        <v>0.17910447761194029</v>
      </c>
      <c r="V44" s="286">
        <f>' 3. Variable values'!H3</f>
        <v>0.38539298857704496</v>
      </c>
      <c r="W44" s="286">
        <f>' 3. Variable values'!H5</f>
        <v>0.6199376947040498</v>
      </c>
      <c r="X44" s="286">
        <f>' 3. Variable values'!H2</f>
        <v>0.37894736842105264</v>
      </c>
      <c r="Y44" s="287"/>
      <c r="Z44" s="6">
        <v>7</v>
      </c>
      <c r="AC44" s="6"/>
    </row>
    <row r="45" spans="1:188" x14ac:dyDescent="0.3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6" t="s">
        <v>1229</v>
      </c>
      <c r="R45" s="288" t="s">
        <v>8</v>
      </c>
      <c r="S45" s="23"/>
      <c r="T45" s="285">
        <f>VLOOKUP(B$12,' 3. Variable values'!B$10:T$542,Z45,FALSE)</f>
        <v>0.25154095902697154</v>
      </c>
      <c r="U45" s="286">
        <f>' 3. Variable values'!I4</f>
        <v>0</v>
      </c>
      <c r="V45" s="286">
        <f>' 3. Variable values'!I3</f>
        <v>0.7150653854363852</v>
      </c>
      <c r="W45" s="286">
        <f>' 3. Variable values'!I5</f>
        <v>1</v>
      </c>
      <c r="X45" s="286">
        <f>' 3. Variable values'!I2</f>
        <v>0.74139054991455167</v>
      </c>
      <c r="Y45" s="287"/>
      <c r="Z45" s="6">
        <v>8</v>
      </c>
      <c r="AC45" s="6"/>
    </row>
    <row r="46" spans="1:188" x14ac:dyDescent="0.3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6"/>
      <c r="R46" s="288" t="s">
        <v>10</v>
      </c>
      <c r="S46" s="23"/>
      <c r="T46" s="289">
        <f>VLOOKUP(B$12,' 3. Variable values'!B$10:T$542,Z46,FALSE)</f>
        <v>32.950000000000003</v>
      </c>
      <c r="U46" s="290">
        <f>' 3. Variable values'!J4</f>
        <v>26.625</v>
      </c>
      <c r="V46" s="291">
        <f>' 3. Variable values'!J3</f>
        <v>38.938618370112273</v>
      </c>
      <c r="W46" s="290">
        <f>' 3. Variable values'!J5</f>
        <v>54.012500000000003</v>
      </c>
      <c r="X46" s="291">
        <f>' 3. Variable values'!J2</f>
        <v>38.300000000000004</v>
      </c>
      <c r="Y46" s="287"/>
      <c r="Z46" s="6">
        <v>9</v>
      </c>
      <c r="AC46" s="6"/>
    </row>
    <row r="47" spans="1:188" x14ac:dyDescent="0.3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6"/>
      <c r="R47" s="23" t="s">
        <v>11</v>
      </c>
      <c r="S47" s="23"/>
      <c r="T47" s="285">
        <f>VLOOKUP(B$12,' 3. Variable values'!B$10:T$542,Z47,FALSE)</f>
        <v>0.87184713375796175</v>
      </c>
      <c r="U47" s="286">
        <f>' 3. Variable values'!L4</f>
        <v>0.75979452054794527</v>
      </c>
      <c r="V47" s="286">
        <f>' 3. Variable values'!L3</f>
        <v>0.87793220457977572</v>
      </c>
      <c r="W47" s="286">
        <f>' 3. Variable values'!L5</f>
        <v>0.95438328236493375</v>
      </c>
      <c r="X47" s="286">
        <f>' 3. Variable values'!L2</f>
        <v>0.88017301038062279</v>
      </c>
      <c r="Y47" s="287"/>
      <c r="Z47" s="6">
        <v>11</v>
      </c>
      <c r="AC47" s="6"/>
    </row>
    <row r="48" spans="1:188" ht="17.25" customHeight="1" x14ac:dyDescent="0.3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6"/>
      <c r="R48" s="23" t="s">
        <v>12</v>
      </c>
      <c r="S48" s="23"/>
      <c r="T48" s="292">
        <f>VLOOKUP(B$12,' 3. Variable values'!B$10:T$542,Z48,FALSE)</f>
        <v>29.53</v>
      </c>
      <c r="U48" s="290">
        <f>' 3. Variable values'!M4</f>
        <v>2.67</v>
      </c>
      <c r="V48" s="290">
        <f>' 3. Variable values'!M3</f>
        <v>26.248085866215163</v>
      </c>
      <c r="W48" s="290">
        <f>' 3. Variable values'!M5</f>
        <v>43.17</v>
      </c>
      <c r="X48" s="290">
        <f>' 3. Variable values'!M2</f>
        <v>26.300714285714285</v>
      </c>
      <c r="Y48" s="287"/>
      <c r="Z48" s="6">
        <v>12</v>
      </c>
      <c r="AC48" s="6"/>
    </row>
    <row r="49" spans="1:34" x14ac:dyDescent="0.3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6"/>
      <c r="R49" s="23" t="s">
        <v>13</v>
      </c>
      <c r="S49" s="23"/>
      <c r="T49" s="285">
        <f>VLOOKUP(B$12,' 3. Variable values'!B$10:T$542,Z49,FALSE)</f>
        <v>0.28192919850535936</v>
      </c>
      <c r="U49" s="286">
        <f>' 3. Variable values'!N4</f>
        <v>0.18904901141743247</v>
      </c>
      <c r="V49" s="286">
        <f>' 3. Variable values'!N3</f>
        <v>0.33552375683283259</v>
      </c>
      <c r="W49" s="286">
        <f>' 3. Variable values'!N5</f>
        <v>0.64588878601499511</v>
      </c>
      <c r="X49" s="286">
        <f>' 3. Variable values'!N2</f>
        <v>0.3096592281826735</v>
      </c>
      <c r="Y49" s="287"/>
      <c r="Z49" s="6">
        <v>13</v>
      </c>
      <c r="AC49" s="6"/>
    </row>
    <row r="50" spans="1:34" x14ac:dyDescent="0.3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6"/>
      <c r="R50" s="23" t="s">
        <v>14</v>
      </c>
      <c r="S50" s="23"/>
      <c r="T50" s="289">
        <f>VLOOKUP(B$12,' 3. Variable values'!B$10:T$542,Z50,FALSE)</f>
        <v>478.5333333333333</v>
      </c>
      <c r="U50" s="290">
        <f>' 3. Variable values'!P4</f>
        <v>312.40000000000003</v>
      </c>
      <c r="V50" s="290">
        <f>' 3. Variable values'!P3</f>
        <v>443.43014383990004</v>
      </c>
      <c r="W50" s="290">
        <f>' 3. Variable values'!P5</f>
        <v>750.16666666666663</v>
      </c>
      <c r="X50" s="290">
        <f>' 3. Variable values'!P2</f>
        <v>426.23333333333335</v>
      </c>
      <c r="Y50" s="287"/>
      <c r="Z50" s="6">
        <v>15</v>
      </c>
      <c r="AC50" s="6"/>
    </row>
    <row r="51" spans="1:34" x14ac:dyDescent="0.3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6"/>
      <c r="R51" s="23" t="s">
        <v>15</v>
      </c>
      <c r="S51" s="23"/>
      <c r="T51" s="289">
        <f>VLOOKUP(B$12,' 3. Variable values'!B$10:T$542,Z51,FALSE)</f>
        <v>9.3704331147030171</v>
      </c>
      <c r="U51" s="290">
        <f>' 3. Variable values'!Q4</f>
        <v>3.0463489565716992</v>
      </c>
      <c r="V51" s="290">
        <f>' 3. Variable values'!Q3</f>
        <v>7.7950801482302898</v>
      </c>
      <c r="W51" s="290">
        <f>' 3. Variable values'!Q5</f>
        <v>30.768464170849416</v>
      </c>
      <c r="X51" s="290">
        <f>' 3. Variable values'!Q2</f>
        <v>7.1924421528229594</v>
      </c>
      <c r="Y51" s="287"/>
      <c r="Z51" s="6">
        <v>16</v>
      </c>
      <c r="AC51" s="6"/>
    </row>
    <row r="52" spans="1:34" x14ac:dyDescent="0.3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6"/>
      <c r="R52" s="23" t="s">
        <v>16</v>
      </c>
      <c r="S52" s="23"/>
      <c r="T52" s="285">
        <f>VLOOKUP(B$12,' 3. Variable values'!B$10:T$542,Z52,FALSE)</f>
        <v>0.28942335170442951</v>
      </c>
      <c r="U52" s="286">
        <f>' 3. Variable values'!R4</f>
        <v>0.144747397166752</v>
      </c>
      <c r="V52" s="286">
        <f>' 3. Variable values'!R3</f>
        <v>0.30410187107823639</v>
      </c>
      <c r="W52" s="286">
        <f>' 3. Variable values'!R5</f>
        <v>0.53683967653896436</v>
      </c>
      <c r="X52" s="286">
        <f>' 3. Variable values'!R2</f>
        <v>0.29786280516695757</v>
      </c>
      <c r="Y52" s="287"/>
      <c r="Z52" s="6">
        <v>17</v>
      </c>
      <c r="AC52" s="6"/>
    </row>
    <row r="53" spans="1:34" x14ac:dyDescent="0.3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75"/>
      <c r="Q53" s="74"/>
      <c r="R53" s="23" t="s">
        <v>17</v>
      </c>
      <c r="S53" s="23"/>
      <c r="T53" s="285">
        <f>VLOOKUP(B$12,' 3. Variable values'!B$10:T$542,Z53,FALSE)</f>
        <v>0.17433333333333334</v>
      </c>
      <c r="U53" s="286">
        <f>' 3. Variable values'!S4</f>
        <v>8.6666666666666656E-2</v>
      </c>
      <c r="V53" s="286">
        <f>' 3. Variable values'!S3</f>
        <v>0.25389368355222036</v>
      </c>
      <c r="W53" s="286">
        <f>' 3. Variable values'!S5</f>
        <v>0.46966666666666668</v>
      </c>
      <c r="X53" s="286">
        <f>' 3. Variable values'!S2</f>
        <v>0.2553333333333333</v>
      </c>
      <c r="Y53" s="6"/>
      <c r="Z53" s="6">
        <v>18</v>
      </c>
      <c r="AC53" s="6"/>
    </row>
    <row r="54" spans="1:34" x14ac:dyDescent="0.3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6"/>
      <c r="R54" s="23" t="s">
        <v>18</v>
      </c>
      <c r="S54" s="23"/>
      <c r="T54" s="285">
        <f>VLOOKUP(B$12,' 3. Variable values'!B$10:T$542,Z54,FALSE)</f>
        <v>0.63445735335789177</v>
      </c>
      <c r="U54" s="286">
        <f>' 3. Variable values'!T4</f>
        <v>0.17352339708889691</v>
      </c>
      <c r="V54" s="286">
        <f>' 3. Variable values'!T3</f>
        <v>0.64727070705146861</v>
      </c>
      <c r="W54" s="286">
        <f>' 3. Variable values'!T5</f>
        <v>0.86851410839287002</v>
      </c>
      <c r="X54" s="286">
        <f>' 3. Variable values'!T2</f>
        <v>0.66755290864617678</v>
      </c>
      <c r="Y54" s="6"/>
      <c r="Z54" s="6">
        <v>19</v>
      </c>
      <c r="AC54" s="6"/>
    </row>
    <row r="55" spans="1:34" ht="30" customHeight="1" x14ac:dyDescent="0.3">
      <c r="Q55" s="6"/>
      <c r="T55" s="23"/>
      <c r="U55" s="6"/>
      <c r="V55" s="6"/>
      <c r="W55" s="6"/>
      <c r="X55" s="6"/>
      <c r="Y55" s="6"/>
      <c r="Z55" s="6"/>
      <c r="AC55" s="6"/>
    </row>
    <row r="56" spans="1:34" x14ac:dyDescent="0.3">
      <c r="Q56" s="6"/>
    </row>
    <row r="57" spans="1:34" ht="22.5" x14ac:dyDescent="0.4">
      <c r="Q57" s="6"/>
      <c r="R57" s="247" t="s">
        <v>1232</v>
      </c>
      <c r="S57" s="247"/>
      <c r="T57" s="247"/>
      <c r="U57" s="247"/>
      <c r="V57" s="248" t="str">
        <f>"(" &amp; B30 &amp; ")"</f>
        <v>(Aldershot)</v>
      </c>
      <c r="W57" s="247"/>
      <c r="X57" s="76"/>
      <c r="Y57" s="76"/>
      <c r="Z57" s="76"/>
      <c r="AA57" s="77"/>
      <c r="AB57" s="77"/>
      <c r="AC57" s="77"/>
      <c r="AD57" s="77"/>
      <c r="AE57" s="77"/>
      <c r="AF57" s="77"/>
      <c r="AG57" s="77"/>
      <c r="AH57" s="6"/>
    </row>
    <row r="58" spans="1:34" ht="18" customHeight="1" x14ac:dyDescent="0.3">
      <c r="Q58" s="6"/>
      <c r="R58" s="97" t="s">
        <v>1233</v>
      </c>
      <c r="S58" s="76"/>
      <c r="T58" s="76"/>
      <c r="U58" s="76"/>
      <c r="V58" s="76"/>
      <c r="W58" s="76"/>
      <c r="X58" s="76"/>
      <c r="Y58" s="76"/>
      <c r="Z58" s="76"/>
      <c r="AA58" s="77"/>
      <c r="AB58" s="77"/>
      <c r="AC58" s="77"/>
      <c r="AD58" s="77"/>
      <c r="AE58" s="77"/>
      <c r="AF58" s="77"/>
      <c r="AG58" s="77"/>
      <c r="AH58" s="6"/>
    </row>
    <row r="59" spans="1:34" s="18" customFormat="1" ht="21" x14ac:dyDescent="0.4">
      <c r="Q59" s="6"/>
      <c r="R59" s="159" t="str">
        <f xml:space="preserve"> "Early years stage overall rank is " &amp;TEXT($F$12, "0") &amp; " of 533 constituencies"</f>
        <v>Early years stage overall rank is 441 of 533 constituencies</v>
      </c>
      <c r="S59" s="160"/>
      <c r="T59" s="160"/>
      <c r="U59" s="160"/>
      <c r="V59" s="160"/>
      <c r="W59" s="160"/>
      <c r="X59" s="160"/>
      <c r="Y59" s="160"/>
      <c r="Z59" s="160"/>
      <c r="AA59" s="6"/>
      <c r="AB59" s="6"/>
      <c r="AC59" s="6"/>
      <c r="AD59" s="6"/>
      <c r="AE59" s="6"/>
      <c r="AF59" s="6"/>
      <c r="AG59" s="6"/>
      <c r="AH59" s="6"/>
    </row>
    <row r="60" spans="1:34" s="18" customFormat="1" ht="12.95" customHeight="1" x14ac:dyDescent="0.3">
      <c r="Q60" s="6"/>
      <c r="AA60" s="6"/>
      <c r="AB60" s="6"/>
      <c r="AC60" s="6"/>
      <c r="AD60" s="6"/>
      <c r="AE60" s="6"/>
      <c r="AF60" s="6"/>
      <c r="AG60" s="6"/>
      <c r="AH60" s="6"/>
    </row>
    <row r="61" spans="1:34" s="18" customFormat="1" ht="12.95" customHeight="1" x14ac:dyDescent="0.3">
      <c r="Q61" s="6"/>
      <c r="AA61" s="6"/>
      <c r="AB61" s="6"/>
      <c r="AC61" s="6"/>
      <c r="AD61" s="6"/>
      <c r="AE61" s="6"/>
      <c r="AF61" s="6"/>
      <c r="AG61" s="6"/>
      <c r="AH61" s="6"/>
    </row>
    <row r="62" spans="1:34" s="18" customFormat="1" ht="12.95" customHeight="1" x14ac:dyDescent="0.3">
      <c r="Q62" s="6"/>
      <c r="AA62" s="6"/>
      <c r="AB62" s="6"/>
      <c r="AC62" s="6"/>
      <c r="AD62" s="6"/>
      <c r="AE62" s="6"/>
      <c r="AF62" s="6"/>
      <c r="AG62" s="6"/>
      <c r="AH62" s="6"/>
    </row>
    <row r="63" spans="1:34" s="18" customFormat="1" ht="12.95" customHeight="1" x14ac:dyDescent="0.3">
      <c r="Q63" s="6"/>
      <c r="AA63" s="6"/>
      <c r="AB63" s="6"/>
      <c r="AC63" s="6"/>
      <c r="AD63" s="6"/>
      <c r="AE63" s="6"/>
      <c r="AF63" s="6"/>
      <c r="AG63" s="6"/>
      <c r="AH63" s="6"/>
    </row>
    <row r="64" spans="1:34" s="18" customFormat="1" ht="12.95" customHeight="1" x14ac:dyDescent="0.3">
      <c r="Q64" s="6"/>
      <c r="AA64" s="6"/>
      <c r="AB64" s="6"/>
      <c r="AC64" s="6"/>
      <c r="AD64" s="6"/>
      <c r="AE64" s="6"/>
      <c r="AF64" s="6"/>
      <c r="AG64" s="6"/>
      <c r="AH64" s="6"/>
    </row>
    <row r="65" spans="17:34" s="18" customFormat="1" ht="12.95" customHeight="1" x14ac:dyDescent="0.3">
      <c r="Q65" s="6"/>
      <c r="AA65" s="6"/>
      <c r="AB65" s="6"/>
      <c r="AC65" s="6"/>
      <c r="AD65" s="6"/>
      <c r="AE65" s="6"/>
      <c r="AF65" s="6"/>
      <c r="AG65" s="6"/>
      <c r="AH65" s="6"/>
    </row>
    <row r="66" spans="17:34" s="18" customFormat="1" ht="12.95" customHeight="1" x14ac:dyDescent="0.3">
      <c r="Q66" s="6"/>
      <c r="AA66" s="6"/>
      <c r="AB66" s="6"/>
      <c r="AC66" s="6"/>
      <c r="AD66" s="6"/>
      <c r="AE66" s="6"/>
      <c r="AF66" s="6"/>
      <c r="AG66" s="6"/>
      <c r="AH66" s="6"/>
    </row>
    <row r="67" spans="17:34" ht="12.95" customHeight="1" x14ac:dyDescent="0.3">
      <c r="Q67" s="6"/>
      <c r="R67" s="18"/>
      <c r="S67" s="18"/>
      <c r="T67" s="18"/>
      <c r="U67" s="18"/>
      <c r="V67" s="18"/>
      <c r="W67" s="18"/>
      <c r="X67" s="18"/>
      <c r="Y67" s="18"/>
      <c r="Z67" s="18"/>
      <c r="AC67" s="6"/>
      <c r="AD67" s="6"/>
      <c r="AE67" s="6"/>
      <c r="AF67" s="6"/>
      <c r="AG67" s="6"/>
      <c r="AH67" s="6"/>
    </row>
    <row r="68" spans="17:34" s="18" customFormat="1" ht="21" x14ac:dyDescent="0.4">
      <c r="Q68" s="6"/>
      <c r="R68" s="159" t="str">
        <f xml:space="preserve"> "School stage overall rank is " &amp;TEXT($G$12, "0") &amp; " of 533 constituencies"</f>
        <v>School stage overall rank is 443 of 533 constituencies</v>
      </c>
      <c r="S68" s="160"/>
      <c r="T68" s="160"/>
      <c r="U68" s="160"/>
      <c r="V68" s="160"/>
      <c r="W68" s="160"/>
      <c r="X68" s="160"/>
      <c r="Y68" s="160"/>
      <c r="Z68" s="160"/>
      <c r="AA68" s="74"/>
      <c r="AB68" s="74"/>
      <c r="AC68" s="74"/>
      <c r="AD68" s="74"/>
      <c r="AE68" s="74"/>
      <c r="AF68" s="74"/>
      <c r="AG68" s="74"/>
      <c r="AH68" s="6"/>
    </row>
    <row r="69" spans="17:34" s="18" customFormat="1" ht="12.95" customHeight="1" x14ac:dyDescent="0.3">
      <c r="Q69" s="6"/>
      <c r="AA69" s="6"/>
      <c r="AB69" s="6"/>
      <c r="AC69" s="6"/>
      <c r="AD69" s="6"/>
      <c r="AE69" s="6"/>
      <c r="AF69" s="6"/>
      <c r="AG69" s="6"/>
      <c r="AH69" s="6"/>
    </row>
    <row r="70" spans="17:34" s="18" customFormat="1" ht="12.95" customHeight="1" x14ac:dyDescent="0.3">
      <c r="Q70" s="6"/>
      <c r="AA70" s="6"/>
      <c r="AB70" s="6"/>
      <c r="AC70" s="6"/>
      <c r="AD70" s="6"/>
      <c r="AE70" s="6"/>
      <c r="AF70" s="6"/>
      <c r="AG70" s="6"/>
      <c r="AH70" s="6"/>
    </row>
    <row r="71" spans="17:34" s="18" customFormat="1" ht="12.95" customHeight="1" x14ac:dyDescent="0.3">
      <c r="Q71" s="6"/>
      <c r="AA71" s="6"/>
      <c r="AB71" s="6"/>
      <c r="AC71" s="6"/>
      <c r="AD71" s="6"/>
      <c r="AE71" s="6"/>
      <c r="AF71" s="6"/>
      <c r="AG71" s="6"/>
      <c r="AH71" s="6"/>
    </row>
    <row r="72" spans="17:34" s="18" customFormat="1" ht="12.95" customHeight="1" x14ac:dyDescent="0.3">
      <c r="Q72" s="6"/>
      <c r="AA72" s="6"/>
      <c r="AB72" s="6"/>
      <c r="AC72" s="6"/>
      <c r="AD72" s="6"/>
      <c r="AE72" s="6"/>
      <c r="AF72" s="6"/>
      <c r="AG72" s="6"/>
      <c r="AH72" s="6"/>
    </row>
    <row r="73" spans="17:34" s="18" customFormat="1" ht="12.95" customHeight="1" x14ac:dyDescent="0.3">
      <c r="Q73" s="6"/>
      <c r="AA73" s="6"/>
      <c r="AB73" s="6"/>
      <c r="AC73" s="6"/>
      <c r="AD73" s="6"/>
      <c r="AE73" s="6"/>
      <c r="AF73" s="6"/>
      <c r="AG73" s="6"/>
      <c r="AH73" s="6"/>
    </row>
    <row r="74" spans="17:34" s="18" customFormat="1" ht="12.95" customHeight="1" x14ac:dyDescent="0.3">
      <c r="Q74" s="6"/>
      <c r="AA74" s="6"/>
      <c r="AB74" s="6"/>
      <c r="AC74" s="6"/>
      <c r="AD74" s="6"/>
      <c r="AE74" s="6"/>
      <c r="AF74" s="6"/>
      <c r="AG74" s="6"/>
      <c r="AH74" s="6"/>
    </row>
    <row r="75" spans="17:34" s="18" customFormat="1" ht="12.95" customHeight="1" x14ac:dyDescent="0.3">
      <c r="Q75" s="6"/>
      <c r="AA75" s="6"/>
      <c r="AB75" s="6"/>
      <c r="AC75" s="6"/>
      <c r="AD75" s="6"/>
      <c r="AE75" s="6"/>
      <c r="AF75" s="6"/>
      <c r="AG75" s="6"/>
      <c r="AH75" s="6"/>
    </row>
    <row r="76" spans="17:34" s="6" customFormat="1" ht="12.95" customHeight="1" x14ac:dyDescent="0.3">
      <c r="R76" s="18"/>
      <c r="S76" s="18"/>
      <c r="T76" s="18"/>
      <c r="U76" s="18"/>
      <c r="V76" s="18"/>
      <c r="W76" s="18"/>
      <c r="X76" s="18"/>
      <c r="Y76" s="18"/>
      <c r="Z76" s="18"/>
    </row>
    <row r="77" spans="17:34" ht="21" x14ac:dyDescent="0.4">
      <c r="Q77" s="6"/>
      <c r="R77" s="159" t="str">
        <f xml:space="preserve"> "Youth stage overall rank is " &amp;TEXT($H$12, "0") &amp; " of 533 constituencies"</f>
        <v>Youth stage overall rank is 237 of 533 constituencies</v>
      </c>
      <c r="S77" s="160"/>
      <c r="T77" s="160"/>
      <c r="U77" s="160"/>
      <c r="V77" s="160"/>
      <c r="W77" s="160"/>
      <c r="X77" s="160"/>
      <c r="Y77" s="160"/>
      <c r="Z77" s="160"/>
      <c r="AA77" s="74"/>
      <c r="AB77" s="74"/>
      <c r="AC77" s="74"/>
      <c r="AD77" s="74"/>
      <c r="AE77" s="74"/>
      <c r="AF77" s="74"/>
      <c r="AG77" s="74"/>
      <c r="AH77" s="6"/>
    </row>
    <row r="78" spans="17:34" ht="12.95" customHeight="1" x14ac:dyDescent="0.3">
      <c r="Q78" s="6"/>
      <c r="R78" s="18"/>
      <c r="S78" s="18"/>
      <c r="T78" s="18"/>
      <c r="U78" s="18"/>
      <c r="V78" s="18"/>
      <c r="W78" s="18"/>
      <c r="X78" s="18"/>
      <c r="Y78" s="18"/>
      <c r="Z78" s="18"/>
      <c r="AC78" s="6"/>
      <c r="AD78" s="6"/>
      <c r="AE78" s="6"/>
      <c r="AF78" s="6"/>
      <c r="AG78" s="6"/>
      <c r="AH78" s="6"/>
    </row>
    <row r="79" spans="17:34" ht="12.95" customHeight="1" x14ac:dyDescent="0.3">
      <c r="Q79" s="6"/>
      <c r="R79" s="18"/>
      <c r="S79" s="18"/>
      <c r="T79" s="18"/>
      <c r="U79" s="18"/>
      <c r="V79" s="18"/>
      <c r="W79" s="18"/>
      <c r="X79" s="18"/>
      <c r="Y79" s="18"/>
      <c r="Z79" s="18"/>
      <c r="AC79" s="6"/>
      <c r="AD79" s="6"/>
      <c r="AE79" s="6"/>
      <c r="AF79" s="6"/>
      <c r="AG79" s="6"/>
      <c r="AH79" s="6"/>
    </row>
    <row r="80" spans="17:34" ht="12.95" customHeight="1" x14ac:dyDescent="0.3">
      <c r="Q80" s="6"/>
      <c r="R80" s="18"/>
      <c r="S80" s="18"/>
      <c r="T80" s="18"/>
      <c r="U80" s="18"/>
      <c r="V80" s="18"/>
      <c r="W80" s="18"/>
      <c r="X80" s="18"/>
      <c r="Y80" s="18"/>
      <c r="Z80" s="18"/>
      <c r="AC80" s="6"/>
      <c r="AD80" s="6"/>
      <c r="AE80" s="6"/>
      <c r="AF80" s="6"/>
      <c r="AG80" s="6"/>
      <c r="AH80" s="6"/>
    </row>
    <row r="81" spans="17:34" ht="12.95" customHeight="1" x14ac:dyDescent="0.3">
      <c r="Q81" s="6"/>
      <c r="R81" s="18"/>
      <c r="S81" s="18"/>
      <c r="T81" s="18"/>
      <c r="U81" s="18"/>
      <c r="V81" s="18"/>
      <c r="W81" s="18"/>
      <c r="X81" s="18"/>
      <c r="Y81" s="18"/>
      <c r="Z81" s="18"/>
      <c r="AC81" s="6"/>
      <c r="AD81" s="6"/>
      <c r="AE81" s="6"/>
      <c r="AF81" s="6"/>
      <c r="AG81" s="6"/>
      <c r="AH81" s="6"/>
    </row>
    <row r="82" spans="17:34" ht="12.95" customHeight="1" x14ac:dyDescent="0.3">
      <c r="Q82" s="6"/>
      <c r="R82" s="18"/>
      <c r="S82" s="18"/>
      <c r="T82" s="18"/>
      <c r="U82" s="18"/>
      <c r="V82" s="18"/>
      <c r="W82" s="18"/>
      <c r="X82" s="18"/>
      <c r="Y82" s="18"/>
      <c r="Z82" s="18"/>
      <c r="AC82" s="6"/>
      <c r="AD82" s="6"/>
      <c r="AE82" s="6"/>
      <c r="AF82" s="6"/>
      <c r="AG82" s="6"/>
      <c r="AH82" s="6"/>
    </row>
    <row r="83" spans="17:34" ht="12.95" customHeight="1" x14ac:dyDescent="0.3">
      <c r="Q83" s="6"/>
      <c r="R83" s="18"/>
      <c r="S83" s="18"/>
      <c r="T83" s="18"/>
      <c r="U83" s="18"/>
      <c r="V83" s="18"/>
      <c r="W83" s="18"/>
      <c r="X83" s="18"/>
      <c r="Y83" s="18"/>
      <c r="Z83" s="18"/>
      <c r="AC83" s="6"/>
      <c r="AD83" s="6"/>
      <c r="AE83" s="6"/>
      <c r="AF83" s="6"/>
      <c r="AG83" s="6"/>
      <c r="AH83" s="6"/>
    </row>
    <row r="84" spans="17:34" ht="12.95" customHeight="1" x14ac:dyDescent="0.3">
      <c r="Q84" s="6"/>
      <c r="R84" s="18"/>
      <c r="S84" s="18"/>
      <c r="T84" s="18"/>
      <c r="U84" s="18"/>
      <c r="V84" s="18"/>
      <c r="W84" s="18"/>
      <c r="X84" s="18"/>
      <c r="Y84" s="18"/>
      <c r="Z84" s="18"/>
      <c r="AC84" s="6"/>
      <c r="AD84" s="6"/>
      <c r="AE84" s="6"/>
      <c r="AF84" s="6"/>
      <c r="AG84" s="6"/>
      <c r="AH84" s="6"/>
    </row>
    <row r="85" spans="17:34" ht="12.95" customHeight="1" x14ac:dyDescent="0.3">
      <c r="Q85" s="6"/>
      <c r="R85" s="18"/>
      <c r="S85" s="18"/>
      <c r="T85" s="18"/>
      <c r="U85" s="18"/>
      <c r="V85" s="18"/>
      <c r="W85" s="18"/>
      <c r="X85" s="18"/>
      <c r="Y85" s="18"/>
      <c r="Z85" s="18"/>
      <c r="AC85" s="6"/>
      <c r="AD85" s="6"/>
      <c r="AE85" s="6"/>
      <c r="AF85" s="6"/>
      <c r="AG85" s="6"/>
      <c r="AH85" s="6"/>
    </row>
    <row r="86" spans="17:34" ht="21" x14ac:dyDescent="0.4">
      <c r="Q86" s="6"/>
      <c r="R86" s="159" t="str">
        <f xml:space="preserve"> "Adulthood stage overall rank is " &amp;TEXT($I$12, "0") &amp; " of 533 constituencies"</f>
        <v>Adulthood stage overall rank is 192 of 533 constituencies</v>
      </c>
      <c r="S86" s="160"/>
      <c r="T86" s="160"/>
      <c r="U86" s="160"/>
      <c r="V86" s="160"/>
      <c r="W86" s="160"/>
      <c r="X86" s="160"/>
      <c r="Y86" s="160"/>
      <c r="Z86" s="160"/>
      <c r="AA86" s="74"/>
      <c r="AB86" s="74"/>
      <c r="AC86" s="74"/>
      <c r="AD86" s="74"/>
      <c r="AE86" s="74"/>
      <c r="AF86" s="74"/>
      <c r="AG86" s="74"/>
      <c r="AH86" s="6"/>
    </row>
    <row r="87" spans="17:34" ht="12.95" customHeight="1" x14ac:dyDescent="0.3">
      <c r="Q87" s="6"/>
      <c r="R87" s="18"/>
      <c r="S87" s="18"/>
      <c r="T87" s="18"/>
      <c r="U87" s="18"/>
      <c r="V87" s="18"/>
      <c r="W87" s="18"/>
      <c r="X87" s="18"/>
      <c r="Y87" s="18"/>
      <c r="Z87" s="18"/>
      <c r="AC87" s="6"/>
      <c r="AD87" s="6"/>
      <c r="AE87" s="6"/>
      <c r="AF87" s="6"/>
      <c r="AG87" s="6"/>
      <c r="AH87" s="6"/>
    </row>
    <row r="88" spans="17:34" ht="12.95" customHeight="1" x14ac:dyDescent="0.3">
      <c r="Q88" s="6"/>
      <c r="R88" s="18"/>
      <c r="S88" s="18"/>
      <c r="T88" s="18"/>
      <c r="U88" s="18"/>
      <c r="V88" s="18"/>
      <c r="W88" s="18"/>
      <c r="X88" s="18"/>
      <c r="Y88" s="18"/>
      <c r="Z88" s="18"/>
      <c r="AC88" s="6"/>
      <c r="AD88" s="6"/>
      <c r="AE88" s="6"/>
      <c r="AF88" s="6"/>
      <c r="AG88" s="6"/>
      <c r="AH88" s="6"/>
    </row>
    <row r="89" spans="17:34" ht="12.95" customHeight="1" x14ac:dyDescent="0.3">
      <c r="Q89" s="6"/>
      <c r="R89" s="18"/>
      <c r="S89" s="18"/>
      <c r="T89" s="18"/>
      <c r="U89" s="18"/>
      <c r="V89" s="18"/>
      <c r="W89" s="18"/>
      <c r="X89" s="18"/>
      <c r="Y89" s="18"/>
      <c r="Z89" s="18"/>
      <c r="AC89" s="6"/>
      <c r="AD89" s="6"/>
      <c r="AE89" s="6"/>
      <c r="AF89" s="6"/>
      <c r="AG89" s="6"/>
      <c r="AH89" s="6"/>
    </row>
    <row r="90" spans="17:34" ht="12.95" customHeight="1" x14ac:dyDescent="0.3">
      <c r="Q90" s="6"/>
      <c r="R90" s="18"/>
      <c r="S90" s="18"/>
      <c r="T90" s="18"/>
      <c r="U90" s="18"/>
      <c r="V90" s="18"/>
      <c r="W90" s="18"/>
      <c r="X90" s="18"/>
      <c r="Y90" s="18"/>
      <c r="Z90" s="18"/>
      <c r="AC90" s="6"/>
      <c r="AD90" s="6"/>
      <c r="AE90" s="6"/>
      <c r="AF90" s="6"/>
      <c r="AG90" s="6"/>
      <c r="AH90" s="6"/>
    </row>
    <row r="91" spans="17:34" ht="12.95" customHeight="1" x14ac:dyDescent="0.3">
      <c r="Q91" s="6"/>
      <c r="R91" s="18"/>
      <c r="S91" s="18"/>
      <c r="T91" s="18"/>
      <c r="U91" s="18"/>
      <c r="V91" s="18"/>
      <c r="W91" s="18"/>
      <c r="X91" s="18"/>
      <c r="Y91" s="18"/>
      <c r="Z91" s="18"/>
      <c r="AC91" s="6"/>
      <c r="AD91" s="6"/>
      <c r="AE91" s="6"/>
      <c r="AF91" s="6"/>
      <c r="AG91" s="6"/>
      <c r="AH91" s="6"/>
    </row>
    <row r="92" spans="17:34" ht="12.95" customHeight="1" x14ac:dyDescent="0.3">
      <c r="Q92" s="6"/>
      <c r="R92" s="18"/>
      <c r="S92" s="18"/>
      <c r="T92" s="18"/>
      <c r="U92" s="18"/>
      <c r="V92" s="18"/>
      <c r="W92" s="18"/>
      <c r="X92" s="18"/>
      <c r="Y92" s="18"/>
      <c r="Z92" s="18"/>
      <c r="AC92" s="6"/>
      <c r="AD92" s="6"/>
      <c r="AE92" s="6"/>
      <c r="AF92" s="6"/>
      <c r="AG92" s="6"/>
      <c r="AH92" s="6"/>
    </row>
    <row r="93" spans="17:34" ht="12.95" customHeight="1" x14ac:dyDescent="0.3">
      <c r="Q93" s="6"/>
      <c r="R93" s="18"/>
      <c r="S93" s="18"/>
      <c r="T93" s="18"/>
      <c r="U93" s="18"/>
      <c r="V93" s="18"/>
      <c r="W93" s="18"/>
      <c r="X93" s="18"/>
      <c r="Y93" s="18"/>
      <c r="Z93" s="18"/>
      <c r="AC93" s="6"/>
      <c r="AD93" s="6"/>
      <c r="AE93" s="6"/>
      <c r="AF93" s="6"/>
      <c r="AG93" s="6"/>
      <c r="AH93" s="6"/>
    </row>
    <row r="94" spans="17:34" ht="12.95" customHeight="1" x14ac:dyDescent="0.3">
      <c r="Q94" s="6"/>
      <c r="R94" s="18"/>
      <c r="S94" s="18"/>
      <c r="T94" s="18"/>
      <c r="U94" s="18"/>
      <c r="V94" s="18"/>
      <c r="W94" s="18"/>
      <c r="X94" s="18"/>
      <c r="Y94" s="18"/>
      <c r="Z94" s="18"/>
      <c r="AC94" s="6"/>
      <c r="AD94" s="6"/>
      <c r="AE94" s="6"/>
      <c r="AF94" s="6"/>
      <c r="AG94" s="6"/>
      <c r="AH94" s="6"/>
    </row>
    <row r="95" spans="17:34" x14ac:dyDescent="0.3">
      <c r="Q95" s="6"/>
      <c r="AC95" s="6"/>
      <c r="AD95" s="6"/>
      <c r="AE95" s="6"/>
      <c r="AF95" s="6"/>
      <c r="AG95" s="6"/>
      <c r="AH95" s="6"/>
    </row>
    <row r="96" spans="17:34" x14ac:dyDescent="0.3">
      <c r="Q96" s="6"/>
    </row>
    <row r="97" spans="17:17" x14ac:dyDescent="0.3">
      <c r="Q97" s="6"/>
    </row>
    <row r="98" spans="17:17" x14ac:dyDescent="0.3">
      <c r="Q98" s="6"/>
    </row>
    <row r="99" spans="17:17" x14ac:dyDescent="0.3">
      <c r="Q99" s="6"/>
    </row>
    <row r="100" spans="17:17" x14ac:dyDescent="0.3">
      <c r="Q100" s="6"/>
    </row>
    <row r="101" spans="17:17" x14ac:dyDescent="0.3">
      <c r="Q101" s="6"/>
    </row>
    <row r="102" spans="17:17" x14ac:dyDescent="0.3">
      <c r="Q102" s="6"/>
    </row>
    <row r="103" spans="17:17" x14ac:dyDescent="0.3">
      <c r="Q103" s="6"/>
    </row>
    <row r="104" spans="17:17" x14ac:dyDescent="0.3">
      <c r="Q104" s="6"/>
    </row>
    <row r="105" spans="17:17" x14ac:dyDescent="0.3">
      <c r="Q105" s="6"/>
    </row>
    <row r="106" spans="17:17" x14ac:dyDescent="0.3">
      <c r="Q106" s="6"/>
    </row>
    <row r="107" spans="17:17" x14ac:dyDescent="0.3">
      <c r="Q107" s="6"/>
    </row>
  </sheetData>
  <mergeCells count="7">
    <mergeCell ref="R32:R37"/>
    <mergeCell ref="A25:A29"/>
    <mergeCell ref="A31:A35"/>
    <mergeCell ref="F23:I23"/>
    <mergeCell ref="L23:O23"/>
    <mergeCell ref="A7:A11"/>
    <mergeCell ref="A13:A17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5"/>
  </sheetPr>
  <dimension ref="A1:C534"/>
  <sheetViews>
    <sheetView workbookViewId="0">
      <selection activeCell="E21" sqref="E21"/>
    </sheetView>
  </sheetViews>
  <sheetFormatPr defaultRowHeight="15" x14ac:dyDescent="0.25"/>
  <cols>
    <col min="1" max="1" width="15.42578125" customWidth="1"/>
    <col min="2" max="2" width="34.42578125" customWidth="1"/>
    <col min="3" max="3" width="28.28515625" bestFit="1" customWidth="1"/>
  </cols>
  <sheetData>
    <row r="1" spans="1:3" ht="16.5" x14ac:dyDescent="0.3">
      <c r="A1" s="2" t="s">
        <v>19</v>
      </c>
      <c r="B1" s="2" t="s">
        <v>20</v>
      </c>
      <c r="C1" s="2" t="s">
        <v>21</v>
      </c>
    </row>
    <row r="2" spans="1:3" ht="16.5" x14ac:dyDescent="0.3">
      <c r="A2" s="3" t="s">
        <v>22</v>
      </c>
      <c r="B2" s="3" t="s">
        <v>23</v>
      </c>
      <c r="C2" s="3" t="s">
        <v>24</v>
      </c>
    </row>
    <row r="3" spans="1:3" ht="16.5" x14ac:dyDescent="0.3">
      <c r="A3" s="3" t="s">
        <v>25</v>
      </c>
      <c r="B3" s="3" t="s">
        <v>26</v>
      </c>
      <c r="C3" s="3" t="s">
        <v>27</v>
      </c>
    </row>
    <row r="4" spans="1:3" ht="16.5" x14ac:dyDescent="0.3">
      <c r="A4" s="3" t="s">
        <v>28</v>
      </c>
      <c r="B4" s="3" t="s">
        <v>29</v>
      </c>
      <c r="C4" s="3" t="s">
        <v>30</v>
      </c>
    </row>
    <row r="5" spans="1:3" ht="16.5" x14ac:dyDescent="0.3">
      <c r="A5" s="3" t="s">
        <v>31</v>
      </c>
      <c r="B5" s="3" t="s">
        <v>32</v>
      </c>
      <c r="C5" s="3" t="s">
        <v>33</v>
      </c>
    </row>
    <row r="6" spans="1:3" ht="16.5" x14ac:dyDescent="0.3">
      <c r="A6" s="3" t="s">
        <v>34</v>
      </c>
      <c r="B6" s="3" t="s">
        <v>35</v>
      </c>
      <c r="C6" s="3" t="s">
        <v>24</v>
      </c>
    </row>
    <row r="7" spans="1:3" ht="16.5" x14ac:dyDescent="0.3">
      <c r="A7" s="3" t="s">
        <v>36</v>
      </c>
      <c r="B7" s="3" t="s">
        <v>37</v>
      </c>
      <c r="C7" s="3" t="s">
        <v>33</v>
      </c>
    </row>
    <row r="8" spans="1:3" ht="16.5" x14ac:dyDescent="0.3">
      <c r="A8" s="3" t="s">
        <v>38</v>
      </c>
      <c r="B8" s="3" t="s">
        <v>39</v>
      </c>
      <c r="C8" s="3" t="s">
        <v>24</v>
      </c>
    </row>
    <row r="9" spans="1:3" ht="16.5" x14ac:dyDescent="0.3">
      <c r="A9" s="3" t="s">
        <v>40</v>
      </c>
      <c r="B9" s="3" t="s">
        <v>41</v>
      </c>
      <c r="C9" s="3" t="s">
        <v>30</v>
      </c>
    </row>
    <row r="10" spans="1:3" ht="16.5" x14ac:dyDescent="0.3">
      <c r="A10" s="3" t="s">
        <v>1095</v>
      </c>
      <c r="B10" s="3" t="s">
        <v>1096</v>
      </c>
      <c r="C10" s="3" t="s">
        <v>24</v>
      </c>
    </row>
    <row r="11" spans="1:3" ht="16.5" x14ac:dyDescent="0.3">
      <c r="A11" s="3" t="s">
        <v>42</v>
      </c>
      <c r="B11" s="3" t="s">
        <v>43</v>
      </c>
      <c r="C11" s="3" t="s">
        <v>24</v>
      </c>
    </row>
    <row r="12" spans="1:3" ht="16.5" x14ac:dyDescent="0.3">
      <c r="A12" s="3" t="s">
        <v>44</v>
      </c>
      <c r="B12" s="3" t="s">
        <v>45</v>
      </c>
      <c r="C12" s="3" t="s">
        <v>46</v>
      </c>
    </row>
    <row r="13" spans="1:3" ht="16.5" x14ac:dyDescent="0.3">
      <c r="A13" s="3" t="s">
        <v>47</v>
      </c>
      <c r="B13" s="3" t="s">
        <v>48</v>
      </c>
      <c r="C13" s="3" t="s">
        <v>49</v>
      </c>
    </row>
    <row r="14" spans="1:3" ht="16.5" x14ac:dyDescent="0.3">
      <c r="A14" s="3" t="s">
        <v>50</v>
      </c>
      <c r="B14" s="3" t="s">
        <v>51</v>
      </c>
      <c r="C14" s="3" t="s">
        <v>49</v>
      </c>
    </row>
    <row r="15" spans="1:3" ht="16.5" x14ac:dyDescent="0.3">
      <c r="A15" s="3" t="s">
        <v>52</v>
      </c>
      <c r="B15" s="3" t="s">
        <v>53</v>
      </c>
      <c r="C15" s="3" t="s">
        <v>30</v>
      </c>
    </row>
    <row r="16" spans="1:3" ht="16.5" x14ac:dyDescent="0.3">
      <c r="A16" s="3" t="s">
        <v>54</v>
      </c>
      <c r="B16" s="3" t="s">
        <v>55</v>
      </c>
      <c r="C16" s="3" t="s">
        <v>56</v>
      </c>
    </row>
    <row r="17" spans="1:3" ht="16.5" x14ac:dyDescent="0.3">
      <c r="A17" s="3" t="s">
        <v>57</v>
      </c>
      <c r="B17" s="3" t="s">
        <v>58</v>
      </c>
      <c r="C17" s="3" t="s">
        <v>24</v>
      </c>
    </row>
    <row r="18" spans="1:3" ht="16.5" x14ac:dyDescent="0.3">
      <c r="A18" s="3" t="s">
        <v>59</v>
      </c>
      <c r="B18" s="3" t="s">
        <v>60</v>
      </c>
      <c r="C18" s="3" t="s">
        <v>33</v>
      </c>
    </row>
    <row r="19" spans="1:3" ht="16.5" x14ac:dyDescent="0.3">
      <c r="A19" s="3" t="s">
        <v>61</v>
      </c>
      <c r="B19" s="3" t="s">
        <v>62</v>
      </c>
      <c r="C19" s="3" t="s">
        <v>63</v>
      </c>
    </row>
    <row r="20" spans="1:3" ht="16.5" x14ac:dyDescent="0.3">
      <c r="A20" s="3" t="s">
        <v>64</v>
      </c>
      <c r="B20" s="3" t="s">
        <v>65</v>
      </c>
      <c r="C20" s="3" t="s">
        <v>49</v>
      </c>
    </row>
    <row r="21" spans="1:3" ht="16.5" x14ac:dyDescent="0.3">
      <c r="A21" s="3" t="s">
        <v>66</v>
      </c>
      <c r="B21" s="3" t="s">
        <v>67</v>
      </c>
      <c r="C21" s="3" t="s">
        <v>46</v>
      </c>
    </row>
    <row r="22" spans="1:3" ht="16.5" x14ac:dyDescent="0.3">
      <c r="A22" s="3" t="s">
        <v>68</v>
      </c>
      <c r="B22" s="3" t="s">
        <v>69</v>
      </c>
      <c r="C22" s="3" t="s">
        <v>24</v>
      </c>
    </row>
    <row r="23" spans="1:3" ht="16.5" x14ac:dyDescent="0.3">
      <c r="A23" s="3" t="s">
        <v>70</v>
      </c>
      <c r="B23" s="3" t="s">
        <v>71</v>
      </c>
      <c r="C23" s="3" t="s">
        <v>46</v>
      </c>
    </row>
    <row r="24" spans="1:3" ht="16.5" x14ac:dyDescent="0.3">
      <c r="A24" s="3" t="s">
        <v>72</v>
      </c>
      <c r="B24" s="3" t="s">
        <v>73</v>
      </c>
      <c r="C24" s="3" t="s">
        <v>56</v>
      </c>
    </row>
    <row r="25" spans="1:3" ht="16.5" x14ac:dyDescent="0.3">
      <c r="A25" s="3" t="s">
        <v>74</v>
      </c>
      <c r="B25" s="3" t="s">
        <v>75</v>
      </c>
      <c r="C25" s="3" t="s">
        <v>46</v>
      </c>
    </row>
    <row r="26" spans="1:3" ht="16.5" x14ac:dyDescent="0.3">
      <c r="A26" s="3" t="s">
        <v>76</v>
      </c>
      <c r="B26" s="3" t="s">
        <v>77</v>
      </c>
      <c r="C26" s="3" t="s">
        <v>78</v>
      </c>
    </row>
    <row r="27" spans="1:3" ht="16.5" x14ac:dyDescent="0.3">
      <c r="A27" s="3" t="s">
        <v>79</v>
      </c>
      <c r="B27" s="3" t="s">
        <v>80</v>
      </c>
      <c r="C27" s="3" t="s">
        <v>46</v>
      </c>
    </row>
    <row r="28" spans="1:3" ht="16.5" x14ac:dyDescent="0.3">
      <c r="A28" s="3" t="s">
        <v>81</v>
      </c>
      <c r="B28" s="3" t="s">
        <v>82</v>
      </c>
      <c r="C28" s="3" t="s">
        <v>49</v>
      </c>
    </row>
    <row r="29" spans="1:3" ht="16.5" x14ac:dyDescent="0.3">
      <c r="A29" s="3" t="s">
        <v>83</v>
      </c>
      <c r="B29" s="3" t="s">
        <v>84</v>
      </c>
      <c r="C29" s="3" t="s">
        <v>24</v>
      </c>
    </row>
    <row r="30" spans="1:3" ht="16.5" x14ac:dyDescent="0.3">
      <c r="A30" s="3" t="s">
        <v>85</v>
      </c>
      <c r="B30" s="3" t="s">
        <v>86</v>
      </c>
      <c r="C30" s="3" t="s">
        <v>46</v>
      </c>
    </row>
    <row r="31" spans="1:3" ht="16.5" x14ac:dyDescent="0.3">
      <c r="A31" s="3" t="s">
        <v>87</v>
      </c>
      <c r="B31" s="3" t="s">
        <v>88</v>
      </c>
      <c r="C31" s="3" t="s">
        <v>30</v>
      </c>
    </row>
    <row r="32" spans="1:3" ht="16.5" x14ac:dyDescent="0.3">
      <c r="A32" s="3" t="s">
        <v>89</v>
      </c>
      <c r="B32" s="3" t="s">
        <v>90</v>
      </c>
      <c r="C32" s="3" t="s">
        <v>27</v>
      </c>
    </row>
    <row r="33" spans="1:3" ht="16.5" x14ac:dyDescent="0.3">
      <c r="A33" s="3" t="s">
        <v>91</v>
      </c>
      <c r="B33" s="3" t="s">
        <v>92</v>
      </c>
      <c r="C33" s="3" t="s">
        <v>27</v>
      </c>
    </row>
    <row r="34" spans="1:3" ht="16.5" x14ac:dyDescent="0.3">
      <c r="A34" s="3" t="s">
        <v>93</v>
      </c>
      <c r="B34" s="3" t="s">
        <v>94</v>
      </c>
      <c r="C34" s="3" t="s">
        <v>27</v>
      </c>
    </row>
    <row r="35" spans="1:3" ht="16.5" x14ac:dyDescent="0.3">
      <c r="A35" s="3" t="s">
        <v>95</v>
      </c>
      <c r="B35" s="3" t="s">
        <v>96</v>
      </c>
      <c r="C35" s="3" t="s">
        <v>27</v>
      </c>
    </row>
    <row r="36" spans="1:3" ht="16.5" x14ac:dyDescent="0.3">
      <c r="A36" s="3" t="s">
        <v>97</v>
      </c>
      <c r="B36" s="3" t="s">
        <v>98</v>
      </c>
      <c r="C36" s="3" t="s">
        <v>27</v>
      </c>
    </row>
    <row r="37" spans="1:3" ht="16.5" x14ac:dyDescent="0.3">
      <c r="A37" s="3" t="s">
        <v>99</v>
      </c>
      <c r="B37" s="3" t="s">
        <v>100</v>
      </c>
      <c r="C37" s="3" t="s">
        <v>27</v>
      </c>
    </row>
    <row r="38" spans="1:3" ht="16.5" x14ac:dyDescent="0.3">
      <c r="A38" s="3" t="s">
        <v>101</v>
      </c>
      <c r="B38" s="3" t="s">
        <v>102</v>
      </c>
      <c r="C38" s="3" t="s">
        <v>27</v>
      </c>
    </row>
    <row r="39" spans="1:3" ht="16.5" x14ac:dyDescent="0.3">
      <c r="A39" s="3" t="s">
        <v>103</v>
      </c>
      <c r="B39" s="3" t="s">
        <v>104</v>
      </c>
      <c r="C39" s="3" t="s">
        <v>27</v>
      </c>
    </row>
    <row r="40" spans="1:3" ht="16.5" x14ac:dyDescent="0.3">
      <c r="A40" s="3" t="s">
        <v>105</v>
      </c>
      <c r="B40" s="3" t="s">
        <v>106</v>
      </c>
      <c r="C40" s="3" t="s">
        <v>27</v>
      </c>
    </row>
    <row r="41" spans="1:3" ht="16.5" x14ac:dyDescent="0.3">
      <c r="A41" s="3" t="s">
        <v>107</v>
      </c>
      <c r="B41" s="3" t="s">
        <v>108</v>
      </c>
      <c r="C41" s="3" t="s">
        <v>78</v>
      </c>
    </row>
    <row r="42" spans="1:3" ht="16.5" x14ac:dyDescent="0.3">
      <c r="A42" s="3" t="s">
        <v>109</v>
      </c>
      <c r="B42" s="3" t="s">
        <v>110</v>
      </c>
      <c r="C42" s="3" t="s">
        <v>30</v>
      </c>
    </row>
    <row r="43" spans="1:3" ht="16.5" x14ac:dyDescent="0.3">
      <c r="A43" s="3" t="s">
        <v>111</v>
      </c>
      <c r="B43" s="3" t="s">
        <v>112</v>
      </c>
      <c r="C43" s="3" t="s">
        <v>30</v>
      </c>
    </row>
    <row r="44" spans="1:3" ht="16.5" x14ac:dyDescent="0.3">
      <c r="A44" s="3" t="s">
        <v>113</v>
      </c>
      <c r="B44" s="3" t="s">
        <v>114</v>
      </c>
      <c r="C44" s="3" t="s">
        <v>30</v>
      </c>
    </row>
    <row r="45" spans="1:3" ht="16.5" x14ac:dyDescent="0.3">
      <c r="A45" s="3" t="s">
        <v>115</v>
      </c>
      <c r="B45" s="3" t="s">
        <v>116</v>
      </c>
      <c r="C45" s="3" t="s">
        <v>30</v>
      </c>
    </row>
    <row r="46" spans="1:3" ht="16.5" x14ac:dyDescent="0.3">
      <c r="A46" s="3" t="s">
        <v>117</v>
      </c>
      <c r="B46" s="3" t="s">
        <v>118</v>
      </c>
      <c r="C46" s="3" t="s">
        <v>78</v>
      </c>
    </row>
    <row r="47" spans="1:3" ht="16.5" x14ac:dyDescent="0.3">
      <c r="A47" s="3" t="s">
        <v>119</v>
      </c>
      <c r="B47" s="3" t="s">
        <v>120</v>
      </c>
      <c r="C47" s="3" t="s">
        <v>78</v>
      </c>
    </row>
    <row r="48" spans="1:3" ht="16.5" x14ac:dyDescent="0.3">
      <c r="A48" s="3" t="s">
        <v>121</v>
      </c>
      <c r="B48" s="3" t="s">
        <v>122</v>
      </c>
      <c r="C48" s="3" t="s">
        <v>24</v>
      </c>
    </row>
    <row r="49" spans="1:3" ht="16.5" x14ac:dyDescent="0.3">
      <c r="A49" s="3" t="s">
        <v>123</v>
      </c>
      <c r="B49" s="3" t="s">
        <v>124</v>
      </c>
      <c r="C49" s="3" t="s">
        <v>33</v>
      </c>
    </row>
    <row r="50" spans="1:3" ht="16.5" x14ac:dyDescent="0.3">
      <c r="A50" s="3" t="s">
        <v>125</v>
      </c>
      <c r="B50" s="3" t="s">
        <v>126</v>
      </c>
      <c r="C50" s="3" t="s">
        <v>30</v>
      </c>
    </row>
    <row r="51" spans="1:3" ht="16.5" x14ac:dyDescent="0.3">
      <c r="A51" s="3" t="s">
        <v>127</v>
      </c>
      <c r="B51" s="3" t="s">
        <v>128</v>
      </c>
      <c r="C51" s="3" t="s">
        <v>30</v>
      </c>
    </row>
    <row r="52" spans="1:3" ht="16.5" x14ac:dyDescent="0.3">
      <c r="A52" s="3" t="s">
        <v>129</v>
      </c>
      <c r="B52" s="3" t="s">
        <v>130</v>
      </c>
      <c r="C52" s="3" t="s">
        <v>30</v>
      </c>
    </row>
    <row r="53" spans="1:3" ht="16.5" x14ac:dyDescent="0.3">
      <c r="A53" s="3" t="s">
        <v>131</v>
      </c>
      <c r="B53" s="3" t="s">
        <v>132</v>
      </c>
      <c r="C53" s="3" t="s">
        <v>30</v>
      </c>
    </row>
    <row r="54" spans="1:3" ht="16.5" x14ac:dyDescent="0.3">
      <c r="A54" s="3" t="s">
        <v>133</v>
      </c>
      <c r="B54" s="3" t="s">
        <v>134</v>
      </c>
      <c r="C54" s="3" t="s">
        <v>33</v>
      </c>
    </row>
    <row r="55" spans="1:3" ht="16.5" x14ac:dyDescent="0.3">
      <c r="A55" s="3" t="s">
        <v>135</v>
      </c>
      <c r="B55" s="3" t="s">
        <v>136</v>
      </c>
      <c r="C55" s="3" t="s">
        <v>33</v>
      </c>
    </row>
    <row r="56" spans="1:3" ht="16.5" x14ac:dyDescent="0.3">
      <c r="A56" s="3" t="s">
        <v>137</v>
      </c>
      <c r="B56" s="3" t="s">
        <v>138</v>
      </c>
      <c r="C56" s="3" t="s">
        <v>63</v>
      </c>
    </row>
    <row r="57" spans="1:3" ht="16.5" x14ac:dyDescent="0.3">
      <c r="A57" s="3" t="s">
        <v>139</v>
      </c>
      <c r="B57" s="3" t="s">
        <v>140</v>
      </c>
      <c r="C57" s="3" t="s">
        <v>63</v>
      </c>
    </row>
    <row r="58" spans="1:3" ht="16.5" x14ac:dyDescent="0.3">
      <c r="A58" s="3" t="s">
        <v>141</v>
      </c>
      <c r="B58" s="3" t="s">
        <v>142</v>
      </c>
      <c r="C58" s="3" t="s">
        <v>24</v>
      </c>
    </row>
    <row r="59" spans="1:3" ht="16.5" x14ac:dyDescent="0.3">
      <c r="A59" s="3" t="s">
        <v>143</v>
      </c>
      <c r="B59" s="3" t="s">
        <v>144</v>
      </c>
      <c r="C59" s="3" t="s">
        <v>49</v>
      </c>
    </row>
    <row r="60" spans="1:3" ht="16.5" x14ac:dyDescent="0.3">
      <c r="A60" s="3" t="s">
        <v>145</v>
      </c>
      <c r="B60" s="3" t="s">
        <v>146</v>
      </c>
      <c r="C60" s="3" t="s">
        <v>49</v>
      </c>
    </row>
    <row r="61" spans="1:3" ht="16.5" x14ac:dyDescent="0.3">
      <c r="A61" s="3" t="s">
        <v>147</v>
      </c>
      <c r="B61" s="3" t="s">
        <v>148</v>
      </c>
      <c r="C61" s="3" t="s">
        <v>49</v>
      </c>
    </row>
    <row r="62" spans="1:3" ht="16.5" x14ac:dyDescent="0.3">
      <c r="A62" s="3" t="s">
        <v>149</v>
      </c>
      <c r="B62" s="3" t="s">
        <v>150</v>
      </c>
      <c r="C62" s="3" t="s">
        <v>56</v>
      </c>
    </row>
    <row r="63" spans="1:3" ht="16.5" x14ac:dyDescent="0.3">
      <c r="A63" s="3" t="s">
        <v>151</v>
      </c>
      <c r="B63" s="3" t="s">
        <v>152</v>
      </c>
      <c r="C63" s="3" t="s">
        <v>46</v>
      </c>
    </row>
    <row r="64" spans="1:3" ht="16.5" x14ac:dyDescent="0.3">
      <c r="A64" s="3" t="s">
        <v>153</v>
      </c>
      <c r="B64" s="3" t="s">
        <v>154</v>
      </c>
      <c r="C64" s="3" t="s">
        <v>46</v>
      </c>
    </row>
    <row r="65" spans="1:3" ht="16.5" x14ac:dyDescent="0.3">
      <c r="A65" s="3" t="s">
        <v>155</v>
      </c>
      <c r="B65" s="3" t="s">
        <v>156</v>
      </c>
      <c r="C65" s="3" t="s">
        <v>46</v>
      </c>
    </row>
    <row r="66" spans="1:3" ht="16.5" x14ac:dyDescent="0.3">
      <c r="A66" s="3" t="s">
        <v>157</v>
      </c>
      <c r="B66" s="3" t="s">
        <v>158</v>
      </c>
      <c r="C66" s="3" t="s">
        <v>56</v>
      </c>
    </row>
    <row r="67" spans="1:3" ht="16.5" x14ac:dyDescent="0.3">
      <c r="A67" s="3" t="s">
        <v>159</v>
      </c>
      <c r="B67" s="3" t="s">
        <v>160</v>
      </c>
      <c r="C67" s="3" t="s">
        <v>63</v>
      </c>
    </row>
    <row r="68" spans="1:3" ht="16.5" x14ac:dyDescent="0.3">
      <c r="A68" s="3" t="s">
        <v>161</v>
      </c>
      <c r="B68" s="3" t="s">
        <v>162</v>
      </c>
      <c r="C68" s="3" t="s">
        <v>49</v>
      </c>
    </row>
    <row r="69" spans="1:3" ht="16.5" x14ac:dyDescent="0.3">
      <c r="A69" s="3" t="s">
        <v>163</v>
      </c>
      <c r="B69" s="3" t="s">
        <v>164</v>
      </c>
      <c r="C69" s="3" t="s">
        <v>24</v>
      </c>
    </row>
    <row r="70" spans="1:3" ht="16.5" x14ac:dyDescent="0.3">
      <c r="A70" s="3" t="s">
        <v>165</v>
      </c>
      <c r="B70" s="3" t="s">
        <v>166</v>
      </c>
      <c r="C70" s="3" t="s">
        <v>24</v>
      </c>
    </row>
    <row r="71" spans="1:3" ht="16.5" x14ac:dyDescent="0.3">
      <c r="A71" s="3" t="s">
        <v>167</v>
      </c>
      <c r="B71" s="3" t="s">
        <v>168</v>
      </c>
      <c r="C71" s="3" t="s">
        <v>63</v>
      </c>
    </row>
    <row r="72" spans="1:3" ht="16.5" x14ac:dyDescent="0.3">
      <c r="A72" s="3" t="s">
        <v>169</v>
      </c>
      <c r="B72" s="3" t="s">
        <v>170</v>
      </c>
      <c r="C72" s="3" t="s">
        <v>63</v>
      </c>
    </row>
    <row r="73" spans="1:3" ht="16.5" x14ac:dyDescent="0.3">
      <c r="A73" s="3" t="s">
        <v>171</v>
      </c>
      <c r="B73" s="3" t="s">
        <v>172</v>
      </c>
      <c r="C73" s="3" t="s">
        <v>63</v>
      </c>
    </row>
    <row r="74" spans="1:3" ht="16.5" x14ac:dyDescent="0.3">
      <c r="A74" s="3" t="s">
        <v>173</v>
      </c>
      <c r="B74" s="3" t="s">
        <v>174</v>
      </c>
      <c r="C74" s="3" t="s">
        <v>63</v>
      </c>
    </row>
    <row r="75" spans="1:3" ht="16.5" x14ac:dyDescent="0.3">
      <c r="A75" s="3" t="s">
        <v>175</v>
      </c>
      <c r="B75" s="3" t="s">
        <v>176</v>
      </c>
      <c r="C75" s="3" t="s">
        <v>56</v>
      </c>
    </row>
    <row r="76" spans="1:3" ht="16.5" x14ac:dyDescent="0.3">
      <c r="A76" s="3" t="s">
        <v>177</v>
      </c>
      <c r="B76" s="3" t="s">
        <v>178</v>
      </c>
      <c r="C76" s="3" t="s">
        <v>46</v>
      </c>
    </row>
    <row r="77" spans="1:3" ht="16.5" x14ac:dyDescent="0.3">
      <c r="A77" s="3" t="s">
        <v>179</v>
      </c>
      <c r="B77" s="3" t="s">
        <v>180</v>
      </c>
      <c r="C77" s="3" t="s">
        <v>27</v>
      </c>
    </row>
    <row r="78" spans="1:3" ht="16.5" x14ac:dyDescent="0.3">
      <c r="A78" s="3" t="s">
        <v>181</v>
      </c>
      <c r="B78" s="3" t="s">
        <v>182</v>
      </c>
      <c r="C78" s="3" t="s">
        <v>56</v>
      </c>
    </row>
    <row r="79" spans="1:3" ht="16.5" x14ac:dyDescent="0.3">
      <c r="A79" s="3" t="s">
        <v>183</v>
      </c>
      <c r="B79" s="3" t="s">
        <v>184</v>
      </c>
      <c r="C79" s="3" t="s">
        <v>33</v>
      </c>
    </row>
    <row r="80" spans="1:3" ht="16.5" x14ac:dyDescent="0.3">
      <c r="A80" s="3" t="s">
        <v>185</v>
      </c>
      <c r="B80" s="3" t="s">
        <v>186</v>
      </c>
      <c r="C80" s="3" t="s">
        <v>24</v>
      </c>
    </row>
    <row r="81" spans="1:3" ht="16.5" x14ac:dyDescent="0.3">
      <c r="A81" s="3" t="s">
        <v>187</v>
      </c>
      <c r="B81" s="3" t="s">
        <v>188</v>
      </c>
      <c r="C81" s="3" t="s">
        <v>30</v>
      </c>
    </row>
    <row r="82" spans="1:3" ht="16.5" x14ac:dyDescent="0.3">
      <c r="A82" s="3" t="s">
        <v>189</v>
      </c>
      <c r="B82" s="3" t="s">
        <v>190</v>
      </c>
      <c r="C82" s="3" t="s">
        <v>27</v>
      </c>
    </row>
    <row r="83" spans="1:3" ht="16.5" x14ac:dyDescent="0.3">
      <c r="A83" s="1" t="s">
        <v>191</v>
      </c>
      <c r="B83" s="1" t="s">
        <v>192</v>
      </c>
      <c r="C83" s="1" t="s">
        <v>30</v>
      </c>
    </row>
    <row r="84" spans="1:3" ht="16.5" x14ac:dyDescent="0.3">
      <c r="A84" s="3" t="s">
        <v>193</v>
      </c>
      <c r="B84" s="3" t="s">
        <v>194</v>
      </c>
      <c r="C84" s="3" t="s">
        <v>30</v>
      </c>
    </row>
    <row r="85" spans="1:3" ht="16.5" x14ac:dyDescent="0.3">
      <c r="A85" s="3" t="s">
        <v>195</v>
      </c>
      <c r="B85" s="3" t="s">
        <v>196</v>
      </c>
      <c r="C85" s="3" t="s">
        <v>56</v>
      </c>
    </row>
    <row r="86" spans="1:3" ht="16.5" x14ac:dyDescent="0.3">
      <c r="A86" s="3" t="s">
        <v>197</v>
      </c>
      <c r="B86" s="3" t="s">
        <v>198</v>
      </c>
      <c r="C86" s="3" t="s">
        <v>49</v>
      </c>
    </row>
    <row r="87" spans="1:3" ht="16.5" x14ac:dyDescent="0.3">
      <c r="A87" s="3" t="s">
        <v>199</v>
      </c>
      <c r="B87" s="3" t="s">
        <v>200</v>
      </c>
      <c r="C87" s="3" t="s">
        <v>46</v>
      </c>
    </row>
    <row r="88" spans="1:3" ht="16.5" x14ac:dyDescent="0.3">
      <c r="A88" s="3" t="s">
        <v>201</v>
      </c>
      <c r="B88" s="3" t="s">
        <v>202</v>
      </c>
      <c r="C88" s="3" t="s">
        <v>63</v>
      </c>
    </row>
    <row r="89" spans="1:3" ht="16.5" x14ac:dyDescent="0.3">
      <c r="A89" s="3" t="s">
        <v>203</v>
      </c>
      <c r="B89" s="3" t="s">
        <v>204</v>
      </c>
      <c r="C89" s="3" t="s">
        <v>56</v>
      </c>
    </row>
    <row r="90" spans="1:3" ht="16.5" x14ac:dyDescent="0.3">
      <c r="A90" s="3" t="s">
        <v>205</v>
      </c>
      <c r="B90" s="3" t="s">
        <v>206</v>
      </c>
      <c r="C90" s="3" t="s">
        <v>27</v>
      </c>
    </row>
    <row r="91" spans="1:3" ht="16.5" x14ac:dyDescent="0.3">
      <c r="A91" s="3" t="s">
        <v>207</v>
      </c>
      <c r="B91" s="3" t="s">
        <v>208</v>
      </c>
      <c r="C91" s="3" t="s">
        <v>24</v>
      </c>
    </row>
    <row r="92" spans="1:3" ht="16.5" x14ac:dyDescent="0.3">
      <c r="A92" s="3" t="s">
        <v>209</v>
      </c>
      <c r="B92" s="3" t="s">
        <v>210</v>
      </c>
      <c r="C92" s="3" t="s">
        <v>30</v>
      </c>
    </row>
    <row r="93" spans="1:3" ht="16.5" x14ac:dyDescent="0.3">
      <c r="A93" s="3" t="s">
        <v>211</v>
      </c>
      <c r="B93" s="3" t="s">
        <v>212</v>
      </c>
      <c r="C93" s="3" t="s">
        <v>46</v>
      </c>
    </row>
    <row r="94" spans="1:3" ht="16.5" x14ac:dyDescent="0.3">
      <c r="A94" s="3" t="s">
        <v>213</v>
      </c>
      <c r="B94" s="3" t="s">
        <v>214</v>
      </c>
      <c r="C94" s="3" t="s">
        <v>56</v>
      </c>
    </row>
    <row r="95" spans="1:3" ht="16.5" x14ac:dyDescent="0.3">
      <c r="A95" s="3" t="s">
        <v>215</v>
      </c>
      <c r="B95" s="3" t="s">
        <v>216</v>
      </c>
      <c r="C95" s="3" t="s">
        <v>63</v>
      </c>
    </row>
    <row r="96" spans="1:3" ht="16.5" x14ac:dyDescent="0.3">
      <c r="A96" s="3" t="s">
        <v>217</v>
      </c>
      <c r="B96" s="3" t="s">
        <v>218</v>
      </c>
      <c r="C96" s="3" t="s">
        <v>56</v>
      </c>
    </row>
    <row r="97" spans="1:3" ht="16.5" x14ac:dyDescent="0.3">
      <c r="A97" s="3" t="s">
        <v>219</v>
      </c>
      <c r="B97" s="3" t="s">
        <v>220</v>
      </c>
      <c r="C97" s="3" t="s">
        <v>33</v>
      </c>
    </row>
    <row r="98" spans="1:3" ht="16.5" x14ac:dyDescent="0.3">
      <c r="A98" s="3" t="s">
        <v>221</v>
      </c>
      <c r="B98" s="3" t="s">
        <v>222</v>
      </c>
      <c r="C98" s="3" t="s">
        <v>24</v>
      </c>
    </row>
    <row r="99" spans="1:3" ht="16.5" x14ac:dyDescent="0.3">
      <c r="A99" s="3" t="s">
        <v>223</v>
      </c>
      <c r="B99" s="3" t="s">
        <v>224</v>
      </c>
      <c r="C99" s="3" t="s">
        <v>30</v>
      </c>
    </row>
    <row r="100" spans="1:3" ht="16.5" x14ac:dyDescent="0.3">
      <c r="A100" s="3" t="s">
        <v>225</v>
      </c>
      <c r="B100" s="3" t="s">
        <v>226</v>
      </c>
      <c r="C100" s="3" t="s">
        <v>56</v>
      </c>
    </row>
    <row r="101" spans="1:3" ht="16.5" x14ac:dyDescent="0.3">
      <c r="A101" s="3" t="s">
        <v>227</v>
      </c>
      <c r="B101" s="3" t="s">
        <v>228</v>
      </c>
      <c r="C101" s="3" t="s">
        <v>46</v>
      </c>
    </row>
    <row r="102" spans="1:3" ht="16.5" x14ac:dyDescent="0.3">
      <c r="A102" s="3" t="s">
        <v>229</v>
      </c>
      <c r="B102" s="3" t="s">
        <v>230</v>
      </c>
      <c r="C102" s="3" t="s">
        <v>63</v>
      </c>
    </row>
    <row r="103" spans="1:3" ht="16.5" x14ac:dyDescent="0.3">
      <c r="A103" s="3" t="s">
        <v>231</v>
      </c>
      <c r="B103" s="3" t="s">
        <v>232</v>
      </c>
      <c r="C103" s="3" t="s">
        <v>24</v>
      </c>
    </row>
    <row r="104" spans="1:3" ht="16.5" x14ac:dyDescent="0.3">
      <c r="A104" s="3" t="s">
        <v>233</v>
      </c>
      <c r="B104" s="3" t="s">
        <v>234</v>
      </c>
      <c r="C104" s="3" t="s">
        <v>33</v>
      </c>
    </row>
    <row r="105" spans="1:3" ht="16.5" x14ac:dyDescent="0.3">
      <c r="A105" s="3" t="s">
        <v>235</v>
      </c>
      <c r="B105" s="3" t="s">
        <v>236</v>
      </c>
      <c r="C105" s="3" t="s">
        <v>24</v>
      </c>
    </row>
    <row r="106" spans="1:3" ht="16.5" x14ac:dyDescent="0.3">
      <c r="A106" s="3" t="s">
        <v>237</v>
      </c>
      <c r="B106" s="3" t="s">
        <v>238</v>
      </c>
      <c r="C106" s="3" t="s">
        <v>46</v>
      </c>
    </row>
    <row r="107" spans="1:3" ht="16.5" x14ac:dyDescent="0.3">
      <c r="A107" s="3" t="s">
        <v>239</v>
      </c>
      <c r="B107" s="3" t="s">
        <v>240</v>
      </c>
      <c r="C107" s="3" t="s">
        <v>63</v>
      </c>
    </row>
    <row r="108" spans="1:3" ht="16.5" x14ac:dyDescent="0.3">
      <c r="A108" s="3" t="s">
        <v>241</v>
      </c>
      <c r="B108" s="3" t="s">
        <v>242</v>
      </c>
      <c r="C108" s="3" t="s">
        <v>46</v>
      </c>
    </row>
    <row r="109" spans="1:3" ht="16.5" x14ac:dyDescent="0.3">
      <c r="A109" s="3" t="s">
        <v>243</v>
      </c>
      <c r="B109" s="3" t="s">
        <v>244</v>
      </c>
      <c r="C109" s="3" t="s">
        <v>30</v>
      </c>
    </row>
    <row r="110" spans="1:3" ht="16.5" x14ac:dyDescent="0.3">
      <c r="A110" s="3" t="s">
        <v>245</v>
      </c>
      <c r="B110" s="3" t="s">
        <v>246</v>
      </c>
      <c r="C110" s="3" t="s">
        <v>63</v>
      </c>
    </row>
    <row r="111" spans="1:3" ht="16.5" x14ac:dyDescent="0.3">
      <c r="A111" s="3" t="s">
        <v>247</v>
      </c>
      <c r="B111" s="3" t="s">
        <v>248</v>
      </c>
      <c r="C111" s="3" t="s">
        <v>46</v>
      </c>
    </row>
    <row r="112" spans="1:3" ht="16.5" x14ac:dyDescent="0.3">
      <c r="A112" s="3" t="s">
        <v>249</v>
      </c>
      <c r="B112" s="3" t="s">
        <v>250</v>
      </c>
      <c r="C112" s="3" t="s">
        <v>30</v>
      </c>
    </row>
    <row r="113" spans="1:3" ht="16.5" x14ac:dyDescent="0.3">
      <c r="A113" s="3" t="s">
        <v>251</v>
      </c>
      <c r="B113" s="3" t="s">
        <v>252</v>
      </c>
      <c r="C113" s="3" t="s">
        <v>78</v>
      </c>
    </row>
    <row r="114" spans="1:3" ht="16.5" x14ac:dyDescent="0.3">
      <c r="A114" s="3" t="s">
        <v>253</v>
      </c>
      <c r="B114" s="3" t="s">
        <v>254</v>
      </c>
      <c r="C114" s="3" t="s">
        <v>56</v>
      </c>
    </row>
    <row r="115" spans="1:3" ht="16.5" x14ac:dyDescent="0.3">
      <c r="A115" s="3" t="s">
        <v>255</v>
      </c>
      <c r="B115" s="3" t="s">
        <v>256</v>
      </c>
      <c r="C115" s="3" t="s">
        <v>49</v>
      </c>
    </row>
    <row r="116" spans="1:3" ht="16.5" x14ac:dyDescent="0.3">
      <c r="A116" s="3" t="s">
        <v>257</v>
      </c>
      <c r="B116" s="3" t="s">
        <v>258</v>
      </c>
      <c r="C116" s="3" t="s">
        <v>56</v>
      </c>
    </row>
    <row r="117" spans="1:3" ht="16.5" x14ac:dyDescent="0.3">
      <c r="A117" s="3" t="s">
        <v>259</v>
      </c>
      <c r="B117" s="3" t="s">
        <v>260</v>
      </c>
      <c r="C117" s="3" t="s">
        <v>49</v>
      </c>
    </row>
    <row r="118" spans="1:3" ht="16.5" x14ac:dyDescent="0.3">
      <c r="A118" s="3" t="s">
        <v>261</v>
      </c>
      <c r="B118" s="3" t="s">
        <v>262</v>
      </c>
      <c r="C118" s="3" t="s">
        <v>30</v>
      </c>
    </row>
    <row r="119" spans="1:3" ht="16.5" x14ac:dyDescent="0.3">
      <c r="A119" s="3" t="s">
        <v>263</v>
      </c>
      <c r="B119" s="3" t="s">
        <v>264</v>
      </c>
      <c r="C119" s="3" t="s">
        <v>30</v>
      </c>
    </row>
    <row r="120" spans="1:3" ht="16.5" x14ac:dyDescent="0.3">
      <c r="A120" s="3" t="s">
        <v>265</v>
      </c>
      <c r="B120" s="3" t="s">
        <v>266</v>
      </c>
      <c r="C120" s="3" t="s">
        <v>33</v>
      </c>
    </row>
    <row r="121" spans="1:3" ht="16.5" x14ac:dyDescent="0.3">
      <c r="A121" s="3" t="s">
        <v>267</v>
      </c>
      <c r="B121" s="3" t="s">
        <v>268</v>
      </c>
      <c r="C121" s="3" t="s">
        <v>27</v>
      </c>
    </row>
    <row r="122" spans="1:3" ht="16.5" x14ac:dyDescent="0.3">
      <c r="A122" s="3" t="s">
        <v>269</v>
      </c>
      <c r="B122" s="3" t="s">
        <v>270</v>
      </c>
      <c r="C122" s="3" t="s">
        <v>27</v>
      </c>
    </row>
    <row r="123" spans="1:3" ht="16.5" x14ac:dyDescent="0.3">
      <c r="A123" s="3" t="s">
        <v>271</v>
      </c>
      <c r="B123" s="3" t="s">
        <v>272</v>
      </c>
      <c r="C123" s="3" t="s">
        <v>27</v>
      </c>
    </row>
    <row r="124" spans="1:3" ht="16.5" x14ac:dyDescent="0.3">
      <c r="A124" s="3" t="s">
        <v>273</v>
      </c>
      <c r="B124" s="3" t="s">
        <v>274</v>
      </c>
      <c r="C124" s="3" t="s">
        <v>24</v>
      </c>
    </row>
    <row r="125" spans="1:3" ht="16.5" x14ac:dyDescent="0.3">
      <c r="A125" s="3" t="s">
        <v>275</v>
      </c>
      <c r="B125" s="3" t="s">
        <v>276</v>
      </c>
      <c r="C125" s="3" t="s">
        <v>30</v>
      </c>
    </row>
    <row r="126" spans="1:3" ht="16.5" x14ac:dyDescent="0.3">
      <c r="A126" s="3" t="s">
        <v>277</v>
      </c>
      <c r="B126" s="3" t="s">
        <v>278</v>
      </c>
      <c r="C126" s="3" t="s">
        <v>46</v>
      </c>
    </row>
    <row r="127" spans="1:3" ht="16.5" x14ac:dyDescent="0.3">
      <c r="A127" s="3" t="s">
        <v>279</v>
      </c>
      <c r="B127" s="3" t="s">
        <v>280</v>
      </c>
      <c r="C127" s="3" t="s">
        <v>46</v>
      </c>
    </row>
    <row r="128" spans="1:3" ht="16.5" x14ac:dyDescent="0.3">
      <c r="A128" s="3" t="s">
        <v>281</v>
      </c>
      <c r="B128" s="3" t="s">
        <v>282</v>
      </c>
      <c r="C128" s="3" t="s">
        <v>46</v>
      </c>
    </row>
    <row r="129" spans="1:3" ht="16.5" x14ac:dyDescent="0.3">
      <c r="A129" s="3" t="s">
        <v>283</v>
      </c>
      <c r="B129" s="3" t="s">
        <v>284</v>
      </c>
      <c r="C129" s="3" t="s">
        <v>46</v>
      </c>
    </row>
    <row r="130" spans="1:3" ht="16.5" x14ac:dyDescent="0.3">
      <c r="A130" s="3" t="s">
        <v>285</v>
      </c>
      <c r="B130" s="3" t="s">
        <v>286</v>
      </c>
      <c r="C130" s="3" t="s">
        <v>78</v>
      </c>
    </row>
    <row r="131" spans="1:3" ht="16.5" x14ac:dyDescent="0.3">
      <c r="A131" s="3" t="s">
        <v>287</v>
      </c>
      <c r="B131" s="3" t="s">
        <v>288</v>
      </c>
      <c r="C131" s="3" t="s">
        <v>24</v>
      </c>
    </row>
    <row r="132" spans="1:3" ht="16.5" x14ac:dyDescent="0.3">
      <c r="A132" s="3" t="s">
        <v>289</v>
      </c>
      <c r="B132" s="3" t="s">
        <v>290</v>
      </c>
      <c r="C132" s="3" t="s">
        <v>33</v>
      </c>
    </row>
    <row r="133" spans="1:3" ht="16.5" x14ac:dyDescent="0.3">
      <c r="A133" s="3" t="s">
        <v>291</v>
      </c>
      <c r="B133" s="3" t="s">
        <v>292</v>
      </c>
      <c r="C133" s="3" t="s">
        <v>30</v>
      </c>
    </row>
    <row r="134" spans="1:3" ht="16.5" x14ac:dyDescent="0.3">
      <c r="A134" s="3" t="s">
        <v>293</v>
      </c>
      <c r="B134" s="3" t="s">
        <v>294</v>
      </c>
      <c r="C134" s="3" t="s">
        <v>33</v>
      </c>
    </row>
    <row r="135" spans="1:3" ht="16.5" x14ac:dyDescent="0.3">
      <c r="A135" s="3" t="s">
        <v>295</v>
      </c>
      <c r="B135" s="3" t="s">
        <v>296</v>
      </c>
      <c r="C135" s="3" t="s">
        <v>33</v>
      </c>
    </row>
    <row r="136" spans="1:3" ht="16.5" x14ac:dyDescent="0.3">
      <c r="A136" s="3" t="s">
        <v>297</v>
      </c>
      <c r="B136" s="3" t="s">
        <v>298</v>
      </c>
      <c r="C136" s="3" t="s">
        <v>33</v>
      </c>
    </row>
    <row r="137" spans="1:3" ht="16.5" x14ac:dyDescent="0.3">
      <c r="A137" s="3" t="s">
        <v>299</v>
      </c>
      <c r="B137" s="3" t="s">
        <v>300</v>
      </c>
      <c r="C137" s="3" t="s">
        <v>63</v>
      </c>
    </row>
    <row r="138" spans="1:3" ht="16.5" x14ac:dyDescent="0.3">
      <c r="A138" s="3" t="s">
        <v>301</v>
      </c>
      <c r="B138" s="3" t="s">
        <v>302</v>
      </c>
      <c r="C138" s="3" t="s">
        <v>49</v>
      </c>
    </row>
    <row r="139" spans="1:3" ht="16.5" x14ac:dyDescent="0.3">
      <c r="A139" s="3" t="s">
        <v>303</v>
      </c>
      <c r="B139" s="3" t="s">
        <v>304</v>
      </c>
      <c r="C139" s="3" t="s">
        <v>49</v>
      </c>
    </row>
    <row r="140" spans="1:3" ht="16.5" x14ac:dyDescent="0.3">
      <c r="A140" s="3" t="s">
        <v>305</v>
      </c>
      <c r="B140" s="3" t="s">
        <v>306</v>
      </c>
      <c r="C140" s="3" t="s">
        <v>49</v>
      </c>
    </row>
    <row r="141" spans="1:3" ht="16.5" x14ac:dyDescent="0.3">
      <c r="A141" s="3" t="s">
        <v>307</v>
      </c>
      <c r="B141" s="3" t="s">
        <v>308</v>
      </c>
      <c r="C141" s="3" t="s">
        <v>49</v>
      </c>
    </row>
    <row r="142" spans="1:3" ht="16.5" x14ac:dyDescent="0.3">
      <c r="A142" s="3" t="s">
        <v>309</v>
      </c>
      <c r="B142" s="3" t="s">
        <v>310</v>
      </c>
      <c r="C142" s="3" t="s">
        <v>24</v>
      </c>
    </row>
    <row r="143" spans="1:3" ht="16.5" x14ac:dyDescent="0.3">
      <c r="A143" s="3" t="s">
        <v>311</v>
      </c>
      <c r="B143" s="3" t="s">
        <v>312</v>
      </c>
      <c r="C143" s="3" t="s">
        <v>27</v>
      </c>
    </row>
    <row r="144" spans="1:3" ht="16.5" x14ac:dyDescent="0.3">
      <c r="A144" s="3" t="s">
        <v>313</v>
      </c>
      <c r="B144" s="3" t="s">
        <v>314</v>
      </c>
      <c r="C144" s="3" t="s">
        <v>27</v>
      </c>
    </row>
    <row r="145" spans="1:3" ht="16.5" x14ac:dyDescent="0.3">
      <c r="A145" s="3" t="s">
        <v>315</v>
      </c>
      <c r="B145" s="3" t="s">
        <v>316</v>
      </c>
      <c r="C145" s="3" t="s">
        <v>46</v>
      </c>
    </row>
    <row r="146" spans="1:3" ht="16.5" x14ac:dyDescent="0.3">
      <c r="A146" s="3" t="s">
        <v>317</v>
      </c>
      <c r="B146" s="3" t="s">
        <v>318</v>
      </c>
      <c r="C146" s="3" t="s">
        <v>46</v>
      </c>
    </row>
    <row r="147" spans="1:3" ht="16.5" x14ac:dyDescent="0.3">
      <c r="A147" s="3" t="s">
        <v>319</v>
      </c>
      <c r="B147" s="3" t="s">
        <v>320</v>
      </c>
      <c r="C147" s="3" t="s">
        <v>46</v>
      </c>
    </row>
    <row r="148" spans="1:3" ht="16.5" x14ac:dyDescent="0.3">
      <c r="A148" s="3" t="s">
        <v>321</v>
      </c>
      <c r="B148" s="3" t="s">
        <v>322</v>
      </c>
      <c r="C148" s="3" t="s">
        <v>46</v>
      </c>
    </row>
    <row r="149" spans="1:3" ht="16.5" x14ac:dyDescent="0.3">
      <c r="A149" s="3" t="s">
        <v>323</v>
      </c>
      <c r="B149" s="3" t="s">
        <v>324</v>
      </c>
      <c r="C149" s="3" t="s">
        <v>78</v>
      </c>
    </row>
    <row r="150" spans="1:3" ht="16.5" x14ac:dyDescent="0.3">
      <c r="A150" s="3" t="s">
        <v>325</v>
      </c>
      <c r="B150" s="3" t="s">
        <v>326</v>
      </c>
      <c r="C150" s="3" t="s">
        <v>63</v>
      </c>
    </row>
    <row r="151" spans="1:3" ht="16.5" x14ac:dyDescent="0.3">
      <c r="A151" s="3" t="s">
        <v>327</v>
      </c>
      <c r="B151" s="3" t="s">
        <v>328</v>
      </c>
      <c r="C151" s="3" t="s">
        <v>46</v>
      </c>
    </row>
    <row r="152" spans="1:3" ht="16.5" x14ac:dyDescent="0.3">
      <c r="A152" s="3" t="s">
        <v>329</v>
      </c>
      <c r="B152" s="3" t="s">
        <v>330</v>
      </c>
      <c r="C152" s="3" t="s">
        <v>24</v>
      </c>
    </row>
    <row r="153" spans="1:3" ht="16.5" x14ac:dyDescent="0.3">
      <c r="A153" s="3" t="s">
        <v>331</v>
      </c>
      <c r="B153" s="3" t="s">
        <v>332</v>
      </c>
      <c r="C153" s="3" t="s">
        <v>24</v>
      </c>
    </row>
    <row r="154" spans="1:3" ht="16.5" x14ac:dyDescent="0.3">
      <c r="A154" s="3" t="s">
        <v>333</v>
      </c>
      <c r="B154" s="3" t="s">
        <v>334</v>
      </c>
      <c r="C154" s="3" t="s">
        <v>24</v>
      </c>
    </row>
    <row r="155" spans="1:3" ht="16.5" x14ac:dyDescent="0.3">
      <c r="A155" s="3" t="s">
        <v>335</v>
      </c>
      <c r="B155" s="3" t="s">
        <v>336</v>
      </c>
      <c r="C155" s="3" t="s">
        <v>49</v>
      </c>
    </row>
    <row r="156" spans="1:3" ht="16.5" x14ac:dyDescent="0.3">
      <c r="A156" s="3" t="s">
        <v>337</v>
      </c>
      <c r="B156" s="3" t="s">
        <v>338</v>
      </c>
      <c r="C156" s="3" t="s">
        <v>24</v>
      </c>
    </row>
    <row r="157" spans="1:3" ht="16.5" x14ac:dyDescent="0.3">
      <c r="A157" s="3" t="s">
        <v>339</v>
      </c>
      <c r="B157" s="3" t="s">
        <v>340</v>
      </c>
      <c r="C157" s="3" t="s">
        <v>24</v>
      </c>
    </row>
    <row r="158" spans="1:3" ht="16.5" x14ac:dyDescent="0.3">
      <c r="A158" s="3" t="s">
        <v>341</v>
      </c>
      <c r="B158" s="3" t="s">
        <v>342</v>
      </c>
      <c r="C158" s="3" t="s">
        <v>30</v>
      </c>
    </row>
    <row r="159" spans="1:3" ht="16.5" x14ac:dyDescent="0.3">
      <c r="A159" s="3" t="s">
        <v>343</v>
      </c>
      <c r="B159" s="3" t="s">
        <v>344</v>
      </c>
      <c r="C159" s="3" t="s">
        <v>46</v>
      </c>
    </row>
    <row r="160" spans="1:3" ht="16.5" x14ac:dyDescent="0.3">
      <c r="A160" s="3" t="s">
        <v>345</v>
      </c>
      <c r="B160" s="3" t="s">
        <v>346</v>
      </c>
      <c r="C160" s="3" t="s">
        <v>30</v>
      </c>
    </row>
    <row r="161" spans="1:3" ht="16.5" x14ac:dyDescent="0.3">
      <c r="A161" s="3" t="s">
        <v>347</v>
      </c>
      <c r="B161" s="3" t="s">
        <v>348</v>
      </c>
      <c r="C161" s="3" t="s">
        <v>49</v>
      </c>
    </row>
    <row r="162" spans="1:3" ht="16.5" x14ac:dyDescent="0.3">
      <c r="A162" s="3" t="s">
        <v>349</v>
      </c>
      <c r="B162" s="3" t="s">
        <v>350</v>
      </c>
      <c r="C162" s="3" t="s">
        <v>46</v>
      </c>
    </row>
    <row r="163" spans="1:3" ht="16.5" x14ac:dyDescent="0.3">
      <c r="A163" s="3" t="s">
        <v>351</v>
      </c>
      <c r="B163" s="3" t="s">
        <v>352</v>
      </c>
      <c r="C163" s="3" t="s">
        <v>46</v>
      </c>
    </row>
    <row r="164" spans="1:3" ht="16.5" x14ac:dyDescent="0.3">
      <c r="A164" s="3" t="s">
        <v>353</v>
      </c>
      <c r="B164" s="3" t="s">
        <v>354</v>
      </c>
      <c r="C164" s="3" t="s">
        <v>46</v>
      </c>
    </row>
    <row r="165" spans="1:3" ht="16.5" x14ac:dyDescent="0.3">
      <c r="A165" s="3" t="s">
        <v>355</v>
      </c>
      <c r="B165" s="3" t="s">
        <v>356</v>
      </c>
      <c r="C165" s="3" t="s">
        <v>56</v>
      </c>
    </row>
    <row r="166" spans="1:3" ht="16.5" x14ac:dyDescent="0.3">
      <c r="A166" s="3" t="s">
        <v>357</v>
      </c>
      <c r="B166" s="3" t="s">
        <v>358</v>
      </c>
      <c r="C166" s="3" t="s">
        <v>24</v>
      </c>
    </row>
    <row r="167" spans="1:3" ht="16.5" x14ac:dyDescent="0.3">
      <c r="A167" s="3" t="s">
        <v>359</v>
      </c>
      <c r="B167" s="3" t="s">
        <v>360</v>
      </c>
      <c r="C167" s="3" t="s">
        <v>33</v>
      </c>
    </row>
    <row r="168" spans="1:3" ht="16.5" x14ac:dyDescent="0.3">
      <c r="A168" s="3" t="s">
        <v>361</v>
      </c>
      <c r="B168" s="3" t="s">
        <v>362</v>
      </c>
      <c r="C168" s="3" t="s">
        <v>46</v>
      </c>
    </row>
    <row r="169" spans="1:3" ht="16.5" x14ac:dyDescent="0.3">
      <c r="A169" s="3" t="s">
        <v>363</v>
      </c>
      <c r="B169" s="3" t="s">
        <v>364</v>
      </c>
      <c r="C169" s="3" t="s">
        <v>24</v>
      </c>
    </row>
    <row r="170" spans="1:3" ht="16.5" x14ac:dyDescent="0.3">
      <c r="A170" s="3" t="s">
        <v>365</v>
      </c>
      <c r="B170" s="3" t="s">
        <v>366</v>
      </c>
      <c r="C170" s="3" t="s">
        <v>63</v>
      </c>
    </row>
    <row r="171" spans="1:3" ht="16.5" x14ac:dyDescent="0.3">
      <c r="A171" s="3" t="s">
        <v>367</v>
      </c>
      <c r="B171" s="3" t="s">
        <v>368</v>
      </c>
      <c r="C171" s="3" t="s">
        <v>24</v>
      </c>
    </row>
    <row r="172" spans="1:3" ht="16.5" x14ac:dyDescent="0.3">
      <c r="A172" s="3" t="s">
        <v>369</v>
      </c>
      <c r="B172" s="3" t="s">
        <v>370</v>
      </c>
      <c r="C172" s="3" t="s">
        <v>24</v>
      </c>
    </row>
    <row r="173" spans="1:3" ht="16.5" x14ac:dyDescent="0.3">
      <c r="A173" s="3" t="s">
        <v>371</v>
      </c>
      <c r="B173" s="3" t="s">
        <v>372</v>
      </c>
      <c r="C173" s="3" t="s">
        <v>46</v>
      </c>
    </row>
    <row r="174" spans="1:3" ht="16.5" x14ac:dyDescent="0.3">
      <c r="A174" s="3" t="s">
        <v>373</v>
      </c>
      <c r="B174" s="3" t="s">
        <v>374</v>
      </c>
      <c r="C174" s="3" t="s">
        <v>63</v>
      </c>
    </row>
    <row r="175" spans="1:3" ht="16.5" x14ac:dyDescent="0.3">
      <c r="A175" s="3" t="s">
        <v>375</v>
      </c>
      <c r="B175" s="3" t="s">
        <v>376</v>
      </c>
      <c r="C175" s="3" t="s">
        <v>46</v>
      </c>
    </row>
    <row r="176" spans="1:3" ht="16.5" x14ac:dyDescent="0.3">
      <c r="A176" s="3" t="s">
        <v>377</v>
      </c>
      <c r="B176" s="3" t="s">
        <v>378</v>
      </c>
      <c r="C176" s="3" t="s">
        <v>24</v>
      </c>
    </row>
    <row r="177" spans="1:3" ht="16.5" x14ac:dyDescent="0.3">
      <c r="A177" s="3" t="s">
        <v>379</v>
      </c>
      <c r="B177" s="3" t="s">
        <v>380</v>
      </c>
      <c r="C177" s="3" t="s">
        <v>63</v>
      </c>
    </row>
    <row r="178" spans="1:3" ht="16.5" x14ac:dyDescent="0.3">
      <c r="A178" s="3" t="s">
        <v>381</v>
      </c>
      <c r="B178" s="3" t="s">
        <v>382</v>
      </c>
      <c r="C178" s="3" t="s">
        <v>30</v>
      </c>
    </row>
    <row r="179" spans="1:3" ht="16.5" x14ac:dyDescent="0.3">
      <c r="A179" s="3" t="s">
        <v>383</v>
      </c>
      <c r="B179" s="3" t="s">
        <v>384</v>
      </c>
      <c r="C179" s="3" t="s">
        <v>33</v>
      </c>
    </row>
    <row r="180" spans="1:3" ht="16.5" x14ac:dyDescent="0.3">
      <c r="A180" s="3" t="s">
        <v>385</v>
      </c>
      <c r="B180" s="3" t="s">
        <v>386</v>
      </c>
      <c r="C180" s="3" t="s">
        <v>30</v>
      </c>
    </row>
    <row r="181" spans="1:3" ht="16.5" x14ac:dyDescent="0.3">
      <c r="A181" s="3" t="s">
        <v>387</v>
      </c>
      <c r="B181" s="3" t="s">
        <v>388</v>
      </c>
      <c r="C181" s="3" t="s">
        <v>78</v>
      </c>
    </row>
    <row r="182" spans="1:3" ht="16.5" x14ac:dyDescent="0.3">
      <c r="A182" s="3" t="s">
        <v>389</v>
      </c>
      <c r="B182" s="3" t="s">
        <v>390</v>
      </c>
      <c r="C182" s="3" t="s">
        <v>33</v>
      </c>
    </row>
    <row r="183" spans="1:3" ht="16.5" x14ac:dyDescent="0.3">
      <c r="A183" s="3" t="s">
        <v>391</v>
      </c>
      <c r="B183" s="3" t="s">
        <v>392</v>
      </c>
      <c r="C183" s="3" t="s">
        <v>24</v>
      </c>
    </row>
    <row r="184" spans="1:3" ht="16.5" x14ac:dyDescent="0.3">
      <c r="A184" s="3" t="s">
        <v>393</v>
      </c>
      <c r="B184" s="3" t="s">
        <v>394</v>
      </c>
      <c r="C184" s="3" t="s">
        <v>63</v>
      </c>
    </row>
    <row r="185" spans="1:3" ht="16.5" x14ac:dyDescent="0.3">
      <c r="A185" s="3" t="s">
        <v>395</v>
      </c>
      <c r="B185" s="3" t="s">
        <v>396</v>
      </c>
      <c r="C185" s="3" t="s">
        <v>24</v>
      </c>
    </row>
    <row r="186" spans="1:3" ht="16.5" x14ac:dyDescent="0.3">
      <c r="A186" s="3" t="s">
        <v>397</v>
      </c>
      <c r="B186" s="3" t="s">
        <v>398</v>
      </c>
      <c r="C186" s="3" t="s">
        <v>33</v>
      </c>
    </row>
    <row r="187" spans="1:3" ht="16.5" x14ac:dyDescent="0.3">
      <c r="A187" s="3" t="s">
        <v>399</v>
      </c>
      <c r="B187" s="3" t="s">
        <v>400</v>
      </c>
      <c r="C187" s="3" t="s">
        <v>24</v>
      </c>
    </row>
    <row r="188" spans="1:3" ht="16.5" x14ac:dyDescent="0.3">
      <c r="A188" s="3" t="s">
        <v>401</v>
      </c>
      <c r="B188" s="3" t="s">
        <v>402</v>
      </c>
      <c r="C188" s="3" t="s">
        <v>49</v>
      </c>
    </row>
    <row r="189" spans="1:3" ht="16.5" x14ac:dyDescent="0.3">
      <c r="A189" s="3" t="s">
        <v>403</v>
      </c>
      <c r="B189" s="3" t="s">
        <v>404</v>
      </c>
      <c r="C189" s="3" t="s">
        <v>56</v>
      </c>
    </row>
    <row r="190" spans="1:3" ht="16.5" x14ac:dyDescent="0.3">
      <c r="A190" s="3" t="s">
        <v>405</v>
      </c>
      <c r="B190" s="3" t="s">
        <v>406</v>
      </c>
      <c r="C190" s="3" t="s">
        <v>46</v>
      </c>
    </row>
    <row r="191" spans="1:3" ht="16.5" x14ac:dyDescent="0.3">
      <c r="A191" s="3" t="s">
        <v>407</v>
      </c>
      <c r="B191" s="3" t="s">
        <v>408</v>
      </c>
      <c r="C191" s="3" t="s">
        <v>24</v>
      </c>
    </row>
    <row r="192" spans="1:3" ht="16.5" x14ac:dyDescent="0.3">
      <c r="A192" s="3" t="s">
        <v>409</v>
      </c>
      <c r="B192" s="3" t="s">
        <v>410</v>
      </c>
      <c r="C192" s="3" t="s">
        <v>46</v>
      </c>
    </row>
    <row r="193" spans="1:3" ht="16.5" x14ac:dyDescent="0.3">
      <c r="A193" s="3" t="s">
        <v>411</v>
      </c>
      <c r="B193" s="3" t="s">
        <v>412</v>
      </c>
      <c r="C193" s="3" t="s">
        <v>46</v>
      </c>
    </row>
    <row r="194" spans="1:3" ht="16.5" x14ac:dyDescent="0.3">
      <c r="A194" s="3" t="s">
        <v>413</v>
      </c>
      <c r="B194" s="3" t="s">
        <v>414</v>
      </c>
      <c r="C194" s="3" t="s">
        <v>27</v>
      </c>
    </row>
    <row r="195" spans="1:3" ht="16.5" x14ac:dyDescent="0.3">
      <c r="A195" s="3" t="s">
        <v>415</v>
      </c>
      <c r="B195" s="3" t="s">
        <v>416</v>
      </c>
      <c r="C195" s="3" t="s">
        <v>49</v>
      </c>
    </row>
    <row r="196" spans="1:3" ht="16.5" x14ac:dyDescent="0.3">
      <c r="A196" s="3" t="s">
        <v>417</v>
      </c>
      <c r="B196" s="3" t="s">
        <v>418</v>
      </c>
      <c r="C196" s="3" t="s">
        <v>49</v>
      </c>
    </row>
    <row r="197" spans="1:3" ht="16.5" x14ac:dyDescent="0.3">
      <c r="A197" s="3" t="s">
        <v>419</v>
      </c>
      <c r="B197" s="3" t="s">
        <v>420</v>
      </c>
      <c r="C197" s="3" t="s">
        <v>30</v>
      </c>
    </row>
    <row r="198" spans="1:3" ht="16.5" x14ac:dyDescent="0.3">
      <c r="A198" s="3" t="s">
        <v>421</v>
      </c>
      <c r="B198" s="3" t="s">
        <v>422</v>
      </c>
      <c r="C198" s="3" t="s">
        <v>46</v>
      </c>
    </row>
    <row r="199" spans="1:3" ht="16.5" x14ac:dyDescent="0.3">
      <c r="A199" s="3" t="s">
        <v>423</v>
      </c>
      <c r="B199" s="3" t="s">
        <v>424</v>
      </c>
      <c r="C199" s="3" t="s">
        <v>46</v>
      </c>
    </row>
    <row r="200" spans="1:3" ht="16.5" x14ac:dyDescent="0.3">
      <c r="A200" s="3" t="s">
        <v>425</v>
      </c>
      <c r="B200" s="3" t="s">
        <v>426</v>
      </c>
      <c r="C200" s="3" t="s">
        <v>33</v>
      </c>
    </row>
    <row r="201" spans="1:3" ht="16.5" x14ac:dyDescent="0.3">
      <c r="A201" s="3" t="s">
        <v>427</v>
      </c>
      <c r="B201" s="3" t="s">
        <v>428</v>
      </c>
      <c r="C201" s="3" t="s">
        <v>56</v>
      </c>
    </row>
    <row r="202" spans="1:3" ht="16.5" x14ac:dyDescent="0.3">
      <c r="A202" s="3" t="s">
        <v>429</v>
      </c>
      <c r="B202" s="3" t="s">
        <v>430</v>
      </c>
      <c r="C202" s="3" t="s">
        <v>49</v>
      </c>
    </row>
    <row r="203" spans="1:3" ht="16.5" x14ac:dyDescent="0.3">
      <c r="A203" s="3" t="s">
        <v>431</v>
      </c>
      <c r="B203" s="3" t="s">
        <v>432</v>
      </c>
      <c r="C203" s="3" t="s">
        <v>46</v>
      </c>
    </row>
    <row r="204" spans="1:3" ht="16.5" x14ac:dyDescent="0.3">
      <c r="A204" s="3" t="s">
        <v>433</v>
      </c>
      <c r="B204" s="3" t="s">
        <v>434</v>
      </c>
      <c r="C204" s="3" t="s">
        <v>46</v>
      </c>
    </row>
    <row r="205" spans="1:3" ht="16.5" x14ac:dyDescent="0.3">
      <c r="A205" s="3" t="s">
        <v>435</v>
      </c>
      <c r="B205" s="3" t="s">
        <v>436</v>
      </c>
      <c r="C205" s="3" t="s">
        <v>78</v>
      </c>
    </row>
    <row r="206" spans="1:3" ht="16.5" x14ac:dyDescent="0.3">
      <c r="A206" s="3" t="s">
        <v>437</v>
      </c>
      <c r="B206" s="3" t="s">
        <v>438</v>
      </c>
      <c r="C206" s="3" t="s">
        <v>56</v>
      </c>
    </row>
    <row r="207" spans="1:3" ht="16.5" x14ac:dyDescent="0.3">
      <c r="A207" s="3" t="s">
        <v>439</v>
      </c>
      <c r="B207" s="3" t="s">
        <v>440</v>
      </c>
      <c r="C207" s="3" t="s">
        <v>24</v>
      </c>
    </row>
    <row r="208" spans="1:3" ht="16.5" x14ac:dyDescent="0.3">
      <c r="A208" s="3" t="s">
        <v>441</v>
      </c>
      <c r="B208" s="3" t="s">
        <v>442</v>
      </c>
      <c r="C208" s="3" t="s">
        <v>24</v>
      </c>
    </row>
    <row r="209" spans="1:3" ht="16.5" x14ac:dyDescent="0.3">
      <c r="A209" s="3" t="s">
        <v>443</v>
      </c>
      <c r="B209" s="3" t="s">
        <v>444</v>
      </c>
      <c r="C209" s="3" t="s">
        <v>46</v>
      </c>
    </row>
    <row r="210" spans="1:3" ht="16.5" x14ac:dyDescent="0.3">
      <c r="A210" s="3" t="s">
        <v>445</v>
      </c>
      <c r="B210" s="3" t="s">
        <v>446</v>
      </c>
      <c r="C210" s="3" t="s">
        <v>30</v>
      </c>
    </row>
    <row r="211" spans="1:3" ht="16.5" x14ac:dyDescent="0.3">
      <c r="A211" s="3" t="s">
        <v>447</v>
      </c>
      <c r="B211" s="3" t="s">
        <v>448</v>
      </c>
      <c r="C211" s="3" t="s">
        <v>56</v>
      </c>
    </row>
    <row r="212" spans="1:3" ht="16.5" x14ac:dyDescent="0.3">
      <c r="A212" s="3" t="s">
        <v>449</v>
      </c>
      <c r="B212" s="3" t="s">
        <v>450</v>
      </c>
      <c r="C212" s="3" t="s">
        <v>49</v>
      </c>
    </row>
    <row r="213" spans="1:3" ht="16.5" x14ac:dyDescent="0.3">
      <c r="A213" s="3" t="s">
        <v>451</v>
      </c>
      <c r="B213" s="3" t="s">
        <v>452</v>
      </c>
      <c r="C213" s="3" t="s">
        <v>46</v>
      </c>
    </row>
    <row r="214" spans="1:3" ht="16.5" x14ac:dyDescent="0.3">
      <c r="A214" s="3" t="s">
        <v>453</v>
      </c>
      <c r="B214" s="3" t="s">
        <v>454</v>
      </c>
      <c r="C214" s="3" t="s">
        <v>24</v>
      </c>
    </row>
    <row r="215" spans="1:3" ht="16.5" x14ac:dyDescent="0.3">
      <c r="A215" s="3" t="s">
        <v>455</v>
      </c>
      <c r="B215" s="3" t="s">
        <v>456</v>
      </c>
      <c r="C215" s="3" t="s">
        <v>27</v>
      </c>
    </row>
    <row r="216" spans="1:3" ht="16.5" x14ac:dyDescent="0.3">
      <c r="A216" s="3" t="s">
        <v>457</v>
      </c>
      <c r="B216" s="3" t="s">
        <v>458</v>
      </c>
      <c r="C216" s="3" t="s">
        <v>56</v>
      </c>
    </row>
    <row r="217" spans="1:3" ht="16.5" x14ac:dyDescent="0.3">
      <c r="A217" s="3" t="s">
        <v>459</v>
      </c>
      <c r="B217" s="3" t="s">
        <v>460</v>
      </c>
      <c r="C217" s="3" t="s">
        <v>56</v>
      </c>
    </row>
    <row r="218" spans="1:3" ht="16.5" x14ac:dyDescent="0.3">
      <c r="A218" s="3" t="s">
        <v>461</v>
      </c>
      <c r="B218" s="3" t="s">
        <v>462</v>
      </c>
      <c r="C218" s="3" t="s">
        <v>78</v>
      </c>
    </row>
    <row r="219" spans="1:3" ht="16.5" x14ac:dyDescent="0.3">
      <c r="A219" s="3" t="s">
        <v>463</v>
      </c>
      <c r="B219" s="3" t="s">
        <v>464</v>
      </c>
      <c r="C219" s="3" t="s">
        <v>30</v>
      </c>
    </row>
    <row r="220" spans="1:3" ht="16.5" x14ac:dyDescent="0.3">
      <c r="A220" s="3" t="s">
        <v>465</v>
      </c>
      <c r="B220" s="3" t="s">
        <v>466</v>
      </c>
      <c r="C220" s="3" t="s">
        <v>33</v>
      </c>
    </row>
    <row r="221" spans="1:3" ht="16.5" x14ac:dyDescent="0.3">
      <c r="A221" s="3" t="s">
        <v>467</v>
      </c>
      <c r="B221" s="3" t="s">
        <v>468</v>
      </c>
      <c r="C221" s="3" t="s">
        <v>56</v>
      </c>
    </row>
    <row r="222" spans="1:3" ht="16.5" x14ac:dyDescent="0.3">
      <c r="A222" s="3" t="s">
        <v>469</v>
      </c>
      <c r="B222" s="3" t="s">
        <v>470</v>
      </c>
      <c r="C222" s="3" t="s">
        <v>46</v>
      </c>
    </row>
    <row r="223" spans="1:3" ht="16.5" x14ac:dyDescent="0.3">
      <c r="A223" s="3" t="s">
        <v>471</v>
      </c>
      <c r="B223" s="3" t="s">
        <v>472</v>
      </c>
      <c r="C223" s="3" t="s">
        <v>46</v>
      </c>
    </row>
    <row r="224" spans="1:3" ht="16.5" x14ac:dyDescent="0.3">
      <c r="A224" s="3" t="s">
        <v>473</v>
      </c>
      <c r="B224" s="3" t="s">
        <v>474</v>
      </c>
      <c r="C224" s="3" t="s">
        <v>46</v>
      </c>
    </row>
    <row r="225" spans="1:3" ht="16.5" x14ac:dyDescent="0.3">
      <c r="A225" s="3" t="s">
        <v>475</v>
      </c>
      <c r="B225" s="3" t="s">
        <v>476</v>
      </c>
      <c r="C225" s="3" t="s">
        <v>24</v>
      </c>
    </row>
    <row r="226" spans="1:3" ht="16.5" x14ac:dyDescent="0.3">
      <c r="A226" s="3" t="s">
        <v>477</v>
      </c>
      <c r="B226" s="3" t="s">
        <v>478</v>
      </c>
      <c r="C226" s="3" t="s">
        <v>78</v>
      </c>
    </row>
    <row r="227" spans="1:3" ht="16.5" x14ac:dyDescent="0.3">
      <c r="A227" s="3" t="s">
        <v>479</v>
      </c>
      <c r="B227" s="3" t="s">
        <v>480</v>
      </c>
      <c r="C227" s="3" t="s">
        <v>24</v>
      </c>
    </row>
    <row r="228" spans="1:3" ht="16.5" x14ac:dyDescent="0.3">
      <c r="A228" s="3" t="s">
        <v>481</v>
      </c>
      <c r="B228" s="3" t="s">
        <v>482</v>
      </c>
      <c r="C228" s="3" t="s">
        <v>49</v>
      </c>
    </row>
    <row r="229" spans="1:3" ht="16.5" x14ac:dyDescent="0.3">
      <c r="A229" s="3" t="s">
        <v>483</v>
      </c>
      <c r="B229" s="3" t="s">
        <v>484</v>
      </c>
      <c r="C229" s="3" t="s">
        <v>56</v>
      </c>
    </row>
    <row r="230" spans="1:3" ht="16.5" x14ac:dyDescent="0.3">
      <c r="A230" s="3" t="s">
        <v>485</v>
      </c>
      <c r="B230" s="3" t="s">
        <v>486</v>
      </c>
      <c r="C230" s="3" t="s">
        <v>30</v>
      </c>
    </row>
    <row r="231" spans="1:3" ht="16.5" x14ac:dyDescent="0.3">
      <c r="A231" s="3" t="s">
        <v>487</v>
      </c>
      <c r="B231" s="3" t="s">
        <v>488</v>
      </c>
      <c r="C231" s="3" t="s">
        <v>46</v>
      </c>
    </row>
    <row r="232" spans="1:3" ht="16.5" x14ac:dyDescent="0.3">
      <c r="A232" s="3" t="s">
        <v>489</v>
      </c>
      <c r="B232" s="3" t="s">
        <v>490</v>
      </c>
      <c r="C232" s="3" t="s">
        <v>46</v>
      </c>
    </row>
    <row r="233" spans="1:3" ht="16.5" x14ac:dyDescent="0.3">
      <c r="A233" s="3" t="s">
        <v>491</v>
      </c>
      <c r="B233" s="3" t="s">
        <v>492</v>
      </c>
      <c r="C233" s="3" t="s">
        <v>56</v>
      </c>
    </row>
    <row r="234" spans="1:3" ht="16.5" x14ac:dyDescent="0.3">
      <c r="A234" s="3" t="s">
        <v>493</v>
      </c>
      <c r="B234" s="3" t="s">
        <v>494</v>
      </c>
      <c r="C234" s="3" t="s">
        <v>24</v>
      </c>
    </row>
    <row r="235" spans="1:3" ht="16.5" x14ac:dyDescent="0.3">
      <c r="A235" s="3" t="s">
        <v>495</v>
      </c>
      <c r="B235" s="3" t="s">
        <v>496</v>
      </c>
      <c r="C235" s="3" t="s">
        <v>46</v>
      </c>
    </row>
    <row r="236" spans="1:3" ht="16.5" x14ac:dyDescent="0.3">
      <c r="A236" s="3" t="s">
        <v>497</v>
      </c>
      <c r="B236" s="3" t="s">
        <v>498</v>
      </c>
      <c r="C236" s="3" t="s">
        <v>46</v>
      </c>
    </row>
    <row r="237" spans="1:3" ht="16.5" x14ac:dyDescent="0.3">
      <c r="A237" s="3" t="s">
        <v>499</v>
      </c>
      <c r="B237" s="3" t="s">
        <v>500</v>
      </c>
      <c r="C237" s="3" t="s">
        <v>78</v>
      </c>
    </row>
    <row r="238" spans="1:3" ht="16.5" x14ac:dyDescent="0.3">
      <c r="A238" s="3" t="s">
        <v>501</v>
      </c>
      <c r="B238" s="3" t="s">
        <v>502</v>
      </c>
      <c r="C238" s="3" t="s">
        <v>49</v>
      </c>
    </row>
    <row r="239" spans="1:3" ht="16.5" x14ac:dyDescent="0.3">
      <c r="A239" s="3" t="s">
        <v>503</v>
      </c>
      <c r="B239" s="3" t="s">
        <v>504</v>
      </c>
      <c r="C239" s="3" t="s">
        <v>27</v>
      </c>
    </row>
    <row r="240" spans="1:3" ht="16.5" x14ac:dyDescent="0.3">
      <c r="A240" s="3" t="s">
        <v>505</v>
      </c>
      <c r="B240" s="3" t="s">
        <v>506</v>
      </c>
      <c r="C240" s="3" t="s">
        <v>46</v>
      </c>
    </row>
    <row r="241" spans="1:3" ht="16.5" x14ac:dyDescent="0.3">
      <c r="A241" s="3" t="s">
        <v>507</v>
      </c>
      <c r="B241" s="3" t="s">
        <v>508</v>
      </c>
      <c r="C241" s="3" t="s">
        <v>33</v>
      </c>
    </row>
    <row r="242" spans="1:3" ht="16.5" x14ac:dyDescent="0.3">
      <c r="A242" s="3" t="s">
        <v>509</v>
      </c>
      <c r="B242" s="3" t="s">
        <v>510</v>
      </c>
      <c r="C242" s="3" t="s">
        <v>46</v>
      </c>
    </row>
    <row r="243" spans="1:3" ht="16.5" x14ac:dyDescent="0.3">
      <c r="A243" s="3" t="s">
        <v>511</v>
      </c>
      <c r="B243" s="3" t="s">
        <v>512</v>
      </c>
      <c r="C243" s="3" t="s">
        <v>49</v>
      </c>
    </row>
    <row r="244" spans="1:3" ht="16.5" x14ac:dyDescent="0.3">
      <c r="A244" s="3" t="s">
        <v>513</v>
      </c>
      <c r="B244" s="3" t="s">
        <v>514</v>
      </c>
      <c r="C244" s="3" t="s">
        <v>49</v>
      </c>
    </row>
    <row r="245" spans="1:3" ht="16.5" x14ac:dyDescent="0.3">
      <c r="A245" s="3" t="s">
        <v>515</v>
      </c>
      <c r="B245" s="3" t="s">
        <v>516</v>
      </c>
      <c r="C245" s="3" t="s">
        <v>49</v>
      </c>
    </row>
    <row r="246" spans="1:3" ht="16.5" x14ac:dyDescent="0.3">
      <c r="A246" s="3" t="s">
        <v>517</v>
      </c>
      <c r="B246" s="3" t="s">
        <v>518</v>
      </c>
      <c r="C246" s="3" t="s">
        <v>63</v>
      </c>
    </row>
    <row r="247" spans="1:3" ht="16.5" x14ac:dyDescent="0.3">
      <c r="A247" s="3" t="s">
        <v>519</v>
      </c>
      <c r="B247" s="3" t="s">
        <v>520</v>
      </c>
      <c r="C247" s="3" t="s">
        <v>30</v>
      </c>
    </row>
    <row r="248" spans="1:3" ht="16.5" x14ac:dyDescent="0.3">
      <c r="A248" s="3" t="s">
        <v>521</v>
      </c>
      <c r="B248" s="3" t="s">
        <v>522</v>
      </c>
      <c r="C248" s="3" t="s">
        <v>30</v>
      </c>
    </row>
    <row r="249" spans="1:3" ht="16.5" x14ac:dyDescent="0.3">
      <c r="A249" s="3" t="s">
        <v>523</v>
      </c>
      <c r="B249" s="3" t="s">
        <v>524</v>
      </c>
      <c r="C249" s="3" t="s">
        <v>49</v>
      </c>
    </row>
    <row r="250" spans="1:3" ht="16.5" x14ac:dyDescent="0.3">
      <c r="A250" s="3" t="s">
        <v>525</v>
      </c>
      <c r="B250" s="3" t="s">
        <v>526</v>
      </c>
      <c r="C250" s="3" t="s">
        <v>49</v>
      </c>
    </row>
    <row r="251" spans="1:3" ht="16.5" x14ac:dyDescent="0.3">
      <c r="A251" s="3" t="s">
        <v>527</v>
      </c>
      <c r="B251" s="3" t="s">
        <v>528</v>
      </c>
      <c r="C251" s="3" t="s">
        <v>49</v>
      </c>
    </row>
    <row r="252" spans="1:3" ht="16.5" x14ac:dyDescent="0.3">
      <c r="A252" s="3" t="s">
        <v>529</v>
      </c>
      <c r="B252" s="3" t="s">
        <v>530</v>
      </c>
      <c r="C252" s="3" t="s">
        <v>49</v>
      </c>
    </row>
    <row r="253" spans="1:3" ht="16.5" x14ac:dyDescent="0.3">
      <c r="A253" s="3" t="s">
        <v>531</v>
      </c>
      <c r="B253" s="3" t="s">
        <v>532</v>
      </c>
      <c r="C253" s="3" t="s">
        <v>49</v>
      </c>
    </row>
    <row r="254" spans="1:3" ht="16.5" x14ac:dyDescent="0.3">
      <c r="A254" s="3" t="s">
        <v>533</v>
      </c>
      <c r="B254" s="3" t="s">
        <v>534</v>
      </c>
      <c r="C254" s="3" t="s">
        <v>33</v>
      </c>
    </row>
    <row r="255" spans="1:3" ht="16.5" x14ac:dyDescent="0.3">
      <c r="A255" s="3" t="s">
        <v>535</v>
      </c>
      <c r="B255" s="3" t="s">
        <v>536</v>
      </c>
      <c r="C255" s="3" t="s">
        <v>33</v>
      </c>
    </row>
    <row r="256" spans="1:3" ht="16.5" x14ac:dyDescent="0.3">
      <c r="A256" s="3" t="s">
        <v>537</v>
      </c>
      <c r="B256" s="3" t="s">
        <v>538</v>
      </c>
      <c r="C256" s="3" t="s">
        <v>33</v>
      </c>
    </row>
    <row r="257" spans="1:3" ht="16.5" x14ac:dyDescent="0.3">
      <c r="A257" s="3" t="s">
        <v>539</v>
      </c>
      <c r="B257" s="3" t="s">
        <v>540</v>
      </c>
      <c r="C257" s="3" t="s">
        <v>30</v>
      </c>
    </row>
    <row r="258" spans="1:3" ht="16.5" x14ac:dyDescent="0.3">
      <c r="A258" s="3" t="s">
        <v>541</v>
      </c>
      <c r="B258" s="3" t="s">
        <v>542</v>
      </c>
      <c r="C258" s="3" t="s">
        <v>24</v>
      </c>
    </row>
    <row r="259" spans="1:3" ht="16.5" x14ac:dyDescent="0.3">
      <c r="A259" s="3" t="s">
        <v>543</v>
      </c>
      <c r="B259" s="3" t="s">
        <v>544</v>
      </c>
      <c r="C259" s="3" t="s">
        <v>46</v>
      </c>
    </row>
    <row r="260" spans="1:3" ht="16.5" x14ac:dyDescent="0.3">
      <c r="A260" s="3" t="s">
        <v>545</v>
      </c>
      <c r="B260" s="3" t="s">
        <v>546</v>
      </c>
      <c r="C260" s="3" t="s">
        <v>46</v>
      </c>
    </row>
    <row r="261" spans="1:3" ht="16.5" x14ac:dyDescent="0.3">
      <c r="A261" s="3" t="s">
        <v>547</v>
      </c>
      <c r="B261" s="3" t="s">
        <v>548</v>
      </c>
      <c r="C261" s="3" t="s">
        <v>46</v>
      </c>
    </row>
    <row r="262" spans="1:3" ht="16.5" x14ac:dyDescent="0.3">
      <c r="A262" s="3" t="s">
        <v>549</v>
      </c>
      <c r="B262" s="3" t="s">
        <v>550</v>
      </c>
      <c r="C262" s="3" t="s">
        <v>46</v>
      </c>
    </row>
    <row r="263" spans="1:3" ht="16.5" x14ac:dyDescent="0.3">
      <c r="A263" s="3" t="s">
        <v>551</v>
      </c>
      <c r="B263" s="3" t="s">
        <v>552</v>
      </c>
      <c r="C263" s="3" t="s">
        <v>27</v>
      </c>
    </row>
    <row r="264" spans="1:3" ht="16.5" x14ac:dyDescent="0.3">
      <c r="A264" s="3" t="s">
        <v>553</v>
      </c>
      <c r="B264" s="3" t="s">
        <v>554</v>
      </c>
      <c r="C264" s="3" t="s">
        <v>33</v>
      </c>
    </row>
    <row r="265" spans="1:3" ht="16.5" x14ac:dyDescent="0.3">
      <c r="A265" s="3" t="s">
        <v>555</v>
      </c>
      <c r="B265" s="3" t="s">
        <v>556</v>
      </c>
      <c r="C265" s="3" t="s">
        <v>30</v>
      </c>
    </row>
    <row r="266" spans="1:3" ht="16.5" x14ac:dyDescent="0.3">
      <c r="A266" s="3" t="s">
        <v>557</v>
      </c>
      <c r="B266" s="3" t="s">
        <v>558</v>
      </c>
      <c r="C266" s="3" t="s">
        <v>30</v>
      </c>
    </row>
    <row r="267" spans="1:3" ht="16.5" x14ac:dyDescent="0.3">
      <c r="A267" s="3" t="s">
        <v>559</v>
      </c>
      <c r="B267" s="3" t="s">
        <v>560</v>
      </c>
      <c r="C267" s="3" t="s">
        <v>30</v>
      </c>
    </row>
    <row r="268" spans="1:3" ht="16.5" x14ac:dyDescent="0.3">
      <c r="A268" s="3" t="s">
        <v>561</v>
      </c>
      <c r="B268" s="3" t="s">
        <v>562</v>
      </c>
      <c r="C268" s="3" t="s">
        <v>30</v>
      </c>
    </row>
    <row r="269" spans="1:3" ht="16.5" x14ac:dyDescent="0.3">
      <c r="A269" s="3" t="s">
        <v>563</v>
      </c>
      <c r="B269" s="3" t="s">
        <v>564</v>
      </c>
      <c r="C269" s="3" t="s">
        <v>33</v>
      </c>
    </row>
    <row r="270" spans="1:3" ht="16.5" x14ac:dyDescent="0.3">
      <c r="A270" s="3" t="s">
        <v>565</v>
      </c>
      <c r="B270" s="3" t="s">
        <v>566</v>
      </c>
      <c r="C270" s="3" t="s">
        <v>33</v>
      </c>
    </row>
    <row r="271" spans="1:3" ht="16.5" x14ac:dyDescent="0.3">
      <c r="A271" s="3" t="s">
        <v>567</v>
      </c>
      <c r="B271" s="3" t="s">
        <v>568</v>
      </c>
      <c r="C271" s="3" t="s">
        <v>27</v>
      </c>
    </row>
    <row r="272" spans="1:3" ht="16.5" x14ac:dyDescent="0.3">
      <c r="A272" s="3" t="s">
        <v>569</v>
      </c>
      <c r="B272" s="3" t="s">
        <v>570</v>
      </c>
      <c r="C272" s="3" t="s">
        <v>56</v>
      </c>
    </row>
    <row r="273" spans="1:3" ht="16.5" x14ac:dyDescent="0.3">
      <c r="A273" s="3" t="s">
        <v>571</v>
      </c>
      <c r="B273" s="3" t="s">
        <v>572</v>
      </c>
      <c r="C273" s="3" t="s">
        <v>56</v>
      </c>
    </row>
    <row r="274" spans="1:3" ht="16.5" x14ac:dyDescent="0.3">
      <c r="A274" s="3" t="s">
        <v>573</v>
      </c>
      <c r="B274" s="3" t="s">
        <v>574</v>
      </c>
      <c r="C274" s="3" t="s">
        <v>30</v>
      </c>
    </row>
    <row r="275" spans="1:3" ht="16.5" x14ac:dyDescent="0.3">
      <c r="A275" s="3" t="s">
        <v>575</v>
      </c>
      <c r="B275" s="3" t="s">
        <v>576</v>
      </c>
      <c r="C275" s="3" t="s">
        <v>24</v>
      </c>
    </row>
    <row r="276" spans="1:3" ht="16.5" x14ac:dyDescent="0.3">
      <c r="A276" s="3" t="s">
        <v>577</v>
      </c>
      <c r="B276" s="3" t="s">
        <v>578</v>
      </c>
      <c r="C276" s="3" t="s">
        <v>24</v>
      </c>
    </row>
    <row r="277" spans="1:3" ht="16.5" x14ac:dyDescent="0.3">
      <c r="A277" s="3" t="s">
        <v>579</v>
      </c>
      <c r="B277" s="3" t="s">
        <v>580</v>
      </c>
      <c r="C277" s="3" t="s">
        <v>30</v>
      </c>
    </row>
    <row r="278" spans="1:3" ht="16.5" x14ac:dyDescent="0.3">
      <c r="A278" s="3" t="s">
        <v>581</v>
      </c>
      <c r="B278" s="3" t="s">
        <v>582</v>
      </c>
      <c r="C278" s="3" t="s">
        <v>56</v>
      </c>
    </row>
    <row r="279" spans="1:3" ht="16.5" x14ac:dyDescent="0.3">
      <c r="A279" s="3" t="s">
        <v>583</v>
      </c>
      <c r="B279" s="3" t="s">
        <v>584</v>
      </c>
      <c r="C279" s="3" t="s">
        <v>30</v>
      </c>
    </row>
    <row r="280" spans="1:3" ht="16.5" x14ac:dyDescent="0.3">
      <c r="A280" s="3" t="s">
        <v>585</v>
      </c>
      <c r="B280" s="3" t="s">
        <v>586</v>
      </c>
      <c r="C280" s="3" t="s">
        <v>30</v>
      </c>
    </row>
    <row r="281" spans="1:3" ht="16.5" x14ac:dyDescent="0.3">
      <c r="A281" s="3" t="s">
        <v>587</v>
      </c>
      <c r="B281" s="3" t="s">
        <v>588</v>
      </c>
      <c r="C281" s="3" t="s">
        <v>30</v>
      </c>
    </row>
    <row r="282" spans="1:3" ht="16.5" x14ac:dyDescent="0.3">
      <c r="A282" s="3" t="s">
        <v>589</v>
      </c>
      <c r="B282" s="3" t="s">
        <v>590</v>
      </c>
      <c r="C282" s="3" t="s">
        <v>33</v>
      </c>
    </row>
    <row r="283" spans="1:3" ht="16.5" x14ac:dyDescent="0.3">
      <c r="A283" s="3" t="s">
        <v>591</v>
      </c>
      <c r="B283" s="3" t="s">
        <v>592</v>
      </c>
      <c r="C283" s="3" t="s">
        <v>24</v>
      </c>
    </row>
    <row r="284" spans="1:3" ht="16.5" x14ac:dyDescent="0.3">
      <c r="A284" s="3" t="s">
        <v>593</v>
      </c>
      <c r="B284" s="3" t="s">
        <v>594</v>
      </c>
      <c r="C284" s="3" t="s">
        <v>27</v>
      </c>
    </row>
    <row r="285" spans="1:3" ht="16.5" x14ac:dyDescent="0.3">
      <c r="A285" s="3" t="s">
        <v>595</v>
      </c>
      <c r="B285" s="3" t="s">
        <v>596</v>
      </c>
      <c r="C285" s="3" t="s">
        <v>56</v>
      </c>
    </row>
    <row r="286" spans="1:3" ht="16.5" x14ac:dyDescent="0.3">
      <c r="A286" s="3" t="s">
        <v>597</v>
      </c>
      <c r="B286" s="3" t="s">
        <v>598</v>
      </c>
      <c r="C286" s="3" t="s">
        <v>33</v>
      </c>
    </row>
    <row r="287" spans="1:3" ht="16.5" x14ac:dyDescent="0.3">
      <c r="A287" s="3" t="s">
        <v>599</v>
      </c>
      <c r="B287" s="3" t="s">
        <v>600</v>
      </c>
      <c r="C287" s="3" t="s">
        <v>63</v>
      </c>
    </row>
    <row r="288" spans="1:3" ht="16.5" x14ac:dyDescent="0.3">
      <c r="A288" s="3" t="s">
        <v>601</v>
      </c>
      <c r="B288" s="3" t="s">
        <v>602</v>
      </c>
      <c r="C288" s="3" t="s">
        <v>56</v>
      </c>
    </row>
    <row r="289" spans="1:3" ht="16.5" x14ac:dyDescent="0.3">
      <c r="A289" s="3" t="s">
        <v>603</v>
      </c>
      <c r="B289" s="3" t="s">
        <v>604</v>
      </c>
      <c r="C289" s="3" t="s">
        <v>24</v>
      </c>
    </row>
    <row r="290" spans="1:3" ht="16.5" x14ac:dyDescent="0.3">
      <c r="A290" s="3" t="s">
        <v>605</v>
      </c>
      <c r="B290" s="3" t="s">
        <v>606</v>
      </c>
      <c r="C290" s="3" t="s">
        <v>27</v>
      </c>
    </row>
    <row r="291" spans="1:3" ht="16.5" x14ac:dyDescent="0.3">
      <c r="A291" s="3" t="s">
        <v>607</v>
      </c>
      <c r="B291" s="3" t="s">
        <v>608</v>
      </c>
      <c r="C291" s="3" t="s">
        <v>78</v>
      </c>
    </row>
    <row r="292" spans="1:3" ht="16.5" x14ac:dyDescent="0.3">
      <c r="A292" s="3" t="s">
        <v>609</v>
      </c>
      <c r="B292" s="3" t="s">
        <v>610</v>
      </c>
      <c r="C292" s="3" t="s">
        <v>78</v>
      </c>
    </row>
    <row r="293" spans="1:3" ht="16.5" x14ac:dyDescent="0.3">
      <c r="A293" s="3" t="s">
        <v>611</v>
      </c>
      <c r="B293" s="3" t="s">
        <v>612</v>
      </c>
      <c r="C293" s="3" t="s">
        <v>24</v>
      </c>
    </row>
    <row r="294" spans="1:3" ht="16.5" x14ac:dyDescent="0.3">
      <c r="A294" s="3" t="s">
        <v>613</v>
      </c>
      <c r="B294" s="3" t="s">
        <v>614</v>
      </c>
      <c r="C294" s="3" t="s">
        <v>24</v>
      </c>
    </row>
    <row r="295" spans="1:3" ht="16.5" x14ac:dyDescent="0.3">
      <c r="A295" s="3" t="s">
        <v>615</v>
      </c>
      <c r="B295" s="3" t="s">
        <v>616</v>
      </c>
      <c r="C295" s="3" t="s">
        <v>46</v>
      </c>
    </row>
    <row r="296" spans="1:3" ht="16.5" x14ac:dyDescent="0.3">
      <c r="A296" s="3" t="s">
        <v>617</v>
      </c>
      <c r="B296" s="3" t="s">
        <v>618</v>
      </c>
      <c r="C296" s="3" t="s">
        <v>24</v>
      </c>
    </row>
    <row r="297" spans="1:3" ht="16.5" x14ac:dyDescent="0.3">
      <c r="A297" s="3" t="s">
        <v>619</v>
      </c>
      <c r="B297" s="3" t="s">
        <v>620</v>
      </c>
      <c r="C297" s="3" t="s">
        <v>30</v>
      </c>
    </row>
    <row r="298" spans="1:3" ht="16.5" x14ac:dyDescent="0.3">
      <c r="A298" s="3" t="s">
        <v>621</v>
      </c>
      <c r="B298" s="3" t="s">
        <v>622</v>
      </c>
      <c r="C298" s="3" t="s">
        <v>49</v>
      </c>
    </row>
    <row r="299" spans="1:3" ht="16.5" x14ac:dyDescent="0.3">
      <c r="A299" s="3" t="s">
        <v>623</v>
      </c>
      <c r="B299" s="3" t="s">
        <v>624</v>
      </c>
      <c r="C299" s="3" t="s">
        <v>24</v>
      </c>
    </row>
    <row r="300" spans="1:3" ht="16.5" x14ac:dyDescent="0.3">
      <c r="A300" s="3" t="s">
        <v>625</v>
      </c>
      <c r="B300" s="3" t="s">
        <v>626</v>
      </c>
      <c r="C300" s="3" t="s">
        <v>24</v>
      </c>
    </row>
    <row r="301" spans="1:3" ht="16.5" x14ac:dyDescent="0.3">
      <c r="A301" s="3" t="s">
        <v>627</v>
      </c>
      <c r="B301" s="3" t="s">
        <v>628</v>
      </c>
      <c r="C301" s="3" t="s">
        <v>33</v>
      </c>
    </row>
    <row r="302" spans="1:3" ht="16.5" x14ac:dyDescent="0.3">
      <c r="A302" s="3" t="s">
        <v>629</v>
      </c>
      <c r="B302" s="3" t="s">
        <v>630</v>
      </c>
      <c r="C302" s="3" t="s">
        <v>24</v>
      </c>
    </row>
    <row r="303" spans="1:3" ht="16.5" x14ac:dyDescent="0.3">
      <c r="A303" s="3" t="s">
        <v>631</v>
      </c>
      <c r="B303" s="3" t="s">
        <v>632</v>
      </c>
      <c r="C303" s="3" t="s">
        <v>78</v>
      </c>
    </row>
    <row r="304" spans="1:3" ht="16.5" x14ac:dyDescent="0.3">
      <c r="A304" s="3" t="s">
        <v>633</v>
      </c>
      <c r="B304" s="3" t="s">
        <v>634</v>
      </c>
      <c r="C304" s="3" t="s">
        <v>78</v>
      </c>
    </row>
    <row r="305" spans="1:3" ht="16.5" x14ac:dyDescent="0.3">
      <c r="A305" s="3" t="s">
        <v>635</v>
      </c>
      <c r="B305" s="3" t="s">
        <v>636</v>
      </c>
      <c r="C305" s="3" t="s">
        <v>78</v>
      </c>
    </row>
    <row r="306" spans="1:3" ht="16.5" x14ac:dyDescent="0.3">
      <c r="A306" s="3" t="s">
        <v>637</v>
      </c>
      <c r="B306" s="3" t="s">
        <v>638</v>
      </c>
      <c r="C306" s="3" t="s">
        <v>27</v>
      </c>
    </row>
    <row r="307" spans="1:3" ht="16.5" x14ac:dyDescent="0.3">
      <c r="A307" s="3" t="s">
        <v>639</v>
      </c>
      <c r="B307" s="3" t="s">
        <v>640</v>
      </c>
      <c r="C307" s="3" t="s">
        <v>63</v>
      </c>
    </row>
    <row r="308" spans="1:3" ht="16.5" x14ac:dyDescent="0.3">
      <c r="A308" s="3" t="s">
        <v>641</v>
      </c>
      <c r="B308" s="3" t="s">
        <v>642</v>
      </c>
      <c r="C308" s="3" t="s">
        <v>49</v>
      </c>
    </row>
    <row r="309" spans="1:3" ht="16.5" x14ac:dyDescent="0.3">
      <c r="A309" s="3" t="s">
        <v>643</v>
      </c>
      <c r="B309" s="3" t="s">
        <v>644</v>
      </c>
      <c r="C309" s="3" t="s">
        <v>63</v>
      </c>
    </row>
    <row r="310" spans="1:3" ht="16.5" x14ac:dyDescent="0.3">
      <c r="A310" s="3" t="s">
        <v>645</v>
      </c>
      <c r="B310" s="3" t="s">
        <v>646</v>
      </c>
      <c r="C310" s="3" t="s">
        <v>63</v>
      </c>
    </row>
    <row r="311" spans="1:3" ht="16.5" x14ac:dyDescent="0.3">
      <c r="A311" s="3" t="s">
        <v>647</v>
      </c>
      <c r="B311" s="3" t="s">
        <v>648</v>
      </c>
      <c r="C311" s="3" t="s">
        <v>63</v>
      </c>
    </row>
    <row r="312" spans="1:3" ht="16.5" x14ac:dyDescent="0.3">
      <c r="A312" s="3" t="s">
        <v>649</v>
      </c>
      <c r="B312" s="3" t="s">
        <v>650</v>
      </c>
      <c r="C312" s="3" t="s">
        <v>78</v>
      </c>
    </row>
    <row r="313" spans="1:3" ht="16.5" x14ac:dyDescent="0.3">
      <c r="A313" s="3" t="s">
        <v>651</v>
      </c>
      <c r="B313" s="3" t="s">
        <v>652</v>
      </c>
      <c r="C313" s="3" t="s">
        <v>56</v>
      </c>
    </row>
    <row r="314" spans="1:3" ht="16.5" x14ac:dyDescent="0.3">
      <c r="A314" s="3" t="s">
        <v>653</v>
      </c>
      <c r="B314" s="3" t="s">
        <v>654</v>
      </c>
      <c r="C314" s="3" t="s">
        <v>56</v>
      </c>
    </row>
    <row r="315" spans="1:3" ht="16.5" x14ac:dyDescent="0.3">
      <c r="A315" s="3" t="s">
        <v>655</v>
      </c>
      <c r="B315" s="3" t="s">
        <v>656</v>
      </c>
      <c r="C315" s="3" t="s">
        <v>33</v>
      </c>
    </row>
    <row r="316" spans="1:3" ht="16.5" x14ac:dyDescent="0.3">
      <c r="A316" s="3" t="s">
        <v>657</v>
      </c>
      <c r="B316" s="3" t="s">
        <v>658</v>
      </c>
      <c r="C316" s="3" t="s">
        <v>24</v>
      </c>
    </row>
    <row r="317" spans="1:3" ht="16.5" x14ac:dyDescent="0.3">
      <c r="A317" s="3" t="s">
        <v>659</v>
      </c>
      <c r="B317" s="3" t="s">
        <v>660</v>
      </c>
      <c r="C317" s="3" t="s">
        <v>56</v>
      </c>
    </row>
    <row r="318" spans="1:3" ht="16.5" x14ac:dyDescent="0.3">
      <c r="A318" s="3" t="s">
        <v>661</v>
      </c>
      <c r="B318" s="3" t="s">
        <v>662</v>
      </c>
      <c r="C318" s="3" t="s">
        <v>63</v>
      </c>
    </row>
    <row r="319" spans="1:3" ht="16.5" x14ac:dyDescent="0.3">
      <c r="A319" s="3" t="s">
        <v>663</v>
      </c>
      <c r="B319" s="3" t="s">
        <v>664</v>
      </c>
      <c r="C319" s="3" t="s">
        <v>27</v>
      </c>
    </row>
    <row r="320" spans="1:3" ht="16.5" x14ac:dyDescent="0.3">
      <c r="A320" s="3" t="s">
        <v>665</v>
      </c>
      <c r="B320" s="3" t="s">
        <v>666</v>
      </c>
      <c r="C320" s="3" t="s">
        <v>56</v>
      </c>
    </row>
    <row r="321" spans="1:3" ht="16.5" x14ac:dyDescent="0.3">
      <c r="A321" s="3" t="s">
        <v>667</v>
      </c>
      <c r="B321" s="3" t="s">
        <v>668</v>
      </c>
      <c r="C321" s="3" t="s">
        <v>27</v>
      </c>
    </row>
    <row r="322" spans="1:3" ht="16.5" x14ac:dyDescent="0.3">
      <c r="A322" s="3" t="s">
        <v>669</v>
      </c>
      <c r="B322" s="3" t="s">
        <v>670</v>
      </c>
      <c r="C322" s="3" t="s">
        <v>63</v>
      </c>
    </row>
    <row r="323" spans="1:3" ht="16.5" x14ac:dyDescent="0.3">
      <c r="A323" s="3" t="s">
        <v>671</v>
      </c>
      <c r="B323" s="3" t="s">
        <v>672</v>
      </c>
      <c r="C323" s="3" t="s">
        <v>63</v>
      </c>
    </row>
    <row r="324" spans="1:3" ht="16.5" x14ac:dyDescent="0.3">
      <c r="A324" s="3" t="s">
        <v>673</v>
      </c>
      <c r="B324" s="3" t="s">
        <v>674</v>
      </c>
      <c r="C324" s="3" t="s">
        <v>24</v>
      </c>
    </row>
    <row r="325" spans="1:3" ht="16.5" x14ac:dyDescent="0.3">
      <c r="A325" s="3" t="s">
        <v>675</v>
      </c>
      <c r="B325" s="3" t="s">
        <v>676</v>
      </c>
      <c r="C325" s="3" t="s">
        <v>78</v>
      </c>
    </row>
    <row r="326" spans="1:3" ht="16.5" x14ac:dyDescent="0.3">
      <c r="A326" s="3" t="s">
        <v>677</v>
      </c>
      <c r="B326" s="3" t="s">
        <v>678</v>
      </c>
      <c r="C326" s="3" t="s">
        <v>27</v>
      </c>
    </row>
    <row r="327" spans="1:3" ht="16.5" x14ac:dyDescent="0.3">
      <c r="A327" s="3" t="s">
        <v>679</v>
      </c>
      <c r="B327" s="3" t="s">
        <v>680</v>
      </c>
      <c r="C327" s="3" t="s">
        <v>56</v>
      </c>
    </row>
    <row r="328" spans="1:3" ht="16.5" x14ac:dyDescent="0.3">
      <c r="A328" s="3" t="s">
        <v>681</v>
      </c>
      <c r="B328" s="3" t="s">
        <v>682</v>
      </c>
      <c r="C328" s="3" t="s">
        <v>78</v>
      </c>
    </row>
    <row r="329" spans="1:3" ht="16.5" x14ac:dyDescent="0.3">
      <c r="A329" s="3" t="s">
        <v>683</v>
      </c>
      <c r="B329" s="3" t="s">
        <v>684</v>
      </c>
      <c r="C329" s="3" t="s">
        <v>24</v>
      </c>
    </row>
    <row r="330" spans="1:3" ht="16.5" x14ac:dyDescent="0.3">
      <c r="A330" s="3" t="s">
        <v>685</v>
      </c>
      <c r="B330" s="3" t="s">
        <v>686</v>
      </c>
      <c r="C330" s="3" t="s">
        <v>33</v>
      </c>
    </row>
    <row r="331" spans="1:3" ht="16.5" x14ac:dyDescent="0.3">
      <c r="A331" s="3" t="s">
        <v>687</v>
      </c>
      <c r="B331" s="3" t="s">
        <v>688</v>
      </c>
      <c r="C331" s="3" t="s">
        <v>56</v>
      </c>
    </row>
    <row r="332" spans="1:3" ht="16.5" x14ac:dyDescent="0.3">
      <c r="A332" s="3" t="s">
        <v>689</v>
      </c>
      <c r="B332" s="3" t="s">
        <v>690</v>
      </c>
      <c r="C332" s="3" t="s">
        <v>63</v>
      </c>
    </row>
    <row r="333" spans="1:3" ht="16.5" x14ac:dyDescent="0.3">
      <c r="A333" s="3" t="s">
        <v>691</v>
      </c>
      <c r="B333" s="3" t="s">
        <v>692</v>
      </c>
      <c r="C333" s="3" t="s">
        <v>33</v>
      </c>
    </row>
    <row r="334" spans="1:3" ht="16.5" x14ac:dyDescent="0.3">
      <c r="A334" s="3" t="s">
        <v>693</v>
      </c>
      <c r="B334" s="3" t="s">
        <v>694</v>
      </c>
      <c r="C334" s="3" t="s">
        <v>33</v>
      </c>
    </row>
    <row r="335" spans="1:3" ht="16.5" x14ac:dyDescent="0.3">
      <c r="A335" s="3" t="s">
        <v>695</v>
      </c>
      <c r="B335" s="3" t="s">
        <v>696</v>
      </c>
      <c r="C335" s="3" t="s">
        <v>56</v>
      </c>
    </row>
    <row r="336" spans="1:3" ht="16.5" x14ac:dyDescent="0.3">
      <c r="A336" s="3" t="s">
        <v>697</v>
      </c>
      <c r="B336" s="3" t="s">
        <v>698</v>
      </c>
      <c r="C336" s="3" t="s">
        <v>56</v>
      </c>
    </row>
    <row r="337" spans="1:3" ht="16.5" x14ac:dyDescent="0.3">
      <c r="A337" s="3" t="s">
        <v>699</v>
      </c>
      <c r="B337" s="3" t="s">
        <v>700</v>
      </c>
      <c r="C337" s="3" t="s">
        <v>33</v>
      </c>
    </row>
    <row r="338" spans="1:3" ht="16.5" x14ac:dyDescent="0.3">
      <c r="A338" s="3" t="s">
        <v>701</v>
      </c>
      <c r="B338" s="3" t="s">
        <v>702</v>
      </c>
      <c r="C338" s="3" t="s">
        <v>33</v>
      </c>
    </row>
    <row r="339" spans="1:3" ht="16.5" x14ac:dyDescent="0.3">
      <c r="A339" s="3" t="s">
        <v>703</v>
      </c>
      <c r="B339" s="3" t="s">
        <v>704</v>
      </c>
      <c r="C339" s="3" t="s">
        <v>33</v>
      </c>
    </row>
    <row r="340" spans="1:3" ht="16.5" x14ac:dyDescent="0.3">
      <c r="A340" s="3" t="s">
        <v>705</v>
      </c>
      <c r="B340" s="3" t="s">
        <v>706</v>
      </c>
      <c r="C340" s="3" t="s">
        <v>27</v>
      </c>
    </row>
    <row r="341" spans="1:3" ht="16.5" x14ac:dyDescent="0.3">
      <c r="A341" s="3" t="s">
        <v>707</v>
      </c>
      <c r="B341" s="3" t="s">
        <v>708</v>
      </c>
      <c r="C341" s="3" t="s">
        <v>46</v>
      </c>
    </row>
    <row r="342" spans="1:3" ht="16.5" x14ac:dyDescent="0.3">
      <c r="A342" s="3" t="s">
        <v>709</v>
      </c>
      <c r="B342" s="3" t="s">
        <v>710</v>
      </c>
      <c r="C342" s="3" t="s">
        <v>30</v>
      </c>
    </row>
    <row r="343" spans="1:3" ht="16.5" x14ac:dyDescent="0.3">
      <c r="A343" s="3" t="s">
        <v>711</v>
      </c>
      <c r="B343" s="3" t="s">
        <v>712</v>
      </c>
      <c r="C343" s="3" t="s">
        <v>30</v>
      </c>
    </row>
    <row r="344" spans="1:3" ht="16.5" x14ac:dyDescent="0.3">
      <c r="A344" s="3" t="s">
        <v>713</v>
      </c>
      <c r="B344" s="3" t="s">
        <v>714</v>
      </c>
      <c r="C344" s="3" t="s">
        <v>46</v>
      </c>
    </row>
    <row r="345" spans="1:3" ht="16.5" x14ac:dyDescent="0.3">
      <c r="A345" s="3" t="s">
        <v>715</v>
      </c>
      <c r="B345" s="3" t="s">
        <v>716</v>
      </c>
      <c r="C345" s="3" t="s">
        <v>24</v>
      </c>
    </row>
    <row r="346" spans="1:3" ht="16.5" x14ac:dyDescent="0.3">
      <c r="A346" s="3" t="s">
        <v>717</v>
      </c>
      <c r="B346" s="3" t="s">
        <v>718</v>
      </c>
      <c r="C346" s="3" t="s">
        <v>24</v>
      </c>
    </row>
    <row r="347" spans="1:3" ht="16.5" x14ac:dyDescent="0.3">
      <c r="A347" s="3" t="s">
        <v>719</v>
      </c>
      <c r="B347" s="3" t="s">
        <v>720</v>
      </c>
      <c r="C347" s="3" t="s">
        <v>30</v>
      </c>
    </row>
    <row r="348" spans="1:3" ht="16.5" x14ac:dyDescent="0.3">
      <c r="A348" s="3" t="s">
        <v>721</v>
      </c>
      <c r="B348" s="3" t="s">
        <v>722</v>
      </c>
      <c r="C348" s="3" t="s">
        <v>49</v>
      </c>
    </row>
    <row r="349" spans="1:3" ht="16.5" x14ac:dyDescent="0.3">
      <c r="A349" s="3" t="s">
        <v>723</v>
      </c>
      <c r="B349" s="3" t="s">
        <v>724</v>
      </c>
      <c r="C349" s="3" t="s">
        <v>30</v>
      </c>
    </row>
    <row r="350" spans="1:3" ht="16.5" x14ac:dyDescent="0.3">
      <c r="A350" s="3" t="s">
        <v>725</v>
      </c>
      <c r="B350" s="3" t="s">
        <v>726</v>
      </c>
      <c r="C350" s="3" t="s">
        <v>56</v>
      </c>
    </row>
    <row r="351" spans="1:3" ht="16.5" x14ac:dyDescent="0.3">
      <c r="A351" s="3" t="s">
        <v>727</v>
      </c>
      <c r="B351" s="3" t="s">
        <v>728</v>
      </c>
      <c r="C351" s="3" t="s">
        <v>63</v>
      </c>
    </row>
    <row r="352" spans="1:3" ht="16.5" x14ac:dyDescent="0.3">
      <c r="A352" s="3" t="s">
        <v>729</v>
      </c>
      <c r="B352" s="3" t="s">
        <v>730</v>
      </c>
      <c r="C352" s="3" t="s">
        <v>63</v>
      </c>
    </row>
    <row r="353" spans="1:3" ht="16.5" x14ac:dyDescent="0.3">
      <c r="A353" s="3" t="s">
        <v>731</v>
      </c>
      <c r="B353" s="3" t="s">
        <v>732</v>
      </c>
      <c r="C353" s="3" t="s">
        <v>63</v>
      </c>
    </row>
    <row r="354" spans="1:3" ht="16.5" x14ac:dyDescent="0.3">
      <c r="A354" s="3" t="s">
        <v>733</v>
      </c>
      <c r="B354" s="3" t="s">
        <v>734</v>
      </c>
      <c r="C354" s="3" t="s">
        <v>46</v>
      </c>
    </row>
    <row r="355" spans="1:3" ht="16.5" x14ac:dyDescent="0.3">
      <c r="A355" s="3" t="s">
        <v>735</v>
      </c>
      <c r="B355" s="3" t="s">
        <v>736</v>
      </c>
      <c r="C355" s="3" t="s">
        <v>24</v>
      </c>
    </row>
    <row r="356" spans="1:3" ht="16.5" x14ac:dyDescent="0.3">
      <c r="A356" s="3" t="s">
        <v>737</v>
      </c>
      <c r="B356" s="3" t="s">
        <v>738</v>
      </c>
      <c r="C356" s="3" t="s">
        <v>24</v>
      </c>
    </row>
    <row r="357" spans="1:3" ht="16.5" x14ac:dyDescent="0.3">
      <c r="A357" s="3" t="s">
        <v>739</v>
      </c>
      <c r="B357" s="3" t="s">
        <v>740</v>
      </c>
      <c r="C357" s="3" t="s">
        <v>30</v>
      </c>
    </row>
    <row r="358" spans="1:3" ht="16.5" x14ac:dyDescent="0.3">
      <c r="A358" s="3" t="s">
        <v>741</v>
      </c>
      <c r="B358" s="3" t="s">
        <v>742</v>
      </c>
      <c r="C358" s="3" t="s">
        <v>49</v>
      </c>
    </row>
    <row r="359" spans="1:3" ht="16.5" x14ac:dyDescent="0.3">
      <c r="A359" s="3" t="s">
        <v>743</v>
      </c>
      <c r="B359" s="3" t="s">
        <v>744</v>
      </c>
      <c r="C359" s="3" t="s">
        <v>46</v>
      </c>
    </row>
    <row r="360" spans="1:3" ht="16.5" x14ac:dyDescent="0.3">
      <c r="A360" s="3" t="s">
        <v>745</v>
      </c>
      <c r="B360" s="3" t="s">
        <v>746</v>
      </c>
      <c r="C360" s="3" t="s">
        <v>56</v>
      </c>
    </row>
    <row r="361" spans="1:3" ht="16.5" x14ac:dyDescent="0.3">
      <c r="A361" s="3" t="s">
        <v>747</v>
      </c>
      <c r="B361" s="3" t="s">
        <v>748</v>
      </c>
      <c r="C361" s="3" t="s">
        <v>24</v>
      </c>
    </row>
    <row r="362" spans="1:3" ht="16.5" x14ac:dyDescent="0.3">
      <c r="A362" s="3" t="s">
        <v>749</v>
      </c>
      <c r="B362" s="3" t="s">
        <v>750</v>
      </c>
      <c r="C362" s="3" t="s">
        <v>24</v>
      </c>
    </row>
    <row r="363" spans="1:3" ht="16.5" x14ac:dyDescent="0.3">
      <c r="A363" s="3" t="s">
        <v>751</v>
      </c>
      <c r="B363" s="3" t="s">
        <v>752</v>
      </c>
      <c r="C363" s="3" t="s">
        <v>78</v>
      </c>
    </row>
    <row r="364" spans="1:3" ht="16.5" x14ac:dyDescent="0.3">
      <c r="A364" s="3" t="s">
        <v>753</v>
      </c>
      <c r="B364" s="3" t="s">
        <v>754</v>
      </c>
      <c r="C364" s="3" t="s">
        <v>27</v>
      </c>
    </row>
    <row r="365" spans="1:3" ht="16.5" x14ac:dyDescent="0.3">
      <c r="A365" s="3" t="s">
        <v>755</v>
      </c>
      <c r="B365" s="3" t="s">
        <v>756</v>
      </c>
      <c r="C365" s="3" t="s">
        <v>24</v>
      </c>
    </row>
    <row r="366" spans="1:3" ht="16.5" x14ac:dyDescent="0.3">
      <c r="A366" s="3" t="s">
        <v>757</v>
      </c>
      <c r="B366" s="3" t="s">
        <v>758</v>
      </c>
      <c r="C366" s="3" t="s">
        <v>30</v>
      </c>
    </row>
    <row r="367" spans="1:3" ht="16.5" x14ac:dyDescent="0.3">
      <c r="A367" s="3" t="s">
        <v>759</v>
      </c>
      <c r="B367" s="3" t="s">
        <v>760</v>
      </c>
      <c r="C367" s="3" t="s">
        <v>49</v>
      </c>
    </row>
    <row r="368" spans="1:3" ht="16.5" x14ac:dyDescent="0.3">
      <c r="A368" s="3" t="s">
        <v>761</v>
      </c>
      <c r="B368" s="3" t="s">
        <v>762</v>
      </c>
      <c r="C368" s="3" t="s">
        <v>46</v>
      </c>
    </row>
    <row r="369" spans="1:3" ht="16.5" x14ac:dyDescent="0.3">
      <c r="A369" s="3" t="s">
        <v>763</v>
      </c>
      <c r="B369" s="3" t="s">
        <v>764</v>
      </c>
      <c r="C369" s="3" t="s">
        <v>30</v>
      </c>
    </row>
    <row r="370" spans="1:3" ht="16.5" x14ac:dyDescent="0.3">
      <c r="A370" s="3" t="s">
        <v>765</v>
      </c>
      <c r="B370" s="3" t="s">
        <v>766</v>
      </c>
      <c r="C370" s="3" t="s">
        <v>24</v>
      </c>
    </row>
    <row r="371" spans="1:3" ht="16.5" x14ac:dyDescent="0.3">
      <c r="A371" s="3" t="s">
        <v>767</v>
      </c>
      <c r="B371" s="3" t="s">
        <v>768</v>
      </c>
      <c r="C371" s="3" t="s">
        <v>56</v>
      </c>
    </row>
    <row r="372" spans="1:3" ht="16.5" x14ac:dyDescent="0.3">
      <c r="A372" s="3" t="s">
        <v>769</v>
      </c>
      <c r="B372" s="3" t="s">
        <v>770</v>
      </c>
      <c r="C372" s="3" t="s">
        <v>46</v>
      </c>
    </row>
    <row r="373" spans="1:3" ht="16.5" x14ac:dyDescent="0.3">
      <c r="A373" s="3" t="s">
        <v>771</v>
      </c>
      <c r="B373" s="3" t="s">
        <v>772</v>
      </c>
      <c r="C373" s="3" t="s">
        <v>24</v>
      </c>
    </row>
    <row r="374" spans="1:3" ht="16.5" x14ac:dyDescent="0.3">
      <c r="A374" s="3" t="s">
        <v>773</v>
      </c>
      <c r="B374" s="3" t="s">
        <v>774</v>
      </c>
      <c r="C374" s="3" t="s">
        <v>30</v>
      </c>
    </row>
    <row r="375" spans="1:3" ht="16.5" x14ac:dyDescent="0.3">
      <c r="A375" s="3" t="s">
        <v>775</v>
      </c>
      <c r="B375" s="3" t="s">
        <v>776</v>
      </c>
      <c r="C375" s="3" t="s">
        <v>49</v>
      </c>
    </row>
    <row r="376" spans="1:3" ht="16.5" x14ac:dyDescent="0.3">
      <c r="A376" s="3" t="s">
        <v>777</v>
      </c>
      <c r="B376" s="3" t="s">
        <v>778</v>
      </c>
      <c r="C376" s="3" t="s">
        <v>49</v>
      </c>
    </row>
    <row r="377" spans="1:3" ht="16.5" x14ac:dyDescent="0.3">
      <c r="A377" s="3" t="s">
        <v>779</v>
      </c>
      <c r="B377" s="3" t="s">
        <v>780</v>
      </c>
      <c r="C377" s="3" t="s">
        <v>27</v>
      </c>
    </row>
    <row r="378" spans="1:3" ht="16.5" x14ac:dyDescent="0.3">
      <c r="A378" s="3" t="s">
        <v>781</v>
      </c>
      <c r="B378" s="3" t="s">
        <v>782</v>
      </c>
      <c r="C378" s="3" t="s">
        <v>46</v>
      </c>
    </row>
    <row r="379" spans="1:3" ht="16.5" x14ac:dyDescent="0.3">
      <c r="A379" s="3" t="s">
        <v>783</v>
      </c>
      <c r="B379" s="3" t="s">
        <v>784</v>
      </c>
      <c r="C379" s="3" t="s">
        <v>24</v>
      </c>
    </row>
    <row r="380" spans="1:3" ht="16.5" x14ac:dyDescent="0.3">
      <c r="A380" s="3" t="s">
        <v>785</v>
      </c>
      <c r="B380" s="3" t="s">
        <v>786</v>
      </c>
      <c r="C380" s="3" t="s">
        <v>33</v>
      </c>
    </row>
    <row r="381" spans="1:3" ht="16.5" x14ac:dyDescent="0.3">
      <c r="A381" s="3" t="s">
        <v>787</v>
      </c>
      <c r="B381" s="3" t="s">
        <v>788</v>
      </c>
      <c r="C381" s="3" t="s">
        <v>33</v>
      </c>
    </row>
    <row r="382" spans="1:3" ht="16.5" x14ac:dyDescent="0.3">
      <c r="A382" s="3" t="s">
        <v>789</v>
      </c>
      <c r="B382" s="3" t="s">
        <v>790</v>
      </c>
      <c r="C382" s="3" t="s">
        <v>56</v>
      </c>
    </row>
    <row r="383" spans="1:3" ht="16.5" x14ac:dyDescent="0.3">
      <c r="A383" s="3" t="s">
        <v>791</v>
      </c>
      <c r="B383" s="3" t="s">
        <v>792</v>
      </c>
      <c r="C383" s="3" t="s">
        <v>30</v>
      </c>
    </row>
    <row r="384" spans="1:3" ht="16.5" x14ac:dyDescent="0.3">
      <c r="A384" s="3" t="s">
        <v>793</v>
      </c>
      <c r="B384" s="3" t="s">
        <v>794</v>
      </c>
      <c r="C384" s="3" t="s">
        <v>63</v>
      </c>
    </row>
    <row r="385" spans="1:3" ht="16.5" x14ac:dyDescent="0.3">
      <c r="A385" s="3" t="s">
        <v>795</v>
      </c>
      <c r="B385" s="3" t="s">
        <v>796</v>
      </c>
      <c r="C385" s="3" t="s">
        <v>49</v>
      </c>
    </row>
    <row r="386" spans="1:3" ht="16.5" x14ac:dyDescent="0.3">
      <c r="A386" s="3" t="s">
        <v>797</v>
      </c>
      <c r="B386" s="3" t="s">
        <v>798</v>
      </c>
      <c r="C386" s="3" t="s">
        <v>49</v>
      </c>
    </row>
    <row r="387" spans="1:3" ht="16.5" x14ac:dyDescent="0.3">
      <c r="A387" s="3" t="s">
        <v>799</v>
      </c>
      <c r="B387" s="3" t="s">
        <v>800</v>
      </c>
      <c r="C387" s="3" t="s">
        <v>78</v>
      </c>
    </row>
    <row r="388" spans="1:3" ht="16.5" x14ac:dyDescent="0.3">
      <c r="A388" s="3" t="s">
        <v>801</v>
      </c>
      <c r="B388" s="3" t="s">
        <v>802</v>
      </c>
      <c r="C388" s="3" t="s">
        <v>30</v>
      </c>
    </row>
    <row r="389" spans="1:3" ht="16.5" x14ac:dyDescent="0.3">
      <c r="A389" s="3" t="s">
        <v>803</v>
      </c>
      <c r="B389" s="3" t="s">
        <v>804</v>
      </c>
      <c r="C389" s="3" t="s">
        <v>49</v>
      </c>
    </row>
    <row r="390" spans="1:3" ht="16.5" x14ac:dyDescent="0.3">
      <c r="A390" s="3" t="s">
        <v>805</v>
      </c>
      <c r="B390" s="3" t="s">
        <v>806</v>
      </c>
      <c r="C390" s="3" t="s">
        <v>24</v>
      </c>
    </row>
    <row r="391" spans="1:3" ht="16.5" x14ac:dyDescent="0.3">
      <c r="A391" s="3" t="s">
        <v>807</v>
      </c>
      <c r="B391" s="3" t="s">
        <v>808</v>
      </c>
      <c r="C391" s="3" t="s">
        <v>49</v>
      </c>
    </row>
    <row r="392" spans="1:3" ht="16.5" x14ac:dyDescent="0.3">
      <c r="A392" s="3" t="s">
        <v>809</v>
      </c>
      <c r="B392" s="3" t="s">
        <v>810</v>
      </c>
      <c r="C392" s="3" t="s">
        <v>49</v>
      </c>
    </row>
    <row r="393" spans="1:3" ht="16.5" x14ac:dyDescent="0.3">
      <c r="A393" s="3" t="s">
        <v>811</v>
      </c>
      <c r="B393" s="3" t="s">
        <v>812</v>
      </c>
      <c r="C393" s="3" t="s">
        <v>49</v>
      </c>
    </row>
    <row r="394" spans="1:3" ht="16.5" x14ac:dyDescent="0.3">
      <c r="A394" s="3" t="s">
        <v>813</v>
      </c>
      <c r="B394" s="3" t="s">
        <v>814</v>
      </c>
      <c r="C394" s="3" t="s">
        <v>49</v>
      </c>
    </row>
    <row r="395" spans="1:3" ht="16.5" x14ac:dyDescent="0.3">
      <c r="A395" s="3" t="s">
        <v>815</v>
      </c>
      <c r="B395" s="3" t="s">
        <v>816</v>
      </c>
      <c r="C395" s="3" t="s">
        <v>49</v>
      </c>
    </row>
    <row r="396" spans="1:3" ht="16.5" x14ac:dyDescent="0.3">
      <c r="A396" s="3" t="s">
        <v>817</v>
      </c>
      <c r="B396" s="3" t="s">
        <v>818</v>
      </c>
      <c r="C396" s="3" t="s">
        <v>33</v>
      </c>
    </row>
    <row r="397" spans="1:3" ht="16.5" x14ac:dyDescent="0.3">
      <c r="A397" s="3" t="s">
        <v>819</v>
      </c>
      <c r="B397" s="3" t="s">
        <v>820</v>
      </c>
      <c r="C397" s="3" t="s">
        <v>49</v>
      </c>
    </row>
    <row r="398" spans="1:3" ht="16.5" x14ac:dyDescent="0.3">
      <c r="A398" s="3" t="s">
        <v>821</v>
      </c>
      <c r="B398" s="3" t="s">
        <v>822</v>
      </c>
      <c r="C398" s="3" t="s">
        <v>27</v>
      </c>
    </row>
    <row r="399" spans="1:3" ht="16.5" x14ac:dyDescent="0.3">
      <c r="A399" s="3" t="s">
        <v>823</v>
      </c>
      <c r="B399" s="3" t="s">
        <v>824</v>
      </c>
      <c r="C399" s="3" t="s">
        <v>24</v>
      </c>
    </row>
    <row r="400" spans="1:3" ht="16.5" x14ac:dyDescent="0.3">
      <c r="A400" s="3" t="s">
        <v>825</v>
      </c>
      <c r="B400" s="3" t="s">
        <v>826</v>
      </c>
      <c r="C400" s="3" t="s">
        <v>49</v>
      </c>
    </row>
    <row r="401" spans="1:3" ht="16.5" x14ac:dyDescent="0.3">
      <c r="A401" s="3" t="s">
        <v>827</v>
      </c>
      <c r="B401" s="3" t="s">
        <v>828</v>
      </c>
      <c r="C401" s="3" t="s">
        <v>33</v>
      </c>
    </row>
    <row r="402" spans="1:3" ht="16.5" x14ac:dyDescent="0.3">
      <c r="A402" s="3" t="s">
        <v>829</v>
      </c>
      <c r="B402" s="3" t="s">
        <v>830</v>
      </c>
      <c r="C402" s="3" t="s">
        <v>24</v>
      </c>
    </row>
    <row r="403" spans="1:3" ht="16.5" x14ac:dyDescent="0.3">
      <c r="A403" s="3" t="s">
        <v>831</v>
      </c>
      <c r="B403" s="3" t="s">
        <v>832</v>
      </c>
      <c r="C403" s="3" t="s">
        <v>27</v>
      </c>
    </row>
    <row r="404" spans="1:3" ht="16.5" x14ac:dyDescent="0.3">
      <c r="A404" s="3" t="s">
        <v>833</v>
      </c>
      <c r="B404" s="3" t="s">
        <v>834</v>
      </c>
      <c r="C404" s="3" t="s">
        <v>63</v>
      </c>
    </row>
    <row r="405" spans="1:3" ht="16.5" x14ac:dyDescent="0.3">
      <c r="A405" s="3" t="s">
        <v>835</v>
      </c>
      <c r="B405" s="3" t="s">
        <v>836</v>
      </c>
      <c r="C405" s="3" t="s">
        <v>56</v>
      </c>
    </row>
    <row r="406" spans="1:3" ht="16.5" x14ac:dyDescent="0.3">
      <c r="A406" s="3" t="s">
        <v>837</v>
      </c>
      <c r="B406" s="3" t="s">
        <v>838</v>
      </c>
      <c r="C406" s="3" t="s">
        <v>56</v>
      </c>
    </row>
    <row r="407" spans="1:3" ht="16.5" x14ac:dyDescent="0.3">
      <c r="A407" s="3" t="s">
        <v>839</v>
      </c>
      <c r="B407" s="3" t="s">
        <v>840</v>
      </c>
      <c r="C407" s="3" t="s">
        <v>33</v>
      </c>
    </row>
    <row r="408" spans="1:3" ht="16.5" x14ac:dyDescent="0.3">
      <c r="A408" s="3" t="s">
        <v>841</v>
      </c>
      <c r="B408" s="3" t="s">
        <v>842</v>
      </c>
      <c r="C408" s="3" t="s">
        <v>63</v>
      </c>
    </row>
    <row r="409" spans="1:3" ht="16.5" x14ac:dyDescent="0.3">
      <c r="A409" s="3" t="s">
        <v>843</v>
      </c>
      <c r="B409" s="3" t="s">
        <v>844</v>
      </c>
      <c r="C409" s="3" t="s">
        <v>56</v>
      </c>
    </row>
    <row r="410" spans="1:3" ht="16.5" x14ac:dyDescent="0.3">
      <c r="A410" s="3" t="s">
        <v>845</v>
      </c>
      <c r="B410" s="3" t="s">
        <v>846</v>
      </c>
      <c r="C410" s="3" t="s">
        <v>63</v>
      </c>
    </row>
    <row r="411" spans="1:3" ht="16.5" x14ac:dyDescent="0.3">
      <c r="A411" s="3" t="s">
        <v>847</v>
      </c>
      <c r="B411" s="3" t="s">
        <v>848</v>
      </c>
      <c r="C411" s="3" t="s">
        <v>33</v>
      </c>
    </row>
    <row r="412" spans="1:3" ht="16.5" x14ac:dyDescent="0.3">
      <c r="A412" s="3" t="s">
        <v>849</v>
      </c>
      <c r="B412" s="3" t="s">
        <v>850</v>
      </c>
      <c r="C412" s="3" t="s">
        <v>33</v>
      </c>
    </row>
    <row r="413" spans="1:3" ht="16.5" x14ac:dyDescent="0.3">
      <c r="A413" s="3" t="s">
        <v>851</v>
      </c>
      <c r="B413" s="3" t="s">
        <v>852</v>
      </c>
      <c r="C413" s="3" t="s">
        <v>56</v>
      </c>
    </row>
    <row r="414" spans="1:3" ht="16.5" x14ac:dyDescent="0.3">
      <c r="A414" s="3" t="s">
        <v>853</v>
      </c>
      <c r="B414" s="3" t="s">
        <v>854</v>
      </c>
      <c r="C414" s="3" t="s">
        <v>33</v>
      </c>
    </row>
    <row r="415" spans="1:3" ht="16.5" x14ac:dyDescent="0.3">
      <c r="A415" s="3" t="s">
        <v>855</v>
      </c>
      <c r="B415" s="3" t="s">
        <v>856</v>
      </c>
      <c r="C415" s="3" t="s">
        <v>30</v>
      </c>
    </row>
    <row r="416" spans="1:3" ht="16.5" x14ac:dyDescent="0.3">
      <c r="A416" s="3" t="s">
        <v>857</v>
      </c>
      <c r="B416" s="3" t="s">
        <v>858</v>
      </c>
      <c r="C416" s="3" t="s">
        <v>78</v>
      </c>
    </row>
    <row r="417" spans="1:3" ht="16.5" x14ac:dyDescent="0.3">
      <c r="A417" s="3" t="s">
        <v>859</v>
      </c>
      <c r="B417" s="3" t="s">
        <v>860</v>
      </c>
      <c r="C417" s="3" t="s">
        <v>27</v>
      </c>
    </row>
    <row r="418" spans="1:3" ht="16.5" x14ac:dyDescent="0.3">
      <c r="A418" s="3" t="s">
        <v>861</v>
      </c>
      <c r="B418" s="3" t="s">
        <v>862</v>
      </c>
      <c r="C418" s="3" t="s">
        <v>56</v>
      </c>
    </row>
    <row r="419" spans="1:3" ht="16.5" x14ac:dyDescent="0.3">
      <c r="A419" s="3" t="s">
        <v>863</v>
      </c>
      <c r="B419" s="3" t="s">
        <v>864</v>
      </c>
      <c r="C419" s="3" t="s">
        <v>63</v>
      </c>
    </row>
    <row r="420" spans="1:3" ht="16.5" x14ac:dyDescent="0.3">
      <c r="A420" s="3" t="s">
        <v>865</v>
      </c>
      <c r="B420" s="3" t="s">
        <v>866</v>
      </c>
      <c r="C420" s="3" t="s">
        <v>24</v>
      </c>
    </row>
    <row r="421" spans="1:3" ht="16.5" x14ac:dyDescent="0.3">
      <c r="A421" s="3" t="s">
        <v>867</v>
      </c>
      <c r="B421" s="3" t="s">
        <v>868</v>
      </c>
      <c r="C421" s="3" t="s">
        <v>56</v>
      </c>
    </row>
    <row r="422" spans="1:3" ht="16.5" x14ac:dyDescent="0.3">
      <c r="A422" s="3" t="s">
        <v>869</v>
      </c>
      <c r="B422" s="3" t="s">
        <v>870</v>
      </c>
      <c r="C422" s="3" t="s">
        <v>63</v>
      </c>
    </row>
    <row r="423" spans="1:3" ht="16.5" x14ac:dyDescent="0.3">
      <c r="A423" s="3" t="s">
        <v>871</v>
      </c>
      <c r="B423" s="3" t="s">
        <v>872</v>
      </c>
      <c r="C423" s="3" t="s">
        <v>56</v>
      </c>
    </row>
    <row r="424" spans="1:3" ht="16.5" x14ac:dyDescent="0.3">
      <c r="A424" s="3" t="s">
        <v>873</v>
      </c>
      <c r="B424" s="3" t="s">
        <v>874</v>
      </c>
      <c r="C424" s="3" t="s">
        <v>56</v>
      </c>
    </row>
    <row r="425" spans="1:3" ht="16.5" x14ac:dyDescent="0.3">
      <c r="A425" s="3" t="s">
        <v>875</v>
      </c>
      <c r="B425" s="3" t="s">
        <v>876</v>
      </c>
      <c r="C425" s="3" t="s">
        <v>24</v>
      </c>
    </row>
    <row r="426" spans="1:3" ht="16.5" x14ac:dyDescent="0.3">
      <c r="A426" s="3" t="s">
        <v>877</v>
      </c>
      <c r="B426" s="3" t="s">
        <v>878</v>
      </c>
      <c r="C426" s="3" t="s">
        <v>63</v>
      </c>
    </row>
    <row r="427" spans="1:3" ht="16.5" x14ac:dyDescent="0.3">
      <c r="A427" s="3" t="s">
        <v>879</v>
      </c>
      <c r="B427" s="3" t="s">
        <v>880</v>
      </c>
      <c r="C427" s="3" t="s">
        <v>24</v>
      </c>
    </row>
    <row r="428" spans="1:3" ht="16.5" x14ac:dyDescent="0.3">
      <c r="A428" s="3" t="s">
        <v>881</v>
      </c>
      <c r="B428" s="3" t="s">
        <v>882</v>
      </c>
      <c r="C428" s="3" t="s">
        <v>24</v>
      </c>
    </row>
    <row r="429" spans="1:3" ht="16.5" x14ac:dyDescent="0.3">
      <c r="A429" s="3" t="s">
        <v>883</v>
      </c>
      <c r="B429" s="3" t="s">
        <v>884</v>
      </c>
      <c r="C429" s="3" t="s">
        <v>56</v>
      </c>
    </row>
    <row r="430" spans="1:3" ht="16.5" x14ac:dyDescent="0.3">
      <c r="A430" s="3" t="s">
        <v>885</v>
      </c>
      <c r="B430" s="3" t="s">
        <v>886</v>
      </c>
      <c r="C430" s="3" t="s">
        <v>30</v>
      </c>
    </row>
    <row r="431" spans="1:3" ht="16.5" x14ac:dyDescent="0.3">
      <c r="A431" s="3" t="s">
        <v>887</v>
      </c>
      <c r="B431" s="3" t="s">
        <v>888</v>
      </c>
      <c r="C431" s="3" t="s">
        <v>24</v>
      </c>
    </row>
    <row r="432" spans="1:3" ht="16.5" x14ac:dyDescent="0.3">
      <c r="A432" s="3" t="s">
        <v>889</v>
      </c>
      <c r="B432" s="3" t="s">
        <v>890</v>
      </c>
      <c r="C432" s="3" t="s">
        <v>56</v>
      </c>
    </row>
    <row r="433" spans="1:3" ht="16.5" x14ac:dyDescent="0.3">
      <c r="A433" s="3" t="s">
        <v>891</v>
      </c>
      <c r="B433" s="3" t="s">
        <v>892</v>
      </c>
      <c r="C433" s="3" t="s">
        <v>63</v>
      </c>
    </row>
    <row r="434" spans="1:3" ht="16.5" x14ac:dyDescent="0.3">
      <c r="A434" s="3" t="s">
        <v>893</v>
      </c>
      <c r="B434" s="3" t="s">
        <v>894</v>
      </c>
      <c r="C434" s="3" t="s">
        <v>30</v>
      </c>
    </row>
    <row r="435" spans="1:3" ht="16.5" x14ac:dyDescent="0.3">
      <c r="A435" s="3" t="s">
        <v>895</v>
      </c>
      <c r="B435" s="3" t="s">
        <v>896</v>
      </c>
      <c r="C435" s="3" t="s">
        <v>30</v>
      </c>
    </row>
    <row r="436" spans="1:3" ht="16.5" x14ac:dyDescent="0.3">
      <c r="A436" s="3" t="s">
        <v>897</v>
      </c>
      <c r="B436" s="3" t="s">
        <v>898</v>
      </c>
      <c r="C436" s="3" t="s">
        <v>63</v>
      </c>
    </row>
    <row r="437" spans="1:3" ht="16.5" x14ac:dyDescent="0.3">
      <c r="A437" s="3" t="s">
        <v>899</v>
      </c>
      <c r="B437" s="3" t="s">
        <v>900</v>
      </c>
      <c r="C437" s="3" t="s">
        <v>27</v>
      </c>
    </row>
    <row r="438" spans="1:3" ht="16.5" x14ac:dyDescent="0.3">
      <c r="A438" s="3" t="s">
        <v>901</v>
      </c>
      <c r="B438" s="3" t="s">
        <v>902</v>
      </c>
      <c r="C438" s="3" t="s">
        <v>27</v>
      </c>
    </row>
    <row r="439" spans="1:3" ht="16.5" x14ac:dyDescent="0.3">
      <c r="A439" s="3" t="s">
        <v>903</v>
      </c>
      <c r="B439" s="3" t="s">
        <v>904</v>
      </c>
      <c r="C439" s="3" t="s">
        <v>30</v>
      </c>
    </row>
    <row r="440" spans="1:3" ht="16.5" x14ac:dyDescent="0.3">
      <c r="A440" s="3" t="s">
        <v>905</v>
      </c>
      <c r="B440" s="3" t="s">
        <v>906</v>
      </c>
      <c r="C440" s="3" t="s">
        <v>56</v>
      </c>
    </row>
    <row r="441" spans="1:3" ht="16.5" x14ac:dyDescent="0.3">
      <c r="A441" s="3" t="s">
        <v>907</v>
      </c>
      <c r="B441" s="3" t="s">
        <v>908</v>
      </c>
      <c r="C441" s="3" t="s">
        <v>30</v>
      </c>
    </row>
    <row r="442" spans="1:3" ht="16.5" x14ac:dyDescent="0.3">
      <c r="A442" s="3" t="s">
        <v>909</v>
      </c>
      <c r="B442" s="3" t="s">
        <v>910</v>
      </c>
      <c r="C442" s="3" t="s">
        <v>78</v>
      </c>
    </row>
    <row r="443" spans="1:3" ht="16.5" x14ac:dyDescent="0.3">
      <c r="A443" s="3" t="s">
        <v>911</v>
      </c>
      <c r="B443" s="3" t="s">
        <v>912</v>
      </c>
      <c r="C443" s="3" t="s">
        <v>78</v>
      </c>
    </row>
    <row r="444" spans="1:3" ht="16.5" x14ac:dyDescent="0.3">
      <c r="A444" s="3" t="s">
        <v>913</v>
      </c>
      <c r="B444" s="3" t="s">
        <v>914</v>
      </c>
      <c r="C444" s="3" t="s">
        <v>27</v>
      </c>
    </row>
    <row r="445" spans="1:3" ht="16.5" x14ac:dyDescent="0.3">
      <c r="A445" s="3" t="s">
        <v>915</v>
      </c>
      <c r="B445" s="3" t="s">
        <v>916</v>
      </c>
      <c r="C445" s="3" t="s">
        <v>27</v>
      </c>
    </row>
    <row r="446" spans="1:3" ht="16.5" x14ac:dyDescent="0.3">
      <c r="A446" s="3" t="s">
        <v>917</v>
      </c>
      <c r="B446" s="3" t="s">
        <v>918</v>
      </c>
      <c r="C446" s="3" t="s">
        <v>27</v>
      </c>
    </row>
    <row r="447" spans="1:3" ht="16.5" x14ac:dyDescent="0.3">
      <c r="A447" s="3" t="s">
        <v>919</v>
      </c>
      <c r="B447" s="3" t="s">
        <v>920</v>
      </c>
      <c r="C447" s="3" t="s">
        <v>27</v>
      </c>
    </row>
    <row r="448" spans="1:3" ht="16.5" x14ac:dyDescent="0.3">
      <c r="A448" s="3" t="s">
        <v>921</v>
      </c>
      <c r="B448" s="3" t="s">
        <v>922</v>
      </c>
      <c r="C448" s="3" t="s">
        <v>27</v>
      </c>
    </row>
    <row r="449" spans="1:3" ht="16.5" x14ac:dyDescent="0.3">
      <c r="A449" s="3" t="s">
        <v>923</v>
      </c>
      <c r="B449" s="3" t="s">
        <v>924</v>
      </c>
      <c r="C449" s="3" t="s">
        <v>27</v>
      </c>
    </row>
    <row r="450" spans="1:3" ht="16.5" x14ac:dyDescent="0.3">
      <c r="A450" s="3" t="s">
        <v>925</v>
      </c>
      <c r="B450" s="3" t="s">
        <v>926</v>
      </c>
      <c r="C450" s="3" t="s">
        <v>46</v>
      </c>
    </row>
    <row r="451" spans="1:3" ht="16.5" x14ac:dyDescent="0.3">
      <c r="A451" s="3" t="s">
        <v>927</v>
      </c>
      <c r="B451" s="3" t="s">
        <v>928</v>
      </c>
      <c r="C451" s="3" t="s">
        <v>30</v>
      </c>
    </row>
    <row r="452" spans="1:3" ht="16.5" x14ac:dyDescent="0.3">
      <c r="A452" s="3" t="s">
        <v>929</v>
      </c>
      <c r="B452" s="3" t="s">
        <v>930</v>
      </c>
      <c r="C452" s="3" t="s">
        <v>63</v>
      </c>
    </row>
    <row r="453" spans="1:3" ht="16.5" x14ac:dyDescent="0.3">
      <c r="A453" s="3" t="s">
        <v>931</v>
      </c>
      <c r="B453" s="3" t="s">
        <v>932</v>
      </c>
      <c r="C453" s="3" t="s">
        <v>56</v>
      </c>
    </row>
    <row r="454" spans="1:3" ht="16.5" x14ac:dyDescent="0.3">
      <c r="A454" s="3" t="s">
        <v>933</v>
      </c>
      <c r="B454" s="3" t="s">
        <v>934</v>
      </c>
      <c r="C454" s="3" t="s">
        <v>78</v>
      </c>
    </row>
    <row r="455" spans="1:3" ht="16.5" x14ac:dyDescent="0.3">
      <c r="A455" s="3" t="s">
        <v>935</v>
      </c>
      <c r="B455" s="3" t="s">
        <v>936</v>
      </c>
      <c r="C455" s="3" t="s">
        <v>24</v>
      </c>
    </row>
    <row r="456" spans="1:3" ht="16.5" x14ac:dyDescent="0.3">
      <c r="A456" s="3" t="s">
        <v>937</v>
      </c>
      <c r="B456" s="3" t="s">
        <v>938</v>
      </c>
      <c r="C456" s="3" t="s">
        <v>46</v>
      </c>
    </row>
    <row r="457" spans="1:3" ht="16.5" x14ac:dyDescent="0.3">
      <c r="A457" s="3" t="s">
        <v>939</v>
      </c>
      <c r="B457" s="3" t="s">
        <v>940</v>
      </c>
      <c r="C457" s="3" t="s">
        <v>27</v>
      </c>
    </row>
    <row r="458" spans="1:3" ht="16.5" x14ac:dyDescent="0.3">
      <c r="A458" s="3" t="s">
        <v>941</v>
      </c>
      <c r="B458" s="3" t="s">
        <v>942</v>
      </c>
      <c r="C458" s="3" t="s">
        <v>27</v>
      </c>
    </row>
    <row r="459" spans="1:3" ht="16.5" x14ac:dyDescent="0.3">
      <c r="A459" s="3" t="s">
        <v>943</v>
      </c>
      <c r="B459" s="3" t="s">
        <v>944</v>
      </c>
      <c r="C459" s="3" t="s">
        <v>30</v>
      </c>
    </row>
    <row r="460" spans="1:3" ht="16.5" x14ac:dyDescent="0.3">
      <c r="A460" s="3" t="s">
        <v>945</v>
      </c>
      <c r="B460" s="3" t="s">
        <v>946</v>
      </c>
      <c r="C460" s="3" t="s">
        <v>63</v>
      </c>
    </row>
    <row r="461" spans="1:3" ht="16.5" x14ac:dyDescent="0.3">
      <c r="A461" s="3" t="s">
        <v>947</v>
      </c>
      <c r="B461" s="3" t="s">
        <v>948</v>
      </c>
      <c r="C461" s="3" t="s">
        <v>27</v>
      </c>
    </row>
    <row r="462" spans="1:3" ht="16.5" x14ac:dyDescent="0.3">
      <c r="A462" s="3" t="s">
        <v>949</v>
      </c>
      <c r="B462" s="3" t="s">
        <v>950</v>
      </c>
      <c r="C462" s="3" t="s">
        <v>63</v>
      </c>
    </row>
    <row r="463" spans="1:3" ht="16.5" x14ac:dyDescent="0.3">
      <c r="A463" s="3" t="s">
        <v>951</v>
      </c>
      <c r="B463" s="3" t="s">
        <v>952</v>
      </c>
      <c r="C463" s="3" t="s">
        <v>63</v>
      </c>
    </row>
    <row r="464" spans="1:3" ht="16.5" x14ac:dyDescent="0.3">
      <c r="A464" s="3" t="s">
        <v>953</v>
      </c>
      <c r="B464" s="3" t="s">
        <v>954</v>
      </c>
      <c r="C464" s="3" t="s">
        <v>27</v>
      </c>
    </row>
    <row r="465" spans="1:3" ht="16.5" x14ac:dyDescent="0.3">
      <c r="A465" s="3" t="s">
        <v>955</v>
      </c>
      <c r="B465" s="3" t="s">
        <v>956</v>
      </c>
      <c r="C465" s="3" t="s">
        <v>49</v>
      </c>
    </row>
    <row r="466" spans="1:3" ht="16.5" x14ac:dyDescent="0.3">
      <c r="A466" s="3" t="s">
        <v>957</v>
      </c>
      <c r="B466" s="3" t="s">
        <v>958</v>
      </c>
      <c r="C466" s="3" t="s">
        <v>63</v>
      </c>
    </row>
    <row r="467" spans="1:3" ht="16.5" x14ac:dyDescent="0.3">
      <c r="A467" s="3" t="s">
        <v>959</v>
      </c>
      <c r="B467" s="3" t="s">
        <v>960</v>
      </c>
      <c r="C467" s="3" t="s">
        <v>56</v>
      </c>
    </row>
    <row r="468" spans="1:3" ht="16.5" x14ac:dyDescent="0.3">
      <c r="A468" s="3" t="s">
        <v>961</v>
      </c>
      <c r="B468" s="3" t="s">
        <v>962</v>
      </c>
      <c r="C468" s="3" t="s">
        <v>63</v>
      </c>
    </row>
    <row r="469" spans="1:3" ht="16.5" x14ac:dyDescent="0.3">
      <c r="A469" s="3" t="s">
        <v>963</v>
      </c>
      <c r="B469" s="3" t="s">
        <v>964</v>
      </c>
      <c r="C469" s="3" t="s">
        <v>24</v>
      </c>
    </row>
    <row r="470" spans="1:3" ht="16.5" x14ac:dyDescent="0.3">
      <c r="A470" s="3" t="s">
        <v>965</v>
      </c>
      <c r="B470" s="3" t="s">
        <v>966</v>
      </c>
      <c r="C470" s="3" t="s">
        <v>46</v>
      </c>
    </row>
    <row r="471" spans="1:3" ht="16.5" x14ac:dyDescent="0.3">
      <c r="A471" s="3" t="s">
        <v>967</v>
      </c>
      <c r="B471" s="3" t="s">
        <v>968</v>
      </c>
      <c r="C471" s="3" t="s">
        <v>63</v>
      </c>
    </row>
    <row r="472" spans="1:3" ht="16.5" x14ac:dyDescent="0.3">
      <c r="A472" s="3" t="s">
        <v>969</v>
      </c>
      <c r="B472" s="3" t="s">
        <v>970</v>
      </c>
      <c r="C472" s="3" t="s">
        <v>63</v>
      </c>
    </row>
    <row r="473" spans="1:3" ht="16.5" x14ac:dyDescent="0.3">
      <c r="A473" s="3" t="s">
        <v>971</v>
      </c>
      <c r="B473" s="3" t="s">
        <v>972</v>
      </c>
      <c r="C473" s="3" t="s">
        <v>63</v>
      </c>
    </row>
    <row r="474" spans="1:3" ht="16.5" x14ac:dyDescent="0.3">
      <c r="A474" s="3" t="s">
        <v>973</v>
      </c>
      <c r="B474" s="3" t="s">
        <v>974</v>
      </c>
      <c r="C474" s="3" t="s">
        <v>46</v>
      </c>
    </row>
    <row r="475" spans="1:3" ht="16.5" x14ac:dyDescent="0.3">
      <c r="A475" s="3" t="s">
        <v>975</v>
      </c>
      <c r="B475" s="3" t="s">
        <v>976</v>
      </c>
      <c r="C475" s="3" t="s">
        <v>63</v>
      </c>
    </row>
    <row r="476" spans="1:3" ht="16.5" x14ac:dyDescent="0.3">
      <c r="A476" s="3" t="s">
        <v>977</v>
      </c>
      <c r="B476" s="3" t="s">
        <v>978</v>
      </c>
      <c r="C476" s="3" t="s">
        <v>24</v>
      </c>
    </row>
    <row r="477" spans="1:3" ht="16.5" x14ac:dyDescent="0.3">
      <c r="A477" s="3" t="s">
        <v>979</v>
      </c>
      <c r="B477" s="3" t="s">
        <v>980</v>
      </c>
      <c r="C477" s="3" t="s">
        <v>46</v>
      </c>
    </row>
    <row r="478" spans="1:3" ht="16.5" x14ac:dyDescent="0.3">
      <c r="A478" s="3" t="s">
        <v>981</v>
      </c>
      <c r="B478" s="3" t="s">
        <v>982</v>
      </c>
      <c r="C478" s="3" t="s">
        <v>78</v>
      </c>
    </row>
    <row r="479" spans="1:3" ht="16.5" x14ac:dyDescent="0.3">
      <c r="A479" s="3" t="s">
        <v>983</v>
      </c>
      <c r="B479" s="3" t="s">
        <v>984</v>
      </c>
      <c r="C479" s="3" t="s">
        <v>46</v>
      </c>
    </row>
    <row r="480" spans="1:3" ht="16.5" x14ac:dyDescent="0.3">
      <c r="A480" s="3" t="s">
        <v>985</v>
      </c>
      <c r="B480" s="3" t="s">
        <v>986</v>
      </c>
      <c r="C480" s="3" t="s">
        <v>46</v>
      </c>
    </row>
    <row r="481" spans="1:3" ht="16.5" x14ac:dyDescent="0.3">
      <c r="A481" s="3" t="s">
        <v>987</v>
      </c>
      <c r="B481" s="3" t="s">
        <v>988</v>
      </c>
      <c r="C481" s="3" t="s">
        <v>49</v>
      </c>
    </row>
    <row r="482" spans="1:3" ht="16.5" x14ac:dyDescent="0.3">
      <c r="A482" s="3" t="s">
        <v>989</v>
      </c>
      <c r="B482" s="3" t="s">
        <v>990</v>
      </c>
      <c r="C482" s="3" t="s">
        <v>30</v>
      </c>
    </row>
    <row r="483" spans="1:3" ht="16.5" x14ac:dyDescent="0.3">
      <c r="A483" s="3" t="s">
        <v>991</v>
      </c>
      <c r="B483" s="3" t="s">
        <v>992</v>
      </c>
      <c r="C483" s="3" t="s">
        <v>27</v>
      </c>
    </row>
    <row r="484" spans="1:3" ht="16.5" x14ac:dyDescent="0.3">
      <c r="A484" s="3" t="s">
        <v>993</v>
      </c>
      <c r="B484" s="3" t="s">
        <v>994</v>
      </c>
      <c r="C484" s="3" t="s">
        <v>27</v>
      </c>
    </row>
    <row r="485" spans="1:3" ht="16.5" x14ac:dyDescent="0.3">
      <c r="A485" s="3" t="s">
        <v>995</v>
      </c>
      <c r="B485" s="3" t="s">
        <v>996</v>
      </c>
      <c r="C485" s="3" t="s">
        <v>46</v>
      </c>
    </row>
    <row r="486" spans="1:3" ht="16.5" x14ac:dyDescent="0.3">
      <c r="A486" s="3" t="s">
        <v>997</v>
      </c>
      <c r="B486" s="3" t="s">
        <v>998</v>
      </c>
      <c r="C486" s="3" t="s">
        <v>78</v>
      </c>
    </row>
    <row r="487" spans="1:3" ht="16.5" x14ac:dyDescent="0.3">
      <c r="A487" s="3" t="s">
        <v>999</v>
      </c>
      <c r="B487" s="3" t="s">
        <v>1000</v>
      </c>
      <c r="C487" s="3" t="s">
        <v>24</v>
      </c>
    </row>
    <row r="488" spans="1:3" ht="16.5" x14ac:dyDescent="0.3">
      <c r="A488" s="3" t="s">
        <v>1001</v>
      </c>
      <c r="B488" s="3" t="s">
        <v>1002</v>
      </c>
      <c r="C488" s="3" t="s">
        <v>27</v>
      </c>
    </row>
    <row r="489" spans="1:3" ht="16.5" x14ac:dyDescent="0.3">
      <c r="A489" s="3" t="s">
        <v>1003</v>
      </c>
      <c r="B489" s="3" t="s">
        <v>1004</v>
      </c>
      <c r="C489" s="3" t="s">
        <v>30</v>
      </c>
    </row>
    <row r="490" spans="1:3" ht="16.5" x14ac:dyDescent="0.3">
      <c r="A490" s="3" t="s">
        <v>1005</v>
      </c>
      <c r="B490" s="3" t="s">
        <v>1006</v>
      </c>
      <c r="C490" s="3" t="s">
        <v>30</v>
      </c>
    </row>
    <row r="491" spans="1:3" ht="16.5" x14ac:dyDescent="0.3">
      <c r="A491" s="3" t="s">
        <v>1007</v>
      </c>
      <c r="B491" s="3" t="s">
        <v>1008</v>
      </c>
      <c r="C491" s="3" t="s">
        <v>27</v>
      </c>
    </row>
    <row r="492" spans="1:3" ht="16.5" x14ac:dyDescent="0.3">
      <c r="A492" s="3" t="s">
        <v>1009</v>
      </c>
      <c r="B492" s="3" t="s">
        <v>1010</v>
      </c>
      <c r="C492" s="3" t="s">
        <v>78</v>
      </c>
    </row>
    <row r="493" spans="1:3" ht="16.5" x14ac:dyDescent="0.3">
      <c r="A493" s="3" t="s">
        <v>1011</v>
      </c>
      <c r="B493" s="3" t="s">
        <v>1012</v>
      </c>
      <c r="C493" s="3" t="s">
        <v>56</v>
      </c>
    </row>
    <row r="494" spans="1:3" ht="16.5" x14ac:dyDescent="0.3">
      <c r="A494" s="3" t="s">
        <v>1013</v>
      </c>
      <c r="B494" s="3" t="s">
        <v>1014</v>
      </c>
      <c r="C494" s="3" t="s">
        <v>56</v>
      </c>
    </row>
    <row r="495" spans="1:3" ht="16.5" x14ac:dyDescent="0.3">
      <c r="A495" s="3" t="s">
        <v>1015</v>
      </c>
      <c r="B495" s="3" t="s">
        <v>1016</v>
      </c>
      <c r="C495" s="3" t="s">
        <v>24</v>
      </c>
    </row>
    <row r="496" spans="1:3" ht="16.5" x14ac:dyDescent="0.3">
      <c r="A496" s="3" t="s">
        <v>1017</v>
      </c>
      <c r="B496" s="3" t="s">
        <v>1018</v>
      </c>
      <c r="C496" s="3" t="s">
        <v>30</v>
      </c>
    </row>
    <row r="497" spans="1:3" ht="16.5" x14ac:dyDescent="0.3">
      <c r="A497" s="3" t="s">
        <v>1019</v>
      </c>
      <c r="B497" s="3" t="s">
        <v>1020</v>
      </c>
      <c r="C497" s="3" t="s">
        <v>33</v>
      </c>
    </row>
    <row r="498" spans="1:3" ht="16.5" x14ac:dyDescent="0.3">
      <c r="A498" s="3" t="s">
        <v>1021</v>
      </c>
      <c r="B498" s="3" t="s">
        <v>1022</v>
      </c>
      <c r="C498" s="3" t="s">
        <v>63</v>
      </c>
    </row>
    <row r="499" spans="1:3" ht="16.5" x14ac:dyDescent="0.3">
      <c r="A499" s="3" t="s">
        <v>1023</v>
      </c>
      <c r="B499" s="3" t="s">
        <v>1024</v>
      </c>
      <c r="C499" s="3" t="s">
        <v>56</v>
      </c>
    </row>
    <row r="500" spans="1:3" ht="16.5" x14ac:dyDescent="0.3">
      <c r="A500" s="3" t="s">
        <v>1025</v>
      </c>
      <c r="B500" s="3" t="s">
        <v>1026</v>
      </c>
      <c r="C500" s="3" t="s">
        <v>49</v>
      </c>
    </row>
    <row r="501" spans="1:3" ht="16.5" x14ac:dyDescent="0.3">
      <c r="A501" s="3" t="s">
        <v>1027</v>
      </c>
      <c r="B501" s="3" t="s">
        <v>1028</v>
      </c>
      <c r="C501" s="3" t="s">
        <v>27</v>
      </c>
    </row>
    <row r="502" spans="1:3" ht="16.5" x14ac:dyDescent="0.3">
      <c r="A502" s="3" t="s">
        <v>1029</v>
      </c>
      <c r="B502" s="3" t="s">
        <v>1030</v>
      </c>
      <c r="C502" s="3" t="s">
        <v>27</v>
      </c>
    </row>
    <row r="503" spans="1:3" ht="16.5" x14ac:dyDescent="0.3">
      <c r="A503" s="3" t="s">
        <v>1031</v>
      </c>
      <c r="B503" s="3" t="s">
        <v>1032</v>
      </c>
      <c r="C503" s="3" t="s">
        <v>63</v>
      </c>
    </row>
    <row r="504" spans="1:3" ht="16.5" x14ac:dyDescent="0.3">
      <c r="A504" s="3" t="s">
        <v>1033</v>
      </c>
      <c r="B504" s="3" t="s">
        <v>1034</v>
      </c>
      <c r="C504" s="3" t="s">
        <v>46</v>
      </c>
    </row>
    <row r="505" spans="1:3" ht="16.5" x14ac:dyDescent="0.3">
      <c r="A505" s="3" t="s">
        <v>1035</v>
      </c>
      <c r="B505" s="3" t="s">
        <v>1036</v>
      </c>
      <c r="C505" s="3" t="s">
        <v>30</v>
      </c>
    </row>
    <row r="506" spans="1:3" ht="16.5" x14ac:dyDescent="0.3">
      <c r="A506" s="3" t="s">
        <v>1037</v>
      </c>
      <c r="B506" s="3" t="s">
        <v>1038</v>
      </c>
      <c r="C506" s="3" t="s">
        <v>56</v>
      </c>
    </row>
    <row r="507" spans="1:3" ht="16.5" x14ac:dyDescent="0.3">
      <c r="A507" s="3" t="s">
        <v>1039</v>
      </c>
      <c r="B507" s="3" t="s">
        <v>1040</v>
      </c>
      <c r="C507" s="3" t="s">
        <v>27</v>
      </c>
    </row>
    <row r="508" spans="1:3" ht="16.5" x14ac:dyDescent="0.3">
      <c r="A508" s="3" t="s">
        <v>1041</v>
      </c>
      <c r="B508" s="3" t="s">
        <v>1042</v>
      </c>
      <c r="C508" s="3" t="s">
        <v>46</v>
      </c>
    </row>
    <row r="509" spans="1:3" ht="16.5" x14ac:dyDescent="0.3">
      <c r="A509" s="3" t="s">
        <v>1043</v>
      </c>
      <c r="B509" s="3" t="s">
        <v>1044</v>
      </c>
      <c r="C509" s="3" t="s">
        <v>30</v>
      </c>
    </row>
    <row r="510" spans="1:3" ht="16.5" x14ac:dyDescent="0.3">
      <c r="A510" s="3" t="s">
        <v>1045</v>
      </c>
      <c r="B510" s="3" t="s">
        <v>1046</v>
      </c>
      <c r="C510" s="3" t="s">
        <v>63</v>
      </c>
    </row>
    <row r="511" spans="1:3" ht="16.5" x14ac:dyDescent="0.3">
      <c r="A511" s="3" t="s">
        <v>1047</v>
      </c>
      <c r="B511" s="3" t="s">
        <v>1048</v>
      </c>
      <c r="C511" s="3" t="s">
        <v>30</v>
      </c>
    </row>
    <row r="512" spans="1:3" ht="16.5" x14ac:dyDescent="0.3">
      <c r="A512" s="3" t="s">
        <v>1049</v>
      </c>
      <c r="B512" s="3" t="s">
        <v>1050</v>
      </c>
      <c r="C512" s="3" t="s">
        <v>46</v>
      </c>
    </row>
    <row r="513" spans="1:3" ht="16.5" x14ac:dyDescent="0.3">
      <c r="A513" s="3" t="s">
        <v>1051</v>
      </c>
      <c r="B513" s="3" t="s">
        <v>1052</v>
      </c>
      <c r="C513" s="3" t="s">
        <v>24</v>
      </c>
    </row>
    <row r="514" spans="1:3" ht="16.5" x14ac:dyDescent="0.3">
      <c r="A514" s="3" t="s">
        <v>1053</v>
      </c>
      <c r="B514" s="3" t="s">
        <v>1054</v>
      </c>
      <c r="C514" s="3" t="s">
        <v>24</v>
      </c>
    </row>
    <row r="515" spans="1:3" ht="16.5" x14ac:dyDescent="0.3">
      <c r="A515" s="3" t="s">
        <v>1055</v>
      </c>
      <c r="B515" s="3" t="s">
        <v>1056</v>
      </c>
      <c r="C515" s="3" t="s">
        <v>30</v>
      </c>
    </row>
    <row r="516" spans="1:3" ht="16.5" x14ac:dyDescent="0.3">
      <c r="A516" s="3" t="s">
        <v>1057</v>
      </c>
      <c r="B516" s="3" t="s">
        <v>1058</v>
      </c>
      <c r="C516" s="3" t="s">
        <v>30</v>
      </c>
    </row>
    <row r="517" spans="1:3" ht="16.5" x14ac:dyDescent="0.3">
      <c r="A517" s="3" t="s">
        <v>1059</v>
      </c>
      <c r="B517" s="3" t="s">
        <v>1060</v>
      </c>
      <c r="C517" s="3" t="s">
        <v>56</v>
      </c>
    </row>
    <row r="518" spans="1:3" ht="16.5" x14ac:dyDescent="0.3">
      <c r="A518" s="3" t="s">
        <v>1061</v>
      </c>
      <c r="B518" s="3" t="s">
        <v>1062</v>
      </c>
      <c r="C518" s="3" t="s">
        <v>24</v>
      </c>
    </row>
    <row r="519" spans="1:3" ht="16.5" x14ac:dyDescent="0.3">
      <c r="A519" s="3" t="s">
        <v>1063</v>
      </c>
      <c r="B519" s="3" t="s">
        <v>1064</v>
      </c>
      <c r="C519" s="3" t="s">
        <v>24</v>
      </c>
    </row>
    <row r="520" spans="1:3" ht="16.5" x14ac:dyDescent="0.3">
      <c r="A520" s="3" t="s">
        <v>1065</v>
      </c>
      <c r="B520" s="3" t="s">
        <v>1066</v>
      </c>
      <c r="C520" s="3" t="s">
        <v>24</v>
      </c>
    </row>
    <row r="521" spans="1:3" ht="16.5" x14ac:dyDescent="0.3">
      <c r="A521" s="3" t="s">
        <v>1067</v>
      </c>
      <c r="B521" s="3" t="s">
        <v>1068</v>
      </c>
      <c r="C521" s="3" t="s">
        <v>27</v>
      </c>
    </row>
    <row r="522" spans="1:3" ht="16.5" x14ac:dyDescent="0.3">
      <c r="A522" s="3" t="s">
        <v>1069</v>
      </c>
      <c r="B522" s="3" t="s">
        <v>1070</v>
      </c>
      <c r="C522" s="3" t="s">
        <v>27</v>
      </c>
    </row>
    <row r="523" spans="1:3" ht="16.5" x14ac:dyDescent="0.3">
      <c r="A523" s="3" t="s">
        <v>1071</v>
      </c>
      <c r="B523" s="3" t="s">
        <v>1072</v>
      </c>
      <c r="C523" s="3" t="s">
        <v>27</v>
      </c>
    </row>
    <row r="524" spans="1:3" ht="16.5" x14ac:dyDescent="0.3">
      <c r="A524" s="3" t="s">
        <v>1073</v>
      </c>
      <c r="B524" s="3" t="s">
        <v>1074</v>
      </c>
      <c r="C524" s="3" t="s">
        <v>27</v>
      </c>
    </row>
    <row r="525" spans="1:3" ht="16.5" x14ac:dyDescent="0.3">
      <c r="A525" s="3" t="s">
        <v>1075</v>
      </c>
      <c r="B525" s="3" t="s">
        <v>1076</v>
      </c>
      <c r="C525" s="3" t="s">
        <v>30</v>
      </c>
    </row>
    <row r="526" spans="1:3" ht="16.5" x14ac:dyDescent="0.3">
      <c r="A526" s="3" t="s">
        <v>1077</v>
      </c>
      <c r="B526" s="3" t="s">
        <v>1078</v>
      </c>
      <c r="C526" s="3" t="s">
        <v>30</v>
      </c>
    </row>
    <row r="527" spans="1:3" ht="16.5" x14ac:dyDescent="0.3">
      <c r="A527" s="3" t="s">
        <v>1079</v>
      </c>
      <c r="B527" s="3" t="s">
        <v>1080</v>
      </c>
      <c r="C527" s="3" t="s">
        <v>24</v>
      </c>
    </row>
    <row r="528" spans="1:3" ht="16.5" x14ac:dyDescent="0.3">
      <c r="A528" s="3" t="s">
        <v>1081</v>
      </c>
      <c r="B528" s="3" t="s">
        <v>1082</v>
      </c>
      <c r="C528" s="3" t="s">
        <v>24</v>
      </c>
    </row>
    <row r="529" spans="1:3" ht="16.5" x14ac:dyDescent="0.3">
      <c r="A529" s="3" t="s">
        <v>1083</v>
      </c>
      <c r="B529" s="3" t="s">
        <v>1084</v>
      </c>
      <c r="C529" s="3" t="s">
        <v>30</v>
      </c>
    </row>
    <row r="530" spans="1:3" ht="16.5" x14ac:dyDescent="0.3">
      <c r="A530" s="3" t="s">
        <v>1085</v>
      </c>
      <c r="B530" s="3" t="s">
        <v>1086</v>
      </c>
      <c r="C530" s="3" t="s">
        <v>27</v>
      </c>
    </row>
    <row r="531" spans="1:3" ht="16.5" x14ac:dyDescent="0.3">
      <c r="A531" s="3" t="s">
        <v>1087</v>
      </c>
      <c r="B531" s="3" t="s">
        <v>1088</v>
      </c>
      <c r="C531" s="3" t="s">
        <v>30</v>
      </c>
    </row>
    <row r="532" spans="1:3" ht="16.5" x14ac:dyDescent="0.3">
      <c r="A532" s="3" t="s">
        <v>1089</v>
      </c>
      <c r="B532" s="3" t="s">
        <v>1090</v>
      </c>
      <c r="C532" s="3" t="s">
        <v>63</v>
      </c>
    </row>
    <row r="533" spans="1:3" ht="16.5" x14ac:dyDescent="0.3">
      <c r="A533" s="3" t="s">
        <v>1091</v>
      </c>
      <c r="B533" s="3" t="s">
        <v>1092</v>
      </c>
      <c r="C533" s="3" t="s">
        <v>49</v>
      </c>
    </row>
    <row r="534" spans="1:3" ht="16.5" x14ac:dyDescent="0.3">
      <c r="A534" s="3" t="s">
        <v>1093</v>
      </c>
      <c r="B534" s="3" t="s">
        <v>1094</v>
      </c>
      <c r="C534" s="3" t="s">
        <v>49</v>
      </c>
    </row>
  </sheetData>
  <sortState ref="A2:C534">
    <sortCondition ref="B2:B53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SMIC dashboard - key info</vt:lpstr>
      <vt:lpstr>SMIC dashboard - visuals</vt:lpstr>
      <vt:lpstr>1. Index rankings</vt:lpstr>
      <vt:lpstr>2. Standardised scores</vt:lpstr>
      <vt:lpstr> 3. Variable values</vt:lpstr>
      <vt:lpstr>'SMIC dashboard - key info'!Print_Area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2018-10-15T08:30:37Z</dcterms:modified>
</cp:coreProperties>
</file>